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729"/>
  <workbookPr defaultThemeVersion="153222"/>
  <mc:AlternateContent xmlns:mc="http://schemas.openxmlformats.org/markup-compatibility/2006">
    <mc:Choice Requires="x15">
      <x15ac:absPath xmlns:x15ac="http://schemas.microsoft.com/office/spreadsheetml/2010/11/ac" url="C:\Users\li_me\Desktop\魔灵召唤\"/>
    </mc:Choice>
  </mc:AlternateContent>
  <bookViews>
    <workbookView xWindow="0" yWindow="450" windowWidth="28800" windowHeight="13335"/>
  </bookViews>
  <sheets>
    <sheet name="Builder" sheetId="3" r:id="rId1"/>
    <sheet name="Database" sheetId="1" r:id="rId2"/>
  </sheets>
  <definedNames>
    <definedName name="runesIndex">Builder!$D$17:INDEX(Builder!$D$17:$D$600,SUMPRODUCT(--(Builder!$D$17:$D$600&lt;&gt;"")))</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6" i="3" l="1"/>
  <c r="S278" i="1"/>
  <c r="S1" i="3"/>
  <c r="Q16" i="3" l="1"/>
  <c r="D17" i="3"/>
  <c r="D25" i="3"/>
  <c r="F13" i="3" l="1"/>
  <c r="D31" i="3" l="1"/>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30" i="3"/>
  <c r="D29" i="3"/>
  <c r="D23" i="3"/>
  <c r="D19" i="3"/>
  <c r="D26" i="3"/>
  <c r="D20" i="3"/>
  <c r="D24" i="3"/>
  <c r="D21" i="3"/>
  <c r="D27" i="3"/>
  <c r="D18" i="3"/>
  <c r="D28" i="3"/>
  <c r="D22" i="3"/>
  <c r="K8" i="3" l="1"/>
  <c r="M8" i="3"/>
  <c r="L8" i="3"/>
  <c r="M5" i="3"/>
  <c r="L5" i="3"/>
  <c r="K5" i="3"/>
  <c r="C15" i="3"/>
  <c r="K13" i="3"/>
  <c r="N8" i="3" s="1"/>
  <c r="J13" i="3"/>
  <c r="I13" i="3"/>
  <c r="H13" i="3"/>
  <c r="G13" i="3"/>
  <c r="E13" i="3"/>
  <c r="D13" i="3"/>
  <c r="C13" i="3"/>
  <c r="B13" i="3"/>
  <c r="F3" i="3"/>
  <c r="C3" i="3"/>
  <c r="AR5466" i="1" s="1"/>
  <c r="AS5467" i="1" l="1" a="1"/>
  <c r="AS5467" i="1" s="1"/>
  <c r="AS5474" i="1" a="1"/>
  <c r="AS5474" i="1" s="1"/>
  <c r="AS5479" i="1" a="1"/>
  <c r="AS5479" i="1" s="1"/>
  <c r="AS5486" i="1" a="1"/>
  <c r="AS5486" i="1" s="1"/>
  <c r="AS5499" i="1" a="1"/>
  <c r="AS5499" i="1" s="1"/>
  <c r="AS5506" i="1" a="1"/>
  <c r="AS5506" i="1" s="1"/>
  <c r="AS5511" i="1" a="1"/>
  <c r="AS5511" i="1" s="1"/>
  <c r="AS5518" i="1" a="1"/>
  <c r="AS5518" i="1" s="1"/>
  <c r="AS5532" i="1" a="1"/>
  <c r="AS5532" i="1" s="1"/>
  <c r="AS5551" i="1" a="1"/>
  <c r="AS5551" i="1" s="1"/>
  <c r="AS5557" i="1" a="1"/>
  <c r="AS5557" i="1" s="1"/>
  <c r="AS5564" i="1" a="1"/>
  <c r="AS5564" i="1" s="1"/>
  <c r="AS5583" i="1" a="1"/>
  <c r="AS5583" i="1" s="1"/>
  <c r="Q134" i="3" s="1"/>
  <c r="AS5589" i="1" a="1"/>
  <c r="AS5589" i="1" s="1"/>
  <c r="Q140" i="3" s="1"/>
  <c r="AS5596" i="1" a="1"/>
  <c r="AS5596" i="1" s="1"/>
  <c r="Q147" i="3" s="1"/>
  <c r="AS5615" i="1" a="1"/>
  <c r="AS5615" i="1" s="1"/>
  <c r="Q166" i="3" s="1"/>
  <c r="AS5621" i="1" a="1"/>
  <c r="AS5621" i="1" s="1"/>
  <c r="Q172" i="3" s="1"/>
  <c r="AS5627" i="1" a="1"/>
  <c r="AS5627" i="1" s="1"/>
  <c r="Q178" i="3" s="1"/>
  <c r="AS5634" i="1" a="1"/>
  <c r="AS5634" i="1" s="1"/>
  <c r="Q185" i="3" s="1"/>
  <c r="AS5640" i="1" a="1"/>
  <c r="AS5640" i="1" s="1"/>
  <c r="Q191" i="3" s="1"/>
  <c r="AS5645" i="1" a="1"/>
  <c r="AS5645" i="1" s="1"/>
  <c r="Q196" i="3" s="1"/>
  <c r="AS5652" i="1" a="1"/>
  <c r="AS5652" i="1" s="1"/>
  <c r="Q203" i="3" s="1"/>
  <c r="AS5658" i="1" a="1"/>
  <c r="AS5658" i="1" s="1"/>
  <c r="Q209" i="3" s="1"/>
  <c r="AS5664" i="1" a="1"/>
  <c r="AS5664" i="1" s="1"/>
  <c r="Q215" i="3" s="1"/>
  <c r="AS5670" i="1" a="1"/>
  <c r="AS5670" i="1" s="1"/>
  <c r="Q221" i="3" s="1"/>
  <c r="AS5676" i="1" a="1"/>
  <c r="AS5676" i="1" s="1"/>
  <c r="AS5694" i="1" a="1"/>
  <c r="AS5694" i="1" s="1"/>
  <c r="AS5713" i="1" a="1"/>
  <c r="AS5713" i="1" s="1"/>
  <c r="AS5719" i="1" a="1"/>
  <c r="AS5719" i="1" s="1"/>
  <c r="AS5731" i="1" a="1"/>
  <c r="AS5731" i="1" s="1"/>
  <c r="AS5737" i="1" a="1"/>
  <c r="AS5737" i="1" s="1"/>
  <c r="AS5743" i="1" a="1"/>
  <c r="AS5743" i="1" s="1"/>
  <c r="AS5749" i="1" a="1"/>
  <c r="AS5749" i="1" s="1"/>
  <c r="AS5755" i="1" a="1"/>
  <c r="AS5755" i="1" s="1"/>
  <c r="AS5762" i="1" a="1"/>
  <c r="AS5762" i="1" s="1"/>
  <c r="AS5768" i="1" a="1"/>
  <c r="AS5768" i="1" s="1"/>
  <c r="AS5773" i="1" a="1"/>
  <c r="AS5773" i="1" s="1"/>
  <c r="AS5780" i="1" a="1"/>
  <c r="AS5780" i="1" s="1"/>
  <c r="AS5786" i="1" a="1"/>
  <c r="AS5786" i="1" s="1"/>
  <c r="AS5792" i="1" a="1"/>
  <c r="AS5792" i="1" s="1"/>
  <c r="AS5798" i="1" a="1"/>
  <c r="AS5798" i="1" s="1"/>
  <c r="AS5468" i="1" a="1"/>
  <c r="AS5468" i="1" s="1"/>
  <c r="AS5480" i="1" a="1"/>
  <c r="AS5480" i="1" s="1"/>
  <c r="AS5487" i="1" a="1"/>
  <c r="AS5487" i="1" s="1"/>
  <c r="AS5493" i="1" a="1"/>
  <c r="AS5493" i="1" s="1"/>
  <c r="AS5500" i="1" a="1"/>
  <c r="AS5500" i="1" s="1"/>
  <c r="AS5512" i="1" a="1"/>
  <c r="AS5512" i="1" s="1"/>
  <c r="AS5519" i="1" a="1"/>
  <c r="AS5519" i="1" s="1"/>
  <c r="AS5525" i="1" a="1"/>
  <c r="AS5525" i="1" s="1"/>
  <c r="AS5539" i="1" a="1"/>
  <c r="AS5539" i="1" s="1"/>
  <c r="AS5545" i="1" a="1"/>
  <c r="AS5545" i="1" s="1"/>
  <c r="AS5552" i="1" a="1"/>
  <c r="AS5552" i="1" s="1"/>
  <c r="AS5558" i="1" a="1"/>
  <c r="AS5558" i="1" s="1"/>
  <c r="AS5571" i="1" a="1"/>
  <c r="AS5571" i="1" s="1"/>
  <c r="Q122" i="3" s="1"/>
  <c r="AS5577" i="1" a="1"/>
  <c r="AS5577" i="1" s="1"/>
  <c r="Q128" i="3" s="1"/>
  <c r="AS5584" i="1" a="1"/>
  <c r="AS5584" i="1" s="1"/>
  <c r="Q135" i="3" s="1"/>
  <c r="AS5590" i="1" a="1"/>
  <c r="AS5590" i="1" s="1"/>
  <c r="Q141" i="3" s="1"/>
  <c r="AS5603" i="1" a="1"/>
  <c r="AS5603" i="1" s="1"/>
  <c r="Q154" i="3" s="1"/>
  <c r="AS5609" i="1" a="1"/>
  <c r="AS5609" i="1" s="1"/>
  <c r="Q160" i="3" s="1"/>
  <c r="AS5616" i="1" a="1"/>
  <c r="AS5616" i="1" s="1"/>
  <c r="Q167" i="3" s="1"/>
  <c r="AS5622" i="1" a="1"/>
  <c r="AS5622" i="1" s="1"/>
  <c r="Q173" i="3" s="1"/>
  <c r="AS5628" i="1" a="1"/>
  <c r="AS5628" i="1" s="1"/>
  <c r="Q179" i="3" s="1"/>
  <c r="AS5646" i="1" a="1"/>
  <c r="AS5646" i="1" s="1"/>
  <c r="Q197" i="3" s="1"/>
  <c r="AS5665" i="1" a="1"/>
  <c r="AS5665" i="1" s="1"/>
  <c r="Q216" i="3" s="1"/>
  <c r="AS5671" i="1" a="1"/>
  <c r="AS5671" i="1" s="1"/>
  <c r="Q222" i="3" s="1"/>
  <c r="AS5683" i="1" a="1"/>
  <c r="AS5683" i="1" s="1"/>
  <c r="AS5689" i="1" a="1"/>
  <c r="AS5689" i="1" s="1"/>
  <c r="AS5695" i="1" a="1"/>
  <c r="AS5695" i="1" s="1"/>
  <c r="AS5701" i="1" a="1"/>
  <c r="AS5701" i="1" s="1"/>
  <c r="AS5707" i="1" a="1"/>
  <c r="AS5707" i="1" s="1"/>
  <c r="AS5714" i="1" a="1"/>
  <c r="AS5714" i="1" s="1"/>
  <c r="AS5720" i="1" a="1"/>
  <c r="AS5720" i="1" s="1"/>
  <c r="AS5725" i="1" a="1"/>
  <c r="AS5725" i="1" s="1"/>
  <c r="AS5732" i="1" a="1"/>
  <c r="AS5732" i="1" s="1"/>
  <c r="AS5738" i="1" a="1"/>
  <c r="AS5738" i="1" s="1"/>
  <c r="AS5744" i="1" a="1"/>
  <c r="AS5744" i="1" s="1"/>
  <c r="AS5750" i="1" a="1"/>
  <c r="AS5750" i="1" s="1"/>
  <c r="AS5756" i="1" a="1"/>
  <c r="AS5756" i="1" s="1"/>
  <c r="AS5774" i="1" a="1"/>
  <c r="AS5774" i="1" s="1"/>
  <c r="AS5793" i="1" a="1"/>
  <c r="AS5793" i="1" s="1"/>
  <c r="AS5799" i="1" a="1"/>
  <c r="AS5799" i="1" s="1"/>
  <c r="AS5810" i="1" a="1"/>
  <c r="AS5810" i="1" s="1"/>
  <c r="AS5469" i="1" a="1"/>
  <c r="AS5469" i="1" s="1"/>
  <c r="AS5472" i="1" a="1"/>
  <c r="AS5472" i="1" s="1"/>
  <c r="AS5478" i="1" a="1"/>
  <c r="AS5478" i="1" s="1"/>
  <c r="AS5491" i="1" a="1"/>
  <c r="AS5491" i="1" s="1"/>
  <c r="AS5497" i="1" a="1"/>
  <c r="AS5497" i="1" s="1"/>
  <c r="AS5504" i="1" a="1"/>
  <c r="AS5504" i="1" s="1"/>
  <c r="AS5510" i="1" a="1"/>
  <c r="AS5510" i="1" s="1"/>
  <c r="AS5523" i="1" a="1"/>
  <c r="AS5523" i="1" s="1"/>
  <c r="AS5530" i="1" a="1"/>
  <c r="AS5530" i="1" s="1"/>
  <c r="AS5537" i="1" a="1"/>
  <c r="AS5537" i="1" s="1"/>
  <c r="AS5543" i="1" a="1"/>
  <c r="AS5543" i="1" s="1"/>
  <c r="AS5549" i="1" a="1"/>
  <c r="AS5549" i="1" s="1"/>
  <c r="AS5556" i="1" a="1"/>
  <c r="AS5556" i="1" s="1"/>
  <c r="AS5562" i="1" a="1"/>
  <c r="AS5562" i="1" s="1"/>
  <c r="AS5569" i="1" a="1"/>
  <c r="AS5569" i="1" s="1"/>
  <c r="AS5575" i="1" a="1"/>
  <c r="AS5575" i="1" s="1"/>
  <c r="Q126" i="3" s="1"/>
  <c r="AS5581" i="1" a="1"/>
  <c r="AS5581" i="1" s="1"/>
  <c r="Q132" i="3" s="1"/>
  <c r="AS5588" i="1" a="1"/>
  <c r="AS5588" i="1" s="1"/>
  <c r="Q139" i="3" s="1"/>
  <c r="AS5594" i="1" a="1"/>
  <c r="AS5594" i="1" s="1"/>
  <c r="Q145" i="3" s="1"/>
  <c r="AS5601" i="1" a="1"/>
  <c r="AS5601" i="1" s="1"/>
  <c r="Q152" i="3" s="1"/>
  <c r="AS5607" i="1" a="1"/>
  <c r="AS5607" i="1" s="1"/>
  <c r="Q158" i="3" s="1"/>
  <c r="AS5613" i="1" a="1"/>
  <c r="AS5613" i="1" s="1"/>
  <c r="Q164" i="3" s="1"/>
  <c r="AS5620" i="1" a="1"/>
  <c r="AS5620" i="1" s="1"/>
  <c r="Q171" i="3" s="1"/>
  <c r="AS5626" i="1" a="1"/>
  <c r="AS5626" i="1" s="1"/>
  <c r="Q177" i="3" s="1"/>
  <c r="AS5632" i="1" a="1"/>
  <c r="AS5632" i="1" s="1"/>
  <c r="Q183" i="3" s="1"/>
  <c r="AS5638" i="1" a="1"/>
  <c r="AS5638" i="1" s="1"/>
  <c r="Q189" i="3" s="1"/>
  <c r="AS5644" i="1" a="1"/>
  <c r="AS5644" i="1" s="1"/>
  <c r="Q195" i="3" s="1"/>
  <c r="AS5662" i="1" a="1"/>
  <c r="AS5662" i="1" s="1"/>
  <c r="Q213" i="3" s="1"/>
  <c r="AS5681" i="1" a="1"/>
  <c r="AS5681" i="1" s="1"/>
  <c r="AS5687" i="1" a="1"/>
  <c r="AS5687" i="1" s="1"/>
  <c r="AS5699" i="1" a="1"/>
  <c r="AS5699" i="1" s="1"/>
  <c r="AS5705" i="1" a="1"/>
  <c r="AS5705" i="1" s="1"/>
  <c r="AS5711" i="1" a="1"/>
  <c r="AS5711" i="1" s="1"/>
  <c r="AS5717" i="1" a="1"/>
  <c r="AS5717" i="1" s="1"/>
  <c r="AS5723" i="1" a="1"/>
  <c r="AS5723" i="1" s="1"/>
  <c r="AS5730" i="1" a="1"/>
  <c r="AS5730" i="1" s="1"/>
  <c r="AS5736" i="1" a="1"/>
  <c r="AS5736" i="1" s="1"/>
  <c r="AS5741" i="1" a="1"/>
  <c r="AS5741" i="1" s="1"/>
  <c r="AS5748" i="1" a="1"/>
  <c r="AS5748" i="1" s="1"/>
  <c r="AS5754" i="1" a="1"/>
  <c r="AS5754" i="1" s="1"/>
  <c r="AS5760" i="1" a="1"/>
  <c r="AS5760" i="1" s="1"/>
  <c r="AS5766" i="1" a="1"/>
  <c r="AS5766" i="1" s="1"/>
  <c r="AS5471" i="1" a="1"/>
  <c r="AS5471" i="1" s="1"/>
  <c r="AS5482" i="1" a="1"/>
  <c r="AS5482" i="1" s="1"/>
  <c r="AS5492" i="1" a="1"/>
  <c r="AS5492" i="1" s="1"/>
  <c r="AS5502" i="1" a="1"/>
  <c r="AS5502" i="1" s="1"/>
  <c r="AS5513" i="1" a="1"/>
  <c r="AS5513" i="1" s="1"/>
  <c r="AS5534" i="1" a="1"/>
  <c r="AS5534" i="1" s="1"/>
  <c r="AS5544" i="1" a="1"/>
  <c r="AS5544" i="1" s="1"/>
  <c r="AS5565" i="1" a="1"/>
  <c r="AS5565" i="1" s="1"/>
  <c r="AS5574" i="1" a="1"/>
  <c r="AS5574" i="1" s="1"/>
  <c r="Q125" i="3" s="1"/>
  <c r="AS5586" i="1" a="1"/>
  <c r="AS5586" i="1" s="1"/>
  <c r="Q137" i="3" s="1"/>
  <c r="AS5595" i="1" a="1"/>
  <c r="AS5595" i="1" s="1"/>
  <c r="Q146" i="3" s="1"/>
  <c r="AS5605" i="1" a="1"/>
  <c r="AS5605" i="1" s="1"/>
  <c r="Q156" i="3" s="1"/>
  <c r="AS5617" i="1" a="1"/>
  <c r="AS5617" i="1" s="1"/>
  <c r="Q168" i="3" s="1"/>
  <c r="AS5625" i="1" a="1"/>
  <c r="AS5625" i="1" s="1"/>
  <c r="Q176" i="3" s="1"/>
  <c r="AS5636" i="1" a="1"/>
  <c r="AS5636" i="1" s="1"/>
  <c r="Q187" i="3" s="1"/>
  <c r="AS5655" i="1" a="1"/>
  <c r="AS5655" i="1" s="1"/>
  <c r="Q206" i="3" s="1"/>
  <c r="AS5666" i="1" a="1"/>
  <c r="AS5666" i="1" s="1"/>
  <c r="Q217" i="3" s="1"/>
  <c r="AS5674" i="1" a="1"/>
  <c r="AS5674" i="1" s="1"/>
  <c r="AS5693" i="1" a="1"/>
  <c r="AS5693" i="1" s="1"/>
  <c r="AS5704" i="1" a="1"/>
  <c r="AS5704" i="1" s="1"/>
  <c r="AS5733" i="1" a="1"/>
  <c r="AS5733" i="1" s="1"/>
  <c r="AS5742" i="1" a="1"/>
  <c r="AS5742" i="1" s="1"/>
  <c r="AS5763" i="1" a="1"/>
  <c r="AS5763" i="1" s="1"/>
  <c r="AS5771" i="1" a="1"/>
  <c r="AS5771" i="1" s="1"/>
  <c r="AS5779" i="1" a="1"/>
  <c r="AS5779" i="1" s="1"/>
  <c r="AS5788" i="1" a="1"/>
  <c r="AS5788" i="1" s="1"/>
  <c r="AS5796" i="1" a="1"/>
  <c r="AS5796" i="1" s="1"/>
  <c r="AS5803" i="1" a="1"/>
  <c r="AS5803" i="1" s="1"/>
  <c r="AS5540" i="1" a="1"/>
  <c r="AS5540" i="1" s="1"/>
  <c r="AS5591" i="1" a="1"/>
  <c r="AS5591" i="1" s="1"/>
  <c r="Q142" i="3" s="1"/>
  <c r="AS5641" i="1" a="1"/>
  <c r="AS5641" i="1" s="1"/>
  <c r="Q192" i="3" s="1"/>
  <c r="AS5669" i="1" a="1"/>
  <c r="AS5669" i="1" s="1"/>
  <c r="Q220" i="3" s="1"/>
  <c r="AS5757" i="1" a="1"/>
  <c r="AS5757" i="1" s="1"/>
  <c r="AS5791" i="1" a="1"/>
  <c r="AS5791" i="1" s="1"/>
  <c r="AS5489" i="1" a="1"/>
  <c r="AS5489" i="1" s="1"/>
  <c r="AS5550" i="1" a="1"/>
  <c r="AS5550" i="1" s="1"/>
  <c r="AS5612" i="1" a="1"/>
  <c r="AS5612" i="1" s="1"/>
  <c r="Q163" i="3" s="1"/>
  <c r="AS5651" i="1" a="1"/>
  <c r="AS5651" i="1" s="1"/>
  <c r="Q202" i="3" s="1"/>
  <c r="AS5709" i="1" a="1"/>
  <c r="AS5709" i="1" s="1"/>
  <c r="AS5769" i="1" a="1"/>
  <c r="AS5769" i="1" s="1"/>
  <c r="AS5490" i="1" a="1"/>
  <c r="AS5490" i="1" s="1"/>
  <c r="AS5541" i="1" a="1"/>
  <c r="AS5541" i="1" s="1"/>
  <c r="AS5604" i="1" a="1"/>
  <c r="AS5604" i="1" s="1"/>
  <c r="Q155" i="3" s="1"/>
  <c r="AS5661" i="1" a="1"/>
  <c r="AS5661" i="1" s="1"/>
  <c r="Q212" i="3" s="1"/>
  <c r="AS5473" i="1" a="1"/>
  <c r="AS5473" i="1" s="1"/>
  <c r="AS5483" i="1" a="1"/>
  <c r="AS5483" i="1" s="1"/>
  <c r="AS5494" i="1" a="1"/>
  <c r="AS5494" i="1" s="1"/>
  <c r="AS5503" i="1" a="1"/>
  <c r="AS5503" i="1" s="1"/>
  <c r="AS5514" i="1" a="1"/>
  <c r="AS5514" i="1" s="1"/>
  <c r="AS5524" i="1" a="1"/>
  <c r="AS5524" i="1" s="1"/>
  <c r="AS5535" i="1" a="1"/>
  <c r="AS5535" i="1" s="1"/>
  <c r="AS5546" i="1" a="1"/>
  <c r="AS5546" i="1" s="1"/>
  <c r="AS5555" i="1" a="1"/>
  <c r="AS5555" i="1" s="1"/>
  <c r="AS5566" i="1" a="1"/>
  <c r="AS5566" i="1" s="1"/>
  <c r="AS5576" i="1" a="1"/>
  <c r="AS5576" i="1" s="1"/>
  <c r="Q127" i="3" s="1"/>
  <c r="AS5597" i="1" a="1"/>
  <c r="AS5597" i="1" s="1"/>
  <c r="Q148" i="3" s="1"/>
  <c r="AS5606" i="1" a="1"/>
  <c r="AS5606" i="1" s="1"/>
  <c r="Q157" i="3" s="1"/>
  <c r="AS5618" i="1" a="1"/>
  <c r="AS5618" i="1" s="1"/>
  <c r="Q169" i="3" s="1"/>
  <c r="AS5647" i="1" a="1"/>
  <c r="AS5647" i="1" s="1"/>
  <c r="Q198" i="3" s="1"/>
  <c r="AS5656" i="1" a="1"/>
  <c r="AS5656" i="1" s="1"/>
  <c r="Q207" i="3" s="1"/>
  <c r="AS5675" i="1" a="1"/>
  <c r="AS5675" i="1" s="1"/>
  <c r="AS5685" i="1" a="1"/>
  <c r="AS5685" i="1" s="1"/>
  <c r="AS5696" i="1" a="1"/>
  <c r="AS5696" i="1" s="1"/>
  <c r="AS5715" i="1" a="1"/>
  <c r="AS5715" i="1" s="1"/>
  <c r="AS5724" i="1" a="1"/>
  <c r="AS5724" i="1" s="1"/>
  <c r="AS5734" i="1" a="1"/>
  <c r="AS5734" i="1" s="1"/>
  <c r="AS5745" i="1" a="1"/>
  <c r="AS5745" i="1" s="1"/>
  <c r="AS5753" i="1" a="1"/>
  <c r="AS5753" i="1" s="1"/>
  <c r="AS5764" i="1" a="1"/>
  <c r="AS5764" i="1" s="1"/>
  <c r="AS5772" i="1" a="1"/>
  <c r="AS5772" i="1" s="1"/>
  <c r="AS5781" i="1" a="1"/>
  <c r="AS5781" i="1" s="1"/>
  <c r="AS5804" i="1" a="1"/>
  <c r="AS5804" i="1" s="1"/>
  <c r="AS5811" i="1" a="1"/>
  <c r="AS5811" i="1" s="1"/>
  <c r="AS5560" i="1" a="1"/>
  <c r="AS5560" i="1" s="1"/>
  <c r="AS5600" i="1" a="1"/>
  <c r="AS5600" i="1" s="1"/>
  <c r="Q151" i="3" s="1"/>
  <c r="AS5650" i="1" a="1"/>
  <c r="AS5650" i="1" s="1"/>
  <c r="Q201" i="3" s="1"/>
  <c r="AS5679" i="1" a="1"/>
  <c r="AS5679" i="1" s="1"/>
  <c r="AS5718" i="1" a="1"/>
  <c r="AS5718" i="1" s="1"/>
  <c r="AS5767" i="1" a="1"/>
  <c r="AS5767" i="1" s="1"/>
  <c r="AS5807" i="1" a="1"/>
  <c r="AS5807" i="1" s="1"/>
  <c r="AS5498" i="1" a="1"/>
  <c r="AS5498" i="1" s="1"/>
  <c r="AS5572" i="1" a="1"/>
  <c r="AS5572" i="1" s="1"/>
  <c r="Q123" i="3" s="1"/>
  <c r="AS5623" i="1" a="1"/>
  <c r="AS5623" i="1" s="1"/>
  <c r="Q174" i="3" s="1"/>
  <c r="AS5672" i="1" a="1"/>
  <c r="AS5672" i="1" s="1"/>
  <c r="Q223" i="3" s="1"/>
  <c r="AS5729" i="1" a="1"/>
  <c r="AS5729" i="1" s="1"/>
  <c r="AS5777" i="1" a="1"/>
  <c r="AS5777" i="1" s="1"/>
  <c r="AS5509" i="1" a="1"/>
  <c r="AS5509" i="1" s="1"/>
  <c r="AS5553" i="1" a="1"/>
  <c r="AS5553" i="1" s="1"/>
  <c r="AS5624" i="1" a="1"/>
  <c r="AS5624" i="1" s="1"/>
  <c r="Q175" i="3" s="1"/>
  <c r="AS5682" i="1" a="1"/>
  <c r="AS5682" i="1" s="1"/>
  <c r="AS5475" i="1" a="1"/>
  <c r="AS5475" i="1" s="1"/>
  <c r="AS5484" i="1" a="1"/>
  <c r="AS5484" i="1" s="1"/>
  <c r="AS5505" i="1" a="1"/>
  <c r="AS5505" i="1" s="1"/>
  <c r="AS5515" i="1" a="1"/>
  <c r="AS5515" i="1" s="1"/>
  <c r="AS5526" i="1" a="1"/>
  <c r="AS5526" i="1" s="1"/>
  <c r="AS5536" i="1" a="1"/>
  <c r="AS5536" i="1" s="1"/>
  <c r="AS5547" i="1" a="1"/>
  <c r="AS5547" i="1" s="1"/>
  <c r="AS5567" i="1" a="1"/>
  <c r="AS5567" i="1" s="1"/>
  <c r="AS5578" i="1" a="1"/>
  <c r="AS5578" i="1" s="1"/>
  <c r="Q129" i="3" s="1"/>
  <c r="AS5587" i="1" a="1"/>
  <c r="AS5587" i="1" s="1"/>
  <c r="Q138" i="3" s="1"/>
  <c r="AS5598" i="1" a="1"/>
  <c r="AS5598" i="1" s="1"/>
  <c r="Q149" i="3" s="1"/>
  <c r="AS5608" i="1" a="1"/>
  <c r="AS5608" i="1" s="1"/>
  <c r="Q159" i="3" s="1"/>
  <c r="AS5637" i="1" a="1"/>
  <c r="AS5637" i="1" s="1"/>
  <c r="Q188" i="3" s="1"/>
  <c r="AS5648" i="1" a="1"/>
  <c r="AS5648" i="1" s="1"/>
  <c r="Q199" i="3" s="1"/>
  <c r="AS5657" i="1" a="1"/>
  <c r="AS5657" i="1" s="1"/>
  <c r="Q208" i="3" s="1"/>
  <c r="AS5667" i="1" a="1"/>
  <c r="AS5667" i="1" s="1"/>
  <c r="Q218" i="3" s="1"/>
  <c r="AS5677" i="1" a="1"/>
  <c r="AS5677" i="1" s="1"/>
  <c r="AS5686" i="1" a="1"/>
  <c r="AS5686" i="1" s="1"/>
  <c r="AS5697" i="1" a="1"/>
  <c r="AS5697" i="1" s="1"/>
  <c r="AS5706" i="1" a="1"/>
  <c r="AS5706" i="1" s="1"/>
  <c r="AS5716" i="1" a="1"/>
  <c r="AS5716" i="1" s="1"/>
  <c r="AS5726" i="1" a="1"/>
  <c r="AS5726" i="1" s="1"/>
  <c r="AS5735" i="1" a="1"/>
  <c r="AS5735" i="1" s="1"/>
  <c r="AS5746" i="1" a="1"/>
  <c r="AS5746" i="1" s="1"/>
  <c r="AS5782" i="1" a="1"/>
  <c r="AS5782" i="1" s="1"/>
  <c r="AS5789" i="1" a="1"/>
  <c r="AS5789" i="1" s="1"/>
  <c r="AS5797" i="1" a="1"/>
  <c r="AS5797" i="1" s="1"/>
  <c r="AS5805" i="1" a="1"/>
  <c r="AS5805" i="1" s="1"/>
  <c r="AS5800" i="1" a="1"/>
  <c r="AS5800" i="1" s="1"/>
  <c r="AS5812" i="1" a="1"/>
  <c r="AS5812" i="1" s="1"/>
  <c r="AS5496" i="1" a="1"/>
  <c r="AS5496" i="1" s="1"/>
  <c r="AS5517" i="1" a="1"/>
  <c r="AS5517" i="1" s="1"/>
  <c r="AS5570" i="1" a="1"/>
  <c r="AS5570" i="1" s="1"/>
  <c r="AS5611" i="1" a="1"/>
  <c r="AS5611" i="1" s="1"/>
  <c r="Q162" i="3" s="1"/>
  <c r="AS5690" i="1" a="1"/>
  <c r="AS5690" i="1" s="1"/>
  <c r="AS5747" i="1" a="1"/>
  <c r="AS5747" i="1" s="1"/>
  <c r="AS5784" i="1" a="1"/>
  <c r="AS5784" i="1" s="1"/>
  <c r="AS5477" i="1" a="1"/>
  <c r="AS5477" i="1" s="1"/>
  <c r="AS5529" i="1" a="1"/>
  <c r="AS5529" i="1" s="1"/>
  <c r="AS5602" i="1" a="1"/>
  <c r="AS5602" i="1" s="1"/>
  <c r="Q153" i="3" s="1"/>
  <c r="AS5642" i="1" a="1"/>
  <c r="AS5642" i="1" s="1"/>
  <c r="Q193" i="3" s="1"/>
  <c r="AS5700" i="1" a="1"/>
  <c r="AS5700" i="1" s="1"/>
  <c r="AS5758" i="1" a="1"/>
  <c r="AS5758" i="1" s="1"/>
  <c r="AS5801" i="1" a="1"/>
  <c r="AS5801" i="1" s="1"/>
  <c r="AS5531" i="1" a="1"/>
  <c r="AS5531" i="1" s="1"/>
  <c r="AS5582" i="1" a="1"/>
  <c r="AS5582" i="1" s="1"/>
  <c r="Q133" i="3" s="1"/>
  <c r="AS5653" i="1" a="1"/>
  <c r="AS5653" i="1" s="1"/>
  <c r="Q204" i="3" s="1"/>
  <c r="AS5476" i="1" a="1"/>
  <c r="AS5476" i="1" s="1"/>
  <c r="AS5485" i="1" a="1"/>
  <c r="AS5485" i="1" s="1"/>
  <c r="AS5495" i="1" a="1"/>
  <c r="AS5495" i="1" s="1"/>
  <c r="AS5507" i="1" a="1"/>
  <c r="AS5507" i="1" s="1"/>
  <c r="AS5516" i="1" a="1"/>
  <c r="AS5516" i="1" s="1"/>
  <c r="AS5527" i="1" a="1"/>
  <c r="AS5527" i="1" s="1"/>
  <c r="AS5538" i="1" a="1"/>
  <c r="AS5538" i="1" s="1"/>
  <c r="AS5548" i="1" a="1"/>
  <c r="AS5548" i="1" s="1"/>
  <c r="AS5559" i="1" a="1"/>
  <c r="AS5559" i="1" s="1"/>
  <c r="AS5568" i="1" a="1"/>
  <c r="AS5568" i="1" s="1"/>
  <c r="AS5579" i="1" a="1"/>
  <c r="AS5579" i="1" s="1"/>
  <c r="Q130" i="3" s="1"/>
  <c r="AS5599" i="1" a="1"/>
  <c r="AS5599" i="1" s="1"/>
  <c r="Q150" i="3" s="1"/>
  <c r="AS5610" i="1" a="1"/>
  <c r="AS5610" i="1" s="1"/>
  <c r="Q161" i="3" s="1"/>
  <c r="AS5619" i="1" a="1"/>
  <c r="AS5619" i="1" s="1"/>
  <c r="Q170" i="3" s="1"/>
  <c r="AS5629" i="1" a="1"/>
  <c r="AS5629" i="1" s="1"/>
  <c r="Q180" i="3" s="1"/>
  <c r="AS5639" i="1" a="1"/>
  <c r="AS5639" i="1" s="1"/>
  <c r="Q190" i="3" s="1"/>
  <c r="AS5649" i="1" a="1"/>
  <c r="AS5649" i="1" s="1"/>
  <c r="Q200" i="3" s="1"/>
  <c r="AS5659" i="1" a="1"/>
  <c r="AS5659" i="1" s="1"/>
  <c r="Q210" i="3" s="1"/>
  <c r="AS5668" i="1" a="1"/>
  <c r="AS5668" i="1" s="1"/>
  <c r="Q219" i="3" s="1"/>
  <c r="AS5678" i="1" a="1"/>
  <c r="AS5678" i="1" s="1"/>
  <c r="AS5688" i="1" a="1"/>
  <c r="AS5688" i="1" s="1"/>
  <c r="AS5698" i="1" a="1"/>
  <c r="AS5698" i="1" s="1"/>
  <c r="AS5708" i="1" a="1"/>
  <c r="AS5708" i="1" s="1"/>
  <c r="AS5727" i="1" a="1"/>
  <c r="AS5727" i="1" s="1"/>
  <c r="AS5765" i="1" a="1"/>
  <c r="AS5765" i="1" s="1"/>
  <c r="AS5775" i="1" a="1"/>
  <c r="AS5775" i="1" s="1"/>
  <c r="AS5783" i="1" a="1"/>
  <c r="AS5783" i="1" s="1"/>
  <c r="AS5790" i="1" a="1"/>
  <c r="AS5790" i="1" s="1"/>
  <c r="AS5806" i="1" a="1"/>
  <c r="AS5806" i="1" s="1"/>
  <c r="AS5488" i="1" a="1"/>
  <c r="AS5488" i="1" s="1"/>
  <c r="AS5508" i="1" a="1"/>
  <c r="AS5508" i="1" s="1"/>
  <c r="AS5528" i="1" a="1"/>
  <c r="AS5528" i="1" s="1"/>
  <c r="AS5580" i="1" a="1"/>
  <c r="AS5580" i="1" s="1"/>
  <c r="Q131" i="3" s="1"/>
  <c r="AS5630" i="1" a="1"/>
  <c r="AS5630" i="1" s="1"/>
  <c r="Q181" i="3" s="1"/>
  <c r="AS5660" i="1" a="1"/>
  <c r="AS5660" i="1" s="1"/>
  <c r="Q211" i="3" s="1"/>
  <c r="AS5728" i="1" a="1"/>
  <c r="AS5728" i="1" s="1"/>
  <c r="AS5776" i="1" a="1"/>
  <c r="AS5776" i="1" s="1"/>
  <c r="AS5813" i="1" a="1"/>
  <c r="AS5813" i="1" s="1"/>
  <c r="AS5520" i="1" a="1"/>
  <c r="AS5520" i="1" s="1"/>
  <c r="AS5592" i="1" a="1"/>
  <c r="AS5592" i="1" s="1"/>
  <c r="Q143" i="3" s="1"/>
  <c r="AS5631" i="1" a="1"/>
  <c r="AS5631" i="1" s="1"/>
  <c r="Q182" i="3" s="1"/>
  <c r="AS5680" i="1" a="1"/>
  <c r="AS5680" i="1" s="1"/>
  <c r="AS5739" i="1" a="1"/>
  <c r="AS5739" i="1" s="1"/>
  <c r="AS5794" i="1" a="1"/>
  <c r="AS5794" i="1" s="1"/>
  <c r="AS5521" i="1" a="1"/>
  <c r="AS5521" i="1" s="1"/>
  <c r="AS5561" i="1" a="1"/>
  <c r="AS5561" i="1" s="1"/>
  <c r="AS5633" i="1" a="1"/>
  <c r="AS5633" i="1" s="1"/>
  <c r="Q184" i="3" s="1"/>
  <c r="AS5691" i="1" a="1"/>
  <c r="AS5691" i="1" s="1"/>
  <c r="AS5593" i="1" a="1"/>
  <c r="AS5593" i="1" s="1"/>
  <c r="Q144" i="3" s="1"/>
  <c r="AS5673" i="1" a="1"/>
  <c r="AS5673" i="1" s="1"/>
  <c r="Q224" i="3" s="1"/>
  <c r="AS5722" i="1" a="1"/>
  <c r="AS5722" i="1" s="1"/>
  <c r="AS5761" i="1" a="1"/>
  <c r="AS5761" i="1" s="1"/>
  <c r="AS5795" i="1" a="1"/>
  <c r="AS5795" i="1" s="1"/>
  <c r="AS5808" i="1" a="1"/>
  <c r="AS5808" i="1" s="1"/>
  <c r="AS5635" i="1" a="1"/>
  <c r="AS5635" i="1" s="1"/>
  <c r="Q186" i="3" s="1"/>
  <c r="AS5573" i="1" a="1"/>
  <c r="AS5573" i="1" s="1"/>
  <c r="Q124" i="3" s="1"/>
  <c r="AS5787" i="1" a="1"/>
  <c r="AS5787" i="1" s="1"/>
  <c r="AS5663" i="1" a="1"/>
  <c r="AS5663" i="1" s="1"/>
  <c r="Q214" i="3" s="1"/>
  <c r="AS5522" i="1" a="1"/>
  <c r="AS5522" i="1" s="1"/>
  <c r="AS5684" i="1" a="1"/>
  <c r="AS5684" i="1" s="1"/>
  <c r="AS5770" i="1" a="1"/>
  <c r="AS5770" i="1" s="1"/>
  <c r="AS5802" i="1" a="1"/>
  <c r="AS5802" i="1" s="1"/>
  <c r="AS5740" i="1" a="1"/>
  <c r="AS5740" i="1" s="1"/>
  <c r="AS5470" i="1" a="1"/>
  <c r="AS5470" i="1" s="1"/>
  <c r="AS5703" i="1" a="1"/>
  <c r="AS5703" i="1" s="1"/>
  <c r="AS5654" i="1" a="1"/>
  <c r="AS5654" i="1" s="1"/>
  <c r="Q205" i="3" s="1"/>
  <c r="AS5466" i="1" a="1"/>
  <c r="AS5466" i="1" s="1"/>
  <c r="AS5721" i="1" a="1"/>
  <c r="AS5721" i="1" s="1"/>
  <c r="AS5533" i="1" a="1"/>
  <c r="AS5533" i="1" s="1"/>
  <c r="AS5614" i="1" a="1"/>
  <c r="AS5614" i="1" s="1"/>
  <c r="Q165" i="3" s="1"/>
  <c r="AS5692" i="1" a="1"/>
  <c r="AS5692" i="1" s="1"/>
  <c r="AS5542" i="1" a="1"/>
  <c r="AS5542" i="1" s="1"/>
  <c r="AS5702" i="1" a="1"/>
  <c r="AS5702" i="1" s="1"/>
  <c r="AS5778" i="1" a="1"/>
  <c r="AS5778" i="1" s="1"/>
  <c r="AS5554" i="1" a="1"/>
  <c r="AS5554" i="1" s="1"/>
  <c r="AS5809" i="1" a="1"/>
  <c r="AS5809" i="1" s="1"/>
  <c r="AS5752" i="1" a="1"/>
  <c r="AS5752" i="1" s="1"/>
  <c r="AS5585" i="1" a="1"/>
  <c r="AS5585" i="1" s="1"/>
  <c r="Q136" i="3" s="1"/>
  <c r="AS5481" i="1" a="1"/>
  <c r="AS5481" i="1" s="1"/>
  <c r="AS5563" i="1" a="1"/>
  <c r="AS5563" i="1" s="1"/>
  <c r="AS5643" i="1" a="1"/>
  <c r="AS5643" i="1" s="1"/>
  <c r="Q194" i="3" s="1"/>
  <c r="AS5710" i="1" a="1"/>
  <c r="AS5710" i="1" s="1"/>
  <c r="AS5751" i="1" a="1"/>
  <c r="AS5751" i="1" s="1"/>
  <c r="AS5785" i="1" a="1"/>
  <c r="AS5785" i="1" s="1"/>
  <c r="AS5814" i="1" a="1"/>
  <c r="AS5814" i="1" s="1"/>
  <c r="AS5712" i="1" a="1"/>
  <c r="AS5712" i="1" s="1"/>
  <c r="AS5501" i="1" a="1"/>
  <c r="AS5501" i="1" s="1"/>
  <c r="AS5759" i="1" a="1"/>
  <c r="AS5759" i="1" s="1"/>
  <c r="T2" i="3"/>
  <c r="T4" i="3"/>
  <c r="T5" i="3"/>
  <c r="T3" i="3"/>
  <c r="N5" i="3"/>
  <c r="M3" i="3"/>
  <c r="J3" i="3"/>
  <c r="H3" i="3"/>
  <c r="N3" i="3"/>
  <c r="L3" i="3"/>
  <c r="K3" i="3"/>
  <c r="I3" i="3"/>
  <c r="G3" i="3"/>
  <c r="N15" i="3"/>
  <c r="F15" i="3"/>
  <c r="Q53" i="3" l="1"/>
  <c r="Q69" i="3"/>
  <c r="Q86" i="3"/>
  <c r="Q43" i="3"/>
  <c r="Q63" i="3"/>
  <c r="Q62" i="3"/>
  <c r="Q51" i="3"/>
  <c r="Q57" i="3"/>
  <c r="Q36" i="3"/>
  <c r="Q40" i="3"/>
  <c r="Q110" i="3"/>
  <c r="Q33" i="3"/>
  <c r="Q93" i="3"/>
  <c r="Q49" i="3"/>
  <c r="Q65" i="3"/>
  <c r="Q22" i="3"/>
  <c r="Q29" i="3"/>
  <c r="Q109" i="3"/>
  <c r="Q73" i="3"/>
  <c r="Q46" i="3"/>
  <c r="Q55" i="3"/>
  <c r="Q75" i="3"/>
  <c r="Q100" i="3"/>
  <c r="Q114" i="3"/>
  <c r="Q80" i="3"/>
  <c r="Q98" i="3"/>
  <c r="Q41" i="3"/>
  <c r="Q32" i="3"/>
  <c r="Q71" i="3"/>
  <c r="Q59" i="3"/>
  <c r="Q89" i="3"/>
  <c r="Q28" i="3"/>
  <c r="Q87" i="3"/>
  <c r="Q104" i="3"/>
  <c r="Q54" i="3"/>
  <c r="Q116" i="3"/>
  <c r="Q88" i="3"/>
  <c r="Q23" i="3"/>
  <c r="Q103" i="3"/>
  <c r="Q38" i="3"/>
  <c r="Q115" i="3"/>
  <c r="Q37" i="3"/>
  <c r="Q105" i="3"/>
  <c r="Q35" i="3"/>
  <c r="Q101" i="3"/>
  <c r="Q113" i="3"/>
  <c r="Q119" i="3"/>
  <c r="Q48" i="3"/>
  <c r="Q111" i="3"/>
  <c r="Q50" i="3"/>
  <c r="Q112" i="3"/>
  <c r="Q39" i="3"/>
  <c r="Q78" i="3"/>
  <c r="Q82" i="3"/>
  <c r="Q77" i="3"/>
  <c r="Q60" i="3"/>
  <c r="Q45" i="3"/>
  <c r="Q95" i="3"/>
  <c r="Q81" i="3"/>
  <c r="Q20" i="3"/>
  <c r="Q96" i="3"/>
  <c r="Q31" i="3"/>
  <c r="Q108" i="3"/>
  <c r="Q30" i="3"/>
  <c r="Q97" i="3"/>
  <c r="Q27" i="3"/>
  <c r="Q92" i="3"/>
  <c r="Q21" i="3"/>
  <c r="Q94" i="3"/>
  <c r="Q52" i="3"/>
  <c r="Q84" i="3"/>
  <c r="Q72" i="3"/>
  <c r="Q67" i="3"/>
  <c r="Q66" i="3"/>
  <c r="Q117" i="3"/>
  <c r="Q34" i="3"/>
  <c r="Q85" i="3"/>
  <c r="Q74" i="3"/>
  <c r="Q90" i="3"/>
  <c r="Q19" i="3"/>
  <c r="Q102" i="3"/>
  <c r="Q25" i="3"/>
  <c r="Q17" i="3"/>
  <c r="Q70" i="3"/>
  <c r="Q121" i="3"/>
  <c r="Q26" i="3"/>
  <c r="Q107" i="3"/>
  <c r="Q68" i="3"/>
  <c r="Q118" i="3"/>
  <c r="Q42" i="3"/>
  <c r="Q79" i="3"/>
  <c r="Q99" i="3"/>
  <c r="Q47" i="3"/>
  <c r="Q44" i="3"/>
  <c r="Q58" i="3"/>
  <c r="Q56" i="3"/>
  <c r="Q106" i="3"/>
  <c r="Q24" i="3"/>
  <c r="Q91" i="3"/>
  <c r="Q64" i="3"/>
  <c r="Q120" i="3"/>
  <c r="Q61" i="3"/>
  <c r="Q76" i="3"/>
  <c r="Q83" i="3"/>
  <c r="Q18" i="3"/>
  <c r="N6" i="3"/>
  <c r="I8" i="3"/>
  <c r="I5" i="3"/>
  <c r="H5" i="3"/>
  <c r="H8" i="3"/>
  <c r="G5" i="3"/>
  <c r="G6" i="3" s="1"/>
  <c r="G8" i="3"/>
  <c r="J8" i="3"/>
  <c r="J5" i="3"/>
  <c r="J15" i="3"/>
  <c r="H15" i="3"/>
  <c r="L15" i="3"/>
  <c r="M15" i="3"/>
  <c r="I15" i="3"/>
  <c r="G15" i="3"/>
  <c r="K6" i="3" l="1"/>
  <c r="K9" i="3"/>
  <c r="H9" i="3"/>
  <c r="I9" i="3"/>
  <c r="I6" i="3"/>
  <c r="G9" i="3"/>
  <c r="G10" i="3" s="1"/>
  <c r="N9" i="3"/>
  <c r="N10" i="3" s="1"/>
  <c r="L6" i="3"/>
  <c r="L9" i="3"/>
  <c r="M6" i="3"/>
  <c r="M9" i="3"/>
  <c r="J9" i="3"/>
  <c r="J6" i="3"/>
  <c r="I10" i="3" l="1"/>
  <c r="K10" i="3"/>
  <c r="L10" i="3"/>
  <c r="J10" i="3"/>
  <c r="M10" i="3"/>
  <c r="H6" i="3"/>
  <c r="H10" i="3" s="1"/>
</calcChain>
</file>

<file path=xl/sharedStrings.xml><?xml version="1.0" encoding="utf-8"?>
<sst xmlns="http://schemas.openxmlformats.org/spreadsheetml/2006/main" count="14225" uniqueCount="2103">
  <si>
    <t>Name</t>
  </si>
  <si>
    <t>Awakened</t>
  </si>
  <si>
    <t>Attribute</t>
  </si>
  <si>
    <t>Role</t>
  </si>
  <si>
    <t>HP</t>
  </si>
  <si>
    <t>Atk</t>
  </si>
  <si>
    <t>Def</t>
  </si>
  <si>
    <t>Spd</t>
  </si>
  <si>
    <t>CR</t>
  </si>
  <si>
    <t>Awakening Bonus</t>
  </si>
  <si>
    <t>Leader Skill</t>
  </si>
  <si>
    <t>% Increase</t>
  </si>
  <si>
    <t>Location</t>
  </si>
  <si>
    <t>Lizardman</t>
  </si>
  <si>
    <t>Devinodon</t>
  </si>
  <si>
    <t>Dark</t>
  </si>
  <si>
    <t>Defense</t>
  </si>
  <si>
    <t/>
  </si>
  <si>
    <t>ACC +25%</t>
  </si>
  <si>
    <t>Samurai</t>
  </si>
  <si>
    <t>Sige</t>
  </si>
  <si>
    <t>Attack</t>
  </si>
  <si>
    <t>Drunken Master</t>
  </si>
  <si>
    <t>Wei Shin</t>
  </si>
  <si>
    <t>CR +15%</t>
  </si>
  <si>
    <t>Hellhound</t>
  </si>
  <si>
    <t>Shumar</t>
  </si>
  <si>
    <t>Imp Champion</t>
  </si>
  <si>
    <t>Loque</t>
  </si>
  <si>
    <t>Living Armor</t>
  </si>
  <si>
    <t>Zinc</t>
  </si>
  <si>
    <t>Taoist</t>
  </si>
  <si>
    <t>Woonhak</t>
  </si>
  <si>
    <t>Rakshasa</t>
  </si>
  <si>
    <t>Ran</t>
  </si>
  <si>
    <t>Pixie</t>
  </si>
  <si>
    <t>Camaryn</t>
  </si>
  <si>
    <t>Gains Absorb Energy</t>
  </si>
  <si>
    <t>Howl</t>
  </si>
  <si>
    <t>Chacha</t>
  </si>
  <si>
    <t>Support</t>
  </si>
  <si>
    <t>Gains Attack! Attack!</t>
  </si>
  <si>
    <t>Warbear</t>
  </si>
  <si>
    <t>Gorgo</t>
  </si>
  <si>
    <t>Gains Charge</t>
  </si>
  <si>
    <t>Salamander</t>
  </si>
  <si>
    <t>Decamaron</t>
  </si>
  <si>
    <t>Gains Corrupt Armor (Passive)</t>
  </si>
  <si>
    <t>Garuda</t>
  </si>
  <si>
    <t>Rizak</t>
  </si>
  <si>
    <t>Gains God of Darkness (Passive)</t>
  </si>
  <si>
    <t>Kobold Bomber</t>
  </si>
  <si>
    <t>Bering</t>
  </si>
  <si>
    <t>Gains Magic Exterminator</t>
  </si>
  <si>
    <t>Imp</t>
  </si>
  <si>
    <t>Garok</t>
  </si>
  <si>
    <t>Gains Massacre (Passive)</t>
  </si>
  <si>
    <t>Fairy</t>
  </si>
  <si>
    <t>Sorin</t>
  </si>
  <si>
    <t>Gains Spirit's Curse</t>
  </si>
  <si>
    <t>Sky Dancer</t>
  </si>
  <si>
    <t>Wolyung</t>
  </si>
  <si>
    <t>Improves Amuse</t>
  </si>
  <si>
    <t>Inugami</t>
  </si>
  <si>
    <t>Kro</t>
  </si>
  <si>
    <t>Improves Scratch</t>
  </si>
  <si>
    <t>Griffon</t>
  </si>
  <si>
    <t>Varus</t>
  </si>
  <si>
    <t>Improves Snatch</t>
  </si>
  <si>
    <t>Epikion Priest</t>
  </si>
  <si>
    <t>Rasheed</t>
  </si>
  <si>
    <t>RES +25%</t>
  </si>
  <si>
    <t>Barbaric King</t>
  </si>
  <si>
    <t>Hrungnir</t>
  </si>
  <si>
    <t>Death Knight</t>
  </si>
  <si>
    <t>Dias</t>
  </si>
  <si>
    <t>Bounty Hunter</t>
  </si>
  <si>
    <t>Jamie</t>
  </si>
  <si>
    <t>SPD +15</t>
  </si>
  <si>
    <t>Elemental</t>
  </si>
  <si>
    <t>Camules</t>
  </si>
  <si>
    <t>Golem</t>
  </si>
  <si>
    <t>Maggi</t>
  </si>
  <si>
    <t>Martial Cat</t>
  </si>
  <si>
    <t>Miho</t>
  </si>
  <si>
    <t>Vagabond</t>
  </si>
  <si>
    <t>Jubelle</t>
  </si>
  <si>
    <t>Werewolf</t>
  </si>
  <si>
    <t>Jultan</t>
  </si>
  <si>
    <t>Cow Girl</t>
  </si>
  <si>
    <t>Anne</t>
  </si>
  <si>
    <t>Fire</t>
  </si>
  <si>
    <t>Kugo</t>
  </si>
  <si>
    <t>Iron</t>
  </si>
  <si>
    <t>Arnold</t>
  </si>
  <si>
    <t>Hwa</t>
  </si>
  <si>
    <t>Xiao Chun</t>
  </si>
  <si>
    <t>Iselia</t>
  </si>
  <si>
    <t>Fairo</t>
  </si>
  <si>
    <t>Igmanodon</t>
  </si>
  <si>
    <t>Gunpyeong</t>
  </si>
  <si>
    <t>Surtr</t>
  </si>
  <si>
    <t>Jun</t>
  </si>
  <si>
    <t>Yeti</t>
  </si>
  <si>
    <t>Tantra</t>
  </si>
  <si>
    <t>Gains Ancestors' Blessing</t>
  </si>
  <si>
    <t>Sieq</t>
  </si>
  <si>
    <t>Gains Begin Hunt</t>
  </si>
  <si>
    <t>Ursha</t>
  </si>
  <si>
    <t>Gains Counterblow</t>
  </si>
  <si>
    <t>Bremis</t>
  </si>
  <si>
    <t>Gains Deathblow (Passive)</t>
  </si>
  <si>
    <t>Lala</t>
  </si>
  <si>
    <t>Gains Dispel! Attack!</t>
  </si>
  <si>
    <t>Harpu</t>
  </si>
  <si>
    <t>Colleen</t>
  </si>
  <si>
    <t>Gains Fiery Dance</t>
  </si>
  <si>
    <t>Tatu</t>
  </si>
  <si>
    <t>Gains Incinerate</t>
  </si>
  <si>
    <t>Zibrolta</t>
  </si>
  <si>
    <t>Gains Meteor Bomb</t>
  </si>
  <si>
    <t>Cahule</t>
  </si>
  <si>
    <t>Gains Rapidity</t>
  </si>
  <si>
    <t>Cogma</t>
  </si>
  <si>
    <t>Gains Triple Attack</t>
  </si>
  <si>
    <t>Hwahee</t>
  </si>
  <si>
    <t>Raoq</t>
  </si>
  <si>
    <t>Krakdon</t>
  </si>
  <si>
    <t>Improves Stomp</t>
  </si>
  <si>
    <t>Mei</t>
  </si>
  <si>
    <t>Randy</t>
  </si>
  <si>
    <t>Spectra</t>
  </si>
  <si>
    <t>Garoche</t>
  </si>
  <si>
    <t>Low Elemental</t>
  </si>
  <si>
    <t>Varis</t>
  </si>
  <si>
    <t>Light</t>
  </si>
  <si>
    <t>Gains Leader Skill</t>
  </si>
  <si>
    <t>Fairy Queen</t>
  </si>
  <si>
    <t>Fran</t>
  </si>
  <si>
    <t>Magical Archer</t>
  </si>
  <si>
    <t>Fami</t>
  </si>
  <si>
    <t>Silver</t>
  </si>
  <si>
    <t>Darion</t>
  </si>
  <si>
    <t>Pang</t>
  </si>
  <si>
    <t>Tien Qin</t>
  </si>
  <si>
    <t>Priz</t>
  </si>
  <si>
    <t>Shaffron</t>
  </si>
  <si>
    <t>Glinodon</t>
  </si>
  <si>
    <t>Serpent</t>
  </si>
  <si>
    <t>Elpuria</t>
  </si>
  <si>
    <t>Mimirr</t>
  </si>
  <si>
    <t>Conrad</t>
  </si>
  <si>
    <t>Shamar</t>
  </si>
  <si>
    <t>Gains Clash</t>
  </si>
  <si>
    <t>Dover</t>
  </si>
  <si>
    <t>Gains Flash Bomb</t>
  </si>
  <si>
    <t>Taru</t>
  </si>
  <si>
    <t>Gains Furious Pierce</t>
  </si>
  <si>
    <t>Shushu</t>
  </si>
  <si>
    <t>Gains Heal! Heal!</t>
  </si>
  <si>
    <t>Sharman</t>
  </si>
  <si>
    <t>Gains Holy Armor (Passive)</t>
  </si>
  <si>
    <t>Cheryl</t>
  </si>
  <si>
    <t>Gains Holy Call</t>
  </si>
  <si>
    <t>Viking</t>
  </si>
  <si>
    <t>Jansson</t>
  </si>
  <si>
    <t>Gains Shout of Victory</t>
  </si>
  <si>
    <t>Arkajan</t>
  </si>
  <si>
    <t>Gains Silent Rage</t>
  </si>
  <si>
    <t>Belladeon</t>
  </si>
  <si>
    <t>Xiao Ling</t>
  </si>
  <si>
    <t>Tosi</t>
  </si>
  <si>
    <t>Hwadam</t>
  </si>
  <si>
    <t>Walkers</t>
  </si>
  <si>
    <t>Harpy</t>
  </si>
  <si>
    <t>Kabilla</t>
  </si>
  <si>
    <t>Eshir</t>
  </si>
  <si>
    <t>Yeonhong</t>
  </si>
  <si>
    <t>Kernodon</t>
  </si>
  <si>
    <t>Water</t>
  </si>
  <si>
    <t>Aegir</t>
  </si>
  <si>
    <t>Fedora</t>
  </si>
  <si>
    <t>Kaz</t>
  </si>
  <si>
    <t>Gildong</t>
  </si>
  <si>
    <t>Sera</t>
  </si>
  <si>
    <t>Mao</t>
  </si>
  <si>
    <t>Yaku</t>
  </si>
  <si>
    <t>Nickel</t>
  </si>
  <si>
    <t>Su</t>
  </si>
  <si>
    <t>Sisroo</t>
  </si>
  <si>
    <t>Gains Frozen Field</t>
  </si>
  <si>
    <t>Kaimann</t>
  </si>
  <si>
    <t>Gains Glacial Crash</t>
  </si>
  <si>
    <t>Tarq</t>
  </si>
  <si>
    <t>Gains Group Hunt</t>
  </si>
  <si>
    <t>Malaka</t>
  </si>
  <si>
    <t>Gains Ice Bomb</t>
  </si>
  <si>
    <t>Konamiya</t>
  </si>
  <si>
    <t>Gains Peace</t>
  </si>
  <si>
    <t>Lulu</t>
  </si>
  <si>
    <t>Gains Remove! Heal!</t>
  </si>
  <si>
    <t>Daharenos</t>
  </si>
  <si>
    <t>Gains Shadow Defense</t>
  </si>
  <si>
    <t>Kacey</t>
  </si>
  <si>
    <t>Gains Shooting Star</t>
  </si>
  <si>
    <t>Huga</t>
  </si>
  <si>
    <t>Gains Slaughter (Passive)</t>
  </si>
  <si>
    <t>Allen</t>
  </si>
  <si>
    <t>Gains Stron Will (Passive)</t>
  </si>
  <si>
    <t>Fynn</t>
  </si>
  <si>
    <t>Gains Violent Stab</t>
  </si>
  <si>
    <t>Kunda</t>
  </si>
  <si>
    <t>Gains Wall of Ice</t>
  </si>
  <si>
    <t>Rina</t>
  </si>
  <si>
    <t>Kuhn</t>
  </si>
  <si>
    <t>Ramira</t>
  </si>
  <si>
    <t>Mihyang</t>
  </si>
  <si>
    <t>Wayne</t>
  </si>
  <si>
    <t>Mina</t>
  </si>
  <si>
    <t>Shailoq</t>
  </si>
  <si>
    <t>Vigor</t>
  </si>
  <si>
    <t>Prilea</t>
  </si>
  <si>
    <t>Wind</t>
  </si>
  <si>
    <t>Velfinodon</t>
  </si>
  <si>
    <t>Kaito</t>
  </si>
  <si>
    <t>Huan</t>
  </si>
  <si>
    <t>Pigma</t>
  </si>
  <si>
    <t>Yen</t>
  </si>
  <si>
    <t>Taharus</t>
  </si>
  <si>
    <t>Gains Assassinate</t>
  </si>
  <si>
    <t>Chichi</t>
  </si>
  <si>
    <t>Gains Attack! Heal!</t>
  </si>
  <si>
    <t>Ramagos</t>
  </si>
  <si>
    <t>Gains Clean Shot</t>
  </si>
  <si>
    <t>Taurus</t>
  </si>
  <si>
    <t>Gains Electric Bomb</t>
  </si>
  <si>
    <t>Gamir</t>
  </si>
  <si>
    <t>Gains Enrage (Passive)</t>
  </si>
  <si>
    <t>Walter</t>
  </si>
  <si>
    <t>Gains Firing Axe</t>
  </si>
  <si>
    <t>Ralph</t>
  </si>
  <si>
    <t>Gains Hurricane Swing</t>
  </si>
  <si>
    <t>Shannon</t>
  </si>
  <si>
    <t>Gains Pep Talk</t>
  </si>
  <si>
    <t>Lukan</t>
  </si>
  <si>
    <t>Gains Regenerate</t>
  </si>
  <si>
    <t>Roid</t>
  </si>
  <si>
    <t>Gains Slash Wind</t>
  </si>
  <si>
    <t>Aeilene</t>
  </si>
  <si>
    <t>Gains Spirit's Wrath</t>
  </si>
  <si>
    <t>Rakaja</t>
  </si>
  <si>
    <t>Gains Synergy</t>
  </si>
  <si>
    <t>Lindermen</t>
  </si>
  <si>
    <t>Gains Triple Thunder</t>
  </si>
  <si>
    <t>Seal</t>
  </si>
  <si>
    <t>Gains Whirlpool</t>
  </si>
  <si>
    <t>Ermeda</t>
  </si>
  <si>
    <t>Improves Sonic Boom</t>
  </si>
  <si>
    <t>Michelle</t>
  </si>
  <si>
    <t>Copper</t>
  </si>
  <si>
    <t>Hraesvelg</t>
  </si>
  <si>
    <t>Chasun</t>
  </si>
  <si>
    <t>Roger</t>
  </si>
  <si>
    <t>Hannah</t>
  </si>
  <si>
    <t>Naomi</t>
  </si>
  <si>
    <t>Shakan</t>
  </si>
  <si>
    <t>Briand</t>
  </si>
  <si>
    <t>Monkey King</t>
  </si>
  <si>
    <t>Son Zhang Lao</t>
  </si>
  <si>
    <t>Accuracy</t>
  </si>
  <si>
    <t>ALL</t>
  </si>
  <si>
    <t>Havana</t>
  </si>
  <si>
    <t>Pierret</t>
  </si>
  <si>
    <t>Luna</t>
  </si>
  <si>
    <t>Amazon</t>
  </si>
  <si>
    <t>Mara</t>
  </si>
  <si>
    <t>Polar Queen</t>
  </si>
  <si>
    <t>Lydia</t>
  </si>
  <si>
    <t>Arena</t>
  </si>
  <si>
    <t>Joker</t>
  </si>
  <si>
    <t>Liebli</t>
  </si>
  <si>
    <t>Gains Shadow Revenge (Passive)</t>
  </si>
  <si>
    <t>Dungeons</t>
  </si>
  <si>
    <t>Succubus</t>
  </si>
  <si>
    <t>Akia</t>
  </si>
  <si>
    <t>Beast Hunter</t>
  </si>
  <si>
    <t>Nangrim</t>
  </si>
  <si>
    <t>Mystic Witch</t>
  </si>
  <si>
    <t>Rebecca</t>
  </si>
  <si>
    <t>Linda</t>
  </si>
  <si>
    <t>Oracle</t>
  </si>
  <si>
    <t>Laima</t>
  </si>
  <si>
    <t>Hell Lady</t>
  </si>
  <si>
    <t>Asima</t>
  </si>
  <si>
    <t>Kung Fu Girl</t>
  </si>
  <si>
    <t>Liu Mei</t>
  </si>
  <si>
    <t>Gains Light Dragon Attack</t>
  </si>
  <si>
    <t>Beast Monk</t>
  </si>
  <si>
    <t>Shazam</t>
  </si>
  <si>
    <t>Improves Crushing Blow</t>
  </si>
  <si>
    <t>Ellin</t>
  </si>
  <si>
    <t>Julie</t>
  </si>
  <si>
    <t>Phantom Thief</t>
  </si>
  <si>
    <t>Luer</t>
  </si>
  <si>
    <t>Pioneer</t>
  </si>
  <si>
    <t>Woosa</t>
  </si>
  <si>
    <t>Brownie Magician</t>
  </si>
  <si>
    <t>Aquila</t>
  </si>
  <si>
    <t>Ifrit</t>
  </si>
  <si>
    <t>Akhamamir</t>
  </si>
  <si>
    <t>Ling Ling</t>
  </si>
  <si>
    <t>Gains Wind Dragon Attack</t>
  </si>
  <si>
    <t>Ritesh</t>
  </si>
  <si>
    <t>Guillaume</t>
  </si>
  <si>
    <t>Grim Reaper</t>
  </si>
  <si>
    <t>Thrain</t>
  </si>
  <si>
    <t>Giana</t>
  </si>
  <si>
    <t>Hellea</t>
  </si>
  <si>
    <t>Gains Sign of Death</t>
  </si>
  <si>
    <t>Rahul</t>
  </si>
  <si>
    <t>Nine-tailed Fox</t>
  </si>
  <si>
    <t>Kamiya</t>
  </si>
  <si>
    <t>Improves Will-o'-the-Wisp</t>
  </si>
  <si>
    <t>Bethony</t>
  </si>
  <si>
    <t>Cassandra</t>
  </si>
  <si>
    <t>Lamor</t>
  </si>
  <si>
    <t>Sath</t>
  </si>
  <si>
    <t>Raki</t>
  </si>
  <si>
    <t>Dragon</t>
  </si>
  <si>
    <t>Zaiross</t>
  </si>
  <si>
    <t>Hong Hua</t>
  </si>
  <si>
    <t>Gains Fire Dragon Attack</t>
  </si>
  <si>
    <t>Geoffrey</t>
  </si>
  <si>
    <t>Gains Marauder (Passive)</t>
  </si>
  <si>
    <t>Lucasha</t>
  </si>
  <si>
    <t>Gains Wolf Hunt</t>
  </si>
  <si>
    <t>Shihwa</t>
  </si>
  <si>
    <t>Phoenix</t>
  </si>
  <si>
    <t>Perna</t>
  </si>
  <si>
    <t>Lyn</t>
  </si>
  <si>
    <t>Prom</t>
  </si>
  <si>
    <t>Shamann</t>
  </si>
  <si>
    <t>Chris</t>
  </si>
  <si>
    <t>Chamie</t>
  </si>
  <si>
    <t>Vampire</t>
  </si>
  <si>
    <t>Julianne</t>
  </si>
  <si>
    <t>Elsharion</t>
  </si>
  <si>
    <t>-</t>
  </si>
  <si>
    <t>Hemos</t>
  </si>
  <si>
    <t>Sharron</t>
  </si>
  <si>
    <t>Alicia</t>
  </si>
  <si>
    <t>Kahn</t>
  </si>
  <si>
    <t>Gains Pursuit</t>
  </si>
  <si>
    <t>Megan</t>
  </si>
  <si>
    <t>Gains Spell of Strengthening</t>
  </si>
  <si>
    <t>Soha</t>
  </si>
  <si>
    <t>Shi Hou</t>
  </si>
  <si>
    <t>Ardella</t>
  </si>
  <si>
    <t>Bernard</t>
  </si>
  <si>
    <t>Lich</t>
  </si>
  <si>
    <t>Fuco</t>
  </si>
  <si>
    <t>Hiva</t>
  </si>
  <si>
    <t>Lushen</t>
  </si>
  <si>
    <t>Gains Amputation Magic</t>
  </si>
  <si>
    <t>Arang</t>
  </si>
  <si>
    <t>Ninja</t>
  </si>
  <si>
    <t>Han</t>
  </si>
  <si>
    <t>Attack Speed</t>
  </si>
  <si>
    <t>Fei</t>
  </si>
  <si>
    <t>Gains Dark Dragon Attack</t>
  </si>
  <si>
    <t>Janssen</t>
  </si>
  <si>
    <t>Gains Furious March</t>
  </si>
  <si>
    <t>Sylph</t>
  </si>
  <si>
    <t>Aschubel</t>
  </si>
  <si>
    <t>Improves Turbulence</t>
  </si>
  <si>
    <t>Valkyrja</t>
  </si>
  <si>
    <t>Trinity</t>
  </si>
  <si>
    <t>Ceres</t>
  </si>
  <si>
    <t>Garo</t>
  </si>
  <si>
    <t>Chiwu</t>
  </si>
  <si>
    <t>Verdehile</t>
  </si>
  <si>
    <t>Gains Boiling Blood (Passive)</t>
  </si>
  <si>
    <t>Baretta</t>
  </si>
  <si>
    <t>Improves Phoenix's Fury</t>
  </si>
  <si>
    <t>Vanessa</t>
  </si>
  <si>
    <t>Gin</t>
  </si>
  <si>
    <t>Halphas</t>
  </si>
  <si>
    <t>Gemini</t>
  </si>
  <si>
    <t>Eredas</t>
  </si>
  <si>
    <t>Izaria</t>
  </si>
  <si>
    <t>Susano</t>
  </si>
  <si>
    <t>Icaru</t>
  </si>
  <si>
    <t>Gains Counterattack</t>
  </si>
  <si>
    <t>Tyron</t>
  </si>
  <si>
    <t>Improves Spirit Throw</t>
  </si>
  <si>
    <t>Suri</t>
  </si>
  <si>
    <t>Orochi</t>
  </si>
  <si>
    <t>Seara</t>
  </si>
  <si>
    <t>Ramahan</t>
  </si>
  <si>
    <t>Gains Smother</t>
  </si>
  <si>
    <t>Shimitae</t>
  </si>
  <si>
    <t>Improves Cyclone</t>
  </si>
  <si>
    <t>Jamire</t>
  </si>
  <si>
    <t>Hannam</t>
  </si>
  <si>
    <t>Critical Rate</t>
  </si>
  <si>
    <t>Korona</t>
  </si>
  <si>
    <t>Cadiz</t>
  </si>
  <si>
    <t>High Elemental</t>
  </si>
  <si>
    <t>Jumaline</t>
  </si>
  <si>
    <t>Gains Bloodthirst (Passive)</t>
  </si>
  <si>
    <t>Inferno</t>
  </si>
  <si>
    <t>Drogan</t>
  </si>
  <si>
    <t>Gains Last Curse (Passive)</t>
  </si>
  <si>
    <t>Occult Girl</t>
  </si>
  <si>
    <t>Nicki</t>
  </si>
  <si>
    <t>Antares</t>
  </si>
  <si>
    <t>Juno</t>
  </si>
  <si>
    <t>Rica</t>
  </si>
  <si>
    <t>Kahli</t>
  </si>
  <si>
    <t>Gains God of Fire</t>
  </si>
  <si>
    <t>Tagaros</t>
  </si>
  <si>
    <t>Gains Meteor</t>
  </si>
  <si>
    <t>Kumar</t>
  </si>
  <si>
    <t>Eludain</t>
  </si>
  <si>
    <t>Lora</t>
  </si>
  <si>
    <t>Shren</t>
  </si>
  <si>
    <t>Gains Mystical Blood Transfusion</t>
  </si>
  <si>
    <t>Zerath</t>
  </si>
  <si>
    <t>Purian</t>
  </si>
  <si>
    <t>Camilla</t>
  </si>
  <si>
    <t>Theomars</t>
  </si>
  <si>
    <t>Ellena</t>
  </si>
  <si>
    <t>Gains Ice Prison</t>
  </si>
  <si>
    <t>Anavel</t>
  </si>
  <si>
    <t>Anduril</t>
  </si>
  <si>
    <t>Charlotte</t>
  </si>
  <si>
    <t>Hina</t>
  </si>
  <si>
    <t>Samour</t>
  </si>
  <si>
    <t>Pungbaek</t>
  </si>
  <si>
    <t>Moria</t>
  </si>
  <si>
    <t>Gains Concentrated Attack</t>
  </si>
  <si>
    <t>Ethna</t>
  </si>
  <si>
    <t>Teshar</t>
  </si>
  <si>
    <t>Isael</t>
  </si>
  <si>
    <t>Battle Mammoth</t>
  </si>
  <si>
    <t>Basalt</t>
  </si>
  <si>
    <t>Seren</t>
  </si>
  <si>
    <t>Dragon Knight</t>
  </si>
  <si>
    <t>Ragdoll</t>
  </si>
  <si>
    <t>Bearman</t>
  </si>
  <si>
    <t>Haken</t>
  </si>
  <si>
    <t>Gains Up-down Attack</t>
  </si>
  <si>
    <t>Undine</t>
  </si>
  <si>
    <t>Tilasha</t>
  </si>
  <si>
    <t>Improves Dark Drop</t>
  </si>
  <si>
    <t>Craka</t>
  </si>
  <si>
    <t>Woonsa</t>
  </si>
  <si>
    <t>Granite</t>
  </si>
  <si>
    <t>Jojo</t>
  </si>
  <si>
    <t>Gains Fire Magic</t>
  </si>
  <si>
    <t>Kungen</t>
  </si>
  <si>
    <t>Gains Triple Uppercut</t>
  </si>
  <si>
    <t>Atenai</t>
  </si>
  <si>
    <t>Improves Fire Drop</t>
  </si>
  <si>
    <t>Laika</t>
  </si>
  <si>
    <t>Chloe</t>
  </si>
  <si>
    <t>Mei Hou Wang</t>
  </si>
  <si>
    <t>Louis</t>
  </si>
  <si>
    <t>Marble</t>
  </si>
  <si>
    <t>Jager</t>
  </si>
  <si>
    <t>Ahman</t>
  </si>
  <si>
    <t>Gains Crushing Power (Passive)</t>
  </si>
  <si>
    <t>Sia</t>
  </si>
  <si>
    <t>Gains Great Friends</t>
  </si>
  <si>
    <t>Icasha</t>
  </si>
  <si>
    <t>Improves Light Drop</t>
  </si>
  <si>
    <t>Eludia</t>
  </si>
  <si>
    <t>Talc</t>
  </si>
  <si>
    <t>Orion</t>
  </si>
  <si>
    <t>Chow</t>
  </si>
  <si>
    <t>Xiao Lin</t>
  </si>
  <si>
    <t>Gains Water Dragon Attack</t>
  </si>
  <si>
    <t>Gruda</t>
  </si>
  <si>
    <t>Gains Willpower (Passive)</t>
  </si>
  <si>
    <t>Chandra</t>
  </si>
  <si>
    <t>Mikene</t>
  </si>
  <si>
    <t>Improves Ice Drop</t>
  </si>
  <si>
    <t>Olivine</t>
  </si>
  <si>
    <t>Dagorr</t>
  </si>
  <si>
    <t>Gains Flashing Strike</t>
  </si>
  <si>
    <t>Delphoi</t>
  </si>
  <si>
    <t>Improves Lightning Drop</t>
  </si>
  <si>
    <t>Leo</t>
  </si>
  <si>
    <t>Tiana</t>
  </si>
  <si>
    <t>Minotauros</t>
  </si>
  <si>
    <t>Kamatau</t>
  </si>
  <si>
    <t>Veromos</t>
  </si>
  <si>
    <t>Archangel</t>
  </si>
  <si>
    <t>Fermion</t>
  </si>
  <si>
    <t>Kumae</t>
  </si>
  <si>
    <t>Gains Hostility (Passive)</t>
  </si>
  <si>
    <t>Mantura</t>
  </si>
  <si>
    <t>Gains Poison Mist</t>
  </si>
  <si>
    <t>Penguin Knight</t>
  </si>
  <si>
    <t>Kuna</t>
  </si>
  <si>
    <t>Gains Undefeated Warrior</t>
  </si>
  <si>
    <t>Chimera</t>
  </si>
  <si>
    <t>Zeratu</t>
  </si>
  <si>
    <t>Kai'en</t>
  </si>
  <si>
    <t>Burentau</t>
  </si>
  <si>
    <t>Draco</t>
  </si>
  <si>
    <t>Velajuel</t>
  </si>
  <si>
    <t>Naki</t>
  </si>
  <si>
    <t>Gains Request Battle</t>
  </si>
  <si>
    <t>Fao</t>
  </si>
  <si>
    <t>Gains Revenge</t>
  </si>
  <si>
    <t>Rakan</t>
  </si>
  <si>
    <t>Brandia</t>
  </si>
  <si>
    <t>Aria</t>
  </si>
  <si>
    <t>Baekdu</t>
  </si>
  <si>
    <t>Grotau</t>
  </si>
  <si>
    <t>Teon</t>
  </si>
  <si>
    <t>Gains Light of Recovery</t>
  </si>
  <si>
    <t>Groggo</t>
  </si>
  <si>
    <t>Gains Protection of Light (Passive)</t>
  </si>
  <si>
    <t>Dona</t>
  </si>
  <si>
    <t>Gains Ready to Attack</t>
  </si>
  <si>
    <t>Lusha</t>
  </si>
  <si>
    <t>Gains Risky Dash</t>
  </si>
  <si>
    <t>Artamiel</t>
  </si>
  <si>
    <t>Nigong</t>
  </si>
  <si>
    <t>Shan</t>
  </si>
  <si>
    <t>Akroma</t>
  </si>
  <si>
    <t>Gangchun</t>
  </si>
  <si>
    <t>Urtau</t>
  </si>
  <si>
    <t>Rigel</t>
  </si>
  <si>
    <t>Tigresse</t>
  </si>
  <si>
    <t>Beth</t>
  </si>
  <si>
    <t>Verad</t>
  </si>
  <si>
    <t>Sigmarus</t>
  </si>
  <si>
    <t>Taor</t>
  </si>
  <si>
    <t>Toma</t>
  </si>
  <si>
    <t>Gains Crush Iceberg</t>
  </si>
  <si>
    <t>Liesel</t>
  </si>
  <si>
    <t>Gains Killing Wave</t>
  </si>
  <si>
    <t>Sian</t>
  </si>
  <si>
    <t>Gains Revival Magic (Passive)</t>
  </si>
  <si>
    <t>Dagora</t>
  </si>
  <si>
    <t>Gains Spirit's Will (Passive)</t>
  </si>
  <si>
    <t>Ariel</t>
  </si>
  <si>
    <t>Julien</t>
  </si>
  <si>
    <t>Eintau</t>
  </si>
  <si>
    <t>Ragion</t>
  </si>
  <si>
    <t>Gains Patrol (Passive)</t>
  </si>
  <si>
    <t>Mav</t>
  </si>
  <si>
    <t>Gains Wings of Wind</t>
  </si>
  <si>
    <t>Eladriel</t>
  </si>
  <si>
    <t>Lagmaron</t>
  </si>
  <si>
    <t>Xing Zhe</t>
  </si>
  <si>
    <t>Grego</t>
  </si>
  <si>
    <t>Resistance</t>
  </si>
  <si>
    <t>Gina</t>
  </si>
  <si>
    <t>Gains Thorny Bush Summoning</t>
  </si>
  <si>
    <t>Sylphid</t>
  </si>
  <si>
    <t>Icares</t>
  </si>
  <si>
    <t>Improves Dark Recovery</t>
  </si>
  <si>
    <t>Grogen</t>
  </si>
  <si>
    <t>Jaara</t>
  </si>
  <si>
    <t>Clara</t>
  </si>
  <si>
    <t>Jean</t>
  </si>
  <si>
    <t>Tesarion</t>
  </si>
  <si>
    <t>Fria</t>
  </si>
  <si>
    <t>Improves Sacrifice</t>
  </si>
  <si>
    <t>Eva</t>
  </si>
  <si>
    <t>Figaro</t>
  </si>
  <si>
    <t>Gains Camouflage (Passive)</t>
  </si>
  <si>
    <t>Neal</t>
  </si>
  <si>
    <t>Gains Holy Shield</t>
  </si>
  <si>
    <t>Mihael</t>
  </si>
  <si>
    <t>Improves Blessing of the Wind (Strengthened)</t>
  </si>
  <si>
    <t>Iona</t>
  </si>
  <si>
    <t>Qitian Dasheng</t>
  </si>
  <si>
    <t>Elenoa</t>
  </si>
  <si>
    <t>Praha</t>
  </si>
  <si>
    <t>Elucia</t>
  </si>
  <si>
    <t>Gains Sleep Bell</t>
  </si>
  <si>
    <t>Lumirecia</t>
  </si>
  <si>
    <t>Improves Healing Breeze</t>
  </si>
  <si>
    <t>Selena</t>
  </si>
  <si>
    <t>Sophia</t>
  </si>
  <si>
    <t>Silia</t>
  </si>
  <si>
    <t>Gains Curse</t>
  </si>
  <si>
    <t>Argen</t>
  </si>
  <si>
    <t>Gains Death Blow</t>
  </si>
  <si>
    <t>Acasis</t>
  </si>
  <si>
    <t>Improves Force Field</t>
  </si>
  <si>
    <t>Woochi</t>
  </si>
  <si>
    <t>Katarina</t>
  </si>
  <si>
    <t>Glory Buildings</t>
  </si>
  <si>
    <t>Guardstone</t>
  </si>
  <si>
    <t>Water Sanctuary</t>
  </si>
  <si>
    <t>Fire Sanctuary</t>
  </si>
  <si>
    <t>Wind Sanctuary</t>
  </si>
  <si>
    <t>Light Sanctuary</t>
  </si>
  <si>
    <t>Dark Sanctuary</t>
  </si>
  <si>
    <t>Ancient Sword</t>
  </si>
  <si>
    <t>Crystal Altar</t>
  </si>
  <si>
    <t>Sky Tribe Totem</t>
  </si>
  <si>
    <t>Fallen Ancient Guardian</t>
  </si>
  <si>
    <t>Level</t>
  </si>
  <si>
    <t>Toggle</t>
  </si>
  <si>
    <t>Bonus (%)</t>
  </si>
  <si>
    <t>Unit Name</t>
  </si>
  <si>
    <t>Awakened Name</t>
  </si>
  <si>
    <t>Star</t>
  </si>
  <si>
    <t>Unit</t>
  </si>
  <si>
    <t>Dark Lizardman</t>
  </si>
  <si>
    <t>Dark Samurai</t>
  </si>
  <si>
    <t>Dark Drunken Master</t>
  </si>
  <si>
    <t>Dark Hellhound</t>
  </si>
  <si>
    <t>Dark Imp Champion</t>
  </si>
  <si>
    <t>Dark Living Armor</t>
  </si>
  <si>
    <t>Dark Taoist</t>
  </si>
  <si>
    <t>Dark Rakshasa</t>
  </si>
  <si>
    <t>Dark Pixie</t>
  </si>
  <si>
    <t>Dark Howl</t>
  </si>
  <si>
    <t>Dark Warbear</t>
  </si>
  <si>
    <t>Dark Salamander</t>
  </si>
  <si>
    <t>Dark Garuda</t>
  </si>
  <si>
    <t>Dark Kobold Bomber</t>
  </si>
  <si>
    <t>Dark Imp</t>
  </si>
  <si>
    <t>Dark Fairy</t>
  </si>
  <si>
    <t>Dark Sky Dancer</t>
  </si>
  <si>
    <t>Dark Inugami</t>
  </si>
  <si>
    <t>Dark Griffon</t>
  </si>
  <si>
    <t>Dark Epikion Priest</t>
  </si>
  <si>
    <t>Dark Barbaric King</t>
  </si>
  <si>
    <t>Dark Death Knight</t>
  </si>
  <si>
    <t>Dark Bounty Hunter</t>
  </si>
  <si>
    <t>Dark Elemental</t>
  </si>
  <si>
    <t>Dark Golem</t>
  </si>
  <si>
    <t>Dark Martial Cat</t>
  </si>
  <si>
    <t>Dark Vagabond</t>
  </si>
  <si>
    <t>Dark Werewolf</t>
  </si>
  <si>
    <t>Fire Cow Girl</t>
  </si>
  <si>
    <t>Fire Golem</t>
  </si>
  <si>
    <t>Fire Living Armor</t>
  </si>
  <si>
    <t>Fire Death Knight</t>
  </si>
  <si>
    <t>Fire Rakshasa</t>
  </si>
  <si>
    <t>Fire Drunken Master</t>
  </si>
  <si>
    <t>Fire Fairy</t>
  </si>
  <si>
    <t>Fire Imp Champion</t>
  </si>
  <si>
    <t>Fire Lizardman</t>
  </si>
  <si>
    <t>Fire Taoist</t>
  </si>
  <si>
    <t>Fire Barbaric King</t>
  </si>
  <si>
    <t>Fire Samurai</t>
  </si>
  <si>
    <t>Fire Yeti</t>
  </si>
  <si>
    <t>Fire Hellhound</t>
  </si>
  <si>
    <t>Fire Warbear</t>
  </si>
  <si>
    <t>Fire Elemental</t>
  </si>
  <si>
    <t>Fire Howl</t>
  </si>
  <si>
    <t>Fire Harpu</t>
  </si>
  <si>
    <t>Fire Pixie</t>
  </si>
  <si>
    <t>Fire Kobold Bomber</t>
  </si>
  <si>
    <t>Fire Garuda</t>
  </si>
  <si>
    <t>Fire Imp</t>
  </si>
  <si>
    <t>Fire Sky Dancer</t>
  </si>
  <si>
    <t>Fire Inugami</t>
  </si>
  <si>
    <t>Fire Salamander</t>
  </si>
  <si>
    <t>Fire Martial Cat</t>
  </si>
  <si>
    <t>Fire Bounty Hunter</t>
  </si>
  <si>
    <t>Fire Griffon</t>
  </si>
  <si>
    <t>Fire Werewolf</t>
  </si>
  <si>
    <t>Light Low Elemental</t>
  </si>
  <si>
    <t>Light Fairy Queen</t>
  </si>
  <si>
    <t>Light Magical Archer</t>
  </si>
  <si>
    <t>Light Living Armor</t>
  </si>
  <si>
    <t>Light Vagabond</t>
  </si>
  <si>
    <t>Light Rakshasa</t>
  </si>
  <si>
    <t>Light Drunken Master</t>
  </si>
  <si>
    <t>Light Elemental</t>
  </si>
  <si>
    <t>Light Imp Champion</t>
  </si>
  <si>
    <t>Light Lizardman</t>
  </si>
  <si>
    <t>Light Serpent</t>
  </si>
  <si>
    <t>Light Barbaric King</t>
  </si>
  <si>
    <t>Light Death Knight</t>
  </si>
  <si>
    <t>Light Hellhound</t>
  </si>
  <si>
    <t>Light Kobold Bomber</t>
  </si>
  <si>
    <t>Light Imp</t>
  </si>
  <si>
    <t>Light Howl</t>
  </si>
  <si>
    <t>Light Salamander</t>
  </si>
  <si>
    <t>Light Pixie</t>
  </si>
  <si>
    <t>Light Viking</t>
  </si>
  <si>
    <t>Light Yeti</t>
  </si>
  <si>
    <t>Light Inugami</t>
  </si>
  <si>
    <t>Light Martial Cat</t>
  </si>
  <si>
    <t>Light Samurai</t>
  </si>
  <si>
    <t>Light Taoist</t>
  </si>
  <si>
    <t>Light Bounty Hunter</t>
  </si>
  <si>
    <t>Light Harpy</t>
  </si>
  <si>
    <t>Light Werewolf</t>
  </si>
  <si>
    <t>Light Sky Dancer</t>
  </si>
  <si>
    <t>Water Lizardman</t>
  </si>
  <si>
    <t>Water Barbaric King</t>
  </si>
  <si>
    <t>Water Death Knight</t>
  </si>
  <si>
    <t>Water Samurai</t>
  </si>
  <si>
    <t>Water Taoist</t>
  </si>
  <si>
    <t>Water Cow Girl</t>
  </si>
  <si>
    <t>Water Drunken Master</t>
  </si>
  <si>
    <t>Water Imp Champion</t>
  </si>
  <si>
    <t>Water Living Armor</t>
  </si>
  <si>
    <t>Water Rakshasa</t>
  </si>
  <si>
    <t>Water Harpu</t>
  </si>
  <si>
    <t>Water Salamander</t>
  </si>
  <si>
    <t>Water Hellhound</t>
  </si>
  <si>
    <t>Water Kobold Bomber</t>
  </si>
  <si>
    <t>Water Garuda</t>
  </si>
  <si>
    <t>Water Howl</t>
  </si>
  <si>
    <t>Water Elemental</t>
  </si>
  <si>
    <t>Water Pixie</t>
  </si>
  <si>
    <t>Water Viking</t>
  </si>
  <si>
    <t>Water Vagabond</t>
  </si>
  <si>
    <t>Water Imp</t>
  </si>
  <si>
    <t>Water Yeti</t>
  </si>
  <si>
    <t>Water Epikion Priest</t>
  </si>
  <si>
    <t>Water Golem</t>
  </si>
  <si>
    <t>Water Harpy</t>
  </si>
  <si>
    <t>Water Sky Dancer</t>
  </si>
  <si>
    <t>Water Bounty Hunter</t>
  </si>
  <si>
    <t>Water Martial Cat</t>
  </si>
  <si>
    <t>Water Serpent</t>
  </si>
  <si>
    <t>Water Werewolf</t>
  </si>
  <si>
    <t>Wind Harpy</t>
  </si>
  <si>
    <t>Wind Lizardman</t>
  </si>
  <si>
    <t>Wind Samurai</t>
  </si>
  <si>
    <t>Wind Drunken Master</t>
  </si>
  <si>
    <t>Wind Imp Champion</t>
  </si>
  <si>
    <t>Wind Rakshasa</t>
  </si>
  <si>
    <t>Wind Elemental</t>
  </si>
  <si>
    <t>Wind Howl</t>
  </si>
  <si>
    <t>Wind Warbear</t>
  </si>
  <si>
    <t>Wind Kobold Bomber</t>
  </si>
  <si>
    <t>Wind Hellhound</t>
  </si>
  <si>
    <t>Wind Viking</t>
  </si>
  <si>
    <t>Wind Imp</t>
  </si>
  <si>
    <t>Wind Pixie</t>
  </si>
  <si>
    <t>Wind Salamander</t>
  </si>
  <si>
    <t>Wind Vagabond</t>
  </si>
  <si>
    <t>Wind Fairy</t>
  </si>
  <si>
    <t>Wind Yeti</t>
  </si>
  <si>
    <t>Wind Garuda</t>
  </si>
  <si>
    <t>Wind Harpu</t>
  </si>
  <si>
    <t>Wind Serpent</t>
  </si>
  <si>
    <t>Wind Epikion Priest</t>
  </si>
  <si>
    <t>Wind Living Armor</t>
  </si>
  <si>
    <t>Wind Barbaric King</t>
  </si>
  <si>
    <t>Wind Sky Dancer</t>
  </si>
  <si>
    <t>Wind Bounty Hunter</t>
  </si>
  <si>
    <t>Wind Cow Girl</t>
  </si>
  <si>
    <t>Wind Martial Cat</t>
  </si>
  <si>
    <t>Wind Werewolf</t>
  </si>
  <si>
    <t>Wind Death Knight</t>
  </si>
  <si>
    <t>Dark Monkey King</t>
  </si>
  <si>
    <t>Dark Low Elemental</t>
  </si>
  <si>
    <t>Dark Pierret</t>
  </si>
  <si>
    <t>Dark Amazon</t>
  </si>
  <si>
    <t>Dark Polar Queen</t>
  </si>
  <si>
    <t>Dark Joker</t>
  </si>
  <si>
    <t>Fire Succubus</t>
  </si>
  <si>
    <t>Fire Beast Hunter</t>
  </si>
  <si>
    <t>Fire Mystic Witch</t>
  </si>
  <si>
    <t>Light Mystic Witch</t>
  </si>
  <si>
    <t>Light Oracle</t>
  </si>
  <si>
    <t>Light Hell Lady</t>
  </si>
  <si>
    <t>Light Kung Fu Girl</t>
  </si>
  <si>
    <t>Light Beast Monk</t>
  </si>
  <si>
    <t>Water Amazon</t>
  </si>
  <si>
    <t>Water Pierret</t>
  </si>
  <si>
    <t>Water Phantom Thief</t>
  </si>
  <si>
    <t>Water Pioneer</t>
  </si>
  <si>
    <t>Wind Brownie Magician</t>
  </si>
  <si>
    <t>Wind Ifrit</t>
  </si>
  <si>
    <t>Wind Kung Fu Girl</t>
  </si>
  <si>
    <t>Wind Beast Monk</t>
  </si>
  <si>
    <t>Dark Phantom Thief</t>
  </si>
  <si>
    <t>Dark Grim Reaper</t>
  </si>
  <si>
    <t>Dark Oracle</t>
  </si>
  <si>
    <t>Dark Harpy</t>
  </si>
  <si>
    <t>Dark Beast Monk</t>
  </si>
  <si>
    <t>Dark Nine-tailed Fox</t>
  </si>
  <si>
    <t>Dark Magical Archer</t>
  </si>
  <si>
    <t>Fire Magical Archer</t>
  </si>
  <si>
    <t>Fire Low Elemental</t>
  </si>
  <si>
    <t>Fire Grim Reaper</t>
  </si>
  <si>
    <t>Fire Hell Lady</t>
  </si>
  <si>
    <t>Fire Dragon</t>
  </si>
  <si>
    <t>Fire Kung Fu Girl</t>
  </si>
  <si>
    <t>Fire Viking</t>
  </si>
  <si>
    <t>Fire Harpy</t>
  </si>
  <si>
    <t>Fire Nine-tailed Fox</t>
  </si>
  <si>
    <t>Fire Phoenix</t>
  </si>
  <si>
    <t>Light Amazon</t>
  </si>
  <si>
    <t>Light Grim Reaper</t>
  </si>
  <si>
    <t>Light Griffon</t>
  </si>
  <si>
    <t>Light Nine-tailed Fox</t>
  </si>
  <si>
    <t>Light Vampire</t>
  </si>
  <si>
    <t>Light Ifrit</t>
  </si>
  <si>
    <t>Water Grim Reaper</t>
  </si>
  <si>
    <t>Water Magical Archer</t>
  </si>
  <si>
    <t>Water Polar Queen</t>
  </si>
  <si>
    <t>Water Griffon</t>
  </si>
  <si>
    <t>Water Mystic Witch</t>
  </si>
  <si>
    <t>Water Nine-tailed Fox</t>
  </si>
  <si>
    <t>Water Monkey King</t>
  </si>
  <si>
    <t>Wind Magical Archer</t>
  </si>
  <si>
    <t>Wind Griffon</t>
  </si>
  <si>
    <t>Wind Lich</t>
  </si>
  <si>
    <t>Wind Grim Reaper</t>
  </si>
  <si>
    <t>Wind Joker</t>
  </si>
  <si>
    <t>Wind Nine-tailed Fox</t>
  </si>
  <si>
    <t>Dark Ninja</t>
  </si>
  <si>
    <t>Dark Kung Fu Girl</t>
  </si>
  <si>
    <t>Dark Viking</t>
  </si>
  <si>
    <t>Dark Sylph</t>
  </si>
  <si>
    <t>Dark Valkyrja</t>
  </si>
  <si>
    <t>Fire Amazon</t>
  </si>
  <si>
    <t>Fire Ninja</t>
  </si>
  <si>
    <t>Fire Pioneer</t>
  </si>
  <si>
    <t>Fire Vampire</t>
  </si>
  <si>
    <t>Fire Sylph</t>
  </si>
  <si>
    <t>Fire Valkyrja</t>
  </si>
  <si>
    <t>Light Ninja</t>
  </si>
  <si>
    <t>Light Lich</t>
  </si>
  <si>
    <t>Light Brownie Magician</t>
  </si>
  <si>
    <t>Light Sylph</t>
  </si>
  <si>
    <t>Water Succubus</t>
  </si>
  <si>
    <t>Water Ninja</t>
  </si>
  <si>
    <t>Water Inugami</t>
  </si>
  <si>
    <t>Water Sylph</t>
  </si>
  <si>
    <t>Wind Beast Hunter</t>
  </si>
  <si>
    <t>Wind Ninja</t>
  </si>
  <si>
    <t>Wind Oracle</t>
  </si>
  <si>
    <t>Wind Inugami</t>
  </si>
  <si>
    <t>Wind Sylph</t>
  </si>
  <si>
    <t>Wind Dragon</t>
  </si>
  <si>
    <t>Dark Beast Hunter</t>
  </si>
  <si>
    <t>Dark Brownie Magician</t>
  </si>
  <si>
    <t>Dark Vampire</t>
  </si>
  <si>
    <t>Dark High Elemental</t>
  </si>
  <si>
    <t>Dark Inferno</t>
  </si>
  <si>
    <t>Dark Occult Girl</t>
  </si>
  <si>
    <t>Fire Lich</t>
  </si>
  <si>
    <t>Fire Oracle</t>
  </si>
  <si>
    <t>Fire Occult Girl</t>
  </si>
  <si>
    <t>Fire High Elemental</t>
  </si>
  <si>
    <t>Fire Inferno</t>
  </si>
  <si>
    <t>Fire Beast Monk</t>
  </si>
  <si>
    <t>Light Inferno</t>
  </si>
  <si>
    <t>Light Occult Girl</t>
  </si>
  <si>
    <t>Light High Elemental</t>
  </si>
  <si>
    <t>Light Dragon</t>
  </si>
  <si>
    <t>Water Inferno</t>
  </si>
  <si>
    <t>Water Valkyrja</t>
  </si>
  <si>
    <t>Water Ifrit</t>
  </si>
  <si>
    <t>Water High Elemental</t>
  </si>
  <si>
    <t>Water Occult Girl</t>
  </si>
  <si>
    <t>Wind Inferno</t>
  </si>
  <si>
    <t>Wind Occult Girl</t>
  </si>
  <si>
    <t>Wind Amazon</t>
  </si>
  <si>
    <t>Wind Low Elemental</t>
  </si>
  <si>
    <t>Wind Pioneer</t>
  </si>
  <si>
    <t>Wind High Elemental</t>
  </si>
  <si>
    <t>Wind Hell Lady</t>
  </si>
  <si>
    <t>Wind Phoenix</t>
  </si>
  <si>
    <t>Dark Succubus</t>
  </si>
  <si>
    <t>Dark Battle Mammoth</t>
  </si>
  <si>
    <t>Dark Harpu</t>
  </si>
  <si>
    <t>Dark Dragon Knight</t>
  </si>
  <si>
    <t>Dark Bearman</t>
  </si>
  <si>
    <t>Dark Undine</t>
  </si>
  <si>
    <t>Dark Hell Lady</t>
  </si>
  <si>
    <t>Dark Pioneer</t>
  </si>
  <si>
    <t>Fire Battle Mammoth</t>
  </si>
  <si>
    <t>Fire Joker</t>
  </si>
  <si>
    <t>Fire Bearman</t>
  </si>
  <si>
    <t>Fire Undine</t>
  </si>
  <si>
    <t>Fire Dragon Knight</t>
  </si>
  <si>
    <t>Fire Epikion Priest</t>
  </si>
  <si>
    <t>Fire Monkey King</t>
  </si>
  <si>
    <t>Light Phantom Thief</t>
  </si>
  <si>
    <t>Light Battle Mammoth</t>
  </si>
  <si>
    <t>Light Dragon Knight</t>
  </si>
  <si>
    <t>Light Bearman</t>
  </si>
  <si>
    <t>Light Harpu</t>
  </si>
  <si>
    <t>Light Undine</t>
  </si>
  <si>
    <t>Light Phoenix</t>
  </si>
  <si>
    <t>Water Battle Mammoth</t>
  </si>
  <si>
    <t>Water Brownie Magician</t>
  </si>
  <si>
    <t>Water Dragon Knight</t>
  </si>
  <si>
    <t>Water Kung Fu Girl</t>
  </si>
  <si>
    <t>Water Bearman</t>
  </si>
  <si>
    <t>Water Beast Monk</t>
  </si>
  <si>
    <t>Water Undine</t>
  </si>
  <si>
    <t>Wind Battle Mammoth</t>
  </si>
  <si>
    <t>Wind Bearman</t>
  </si>
  <si>
    <t>Wind Undine</t>
  </si>
  <si>
    <t>Wind Dragon Knight</t>
  </si>
  <si>
    <t>Wind Polar Queen</t>
  </si>
  <si>
    <t>Dark Minotauros</t>
  </si>
  <si>
    <t>Dark Ifrit</t>
  </si>
  <si>
    <t>Dark Archangel</t>
  </si>
  <si>
    <t>Dark Yeti</t>
  </si>
  <si>
    <t>Dark Serpent</t>
  </si>
  <si>
    <t>Dark Penguin Knight</t>
  </si>
  <si>
    <t>Dark Chimera</t>
  </si>
  <si>
    <t>Fire Vagabond</t>
  </si>
  <si>
    <t>Fire Minotauros</t>
  </si>
  <si>
    <t>Fire Brownie Magician</t>
  </si>
  <si>
    <t>Fire Archangel</t>
  </si>
  <si>
    <t>Fire Penguin Knight</t>
  </si>
  <si>
    <t>Fire Serpent</t>
  </si>
  <si>
    <t>Fire Chimera</t>
  </si>
  <si>
    <t>Fire Polar Queen</t>
  </si>
  <si>
    <t>Light Succubus</t>
  </si>
  <si>
    <t>Light Beast Hunter</t>
  </si>
  <si>
    <t>Light Minotauros</t>
  </si>
  <si>
    <t>Light Garuda</t>
  </si>
  <si>
    <t>Light Golem</t>
  </si>
  <si>
    <t>Light Penguin Knight</t>
  </si>
  <si>
    <t>Light Warbear</t>
  </si>
  <si>
    <t>Light Archangel</t>
  </si>
  <si>
    <t>Light Pioneer</t>
  </si>
  <si>
    <t>Light Chimera</t>
  </si>
  <si>
    <t>Light Valkyrja</t>
  </si>
  <si>
    <t>Water Beast Hunter</t>
  </si>
  <si>
    <t>Water Minotauros</t>
  </si>
  <si>
    <t>Water Lich</t>
  </si>
  <si>
    <t>Water Low Elemental</t>
  </si>
  <si>
    <t>Water Hell Lady</t>
  </si>
  <si>
    <t>Water Dragon</t>
  </si>
  <si>
    <t>Water Phoenix</t>
  </si>
  <si>
    <t>Water Chimera</t>
  </si>
  <si>
    <t>Water Penguin Knight</t>
  </si>
  <si>
    <t>Water Vampire</t>
  </si>
  <si>
    <t>Water Joker</t>
  </si>
  <si>
    <t>Water Warbear</t>
  </si>
  <si>
    <t>Water Archangel</t>
  </si>
  <si>
    <t>Wind Phantom Thief</t>
  </si>
  <si>
    <t>Wind Minotauros</t>
  </si>
  <si>
    <t>Wind Golem</t>
  </si>
  <si>
    <t>Wind Penguin Knight</t>
  </si>
  <si>
    <t>Wind Archangel</t>
  </si>
  <si>
    <t>Wind Chimera</t>
  </si>
  <si>
    <t>Wind Monkey King</t>
  </si>
  <si>
    <t>Dark Lich</t>
  </si>
  <si>
    <t>Dark Mystic Witch</t>
  </si>
  <si>
    <t>Dark Sylphid</t>
  </si>
  <si>
    <t>Dark Dragon</t>
  </si>
  <si>
    <t>Dark Phoenix</t>
  </si>
  <si>
    <t>Fire Pierret</t>
  </si>
  <si>
    <t>Fire Phantom Thief</t>
  </si>
  <si>
    <t>Fire Ifrit</t>
  </si>
  <si>
    <t>Fire Sylphid</t>
  </si>
  <si>
    <t>Light Pierret</t>
  </si>
  <si>
    <t>Light Joker</t>
  </si>
  <si>
    <t>Light Fairy</t>
  </si>
  <si>
    <t>Light Sylphid</t>
  </si>
  <si>
    <t>Light Epikion Priest</t>
  </si>
  <si>
    <t>Light Monkey King</t>
  </si>
  <si>
    <t>Light Polar Queen</t>
  </si>
  <si>
    <t>Water Oracle</t>
  </si>
  <si>
    <t>Water Fairy</t>
  </si>
  <si>
    <t>Water Sylphid</t>
  </si>
  <si>
    <t>Wind Succubus</t>
  </si>
  <si>
    <t>Wind Pierret</t>
  </si>
  <si>
    <t>Wind Mystic Witch</t>
  </si>
  <si>
    <t>Wind Vampire</t>
  </si>
  <si>
    <t>Wind Sylphid</t>
  </si>
  <si>
    <t>Wind Taoist</t>
  </si>
  <si>
    <t>Wind Valkyrja</t>
  </si>
  <si>
    <t>Level Matrix</t>
  </si>
  <si>
    <t xml:space="preserve">               Stars
Level</t>
  </si>
  <si>
    <t>Stats Divider</t>
  </si>
  <si>
    <t>Rune Code</t>
  </si>
  <si>
    <t>Rune Type</t>
  </si>
  <si>
    <t>Rune Slot</t>
  </si>
  <si>
    <t>HP %</t>
  </si>
  <si>
    <t>Flat HP</t>
  </si>
  <si>
    <t>ATK %</t>
  </si>
  <si>
    <t>Flat ATK</t>
  </si>
  <si>
    <t>DEF %</t>
  </si>
  <si>
    <t>Flat DEF</t>
  </si>
  <si>
    <t>SPD</t>
  </si>
  <si>
    <t>ACC</t>
  </si>
  <si>
    <t>RES</t>
  </si>
  <si>
    <t>Rune Level</t>
  </si>
  <si>
    <t>ATK</t>
  </si>
  <si>
    <t>DEF</t>
  </si>
  <si>
    <t>ACC %</t>
  </si>
  <si>
    <t>RES %</t>
  </si>
  <si>
    <t>CR %</t>
  </si>
  <si>
    <t>CRIT D</t>
  </si>
  <si>
    <t>Awakened Stats</t>
  </si>
  <si>
    <t>Level (Input)</t>
  </si>
  <si>
    <t>Input the Attribute, Unit Name, Stars and Level</t>
  </si>
  <si>
    <t>Focus</t>
  </si>
  <si>
    <t>Stat Bonus</t>
  </si>
  <si>
    <t>Final Stats</t>
  </si>
  <si>
    <t>Addition</t>
  </si>
  <si>
    <t>+DEF</t>
  </si>
  <si>
    <t>+WATER ATK</t>
  </si>
  <si>
    <t>+FIRE ATK</t>
  </si>
  <si>
    <t>+WIND ATK</t>
  </si>
  <si>
    <t>+LIGHT ATK</t>
  </si>
  <si>
    <t>+DARK ATK</t>
  </si>
  <si>
    <t>+ATK</t>
  </si>
  <si>
    <t>+HP</t>
  </si>
  <si>
    <t>+SPD</t>
  </si>
  <si>
    <t>Crit D</t>
  </si>
  <si>
    <t>Input the Rune Codes</t>
  </si>
  <si>
    <t>&lt;---- Put "1" In Box to turn off bonuses from Glory Buildings</t>
  </si>
  <si>
    <t>Rage</t>
  </si>
  <si>
    <t>Blade</t>
  </si>
  <si>
    <t>CRIT RATE</t>
  </si>
  <si>
    <t>Toggle Buffs (Put "1" to turn on)</t>
  </si>
  <si>
    <t>Input Leader -&gt;</t>
  </si>
  <si>
    <t>+CRIT DMG</t>
  </si>
  <si>
    <t>Rune Set Bonuses</t>
  </si>
  <si>
    <t>Endure</t>
  </si>
  <si>
    <t>Energy</t>
  </si>
  <si>
    <t>Fatal</t>
  </si>
  <si>
    <t>Swift</t>
  </si>
  <si>
    <t>Guard</t>
  </si>
  <si>
    <t>Stats after Runes / Glory Buildings / Leader Skill / Buffs</t>
  </si>
  <si>
    <t>Rune List</t>
  </si>
  <si>
    <t>B.ACC</t>
  </si>
  <si>
    <t>B.RES</t>
  </si>
  <si>
    <t>B.CR</t>
  </si>
  <si>
    <t>B.SPD</t>
  </si>
  <si>
    <t>Loss / Gain</t>
  </si>
  <si>
    <t>CRIT D %</t>
  </si>
  <si>
    <t>Build 1</t>
  </si>
  <si>
    <t>Build 2</t>
  </si>
  <si>
    <t>Build 1 vs Build 2</t>
  </si>
  <si>
    <t>Lv.2 Damage +5%</t>
  </si>
  <si>
    <t>Lv.3 Damage +5%</t>
  </si>
  <si>
    <t>Lv.4 Harmful Effect Rate +5%</t>
  </si>
  <si>
    <t>Lv.5 Damage +10%</t>
  </si>
  <si>
    <t>Lv.6 Harmful Effect Rate +10%</t>
  </si>
  <si>
    <t>Lv.7 Damage +10%</t>
  </si>
  <si>
    <t>Lv.8 Harmful Effect Rate +15%</t>
  </si>
  <si>
    <t>Lv.2 Harmful Effect Rate +5%</t>
  </si>
  <si>
    <t>Lv.3 Harmful Effect Rate +5%</t>
  </si>
  <si>
    <t>Lv.4 Damage +10%</t>
  </si>
  <si>
    <t>Lv.6 Damage +15%</t>
  </si>
  <si>
    <t>Lv.4 Damage +5%</t>
  </si>
  <si>
    <t>Lv.5 Damage +5%</t>
  </si>
  <si>
    <t>Lv.6 Damage +5%</t>
  </si>
  <si>
    <t>Lv.7 Damage +5%</t>
  </si>
  <si>
    <t>Lv.8 Damage +20%</t>
  </si>
  <si>
    <t>Lv.2 Damage +10%</t>
  </si>
  <si>
    <t>Lv.3 Damage +10%</t>
  </si>
  <si>
    <t>Lv.5 Cooltime Turn -1</t>
  </si>
  <si>
    <t>Lv.5 Harmful Effect Rate +5%</t>
  </si>
  <si>
    <t>Lv.6 Damage +10%</t>
  </si>
  <si>
    <t>Lv.7 Harmful Effect Rate +10%</t>
  </si>
  <si>
    <t>Lv.8 Damage +10%</t>
  </si>
  <si>
    <t>Lv.9 Harmful Effect Rate +20%</t>
  </si>
  <si>
    <t>Lv.5 Cooldown Turn -1</t>
  </si>
  <si>
    <t>Lv.6 Cooldown Turn -1</t>
  </si>
  <si>
    <t>Lv.2 Cooltime Turn -1</t>
  </si>
  <si>
    <t>Lv.3 Cooltime Turn -1</t>
  </si>
  <si>
    <t>Lv.7 Harmful Effect Rate +5%</t>
  </si>
  <si>
    <t>Lv.2 Recovery +5%</t>
  </si>
  <si>
    <t>Lv.3 Recovery +10%</t>
  </si>
  <si>
    <t>Lv.4 Recovery +10%</t>
  </si>
  <si>
    <t>Lv.6 Cooltime Turn -1</t>
  </si>
  <si>
    <t>Lv.7 Damage +15%</t>
  </si>
  <si>
    <t>Lv.8 Damage +15%</t>
  </si>
  <si>
    <t>Lv.8 Harmful Effect Rate +10%</t>
  </si>
  <si>
    <t>Lv.5 Harmful Effect Rate +10%</t>
  </si>
  <si>
    <t>Lv.7 Harmful Effect Rate +20%</t>
  </si>
  <si>
    <t>Lv.4 Cooltime Turn -1</t>
  </si>
  <si>
    <t>Lv.4 Harmful Effect Rate +10%</t>
  </si>
  <si>
    <t>Lv.2 Shield +10%</t>
  </si>
  <si>
    <t>Lv.3 Shield +10%</t>
  </si>
  <si>
    <t>Lv.2 Harmful Effect Rate +10%</t>
  </si>
  <si>
    <t>Lv.3 Harmful Effect Rate +10%</t>
  </si>
  <si>
    <t>Lv.7 Harmful Effect Rate +15%</t>
  </si>
  <si>
    <t>Lv.5 Harmful Effect Rate +20%</t>
  </si>
  <si>
    <t>Lv.6 Harmful Effect Rate +5%</t>
  </si>
  <si>
    <t>Lv.8 Harmful Effect Rate +25%</t>
  </si>
  <si>
    <t>Lv.6 Harmful Effect Rate +15%</t>
  </si>
  <si>
    <t>Lv.5 Damage +15%</t>
  </si>
  <si>
    <t>Lv.2 Harmful effect Rate +10%</t>
  </si>
  <si>
    <t>Lv.4 Harmful effect Rate +10%</t>
  </si>
  <si>
    <t>Lv.6 Harmful effect Rate +10%</t>
  </si>
  <si>
    <t>Lv.8 Harmful effect Rate +20%</t>
  </si>
  <si>
    <t>Lv.7 Cooltime Turn -1</t>
  </si>
  <si>
    <t>Lv.2 Recovery +10%</t>
  </si>
  <si>
    <t>Lv.8 Harmful Effect Rate +20%</t>
  </si>
  <si>
    <t>Lv.2 Damage + 5%.</t>
  </si>
  <si>
    <t>Lv.3 Damage + 5%.</t>
  </si>
  <si>
    <t>Lv.6 Damage + 10%.</t>
  </si>
  <si>
    <t>Lv.7 Damage + 10%.</t>
  </si>
  <si>
    <t>Lv.2 Cooltime turn -1</t>
  </si>
  <si>
    <t>Lv.4 Harmful Effect Rate +15%</t>
  </si>
  <si>
    <t>Lv.6 Harmful Effect Rate +20%</t>
  </si>
  <si>
    <t>Lv.5 Harmful Effect Rate +15%</t>
  </si>
  <si>
    <t>Lv.4 Damage +15%</t>
  </si>
  <si>
    <t>Lv.2 Damage + 5%</t>
  </si>
  <si>
    <t>Lv.3 Damage + 5%</t>
  </si>
  <si>
    <t>Lv.4 Damage + 10%</t>
  </si>
  <si>
    <t>Lv.5 Damage + 10%</t>
  </si>
  <si>
    <t>Lv.2 Damage + 10%</t>
  </si>
  <si>
    <t>Lv.3 Damage + 10%</t>
  </si>
  <si>
    <t>Lv.4 Cooltime turn -1</t>
  </si>
  <si>
    <t>Lv.6 Cooltime turn -1</t>
  </si>
  <si>
    <t>Lv.5 Cooltime turn -1</t>
  </si>
  <si>
    <t>Lv.4 Cooltime -1</t>
  </si>
  <si>
    <t>Lv.5 Cooltime -1</t>
  </si>
  <si>
    <t>Lv.2 Cooltime -1</t>
  </si>
  <si>
    <t>Lv.3 Cooltime -1</t>
  </si>
  <si>
    <t>Lv.2 Harmful effect rate +10%</t>
  </si>
  <si>
    <t>Lv.4 Shield +10%</t>
  </si>
  <si>
    <t>Lv.5 Harmful effect rate +10%</t>
  </si>
  <si>
    <t>Lv.5 Cooltime Turn - 1</t>
  </si>
  <si>
    <t>Lv.2 Cooltime - 1</t>
  </si>
  <si>
    <t>Lv.3 Cooltime - 1</t>
  </si>
  <si>
    <t>Lv.5 Cooltime down -1</t>
  </si>
  <si>
    <t>Lv. 2 Cooltime Turn -1</t>
  </si>
  <si>
    <t>Lv. 3 Cooltime Turn -1</t>
  </si>
  <si>
    <t>Lv.2 Recovery + 10%</t>
  </si>
  <si>
    <t>Lv.3 Recovery + 10%</t>
  </si>
  <si>
    <t>Lv.3 Recovery +5%</t>
  </si>
  <si>
    <t>Lv.5 Recovery +10%</t>
  </si>
  <si>
    <t>Lv.3 Effect rate +10%</t>
  </si>
  <si>
    <t>Lv.4 Effect rate +10%</t>
  </si>
  <si>
    <t>Lv.5 Effect rate +10%</t>
  </si>
  <si>
    <t>Lv.5 Cooltime -1 turn</t>
  </si>
  <si>
    <t>Lv.4 Cooltime -1 turn</t>
  </si>
  <si>
    <t>Lv.3 Harmful Effect Rate 10%</t>
  </si>
  <si>
    <t>Lv.5 Harmful Effect Rate 10%</t>
  </si>
  <si>
    <t>Lv.7 Harmful Effect Rate 10%</t>
  </si>
  <si>
    <t>Lv2. Damage +5%</t>
  </si>
  <si>
    <t>Lv3. Damage +10%</t>
  </si>
  <si>
    <t>Lv4. Damage +10%</t>
  </si>
  <si>
    <t>Lv5. Cooltime -1 Turn</t>
  </si>
  <si>
    <t>Lv2. Shield +10%</t>
  </si>
  <si>
    <t>Lv3. Shield +10%</t>
  </si>
  <si>
    <t>Lv4. Cooltime -1 Turn</t>
  </si>
  <si>
    <t>Lv.5 Cooltime Time -1</t>
  </si>
  <si>
    <t>Lv.2 Harmful effect Rate +5%</t>
  </si>
  <si>
    <t>Lv.4 Harmful effect Rate +5%</t>
  </si>
  <si>
    <t>Lv.6 Harmful effect Rate +5%</t>
  </si>
  <si>
    <t>Lv.8 Harmful effect Rate +25%</t>
  </si>
  <si>
    <t>Lv.5 Cooldtime Turn -1</t>
  </si>
  <si>
    <t>Lv.7 Cooldown Turn -1</t>
  </si>
  <si>
    <t>Lv.4 Cooldown Turn -1</t>
  </si>
  <si>
    <t>Lv.2 Cooltime Turn-1</t>
  </si>
  <si>
    <t>Lv.3 Cooltime Turn-1</t>
  </si>
  <si>
    <t>Lv.4 Recovery + 10%</t>
  </si>
  <si>
    <t>Lv.2 Harmful effect rate +5%</t>
  </si>
  <si>
    <t>Lv.4 harmful effect rate +5%</t>
  </si>
  <si>
    <t>Lv.6 Harmful effect rate +5%</t>
  </si>
  <si>
    <t>Lv.8 Harmful effect rate +25%</t>
  </si>
  <si>
    <t>Lv.2 Recovery + 5%</t>
  </si>
  <si>
    <t>Lv.3 Recovery + 5%</t>
  </si>
  <si>
    <t>Lv.5 Recovery + 10%</t>
  </si>
  <si>
    <t>Lv.3 Cooltime turn -1</t>
  </si>
  <si>
    <t>Lv.2 Cooldown Turn -1</t>
  </si>
  <si>
    <t>Lv.2 Harmful Effect rate +10%</t>
  </si>
  <si>
    <t>Lv.4 Harmful Effect rate +10%</t>
  </si>
  <si>
    <t>Lv.6 Harmful Effect rate +10%</t>
  </si>
  <si>
    <t>Lv.8 Harmful Effect rate +10%</t>
  </si>
  <si>
    <t>Lv.6 Cool time Turn -1</t>
  </si>
  <si>
    <t>Lv.4 Damage + 5%</t>
  </si>
  <si>
    <t>Lv.5 Damage + 5%</t>
  </si>
  <si>
    <t>Lv.6 Damage + 10%</t>
  </si>
  <si>
    <t>Lv.2 Harmful Effect Rate + 10%</t>
  </si>
  <si>
    <t>Lv.4 Harmful Effect Rate + 10%</t>
  </si>
  <si>
    <t>Lv.6 Harmful Effect Rate + 20%</t>
  </si>
  <si>
    <t>Lv.2 Lv. 2 Damage +10%</t>
  </si>
  <si>
    <t>Lv.3 Lv. 3 Damage +10%</t>
  </si>
  <si>
    <t>Lv.4 Lv. 4 Damage +10%</t>
  </si>
  <si>
    <t>Lv.5 Lv. 5 Cooltime Turn -1</t>
  </si>
  <si>
    <t>Lv.3 Damge +10%</t>
  </si>
  <si>
    <t>Lv.3 Harmful Effecr Rate +10%</t>
  </si>
  <si>
    <t>Lv.5 Harmful Effecr Rate +10%</t>
  </si>
  <si>
    <t>Lv.7 Harmful Effecr Rate +10%</t>
  </si>
  <si>
    <t>Lv2 Damage +10%</t>
  </si>
  <si>
    <t>Lv3 Damage +10%</t>
  </si>
  <si>
    <t>Lv4 Damage +10%</t>
  </si>
  <si>
    <t>Lv5 Cooldown turn -1</t>
  </si>
  <si>
    <t>Lv.6 Harmful Effect Rate +15%.</t>
  </si>
  <si>
    <t>lvl.2 Damage +10%</t>
  </si>
  <si>
    <t>lvl.3 Damage +10%</t>
  </si>
  <si>
    <t>lvl.4 Cooltime Turn -1</t>
  </si>
  <si>
    <t>Skills Database</t>
  </si>
  <si>
    <t>Storm of Midnight: Attacks all enemies with a powerful storm. The damageincreases proportionate to the enemy's attack speed. (Reusable in 3 turns)</t>
  </si>
  <si>
    <t>Sacred Water: Throws a condensed cloud of elements at the enemy to attack 2 times and reduces the enemy's Attack Power for 2 turns with a 20% chance for each attack.</t>
  </si>
  <si>
    <t>Crushing Rocks: Attacks with 4 strong consecutive strikes. Each strike has a 30% chance to decrease the enemy's Defense for 2 turns. (Reusable in 3 turns)</t>
  </si>
  <si>
    <t>Leader Skill: Increases the Attack Power of ally monsters by 15%.</t>
  </si>
  <si>
    <t>Fiery Claw: Attacks the enemy with sharp, fiery claws. Inflicts Continuous Damagefor 2 turns if you get a Critical Hit.</t>
  </si>
  <si>
    <t>Element Explosion: Causes an elemental explosion to attack an enemy. The inflicted damage is proportionate to the enemy's MAX HP. (Reusable in 4 turns)</t>
  </si>
  <si>
    <t>Deathblow (Passive): Your Critical Damage is increased by 50%. [Automatic Effect]</t>
  </si>
  <si>
    <t>Onslaught: Attacks the enemy at a breakneck speed. May stun the enemy with a 24% chance.</t>
  </si>
  <si>
    <t>Fire Ball: Fire Ball: Attacks the enemy with a Fire Ball and inflicts Continuous Damage for 3 turns. (Reusable in 4 turns)</t>
  </si>
  <si>
    <t>Rapidity: Fills the Attack Bar of all allies by 30% and increases their Attack Speedfor 2 turns. (Reusable in 5 turns)</t>
  </si>
  <si>
    <t>Blackout Kick: Performs a ruthless combo, kicking the enemy 2 times. Each attack has a 50% chance of decreasing the enemy's Attack Power for 1 turn.</t>
  </si>
  <si>
    <t>Deadly Dart: Throws sharp feathers to attack the enemy and prevents them fromrecovering their HP for 2 turns. (Reusable in 4 turns)</t>
  </si>
  <si>
    <t>Fiery Dance: Recovers the HP of all allies by 20% and increases their Attack Powerfor 2 turns. (Reusable in 5 turns)</t>
  </si>
  <si>
    <t>Bite: Bite your enemy and recover 30% of the inflicted damage as HP.</t>
  </si>
  <si>
    <t>Double Attack: Bite your enemy continuously to inflict great damage. (Reusable in 3 turns)</t>
  </si>
  <si>
    <t>Begin Hunt: Increases the Attack Power and Critical Rate of all allies for 3 turns. (Reusable in 5 turns)</t>
  </si>
  <si>
    <t>Attack!: Attacks the targeted enemy and increases your Attack Bar by 30%.</t>
  </si>
  <si>
    <t>Heal!: Recovers target ally's and your own HP by 20% and removes the harmful effect on the ally. (Reusable in 3 turns)</t>
  </si>
  <si>
    <t>Dispel! Attack!: Removes up to 4 harmful effects on an ally and attacks if possible. (Reusable in 5 turns)</t>
  </si>
  <si>
    <t>Fiery Spear: Attacks the enemy with a spear and increases the Attack Speed for 2 turns if you get a Critical Hit.</t>
  </si>
  <si>
    <t>Heart Pierce: Unleashes an accurately aimed deadly thrust. This attack receives a 50% Critical Rate bonus. (Reusable in 3 turns)</t>
  </si>
  <si>
    <t>Triple Attack: Attacks the enemy 3 consecutive times, and adds Continuous Damage, weakened Defense, and stun to each attack if you get a Critical Hit. (Reusable in 5 turns)</t>
  </si>
  <si>
    <t>Spirit Ball: Attacks the enemy with an Energy Ball. The attack has a 50% chance ofincreasing the enemy's chance to land a Glancing Hit for 2 turns.</t>
  </si>
  <si>
    <t>Ignite: Attacks the enemy with a burning flame, inflicting Continuous Damage for 3 turns. (Reusable in 3 turns)</t>
  </si>
  <si>
    <t>Incinerate: Inflicts great damage by blowing up the Continuous Damage effects on the enemy. The inflicted damage increases by 50% for each effect. (Reusable in 4 turns)</t>
  </si>
  <si>
    <t>Thrash: Thrashes the enemy, inflicting damage proportionate to your MAX HP. The attack has a 50% chance to reduce the enemy's Attack Gauge by 25%.</t>
  </si>
  <si>
    <t>Roar: Inflicts damage proportional to your MAX HP to all enemies and decreasestheir Attack Power for 2 turns. (Reusable in 5 turns)</t>
  </si>
  <si>
    <t>Counterblow: Provokes all enemies with a 70% chance, and counterattacks every time you receive damage for 3 turns. (Reusable in 6 turns)</t>
  </si>
  <si>
    <t>Slash Hook: Attacks an enemy 2 times with fast punches. Each punch has a 50% chance to decrease the enemy's Attack Speed for 1 turn.</t>
  </si>
  <si>
    <t>Fire Burst: Inflicts damage proportional to your MAX HP and reduces the enemy'sAttack Speed for 2 turns. (Reusable in 3 turns)</t>
  </si>
  <si>
    <t>Ancestors' Blessing: Creates a shield that's 50% of your MAX HP for 3 turns andrecovers 15% of HP at every turn. (reusable in 5 turns)</t>
  </si>
  <si>
    <t>Accurate Shot: Attacks accurately with a 30% increased chance of landing a Critical Hit.</t>
  </si>
  <si>
    <t>Fire Arrow: Shoots 2 magic arrows that each have a 25% chance to inflictContinuous Damage for 3 turns. (Reusable in 4 turns)</t>
  </si>
  <si>
    <t>Last Shot: Fires with an accurate aim, giving the attack a 70% increased chance of landing as a Critical Hit. (Reusable in 4 turns)</t>
  </si>
  <si>
    <t>Leader Skill: Increases the Attack Speed of ally monsters by 13%.</t>
  </si>
  <si>
    <t>Battle Charge: Charges towards the enemy to inflict damage and provokes for 1 turn with a 50% chance.</t>
  </si>
  <si>
    <t>Battle Stomp: Stomps to attack all enemies and decreases the attack gauge by 25% with a 50% chance. The damage is proportionate to my MAX HP. (Reusable in 4 turns)</t>
  </si>
  <si>
    <t>Enter Battlefield: Attacks with another ally and weakens the defense for 2 turns with a 75% chance. The damage is proportionate to my MAX HP. (Reusable in 4 turns)</t>
  </si>
  <si>
    <t>Leader Skill: Increases the Defense of ally monsters with Fire attribute by 30%.</t>
  </si>
  <si>
    <t>Uppercut: Strikes and provokes the enemy for 1 turn with a 50% chance.</t>
  </si>
  <si>
    <t>Strike: Strikes and inflicts damage proportionate to your MAX HP. (Reusable in 4 turns)</t>
  </si>
  <si>
    <t>Triple Uppercut: Throws 3 strong uppercuts at an enemy. Each attack has a 15% chance to stun the enemy for 1 turn. (Reusable in 4 turns)</t>
  </si>
  <si>
    <t>Leader Skill: Increases the Defense of ally monsters with Fire Attribute by 30%.</t>
  </si>
  <si>
    <t>Aim Body: Aims for body and shoots. Your chances of missing are decreased by 30%.</t>
  </si>
  <si>
    <t>Aim Weak Spot: Attacks the enemy at its weak spot to prevent the enemy from using skills with cooltimes for 2 turns with a 75% chance. The skill has no effect on passive skills. (Reusable in 4 turns)</t>
  </si>
  <si>
    <t>Hawk's Eye (Passive): Ignores the enemy's Defense with a 15% chance with an attack. [Automatic Effect]</t>
  </si>
  <si>
    <t>Leader Skill: Increase the Accuracy of ally monsters in the Dungeons by 26%</t>
  </si>
  <si>
    <t>Bull's Eye: Aims and shoots for the gap in the enemy's armor, having a 25% chance to ignore the enemy's Defense.</t>
  </si>
  <si>
    <t>Chain Fire: Attacks the enemy with 2 arrows and attacks again with a 25% chance. (Reusable in 3 turns)</t>
  </si>
  <si>
    <t>Ready to Snipe: Increases Critical Rate and Defense of all allies for 3 turns. (Reusable in 6 turns)</t>
  </si>
  <si>
    <t>Cross Fire: Shoots 2 times and decreases the enemy's attack speed for 2 turns with a 30% chance.</t>
  </si>
  <si>
    <t>Defeat Wild Dog: Attacks all enemies in all directions. 30% is added to the critical rate. (Reusable in 4 turns)</t>
  </si>
  <si>
    <t>Explosive Bullet: Attacks the enemy with an explosive bullet and stuns all enemieswith a 50% chance. (Reusable in 5 turns)</t>
  </si>
  <si>
    <t>Rolling Punch: Approaches the enemy like a drunkard to throw a punch anddecreases the Attack Power for 1 turn with an 80% chance.</t>
  </si>
  <si>
    <t>Drunken Kick: Kicks the enemy unsteadily and gets another turn if the enemy dies. (Reusable in 4 turns)</t>
  </si>
  <si>
    <t>Tiger Punch: Attacks the enemy with a brave blow and increases your Attack Poweror 3 turns. (Reusable in 5 turns)</t>
  </si>
  <si>
    <t>Fire Hurricane: Attacks the enemy with a whirling storm of fire. Stuns the enemy for 1 turn with a 20% chance.</t>
  </si>
  <si>
    <t>Double Arrow: Shoots two arrows and stuns the enemy if both of them hit the same target. (Reusable in 3 turns)</t>
  </si>
  <si>
    <t>Arrow Attack: Shoots a flurry of arrows, attacking all enemies 4 - 6 times. Each attack has a 20% chance to reduce their Attack Speed for 2 turns. (Reusable in 6 turns)</t>
  </si>
  <si>
    <t>Impact: Stuns the enemy with a 25% chance or provokes with a 10% chance with an energy blow. The Attack Power increases as Defense increases.</t>
  </si>
  <si>
    <t>Lava Blow: Attacks all enemies at once and inflicts Continuous Damage for 3 turns. Impact increases depending on Defense. (Reusable in 4 turns)</t>
  </si>
  <si>
    <t>Barrier (Passive): Reduces incoming damage by 40% when your HP falls below 50%. [Automatic Effect]</t>
  </si>
  <si>
    <t>Snatch: Attacks the enemy with razor-sharp claws. Damage increases accordingly to your Attack Speed.</t>
  </si>
  <si>
    <t>Special Assault: Inflicts damage proportional to the Enemy's MAX HP. Consumes 10% of your HP. (Reusable in 4 turns)</t>
  </si>
  <si>
    <t>Backlash: Sends out a gust of wind that has a 50% chance to decrease the Attack Gauge of all enemies by 30% and decrease their Attack Speed for 2 turns. (Reusable in 5 turns)</t>
  </si>
  <si>
    <t>Grim Scythe: Reaps the life of enemy with a deadly scythe. Acquires additional turnif the enemy dies.</t>
  </si>
  <si>
    <t>Deadly Swing: Inflicts damage to all enemies with a deadly scythe. Always lands as a Critical Hit if the enemy's HP is lower than 30%. (Reusable in 4 turns)</t>
  </si>
  <si>
    <t>Living Hell: Creates a living hell for the enemies and inflicts Continuous Damageand disturbs the enemy's HP recovery for 3 turns. (Reusable in 6 turns)</t>
  </si>
  <si>
    <t>Leader Skill: Increases the Attack Power of ally monsters with Fire attribute by 30%.</t>
  </si>
  <si>
    <t>Rat Hunt: Attacks an enemy with fierce kicks. May weaken the enemy's Defense for 2 turns with a 50% chance.</t>
  </si>
  <si>
    <t>Crow Hunt: Hurls razor-sharp feathers to attack multiple enemies at once. (Reusable in 3 turns)</t>
  </si>
  <si>
    <t>Wolf Hunt: Attacks randomly with sharp feathers 6 times. Each strike reduces the enemy's Attack Bar by 20% (Reusable in 4 turns)</t>
  </si>
  <si>
    <t>Leader Skill: Increases the Attack Power of ally monsters with Fire Attribute by 30%.</t>
  </si>
  <si>
    <t>Cross Attack: Hits the enemy with an Energy blast and inflicts Continuous Damagefor 3 turns with a 20% chance.</t>
  </si>
  <si>
    <t>Tectonic Shift: Strikes an enemy with an attack strong enough to split the Earth.Ignores the enemy's Defense to inflict significant damage (Reusable in 4 turns)</t>
  </si>
  <si>
    <t>God of Fire: Increases your Attack Power and Attack Speed for 3 turns and grantsImmunity against harmful effects. (Reusable in 6 turns)</t>
  </si>
  <si>
    <t>Leader Skill: Increases the Critical Rate of ally monsters with Fire attribute by 23%.</t>
  </si>
  <si>
    <t>Spear Charge: Charge towards the enemy with a spear. Increases your Attack power for 1 turn if you get a Critical Hit.</t>
  </si>
  <si>
    <t>Spear Pierce: Pierces the enemy with a spear and inflicts damage proportional to their MAX HP. (Reusable in 4 turns)</t>
  </si>
  <si>
    <t>Flame Thrower: Throws a ball in flames to attack all enemies 2 times and inflictscontinuous damage for 2 turns with a 75% chance for each attack. (Reusable in 5 turns)</t>
  </si>
  <si>
    <t>Fire Smash: Attacks an enemy with a strong smashing blow. On Critical Hit, this attack will increase your Attack Bar by 30%.</t>
  </si>
  <si>
    <t>Hell Fire: Attacks all enemies and reduces their Defense for 2 turns with a 70% chance. (Reusable in 4 turns)</t>
  </si>
  <si>
    <t>Meteor: Strikes an enemy with a giant meteor, stunning the target and inflictingContinuous Damage on the rest of the enemies for 3 turns. (Reusable in 5 turns)</t>
  </si>
  <si>
    <t>Scratch: Attacks with giant claws to weaken the enemy's defense with a 50% chance and attacks consecutively with a 30% chance.</t>
  </si>
  <si>
    <t>Team Up: Attacks the enemy with another ally. (Reusable in 4 turns)</t>
  </si>
  <si>
    <t>Annihilate (Passive): Get an extra turn if you kill the enemy. (Automatic Effect)</t>
  </si>
  <si>
    <t>Pulverize: Strikes an enemy with a hammer and stuns the target for 1 turn with a 15% chance. The damage increases according to your Defense.</t>
  </si>
  <si>
    <t>Powerful Smash: Slams the enemy with a hammer, weakening the target's Defensefor 2 turns with a 75% chance. The damage increases according to your Defense. (Reusable in 4 turns)</t>
  </si>
  <si>
    <t>Lava Armor (Passive): Your MAX HP is increase proportionately to your Defensethat you enter battle with. [Automatic Effect]</t>
  </si>
  <si>
    <t>Poisonous Teeth: Attacks the enemy 2 times and weakens the enemy's Defenseand inflicts Continuous Damage for 2 turns with a 15% chance with each attack. TheAttack Power increases according to Defense.</t>
  </si>
  <si>
    <t>Destructive Blow: The Attack power increases as your HP decreases and yourcritical rate increases by 30%. The Attack Power increases according to Defense. (Reusable in 3 turns)</t>
  </si>
  <si>
    <t>Brutal Skin (Passive): Decreases the chances of being attacked with a critical hit by 50% and decreases the attacker's attack speed for 1 turn with a 50% chance when attacked. [Automatic Effect</t>
  </si>
  <si>
    <t>Magic Arrow: Attacks with a magic arrow. The inflicted damage increases by 15% with each harmful effect on the enemy.</t>
  </si>
  <si>
    <t>Wedge Arrow: Drives in a wedge into all enemies, decreasing their Attack Seed for 2 turns with a 50% chance. (Reusable in 4 turns)</t>
  </si>
  <si>
    <t>Hell Flame Arrow: Attacks all enemies 2 times with burning arrows and inflictsContinuous Damage for 3 turns with a 35% chance on each attack. (Reusable in 6 turns)</t>
  </si>
  <si>
    <t>Leader Skill: Increases the Attack Power of ally monsters with Fire Attribute by 35%.</t>
  </si>
  <si>
    <t>Energy Punch: Attacks with a spinning punch and stuns the enemy for 1 turn with a 25% chance.</t>
  </si>
  <si>
    <t>Counter Attack: Increases critical rate for 2 turns and counterattacks when attacked. The attack gauge is increased by 50%. (Reusable in 4 turns)</t>
  </si>
  <si>
    <t>Destructive Punch: Inflicts great damage with a strengthened Energy Punch anddecreases the target's Attack Bar to 0. (Reusable in 5 turns)</t>
  </si>
  <si>
    <t>Headbutt: Attacks with the horns and provokes for 1 turn with a 50% chance.</t>
  </si>
  <si>
    <t>Chop: Attacks with an axe and increases your attack gauge by 50% if you get aCritical Hit. (Reusable in 3 turns)</t>
  </si>
  <si>
    <t>Push: Runs towards the enemy to attack and removes up to 2 beneficial effects.Stuns the enemy for 1 turn when you get a Critical Hit. (Reusable in 5 turns)</t>
  </si>
  <si>
    <t>Leader Skill: Increases the HP of ally monsters with Fire attribute by 30%.</t>
  </si>
  <si>
    <t>Crow Summoning: Summons crows to attack the enemy and inflict Continuous Damage for 1 turn with a 50% chance.</t>
  </si>
  <si>
    <t>Jealousy: Attacks all enemies with the power of jealousy and weakens the Defensefor 2 turns with a 50% chance. The effect is activated with a 100% chance if the enemy has beneficial effects. (Reusable in 4 turns)</t>
  </si>
  <si>
    <t>Spell of Removal: Removes the harmful effects on all allies and recovers the HP by 10%. The recovery amount increases by 2% for each removed harmful effect. (Reusable in 5 turns)</t>
  </si>
  <si>
    <t>Leader Skill: Increases the Accuracy of ally monsters in the Arena by 26%.</t>
  </si>
  <si>
    <t>Honorable Attack: Charges to attack and stuns the enemy for 1 turn with a 20% chance.</t>
  </si>
  <si>
    <t>Start Battle: Removes one of your harmful effects and charges to attack the enemy. (Reusable in 2 turns)</t>
  </si>
  <si>
    <t>Request Battle: Provokes the enemy for 2 turns with a 75% chance. Becomes invincible for 1 turn. (Reusable in 5 turns)</t>
  </si>
  <si>
    <t>Flame Shock: Attacks the enemy and decreases their Attack Power for 2 turns with a 50% chance.</t>
  </si>
  <si>
    <t>Stomp: Inflicts damage and stuns the enemy for 1 turns. (Reusable in 3 turns)</t>
  </si>
  <si>
    <t>Earthquake: Attacks all enemies with a strong earthquake and decreases theirAttack Bar by 50%. (Reusable in 6 turns)</t>
  </si>
  <si>
    <t>Sonic Boom: Attacks the enemy with a strong sonic boom and remove a beneficial effect with a 50% chance.</t>
  </si>
  <si>
    <t>Fire Blast: Attacks the enemy 3 times with energy balls. Each attack has a 30% chance of decreasing their Attack Bar by 30% (Reusable in 3 turns)</t>
  </si>
  <si>
    <t>Revenge: Provokes all enemies with a 75% chance and return 30% of the inflicted damage to the enemies for 3 turns. (Reusable in 5 turns)</t>
  </si>
  <si>
    <t>Leader Skill: Increases the HP of an ally monster in the Arena by 21%.</t>
  </si>
  <si>
    <t>Fake Attack: Performs an attack that is hard to predict. This skill receives a 30%increased Critical Rate.</t>
  </si>
  <si>
    <t>Burning Desert: Attacks all enemies 2 times with a sandstorm and decreases theattack gauge by 30% with a 30% chance for each attack. (Reusable in 4 turns)</t>
  </si>
  <si>
    <t>Flame of Ascension: Inflicts great damage to the enemy with a great flame. (Reusable in 5 turns)</t>
  </si>
  <si>
    <t>Slash Rocks: Attacks an enemy with a giant sword, inflicting damage proportionate to your MAX HP and decreasing the target's Defense for 2 turns with a 40% chance.</t>
  </si>
  <si>
    <t>Slash Waves: Attacks an enemy with a sword 2 times. Each attack has a 30% chance to decrease the target's Attack Power for 2 turns. (Reusable in 4 turns)</t>
  </si>
  <si>
    <t>Cry of Challenge: Provokes all enemies with a 70% chance and increases yourDefense for 3 turns. (Reusable in 5 turns)</t>
  </si>
  <si>
    <t>Leader Skill: Increases the HP of ally monsters in the Dungeons by 18%</t>
  </si>
  <si>
    <t>Throwing Axe: Attacks with a flying axe and inflicts Continuous Damage for 3 turns with a 30% chance.</t>
  </si>
  <si>
    <t>Crushing Armor: Attacks an enemy and decreases the enemy's Defense for 2 turns. The damage increases accordingly to your current HP situation. (Reusable in 4 turns)</t>
  </si>
  <si>
    <t>Marauder (Passive): Recovers HP by 30% of the inflicted damage also stealing one beneficial effect. [Automatic Effect]</t>
  </si>
  <si>
    <t>Merciless Claws: Attacks the enemy with claws and disturbs the enemy's HPrecovery for 1 turn.</t>
  </si>
  <si>
    <t>Surprise Attack: Dashes towards an enemy, inflicting damage 2 times. Each attack has a 30% chance to stun the target for 1 turn. The damage is proportionate to my MAX HP (Reusable in 4 turns)</t>
  </si>
  <si>
    <t>Wild Recovery (Passive): Recovers HP by 10% each turn. The recovery effects that you receive increases by 100%. [Automatic Effect]</t>
  </si>
  <si>
    <t>Penalty: Attacks the enemy twice with the axe and inflicts continuous damage for 1 turn with a 50% chance for each attack.</t>
  </si>
  <si>
    <t>Axe of Punishment: Throws an axe at all enemies and stuns them for 1 turn with a 25% chance for each attack. (Reusable in 4 turns)</t>
  </si>
  <si>
    <t>Summary Conviction: Attacks the enemy with the axe. The damage is increased by 50% if the target's HP is below 50%. (Reusable in 4 turns)</t>
  </si>
  <si>
    <t>Run Run: Bounces towards the enemy to attack and gets another turn with a 30% chance.</t>
  </si>
  <si>
    <t>Fly Fly: Attacks all enemies with giant orbs. Attacks with a fatal blow regardless of the enemy's attribute. (Reusable in 4 turns)</t>
  </si>
  <si>
    <t>Whistle: Blows a whistle to recover 30% of the attack gauge of allies and givesimmunity effect for 2 turns. (Reusable in 5 turns)</t>
  </si>
  <si>
    <t>Leader Skill: Increases the HP of ally monsters by 25%.</t>
  </si>
  <si>
    <t>Deadly Blow: Unleashes a fatal blow on an enemy, disturbing the target's HPrecovery for 2 turns with a 50% chance.</t>
  </si>
  <si>
    <t>Deadly Wave: Inflicts damage proportionate to your HP to all enemies and weakens their Attack Power for 2 turns with a 75% chance on each target. (Reusable in 4 turns)</t>
  </si>
  <si>
    <t>Extortion: Drains life from a target enemy. The stolen HP is equivalent to 30% ofyour MAX HP. (Reusable in 6 turns)</t>
  </si>
  <si>
    <t>Absorb Mana: Inflicts damage proportionate to your MAX HP and recovers by 30% of the inflicted damage as HP.</t>
  </si>
  <si>
    <t>Fill: Recovers the HP of the 2 allies with the lowest HP by 25% and 15%. (Reusable in 4 turns)</t>
  </si>
  <si>
    <t>Fanatic: All allies are invincible for 1 turn and gain Immunity for 2 turns. (Reusable in 8 turns)</t>
  </si>
  <si>
    <t>Leader Skill: Increases the Defense of ally monsters in the arena by 27%.</t>
  </si>
  <si>
    <t>Flying Cards: Throws a sharp card to attack and disturbs the enemy's HP recoveryfor 2 turns with a 70% chance.</t>
  </si>
  <si>
    <t>Surprise Bomb: Mounts a bomb on all enemies which detonates after 2 turns. This skill receives 50% additional Accuracy. (Reusable in 5 turns)</t>
  </si>
  <si>
    <t>Fire Magic: Summons a wall of fire and inflicts Continuous Damage for 3 turns. (Reusable in 5 turns)</t>
  </si>
  <si>
    <t>Leader Skill: Increases the Defense of ally monsters in the Dungeons by 33%.</t>
  </si>
  <si>
    <t>Firecracker: Attacks the enemy with a bomb. The damage increases by 15% for each harmful effect on the enemy.</t>
  </si>
  <si>
    <t>Multi-Firecracker: Attacks all enemies 3 times with a loud bomb and blocks beneficial effects for 2 turns with a 25% chance for each attack. (Reusable in 4 turns)</t>
  </si>
  <si>
    <t>Meteor Bomb: Blows up a bomb in flames to attack random enemies 4 times and inflicts continuous damage for 2 turns with a 75% chance for each attack. (Reusable in 5 turns)</t>
  </si>
  <si>
    <t>Leader Skill: Increases the Accuracy of ally monsters with Fire attribute by 50%.</t>
  </si>
  <si>
    <t>Energy Ball: Attacks the enemy with condensed energy. Shadowless Kick isactivated again with a 30% chance.</t>
  </si>
  <si>
    <t>Shadowless Kick: Attacks the enemy twice with a fast kick and removes a beneficial effect with a 40% chance for each attack. (Reusable in 4 turns)</t>
  </si>
  <si>
    <t>Fire Dragon Attack: Attacks the enemies 4 times with the power of fire and inflictsContinuous Damage for 1 turn. (Reusable in 5 turns)</t>
  </si>
  <si>
    <t>Leader Skill: Increases the Attack Power in the Arena by 33%.</t>
  </si>
  <si>
    <t>Soul Summoning: Attacks an enemy with the soul of the dead and decreases the target's Attack Speed for 2 turns with a 75% chance.</t>
  </si>
  <si>
    <t>Sinkhole: Inflicts damage to all enemies with a hole that consumes souls andrecovers by 50% of the inflicted damage. Absorbs the enemy's attack gauge by 15% with a 10% chance for each attack. (Reusable in 4 turns)</t>
  </si>
  <si>
    <t>Transcendance (Passive): Gets a turn with a 15% chance every time the enemy's turn is over. [Automatic Effect]</t>
  </si>
  <si>
    <t>Leader Skill: Increases the Critical Rate of ally monsters in the Arena by 24%.</t>
  </si>
  <si>
    <t>Will-o'-the-Wisp: Attacks an enemy 3 times with a shimmering light. Each strike has a 15% chance to inflict Continuous Damage for 3 turns.</t>
  </si>
  <si>
    <t>Enchant: Puts the enemy to sleep for 2 turns. This effect will break when the Enemy receives damage. This skill receives 50% additional Accuracy. (Reusable in 4 turns)</t>
  </si>
  <si>
    <t>Phantom Light: Attacks the enemy 5 times with a shiny ball and recovers 50% of the inflicted damage as HP. (Reusable in 3 turns)</t>
  </si>
  <si>
    <t>Leader Skill: Increases the Attack Power of ally monsters with Fire attribute by 40%.</t>
  </si>
  <si>
    <t>Ninja Stars: Throws ninja stars to attack and inflicts Continuous Damage for 1 turn.</t>
  </si>
  <si>
    <t>Dragon Attack: Throws an uppercut punch to an enemy 2 times. Each attack has a 25% chance to stun the enemy. (Reusable in 3 turns)</t>
  </si>
  <si>
    <t>Narrow Escape (Passive): Offsets the incoming damage that may cause you to die with a 50% chance and increases the attack gauge by 50%. [Automatic Effect]</t>
  </si>
  <si>
    <t>Leader Skill: Increases the Attack Speed of ally monsters with Fire attribute by 30%.</t>
  </si>
  <si>
    <t>Scene of the Crime: Inflicts damage to announce the crime and stuns the enemy for 1 turn with a 20% chance.</t>
  </si>
  <si>
    <t>Surprise Visit: Attacks with a 30% Critical Rate bonus and stuns the enemy if the attack lands as a Critical Hit. (Reusable in 3 turns)</t>
  </si>
  <si>
    <t>Old Grudge (Passive): Increases your Attack Power by 100% when your HP is higher than 50%. [Automatic Effect]</t>
  </si>
  <si>
    <t>Leader Skill: Increases the Resistance of ally monsters in the Arena by 40%.</t>
  </si>
  <si>
    <t>Double Show: Attacks by throwing 2 cards, each having a 30% chance to remove a beneficial effect.</t>
  </si>
  <si>
    <t>Flame Shot: Attacks with a magic card and weakens the enemy's Attack Power for 2 turns with a 80% chance. (Reusable in 4 turns)</t>
  </si>
  <si>
    <t>Wheel of Fire: Attack all enemies 3 times with a spinning ring of fire and stuns them with a 20% chance. (Reusable in 5 turns)</t>
  </si>
  <si>
    <t>Leader Skill: Increases the Resistance of ally monsters by 30%.</t>
  </si>
  <si>
    <t>Swing: Attacks the enemy with a whip, decreasing the enemy's Attack Speed for 2 turns with a 50% chance. The damage increases according to Attack Speed.</t>
  </si>
  <si>
    <t>Burning Swing: Attacks with a burning whip and inflicts Continuous Damage for 3 turns. (Reusable in 4 turns)</t>
  </si>
  <si>
    <t>Burning Whip: Decreases the enemy's Attack Bar by 25% and strikes again with a 20% chance. [Automatic Effect]</t>
  </si>
  <si>
    <t>Wield: Wields the sword to attack and decreases the Defense for 2 turns with a 50% chance.</t>
  </si>
  <si>
    <t>Double Slash: Attacks the enemy twice and inflicts continuous damage for 2 turns if you get a critical hit. (Reusable in 4 turns)</t>
  </si>
  <si>
    <t>Flame Slash: Attacks all enemies 2 times with flaming sword energy and decreasesthe Attack Power for 2 turns with a 40% chance for each attack. (Reusable in 5 turns)</t>
  </si>
  <si>
    <t>Sword of the Supreme Sky Wolf: Attacks and deals great damage to all enemieswith a secret skill. Ignores all shield and invincibility effects.</t>
  </si>
  <si>
    <t>Graceful Touch: Attacks with a grateful touch and possesses the enemy with a 30% chance to increase the enemy's chances of missing for 2 turns.</t>
  </si>
  <si>
    <t>Amuse: Recovers the allies and increases the Attack Power for 3 turns. Therecovery amount is in proportion to the Attack Power. (Reusable in 4 turns)</t>
  </si>
  <si>
    <t>Pride Will Fall: Dances to attack the enemies randomly. Becomes instantly reusable if an enemy dies. (Reusable in 5 turns)</t>
  </si>
  <si>
    <t>Dreamy Invitation: Attacks with a bat and puts the enemy to sleep for 1 turn with a 50% chance. Recovers the Attack Gauge by 50% if the enemy falls asleep.</t>
  </si>
  <si>
    <t>Twisted Joy: The lower the enemy's HP, the more damage you deal. You alsorecover 30% of the damage you've inflicted to the enemy as HP. (Reusable in 4 turns)</t>
  </si>
  <si>
    <t>Brutal End: Attacks all enemies with a swirling fire hurricane and disturbs theenemy's HP recovery for 2 turns. (Reusable in 6 turns)</t>
  </si>
  <si>
    <t>Leader Skill: Increases the Accuracy of ally monsters in the arena by 40%.</t>
  </si>
  <si>
    <t>Spirit Throw: Throws a small spirit at the enemy and increases your Critical Rate by 30% at the next turn if you get a Critical Hit.</t>
  </si>
  <si>
    <t>Turbulence: Compresses the air around the enemy, causing turbulence which sets their Attack Bar to 0. (Reusable in 4 turns)</t>
  </si>
  <si>
    <t>Phoenix's Fury: Summons a Phoenix to breathe fire on all enemies and inflicts 2Continuous Damage for 3 turns. (Reusable in 5 turns)</t>
  </si>
  <si>
    <t>Leader Skill: Increases the Attack Speed of ally monsters by 19%.</t>
  </si>
  <si>
    <t>Fiery Cut: Cuts the enemy with a sharp blade and inflicts Continuous Damage for 3 turns with a 30% chance.</t>
  </si>
  <si>
    <t>Fiery Tornado: Attacks all enemies with a fiery tornado and increases the Attack Bar of allies by 20%. (Reusable in 3 turns).</t>
  </si>
  <si>
    <t>Sacrifice: Sacrifices your HP to fully recover the HP of all other allies. Automatically actives at your last dying breath. (Reusable in 10 turns)</t>
  </si>
  <si>
    <t>Leader Skill: Increases the Resistance of ally monsters with Fire attribute by 50%.</t>
  </si>
  <si>
    <t>Fire Drop: Attacks an enemy with a small flame, inflicting Continuous Damage on the target for 3 turns if the attack lands as a Critical Hit.</t>
  </si>
  <si>
    <t>Fire Frenzy: Attacks all enemies with a swirling fire hurricane and recovers an ally with the lowest HP by 20%. (Reusable in 4 turns)</t>
  </si>
  <si>
    <t>Share Life: Evenly matches the percentage of the HP of all allies. Additionally, all allies recover 15% of their HP. (Reusable in 5 turns)</t>
  </si>
  <si>
    <t>Leader Skill: Increases the Defense of ally monsters with Fire attribute by 40%.</t>
  </si>
  <si>
    <t>Vampire Bat: Attacks 2 times with a vampire bat and recovers HP by 30% of the inflicted damage.</t>
  </si>
  <si>
    <t>Noble Agreement: Strikes a strong blow with a surprise attack. This attack receives a 30% Critical Rate bonus. (Reusable in 3 turns)</t>
  </si>
  <si>
    <t>Boiling Blood (Passive): Your Critical Hits increase the Attack Bars of all allies by 20%. [Automatic Effect]</t>
  </si>
  <si>
    <t>Leader Skill: Increases the Attack Speed of ally monsters in the Dungeons by 28%.</t>
  </si>
  <si>
    <t>Heavenly Sword: Attacks with an heavenly sword, removing a beneficial effect on the enemy with a 75% chance. The damage increases according to your Defense</t>
  </si>
  <si>
    <t>Punishment: Deals damage with flames of punishment and inflicts Continuous Damage for 3 turns. The initial damage increases according to your Defense. (Reusable in 4 turns)</t>
  </si>
  <si>
    <t>Sanctuary: Removes all harmful effects on all allies, granting them Immunity for 3 turns, and increasing the Attack Bar by 30%. (Reusable in 6 turns)</t>
  </si>
  <si>
    <t>Leader Skill: Increases the HP of ally monsters with Fire attribute by 50%.</t>
  </si>
  <si>
    <t>Crushing Blow: Strikes and inflicts damage proportionate to your MAX HP and inflicts continuous damage for 2 turns with a 50% chance. Increases the attack speed for 2 turns if you get a critical hit.</t>
  </si>
  <si>
    <t>Meditate: Recovers 40% of the MAX HP through meditation. Recovers the HP of the ally with the least HP if your HP is more than 50%. (Reusable in 5 turns)</t>
  </si>
  <si>
    <t>Trick of Fire: Attacks all enemies with the spell for power of fire and disturbs the HPrecovery for 2 turns with a 75% chance. The Attack Power increases as your MAX HPincreases. (Reusable in 5 turns)</t>
  </si>
  <si>
    <t>Leader Skill: Increases the Critical Rate of ally monsters in the Dungeons by 33%.</t>
  </si>
  <si>
    <t>Trample: Pins down the enemy and inflicts Continuous Damage for 1 turn.</t>
  </si>
  <si>
    <t>Unleashed Fury: Gain increased Attack Power and Immunity against harmful effectsfor 3 turns. Instantly recovers a turn when used. (Reusable in 5 turns)</t>
  </si>
  <si>
    <t>Collapse: Attack an enemy, inflicting damage proportional to your MAX HP. (Reusable in 5 turns)</t>
  </si>
  <si>
    <t>Fire Bolt: Shoots a Fire arrow at the enemy.</t>
  </si>
  <si>
    <t>Rain of Fire: Burns enemies with a Fire shower and inflicts Continuous Damage for 3 turns with a 25% chance for each attack. (Reusable in 4 turns)</t>
  </si>
  <si>
    <t>Fiery Breath: Attacks all enemies with a fiery breath and puts their skills on cooldown. (Reusable in 6 turns)</t>
  </si>
  <si>
    <t>Leader Skill: Increases the Attack Power of ally monsters by 33%.</t>
  </si>
  <si>
    <t>Dragon's Might: Inflicts Continuous Damage for 2 turns if you land a Critical Hit.</t>
  </si>
  <si>
    <t>Justice: Channels burning rage to inflict great damage to an enemy. The damageincreases according to the number of dead allies. (Reusable in 4 turns)</t>
  </si>
  <si>
    <t>Noble Blood (Passive): Your attacks will no longer land as Glancing Hits. Additionally, when being attacked, you have 30% chance to stun the attacker for 1 turn. [Automatic Effect]</t>
  </si>
  <si>
    <t>Leader Skill: Increases the Defense of ally monsters with Fire attribute by 50%.</t>
  </si>
  <si>
    <t>Wound: Attack the enemy with a sharp blade and inflicts continuous damage for 2 turns wit a 50% chance.</t>
  </si>
  <si>
    <t>Shatter: Attacks all enemies 2 times with a sharp wind and weakens the Defense for 2 turns with a 30% chance for each attack. (Reusable in 4 turns)</t>
  </si>
  <si>
    <t>Soul Crasher: Inflicts great damage with a powerful attack which is strong enough to destroy souls. The enemy can't be revived if the enemy is killed with this skill. (Reusable in 5 turns)</t>
  </si>
  <si>
    <t>Leader Skill: Increases the Attack Power of ally monsters in the Arena by 44%.</t>
  </si>
  <si>
    <t>Mega Smash: Attacks with magical powers and inflicts continuous damage for 2 turns with a 50% chance. The damage increases according to Attack Speed.</t>
  </si>
  <si>
    <t>Tripple Crush: Attacks the enemy 3 times with magic and weakens the Defense for 2 turns with a 25% chance for each attack. (Reusable in 3 turns)</t>
  </si>
  <si>
    <t>Ancient Power: Increases the damage inflicted on enemies with harmful effects by 25% and makes the enemy oblivious for 1 turn with each attack. Passive skills aren't activated in oblivion state. [Automatic Effect]</t>
  </si>
  <si>
    <t>Leader Skill: Increases the Resistance of ally monsters by 41%.</t>
  </si>
  <si>
    <t>Monkey Wand: Attacks with the Monkey Wand and stuns the enemy for 1 turn with a 35% chance.</t>
  </si>
  <si>
    <t>Fire Monkey Wand: Attacks and decreases the Defense for 2 turns with a 75% chance and recovers your HP by 15%. (reusable in 4 turns)</t>
  </si>
  <si>
    <t>Gold Headband (Passive): Gains immunity against inability effects and your Attack Power increases by 20% whenever you are attacked. Accumulated up to 10 times. [Automatic Effect]</t>
  </si>
  <si>
    <t>Leader Skill: Increases the Defense of ally monsters by 33%.</t>
  </si>
  <si>
    <t>Help Me, Teddy: Summons a teady bear to attack the enemy. This attack has a 20% chance to forcibly put the enemy to sleep for 1 turn. Acquires another turn if the enemy falls asleep.</t>
  </si>
  <si>
    <t>Toy Knight: Summons a doll knight and attacks all enemies, stunning them for 1 turn with a 50% chance. (Reusable in 3 turns)</t>
  </si>
  <si>
    <t>Fire Guardian Angel: Attacks all enemies 3 times. Each attack has a 30% chance to decrease their Attack Speed for 2 turns. Always lands a Critical Hit against enemies that have less than 30% HP. (Reusable in 6 turns)</t>
  </si>
  <si>
    <t>Leader Skill: Increases the Critical Rate of ally monsters with Fire attribute by 38%.</t>
  </si>
  <si>
    <t>Passing Time: Attacks 3 times and recovers 15% of the Attack Bar each time the attack lands as a Critical Hit.</t>
  </si>
  <si>
    <t>Predicted Future: Attacks all enemies with an 80% chance to remove beneficial effects, inflicting Continuous Damage equal to the number of removed beneficial effectsfor 2 turns. (Reusable in 4 turns)</t>
  </si>
  <si>
    <t>Loss of Cause and Effect (Passive): Removes the harmful effects on you if you have more than 2 harmful effects, also recovering HP by 15% and the HP of your allies by 10% for each effect removed. [Automatic Effect]</t>
  </si>
  <si>
    <t>Leader Skill: Increases the Critical Rate of ally monsters by 24%.</t>
  </si>
  <si>
    <t>Arcane Blast: Attacks the enemy with a mysterious energy and stuns them for 1 turn with an 18% chance.</t>
  </si>
  <si>
    <t>Flame Nova: Explodes compressed energy of fire to inflict damage to an enemy. The more HP the targeted enemy currently has, the larger the damage becomes. (Reusable in 4 turns)</t>
  </si>
  <si>
    <t>Eternity (Passive): Recovers the HP of all allies by 10% every turn, and rises from the ashes at the moment of death with 100% HP. [Automatic Effect] (Reusable in 12 turns)</t>
  </si>
  <si>
    <t>Leader Skill: Increases the Attack Power of ally monsters in the Dungeons by 44%.</t>
  </si>
  <si>
    <t>Yin Yang Attack: Attacks the enemy with the power of Yin and Yang and puts the enemy to sleep for 2 turns with a 15% chance.</t>
  </si>
  <si>
    <t>North Star's Wisdom: Attacks the enemy 2 times and removes harmful effects with a 50% chance for each attack. Attacks with a fatal blow regardless of the enemy's attribute. (Reusable in 4 turns)</t>
  </si>
  <si>
    <t>Sleeve Attack: Attacks the enemy with a powerful magic to remove beneficial effects of the enemies with an 80% chance. Recovers the HP by 5% for each removed beneficial effects. (Reusable in 5 turns)</t>
  </si>
  <si>
    <t>Leader Skill: Increases the Attack Speed of ally monsters by 24%</t>
  </si>
  <si>
    <t>Essence Explosion: Attacks the enemy to inflict damage and weakens the Defensefor 2 turns with a 30% chance.</t>
  </si>
  <si>
    <t>Aura of Dawn: Creates a shield that's proportionate to your level to protect all alliesfor 2 turns and weakens the Attack Power of all enemies for 2 turns with an 80% chance. (Reusable in 4 turns)</t>
  </si>
  <si>
    <t>Touch of Mercy: Attacks the enemy with an attack where the damage is increasedby 30% for each harmful effect of the enemy. Removes up to 2 harmful effects of the enemy when the attack is over. (Reusable in 5 turns)</t>
  </si>
  <si>
    <t>Leader Skill: Increases the HP of an ally monster in the Arena by 44%.</t>
  </si>
  <si>
    <t>Sword of Promise: Attacks with a sword. [Seal of Fire] is automatically activated if the enemy dies.</t>
  </si>
  <si>
    <t>Seal of Fire: Attacks an enemy, dealing damage proportionate to the enemy's MAX HP, and decreases its Defense for 2 turns. (Reusable in 4 turns)</t>
  </si>
  <si>
    <t>Warrior's Return: Revives a dead ally with 30% of HP, which recovers by 15% per turn for the next 2 turns. (Reusable in 8 turns)</t>
  </si>
  <si>
    <t>Leader Skill: Increases the Attack Speed of ally monsters in the Arena by 33%.</t>
  </si>
  <si>
    <t>Leader Skill: Increases the HP of ally monsters by 15%.</t>
  </si>
  <si>
    <t>Icy Claw: Attacks the enemy with sharp, icy claws. Inflicts Continuous Damage for 2 turns if you get a Critical hit.</t>
  </si>
  <si>
    <t>Shadow Defense: Creates a shield that absorbs damage equivalent to 100% of your MAX HP for 3 turns. (Reusable in 6 turns)</t>
  </si>
  <si>
    <t>Resurge: Fills up an ally target's Attack Bar and strengthens their Attack Power for 1 turn. (Reusable in 4 turns)</t>
  </si>
  <si>
    <t>Peace: Removes all harmful effects on all allies and recovers HP by 15% each. (Reusable in 5 turns)</t>
  </si>
  <si>
    <t>Deadly Dart: Throws sharp feathers to attack the enemy and prevents them fromrecovering their HP for 2 turns. (Reusable in 4 turns).</t>
  </si>
  <si>
    <t>Frozen Field: Attacks all enemies with frost and reduces their Attack Speed for 2 turns. (Reusable in 5 turns).</t>
  </si>
  <si>
    <t>Ambush: Attacks the enemy and increases your Attack Speed for 2 turns. Damageincreases according to your Attack Speed. (Reusable in 3 turns)</t>
  </si>
  <si>
    <t>Group Hunt: Perform a fierce cooperative attack with two fellow allies. (Reusable in 6 turns)</t>
  </si>
  <si>
    <t>Remove! Heal!: Removes one harmful effect of all allies and recovers the HP by 20%. (Reusable in 5 turns)</t>
  </si>
  <si>
    <t>Icy Spear: Attacks the enemy with a spear and increases the Attack Speed for 2 turns if you get a Critical Hit.</t>
  </si>
  <si>
    <t>Ice Ball: Freezes the enemy for 1 turn. (Reusable in 4 turns)</t>
  </si>
  <si>
    <t>Violent Stab: Inflicts great damage with multiple stabs and inflicts Continuous Damage for 2 turns if you get a Critical Hit. (Reusable in 5 turns)</t>
  </si>
  <si>
    <t>Decelerate: Attacks all enemies, decreasing their Attack Speed for 2 turns with an 80% chance on each target. (Reusable in 4 turns)</t>
  </si>
  <si>
    <t>Shooting Star: Summons shooting stars that attack all enemies randomly. The inflicted damage increases if the same target gets hit again. (Reusable in 5 turns)</t>
  </si>
  <si>
    <t>Glacial Shock: Attacks the enemy and decreases their Attack Power for 2 turns with a 50% chance.</t>
  </si>
  <si>
    <t>Stomp: Inflicts damage on the enemy and reduces their Attack Speed for 2 turns. (Reusable in 3 turns)</t>
  </si>
  <si>
    <t>Glacial Crash: Blasts cold energy upon the target, freezing the enemy anddecreasing its Defense for 1 turn. (Reusable in 5 turns).</t>
  </si>
  <si>
    <t>Taunting Strike: Attacks an enemy with a humiliating strike, provoking the target with a 80% chance. (Reusable in 3 turns)</t>
  </si>
  <si>
    <t>Stron Will (Passive): When your HP is lower than 30%, the damage you receive isreduced by 50%. [Automatic Effect]</t>
  </si>
  <si>
    <t>Throwing Axe: Attacks with a flying axe and inflicts constant damage for 3 turns with a 30% chance.</t>
  </si>
  <si>
    <t>Multiple Throw: Inflicts great damage to the enemy by throwing continuous axes. (Reusable in 3 turns)</t>
  </si>
  <si>
    <t>Slaughter (Passive): Increases you Critical Rate by 15% and the damage of yourCritical Hits by 30%. [Automatic Effect]</t>
  </si>
  <si>
    <t>Heavy Slash: Attacks an enemy with 2 fast punches, each punch having a 30% chance to stun the enemy for 1 turn. (Reusable in 3 turns)</t>
  </si>
  <si>
    <t>Wall of Ice: Grants Immunity to all harmful effects for 3 turns and reflects 30% of damage back to the enemy. Removes all harmful effects. (Reusable in 5 turns)</t>
  </si>
  <si>
    <t>Accurate Shot: Attack accurately with a 30% increased chance of landing a Critical Hit</t>
  </si>
  <si>
    <t>Ice Arrow: Shoots 2 magic arrows that each have a 25% chance to freeze the enemy for 1 turn. (Reusable in 4 turns)</t>
  </si>
  <si>
    <t>Meteor Shot: Attacks all enemies 4 times with a volley of arrows. Each strike has a 75% chance to decrease their attack gauge by 15% (Reusable in 5 turns)</t>
  </si>
  <si>
    <t>Leader Skill: Increases the Accuracy of ally monsters by 22%.</t>
  </si>
  <si>
    <t>Polar Roar: Recovers the HP of all allies with an energizing roar and increases thedefense for 2 turns. The recovery amount is proportionate to my MAX HP. (Reusable in 4 turns)</t>
  </si>
  <si>
    <t>Trained Skin (Passive): Decreases the inflicted damage by half if the damage is less than 20% of my MAX HP. [Automatic Effect]</t>
  </si>
  <si>
    <t>Leader Skill: Increases the Defense of ally monsters with Water attribute by 30%.</t>
  </si>
  <si>
    <t>Willpower (Passive): Decreases all incoming damage by 25%.[Automatic Effect]</t>
  </si>
  <si>
    <t>Aim Head: Aims for the head and shoots with increased critical rate by 30%. Stunsthe enemy for 1 turns if you get a critical hit. (Reusable in 3 turns)</t>
  </si>
  <si>
    <t>Master of Hunting (Passive): Increases the critical rate by 20% and decrease the chances of missing 20%. [Automatic Effect]</t>
  </si>
  <si>
    <t>Leader Skill: Increase the HP of an ally monster in the Arena by 21%</t>
  </si>
  <si>
    <t>Ready To Ambush: Increases the Attack Bars of all allies by 30%, also increasingtheir Attack Speed for 2 turns. (Reusable in 6 turns)</t>
  </si>
  <si>
    <t>Rapid Fire: Shoots the enemy 6 times with miraculous speed and decreases theattack gauge by 10% with a 75% chance for each attack. (Reusable in 5 turns)</t>
  </si>
  <si>
    <t>One More Drink: Recovers the HP of all allies and decreases their chances of being attacked with a critical hit for 2 turns. The recovery amount is proportionate to the Attack Power. (Reusable in 4 turns)</t>
  </si>
  <si>
    <t>Seal Punch: Attacks the enemy with a quick blow and increases your attack speedfor 3 turns. (Reusable in 5 turns)</t>
  </si>
  <si>
    <t>Mana Shield (Passive): Acquires a shield that equals to 20% of your MAX HP for 2 turns when you're attacked with a Critical Hit. [Automatic Effect]</t>
  </si>
  <si>
    <t>Aqua Hurricane: Attacks the enemy with a whirling storm of water. Freezes the enemy for 1 turn with a 20% chance.</t>
  </si>
  <si>
    <t>Purify: Recovers the target's HP and removes all harmful effects. The recoveryamount is proportionate to the Attack Power. (Reusable in 3 turns)</t>
  </si>
  <si>
    <t>Sleep Bell: Puts the enemy to sleep for 2 turns. Effect is removed if the enemy is attacked. (Reusable in 6 turns)</t>
  </si>
  <si>
    <t>Leader Skill: Increases the Resistance of ally monsters by 20%.</t>
  </si>
  <si>
    <t>Frost Blow: Attacks all enemies and freezes them with a 50% chance. Damageincreases accordingly to your Defense. (Reusable in 4 turns)</t>
  </si>
  <si>
    <t>Body Slam: Attacks the enemy with a body slam and weakens their Attack Powerand Defense for 2 turns. (Reusable in 3 turns).</t>
  </si>
  <si>
    <t>Pursuit: Chase down a weak enemy and attack with a Critical Hit. The lower theirHP, the more damage they'll incur. (Reusable in 4 turns).</t>
  </si>
  <si>
    <t>Leader Skill: Increases the Attack Power of ally monsters with Water attribute by 30%.</t>
  </si>
  <si>
    <t>Grim Scythe: Reaps the life of the enemy with a deadly scythe. Acquires anadditional turn if the enemy dies.</t>
  </si>
  <si>
    <t>Plague: Spreads a plague to all enemies that has an 80% chance to inflict 2Continuous Damage effects that last for 2 turns. (Reusable in 5 turns).</t>
  </si>
  <si>
    <t>Frozen Soul: Decreases the enemy's Attack Speed with freezing chills for 3 turns and freezes the enemy for 1 turn. (Reusable in 5 turns).</t>
  </si>
  <si>
    <t>Fox Hunt: Attacks the enemy with 2 consecutive kicks and stuns the enemy for 1 turn if you get a Critical Hit. (Reusable in 3 turns)</t>
  </si>
  <si>
    <t>Bear Hunt: Attacks an enemy's weak point with great accuracy. This attack always lands a Critical Hit. (Reusable in 4 turns)</t>
  </si>
  <si>
    <t>Tectonic Shift: Strikes an enemy with an attack strong enough to split the Earth.Ignores the enemy's Defense to inflict significant damage. (Reusable in 4 turns)</t>
  </si>
  <si>
    <t>Ice Prison: Puts the enemy in an ice prison and freezes them for 2 turns. (Reusable in 6 turns.))</t>
  </si>
  <si>
    <t>Leader Skill: Increases the Critical Rate of ally monsters with Water attribute by 23%.</t>
  </si>
  <si>
    <t>Spear Charge: Charge towards the enemy with a spear. Increases your Attack Power for 1 turn if you get a Critical Hit.</t>
  </si>
  <si>
    <t>Wipe Out: Charges towards the enemies to randomly attack 5 times. Ignores the enemy's Defense with a 20% chance. (Reusable in 5 turns)</t>
  </si>
  <si>
    <t>Ice Smash: Attacks an enemy with a strong smashing blow. On critical Hit, this attack will increase your Attack Bar by 30%.</t>
  </si>
  <si>
    <t>Pierce: Pierces the enemy with a sharp icicle. This attack receives a 50% Critical Rate bonus. (Reusable in 3 turns)</t>
  </si>
  <si>
    <t>Adrenaline: Fills the Attack Bars of all allies by 50% and increases their Critical Ratefor 3 turns. (Reusable in 5 turns)</t>
  </si>
  <si>
    <t>Scratch: Attacks the enemy with razor-sharp claws and weakens their Defense for 2 turns with a 50% chance.</t>
  </si>
  <si>
    <t>Team Up: Attacks the enemy with another ally to attack an enemy. (Reusable in 4 turns)</t>
  </si>
  <si>
    <t>Counterattack: Attacks the enemy and counterattacks when attacked for 1 turn. (Reusable in 5 turns)</t>
  </si>
  <si>
    <t>Leader Skill: Increases the Attack Speed of ally monsters with Water attribute by 23%.</t>
  </si>
  <si>
    <t>Spinning Smash: Swings the hammer to attack all enemies. The damage increasesaccording to your Defense. (Reusable in 5 turns)</t>
  </si>
  <si>
    <t>Glacier Armor (Passive): Gains immunity against Continuous Damage anddecreases the attacker's Attack Speed for 2 turns with a 50% chance when attacked. [Automatic Effect]</t>
  </si>
  <si>
    <t>Poisonous Whirlwind: Attacks all enemies and inflicts continuous damage for 3 turns with a 50% chance. The Attack power increases according to Defense and the damage increases by 30% for each harmful effect. (Reusable in 4 turns)</t>
  </si>
  <si>
    <t>Bloody Skin (Passive): Decreases the inflicted damage from opponents of Wind Attribute by 50%. [Automatic Effect]</t>
  </si>
  <si>
    <t>Wedge Arrow: Drives a wedge into all enemies, decreasing their Attack Speed for 2 turns with a 50% chance. (Reusable in 4 turns)</t>
  </si>
  <si>
    <t>Arrow of Water: Attacks with 3 water arrows, each having 15% chance to stun the enemy. The damage increases according to Defense. (Reusable in 5 turns)</t>
  </si>
  <si>
    <t>Leader Skill: Increases the Attack Power of ally monsters with Water attribute by 35%.</t>
  </si>
  <si>
    <t>Chain Attack: Launches 2 consecutive attacks on an enemy, inflicting damage anddecreasing the enemy's Attack Bar by 25% with each attack. (Reusable in 4 turns)</t>
  </si>
  <si>
    <t>Head to Head (Passive): Increases the chances of attacking with a Critical Hit by 50% if the enemy has no harmful effects on them. [Automatic Effect]</t>
  </si>
  <si>
    <t>Slaughter: Attacks with an axe and recovers by 25% of the enemy's MAX HP if the enemy dies. (Reusable in 3 turns)</t>
  </si>
  <si>
    <t>Stab: Attacks the enemy's weak spot with an axe and disturbs the HP recovery for 2 turns. Recovers by 25% of the enemy's MAX HP if the enemy dies. (Reusable in 5 turns)</t>
  </si>
  <si>
    <t>Leader Skill: Increases the HP of ally monsters with Water attribute by 30%.</t>
  </si>
  <si>
    <t>Crow Summoning: Summons crows to attack the enemy and inflicts Continuous Damage for 1 turn with a 50% chance.</t>
  </si>
  <si>
    <t>Toad Poison: Damages the enemy by pouring poison and removes a beneficial effect. Also blocks beneficial effects for 1 turn with a 75% chance. (Reusable in 4 turns)</t>
  </si>
  <si>
    <t>Spell of Strengthening: Increases the attack Bar of all allies by 20% and increasestheir Attack Power and Defense for 2 turns. (Reusable in 5 turns)</t>
  </si>
  <si>
    <t>Leader Skill: Increases the Attack Power of ally monsters in the Arena by 21%.</t>
  </si>
  <si>
    <t>Start Battle: Removes one of your harmful effects and charges to attack the enemy. (Reusable in 4 turns)</t>
  </si>
  <si>
    <t>Crush Iceberg: Gathers power for a strong, fast charge. The critical rate increasesto 100% if the enemy's defense is weakened. (Reusable in 4 turns)</t>
  </si>
  <si>
    <t>Sonic Boom: Attacks the enemy with a strong sonic boom and removes a beneficial effect with a 50% chance.</t>
  </si>
  <si>
    <t>Ice Blast: Attacks the enemy 3 times with energy balls. Each attack has a 30% chance of decreasing their Attack Bar by 30%. (Reusable in 3 turns)</t>
  </si>
  <si>
    <t>Tidal Wave: Inflicts damage proportional to the MAX HP to all enemies and reducestheir Attack Bars by 30%. (Reusable in 5 turns)</t>
  </si>
  <si>
    <t>Thrash: Thrashes the enemy, inflicting damage proportionate to your MAX HP. The attack ha a 50% chance reduce the enemy's Attack Gauge by 25%.</t>
  </si>
  <si>
    <t>Crouch: Recovers your HP by 30% and increases Defense for 2 turns. (Reusable in 5 turns)</t>
  </si>
  <si>
    <t>Spirit's Will (Passive): Revives with 20% HP at the last dying breath using the power of unbreakable will. [Automatic Effect] (Reusable in 9 turns)</t>
  </si>
  <si>
    <t>Predator's Cry: Recovers the HP of all allies by 15% each and increases theirAttack Speed for 2 turns. (Reusable in 4 turns)</t>
  </si>
  <si>
    <t>Shred: Attacks the enemy 3 times. Each attack has a 35% chance to decrease the enemy's Defense for 3 turns. (Reusable in 4 turns)</t>
  </si>
  <si>
    <t>Wrathful Attack: Attacks the enemy by hurling an axe of wrath and increases yourattack gauge by 50%. (Reusable in 3 turns)</t>
  </si>
  <si>
    <t>Confiscate: Attacks the enemy 2 times and steals 1 beneficial effect with a 75% chance for each attack. (Reusable in 4 turns)</t>
  </si>
  <si>
    <t>Harmless Prank: Selects random enemies to remove beneficial effects or inflictharmful effects. Recovers your attack gauge by 50%. (Reusable in 5 turns)</t>
  </si>
  <si>
    <t>Leader Skill: Increases the Defense of ally monsters by 25%.</t>
  </si>
  <si>
    <t>Check and Destroy: Attacks 2 times and weakens either the Attack Power orDefense for 2 turns with a 50% chance for each attack. The damage is proportionate to my MAX HP. (Reusable in 4 turns)</t>
  </si>
  <si>
    <t>Decline: Protects all allies from death for 1 turn. Removes all harmful effects and gains immunity for 2 turns. (Reusable in 6 turns)</t>
  </si>
  <si>
    <t>Surprise Box: Summons a surprise box that deals damage and inflicts random weakening effects to all enemies. (Reusable in 4 turns)</t>
  </si>
  <si>
    <t>Revival Magic (Passive): Revives with invincibility and Immunity for 1 turn at the moment of death with 25% HP. [Automatic Effect] (Reusable in 10 turns)</t>
  </si>
  <si>
    <t>Leader Skill: Increases the HP of ally monsters in the Dungeons by 33%.</t>
  </si>
  <si>
    <t>Time Bomb: Installs a bomb that goes off after 2 turns on all enemies and increasesthe attack gauge by 50%. (Reusable in 5 turns)</t>
  </si>
  <si>
    <t>Ice Bomb: Blows up an ice bomb to attack all enemies and decreases the Attack Power and attack speed of the enemy for 2 turns with a 75% chance for each attack. (Reusable in 5 turns)</t>
  </si>
  <si>
    <t>Leader Skill: Increases the Accuracy of ally monsters with Water attribute by 50%.</t>
  </si>
  <si>
    <t>Water Dragon Attack: Attacks the enemies 4 times with the power of water anddecreases the attack gauge by 30%. (Reusable in 5 turns)</t>
  </si>
  <si>
    <t>Leader Skill: Increases the Defense of ally monsters in the Arena by 33%.</t>
  </si>
  <si>
    <t>Deadly Touch: Randomly attacks the enemies several times and weakens theDefense for 2 turns with a 35% chance with each attack and exchanges the decreasesattack speed effect with the stun effect for 1 turn. (Reusable in 4 turns)</t>
  </si>
  <si>
    <t>End of Evolution (Passive): Gains immunity against freeze, stun, and speed effects and decreases the chances of being attacked with a critical hit by 25%. [Automatic Effect]</t>
  </si>
  <si>
    <t>Leader Skill: Increases the HP of ally monsters in the Arena by 33%.</t>
  </si>
  <si>
    <t>Will-o'-the-Wisp: Attacks the enemy 3 times with a shimmering light. Each attack has a 10% chance to freeze the enemy for 1 turn.</t>
  </si>
  <si>
    <t>Soul Snatcher: Throws soul beads at the enemy to deal damage, and recover the same amount of the inflicted damage as HP. (Reusable in 4 turns)</t>
  </si>
  <si>
    <t>Clense: Inflicts damage to all enemies and removes beneficial effects on all enemies. (Reusable in 5 turns)</t>
  </si>
  <si>
    <t>Leader Skill: Increases the Attack Power of ally monsters with Water attribute by 40%.</t>
  </si>
  <si>
    <t>Slicing Winds: Inflicts great damage by slashing the enemy with the energy of the sword and reduces the enemy's Attack Bar by 30%. (Reusable in 3 turns)</t>
  </si>
  <si>
    <t>Clear Water (Passive): Reduces the odds of receiving a Critical Hit by 50% andincreases your Resistance by 50%. [Automatic Effect]</t>
  </si>
  <si>
    <t>Leader Skill: Increases the Attack Speed of ally monsters with Water attribute by 30%.</t>
  </si>
  <si>
    <t>Arrest: Blinds the enemy and inflicts damage up to 3 times. Each attack has a 60% chance to decrease the target's Attack Speed for 2 turns. (Reusable in 4 turns)</t>
  </si>
  <si>
    <t>Crime Alert: Attacks all enemies, decreasing their Attack Bars by 50% each and weakening their Defense for 2 turns. (Reusable in 6 turns)</t>
  </si>
  <si>
    <t>Leader Skill: Increases the Accuracy of ally monsters in the Arena by 40%.</t>
  </si>
  <si>
    <t>Double Shot: Attacks by throwing 2 cards, each having a 30% chance to remove a beneficial effect.</t>
  </si>
  <si>
    <t>Freezing Shot: Attacks with a magic card and freezes the enemy for 1 turn with a 80% chance. (Reusable in 4 turns)</t>
  </si>
  <si>
    <t>Thousand Shots: Inflicts damage to all enemies by throwing cards. (Reusable in 6 turns)</t>
  </si>
  <si>
    <t>Leader Skill: Increases the Accuracy of ally monsters by 30%.</t>
  </si>
  <si>
    <t>Fast Swing: Attacks 3 times in a row and inflicts Continuous Damage for 2 turns if you land a Critical Hit. (Reusable in 5 turns)</t>
  </si>
  <si>
    <t>Delicate Whip: Attacks and recovers by 50% of the inflicted damage. Stuns the enemy for 1 turn if you attack an enemy suffering from more than 2 harmful effects. (Reusable in 5 turns)</t>
  </si>
  <si>
    <t>Air Slash: Attacks with the sharp energy of the sword. Your critical rate is increasedby 50%. (Reusable in 3 turns)</t>
  </si>
  <si>
    <t>Charging Slash: Attacks the enemy 2 times with quick kicks to decreases the attack gauge by 50% with a 50% chance for each attack. The Attack Power increases as theattack speed increases. (Reusable in 5 turns)</t>
  </si>
  <si>
    <t>Blade Fan: Throws a sharp blade fan to attack 3 times and removes beneficial effects with a 50% chance for each attack. (Reusable in 4 turns)</t>
  </si>
  <si>
    <t>Dance of Mirage: Recovers the ally with a mysterious dance and extends the time of beneficial effects and shortens the time of the harmful effects. The recovery power is in proportion to the Attack Power. (Reusable in 4 turns)</t>
  </si>
  <si>
    <t>Dreamy Invitation: Attacks with a bat and puts the enemy to sleep for 1 turn with a 50% chance. Recover the Attack gauge by 50% if the enemy falls asleep.</t>
  </si>
  <si>
    <t>Strike of Rejection: Slaps the enemy in the face and disturbs the HP recovery for 2 turns. Inflicts Critical Damage if the enemy is sleeping. (Reusable in 4 turns)</t>
  </si>
  <si>
    <t>Parting Gift: Attacks the enemy 4 times with multiple bats and recovers HP by 50% of the inflicted damage. (Reusable in 5 turns)</t>
  </si>
  <si>
    <t>Leader Skill: Increases the Attack Speed of ally monsters in the Arena by 24%.</t>
  </si>
  <si>
    <t>Spirit Throw: Throws a small Spirit at the enemy with a 30% chance to attack consecutively. This attack increases your Critical Rate by 30% at next turn if you get aCritical Hit.</t>
  </si>
  <si>
    <t>Cyclone: Attacks all enemies with a cyclone 2 times. Each attack has a 40% chance of increasing the enemy's chance of landing a Glancing Hit for 2 turns. (Reusable in 5 turns)</t>
  </si>
  <si>
    <t>Hailstorm: Attacks all enemies with a hailstorm and freezes them for 1 turn. (Reusable in 6 turns)</t>
  </si>
  <si>
    <t>Icy Cut: Cuts the enemy with a sharp blade and inflicts Continuous Damage for 3 turns with a 30% chance.</t>
  </si>
  <si>
    <t>Strong Gust: Inflicts damage on an enemy with a strong shock and puts the target'sskill on cool down. (Reusable in 4 turns)</t>
  </si>
  <si>
    <t>Healing Breeze: Recovers the target's HP completely. (Reusable in 6 turns)</t>
  </si>
  <si>
    <t>Leader Skill: Increases the Resistance of ally monsters with Water attribute by 50%.</t>
  </si>
  <si>
    <t>Angry Wave: Starts to attack all enemies 2 times and decreases the attack speedfor 2 turns with a 30% chance for each attack. (Reusable in 4 turns)</t>
  </si>
  <si>
    <t>Destruct Evil: Inflicts great damage by attacking the enemy 4 times and decreasesthe defense for 2 turns with a 25% chance for each attack. (Reusable in 4 turns)</t>
  </si>
  <si>
    <t>Leader Skill: Increases the Attack Power of ally monsters by 22%</t>
  </si>
  <si>
    <t>Ice Drop: Attacks an enemy with a small piece of ice, freezing the target if the attack lands as a Critical Hit.</t>
  </si>
  <si>
    <t>Aqua Frenzy: Attacks all enemies with a swirling water hurricane and recovers an ally with the lowest HP by 20%. (Reusable in 4 turns).</t>
  </si>
  <si>
    <t>Revive: Revives a dead ally with 40% HP. (Reusable in 7 turns)</t>
  </si>
  <si>
    <t>Leader Skill: Increases the Defense of ally monsters with Water attribute by 40%.</t>
  </si>
  <si>
    <t>Weaken: Attacks and weakens the enemy's Attack Power and decreases the enemy's Attack Speed for 2 turns with a 75% chance. (Reusable in 4 turns)</t>
  </si>
  <si>
    <t>Killing Wave: Attacks with a group of bats. The damage increases if you are less wounded. (Reusable in 5 turns)</t>
  </si>
  <si>
    <t>Leader Skill: Increases the HP of ally monsters in the Dungeons by 38%.</t>
  </si>
  <si>
    <t>Archangel's Blessing: Recovers an ally's HP by 50%. (Reusable in 5 turns)</t>
  </si>
  <si>
    <t>Holy Water: Recovers the HP of all allies by 30% each and additionally recovers15% every turn for the next 3 turns. (Reusable in 6 turns)</t>
  </si>
  <si>
    <t>Leader Skill: Increases the HP of ally monsters with Water attribute by 50%.</t>
  </si>
  <si>
    <t>Crushing Blow: Strikes and inflicts damage proportionate to your MAX HP andstuns the enemy for 1 turn with a 30% chance. Increases the attack speed for 2 turns if you get a critical hit.</t>
  </si>
  <si>
    <t>Defend: Decreases the inflicted damage to 0 for 3 turns when your ally is attacked and receives 50% of the original damage. (Reusable in 5 turns)</t>
  </si>
  <si>
    <t>Trick of Water: Attack all enemies with the spell of power of water and decreasesthe attack speed for 3 turns with and 80% chance. The Attack Power Increases as youMAX HP increases. (Reusable in 5 turns</t>
  </si>
  <si>
    <t>Leader Skill: Increases the Defense of ally monsters in the Dungeons by 44%.</t>
  </si>
  <si>
    <t>Squall: The faster your Attack Speed, the greater the damage becomes. Attack Speed is increased for 2 turns if you get a Critical Hit. (Reusable in 3 turns)</t>
  </si>
  <si>
    <t>Crush: Attacks all enemies. The targeted enemy freezes for 1 turn, while the Attack Speed of all other enemies decreases for 3 turns. (Reusable in 5 turns)</t>
  </si>
  <si>
    <t>Ice Bolt: Shoots an ice arrow at the enemy.</t>
  </si>
  <si>
    <t>Snowstorm: Attack all enemies with a freak snowstorm and freezes them with a 50% chance. (Reusable in 4 turns)</t>
  </si>
  <si>
    <t>Absolute Zero: Attacks all enemies with a gust of extremely cold wind and sets theirAttack Bar to 0. (Reusable in 6 turns)</t>
  </si>
  <si>
    <t>Leader Skill: Increases the HP of ally monsters by 33%.</t>
  </si>
  <si>
    <t>Torrent: The damage of this attack increases as your HP drops. If your HP is below 30%, the enemy's Defense is ignored. (Reusable in 4 turns)</t>
  </si>
  <si>
    <t>Flow (Passive): Gains Immunity against Unrecoverable effects. Additionally, yourecover 15% of your HP when your turn ends. [Automatic Effect]</t>
  </si>
  <si>
    <t>Leader Skill: Increases the Defense of ally monsters with Water attribute by 50%.</t>
  </si>
  <si>
    <t>Wound: Attacks the enemy with a sharp blade and inflicts continuous damage for 2 turns with a 50% chance.</t>
  </si>
  <si>
    <t>Gouge: Charges towards the enemies to slash them all. Inflicts a critical hit on the enemies with continuous damage with a 100% chance. (Reusable in 4 turns)</t>
  </si>
  <si>
    <t>Eternal Scar: Weakens the Defense of the enemy for 3 turns with an attack and disturbs HP recovery. (Reusable in 4 turns)</t>
  </si>
  <si>
    <t>Leader Skill: Increases the HP of ally monsters in the Arena by 44%.</t>
  </si>
  <si>
    <t>Elemental King (Passive): Gets attribute advantage whenever you attack the enemy. [Automatic Effect]</t>
  </si>
  <si>
    <t>All or Nothing: Attacks all enemies and decreases their attack gauge by 30% with a 75% chance. (Reusable in 4 turns)</t>
  </si>
  <si>
    <t>Alter Ego Attack: Summons an alter ego to attack the enemy 4 times and becomes invincible for 1 turn. (Reusable in 6 turns)</t>
  </si>
  <si>
    <t>Help Me, Teddy: Summons a teddy bear to attack the enemy. This attack has a 20% chance to forcibly put the enemy to sleep for 1 turn. Acquires another turn if the enemy falls asleep.</t>
  </si>
  <si>
    <t>Girl's Prayer: Removes the harmful effects on all allies and recovers their HP.Recovery amount is proportionate to your Attack Power. (Reusable in 4 turns)</t>
  </si>
  <si>
    <t>Water Guardian Angel: Attacks all enemies 3 times, dealing damage proportionate to your MAX HP. Each attack has a 30% chance to decrease their Defense for 3 turns. (Reusable in 6 turns)</t>
  </si>
  <si>
    <t>Leader Skill: Increases the Critical Rate of ally monsters with Water attribute by 38%.</t>
  </si>
  <si>
    <t>Daydream: Recovers the HP of all allies by 50% by putting yourself to sleep for 1 turn. (Reusable in 6 turns)</t>
  </si>
  <si>
    <t>Frozen Orb: Attacks with a extreme chill and freezes the enemy for 1 turn if you get a Critical Hit. (Reusable in 3 turns)</t>
  </si>
  <si>
    <t>Ice Volcano: Attacks all enemies with an exploding ice volcano, inflicting damage based on their HP and decreasing their Attack Power for 2 turns. (Reusable in 5 turns)</t>
  </si>
  <si>
    <t>Leader Skill: Increases the HP of ally monsters in the Dungeons by 44%.</t>
  </si>
  <si>
    <t>Mountain's Power: Attacks the enemy with the power of mountain. The inflicted damage increases according to your lost HP. (Reusable in 4 turns)</t>
  </si>
  <si>
    <t>Wish of Immortality: Grants immunity to an ally that lasts for 3 turns and creates ashield equal to 15% of my HP. (Reusable in 6 turns)</t>
  </si>
  <si>
    <t>Leader Skill: Increases the Accuracy of ally monsters by 41%</t>
  </si>
  <si>
    <t>Frost Rush: Attacks all enemies with ice pillars. Gains another turn instantly if the enemy dies. (Reusable in 5 turns)</t>
  </si>
  <si>
    <t>Sword of Promise: Attacks with a sword. [Seal of Water] is automatically activated if the enemy dies.</t>
  </si>
  <si>
    <t>Seal of Water: Attacks an enemy, dealing damage proportionate to the enemy's MAX HP, and decreases its Attack Speed for 2 turns. (Reusable in 4 turns)</t>
  </si>
  <si>
    <t>First Aid (Passive): Decreases the inflicted damage by half when you're attacked with a critical hit and removes all harmful effects. Additionally recovers by 20% of the lostHP each turn. [Automatic Effect]</t>
  </si>
  <si>
    <t>Leader Skill: Increases the Critical Rate of ally monsters in the Arena by 33%.</t>
  </si>
  <si>
    <t>Leader Skill: Increases the Critical Rate of ally monsters by 10%.</t>
  </si>
  <si>
    <t>Lightning Claw: Attacks the enemy with sharp, lightning claws. Inflicts Continuous Damage for 2 turns if you get a Critical Hit.</t>
  </si>
  <si>
    <t>Solid Blades: Increase your Attack Power and Critical Rate for 3 turns. Additionally, your Attack Bar increases by 50%. (Reusable in 4 turns)</t>
  </si>
  <si>
    <t>Assassinate: Inflicts a deep wound to the target, leaving 2 Continuous Damageeffects for 3 turns. (Reusable in 5 turns)</t>
  </si>
  <si>
    <t>Gust: Attacks the enemy with a whirling gust of wind. Stuns the enemy for 1 turn with 20% chance.</t>
  </si>
  <si>
    <t>Purify: Recovers the target's HP and removes all of the harmful effects. Therecovery amount is proportionate to the Attack Power. (Reusable in 3 turns)</t>
  </si>
  <si>
    <t>Spirit's Wrath: Attacks the enemy with the spirit's power. Damage is increased by 30% for each harmful effect on the enemy. (Reusable in 4 turns)</t>
  </si>
  <si>
    <t>Lightning Ball: Stuns the enemy with a Lightning Ball. (Reusable in 4 Turn(s))</t>
  </si>
  <si>
    <t>Triple Thunder: Attacks the enemy with multiple strikes of Lightning, stunning the enemy for sure. (Reusable in 5 turns)</t>
  </si>
  <si>
    <t>Shriek: Unleashes a piercing scream, stunning the enemy and inflicting Continuous Damage for 3 turns. This skill receives 50% additional Accuracy. (Reusable in 4 turns)</t>
  </si>
  <si>
    <t>Whirlpool: Summons a powerful whirlpool, inflicting damage on all enemies, and reducing their Attack Bars by 40%. (Reusable in 5 turns)</t>
  </si>
  <si>
    <t>Enrage (Passive): The lower your HP, the higher your Attack Power will be. [Automatic Effect]</t>
  </si>
  <si>
    <t>Dispel!: Removes all of the harmful effects on you and the target ally and recovers20% of your HP. (Reusable in 3 turns)</t>
  </si>
  <si>
    <t>Attack! Heal!: Attacks an enemy and recovers all allies by 50% of the inflicted damage. (Reusable in 5 turns)</t>
  </si>
  <si>
    <t>Lightning Spear: Attacks the enemy with a spear and increases the Attack Speedfor 2 turns if you get a Critical Hit.</t>
  </si>
  <si>
    <t>Hurricane Swing: Attack multiple enemies at once with a fierce spinning spear. (Reusable in 4 turns)</t>
  </si>
  <si>
    <t>Spirit Ball: Attacks the enemy with a Energy Ball. The attack has a 50% chance ofincreasing the enemy's chance to land a Glancing Hit for 2 turns.</t>
  </si>
  <si>
    <t>Pep Talk: Increases the Attack Power and Defense of all allies for 3 turns. (Reusable in 5 turns)</t>
  </si>
  <si>
    <t>Lightning Shock: Attack the enemy and decreases their Attack for 2 turn with a 50% chance.</t>
  </si>
  <si>
    <t>Sandstorm: Attack the enemy with a sand storm and inflicts Continuous Damage for 3 turn. (Reusable in 3 turns)</t>
  </si>
  <si>
    <t>Regenerate: Removes the harmful effects on itself and recovers HP accordingly to the number of effects removed. (Reusable in 5 turns)</t>
  </si>
  <si>
    <t>Slash Wind: Decreases the enemy's Attack Bar to 0 with a fast slash. The damage is proportionate to your MAX HP, and this attack receives a 30% Critical Rate bonus. (Reusable in 5 turns)</t>
  </si>
  <si>
    <t>Throwing Axe: Attacks with a flying axe and inflicts constant damage to 3 turns with a 30% chance.</t>
  </si>
  <si>
    <t>Firing Axe: Throws 5 axes randomly. Each attack has a 30% chance to inflictContinuous Damage for 3 turns. (Reusable in 6 turns)</t>
  </si>
  <si>
    <t>Thrash: Thrashes the enemy, inflicting damage proportionate to your MAX HP. The attack has 50% chance reduce the enemy's Attack Gauge by 25%.</t>
  </si>
  <si>
    <t>Clean Shot: Attacks an enemy, inflicting the amount of HP you've lost as damage. You gain an extra turn if the enemy dies. (Reusable in 6 turns)</t>
  </si>
  <si>
    <t>Slash Hook: Attacks the enemy 2 times with fast punches. Each attack has a 50% chance to decrease the enemy's Attack Speed for 1 turn.</t>
  </si>
  <si>
    <t>Heavy Slash: Attacks the enemy with 2 fast punches, each punch having a 30% chance to stun the enemy for 1 turn. (Reusable in 3 turns)</t>
  </si>
  <si>
    <t>Synergy: Recovers the HP of all allies in proportion to the number of surviving allies. (Reusable in 5 turns)</t>
  </si>
  <si>
    <t>Piercing Arrow: Shoots piercing arrows and inflicts damage proportionate to theenemy's MAX HP. (Reusable in 4 turns)</t>
  </si>
  <si>
    <t>Wind Shot: Shoots arrows continuously to attack. The damage increases according to Attack Speed. (Reusable in 5 turns)</t>
  </si>
  <si>
    <t>Leader Skill: Increases the Critical Rate of ally monsters by 13%.</t>
  </si>
  <si>
    <t>Echo of Earth: Increases the attack gauge of all allies by 40% and removes allharmful effects. (Reusable in 5 turns)</t>
  </si>
  <si>
    <t>Leader Skill: Increases the Defense of ally monsters with Wind attribute by 30%.</t>
  </si>
  <si>
    <t>Cry of Battlefield: Increases the Attack Power of all allies for 2 turns and removes 2harmful effects. (Reusable in 4 turns)</t>
  </si>
  <si>
    <t>Flashing Strike: Strikes the enemy's camp to inflict damage on all enemies,decreasing their Attack Bar by 30%. (Reusable in 6 turns)</t>
  </si>
  <si>
    <t>Destructive Wedge: Attacks the enemy with arrows that can't be removed and weakens the Defense for 2 turns with a 75% chance for each attack. Blocks the enemy from getting beneficial effects and disturbs HP recovery.(Reusable in 5 turns)</t>
  </si>
  <si>
    <t>Leader Skill: Increases Attack Speed of ally monsters in the Arena by 16%.</t>
  </si>
  <si>
    <t>Arrow of Purification: Attacks the enemy with an arrow and removes one beneficial effect. (Reusable in 3 turns)</t>
  </si>
  <si>
    <t>Trigger Happy: Unleashes a relentless attack of arrows on all enemies, attacking them 4 time each and gaining another turn if the enemy dies. (Reusable in 5 turns)</t>
  </si>
  <si>
    <t>Silver-plated Bullet: Attacks the enemy 2 times with holy bullets and removes 1harmful effect. Disturbs HP recovery for 2 turns with a 50% chance for each attack. (Reusable in 4 turns)</t>
  </si>
  <si>
    <t>Whirlwind Shot: Attacks all enemies by riding a whirlwind. 50% is added to thecritical rate. (Reusable in 5 turns)</t>
  </si>
  <si>
    <t>One More Drink: Recovers the HP of all allies and decreases their chances of being critically hit for 2 turns. The recovery amount is proportionate to the Attack Power. (Reusable in 4 turns).</t>
  </si>
  <si>
    <t>Phoenix Kick: Attacks the enemy with a graceful blow and decreases the Defensefor 2 turns with a 75% chance. Your Defense is increased for 2 turns. (Reusable in 5 turns).</t>
  </si>
  <si>
    <t>Block Flow: Recovers the HP of all allies and elongates the time of beneficial effects and shortens the time of harmful effects on them. Recovering amount is proportionate to the Attack Power. (Reusable in 4 turns)</t>
  </si>
  <si>
    <t>Soul Revival: Revives an ally with 25% of HP and recovers the ally's HP by 15% each turn for 2 turns. (Reusable in 8 turns)</t>
  </si>
  <si>
    <t>Iron Defense: Increase Defense for 3 turns and gives you Immunity against harmful effects. Additionally your Attack Speed increases by 50%. (Reusable in 5 turns)</t>
  </si>
  <si>
    <t>Patrol (Passive): Decreases the inflicted damage by 15% and counterattacks with a 20% chance. [Automatic Effect]</t>
  </si>
  <si>
    <t>Leader Skill: Increases the HP of ally monsters with Wind attribute by 30%.</t>
  </si>
  <si>
    <t>Body Slam: Attacks the enemy with a body slam and weakens their Attack Powerand Defense for 2 turns. (Reusable in 3 turns)</t>
  </si>
  <si>
    <t>Tailwind: Increases the Attack Bar of all allies by 30%, and also increases theirAttack Speed for 2 turns. (Reusable in 5 turns)</t>
  </si>
  <si>
    <t>Leader Skill: Increases the Attack Power of ally monsters with Wind attribute by 30%.</t>
  </si>
  <si>
    <t>Grim Scythe: Reaps the life of the enemy with a deadly scythe. Acquires additional turn if the enemy dies.</t>
  </si>
  <si>
    <t>Death Penalty: Predicts the enemy's death with the wind of heavens. The damageincreases as your HP decreases and the cooltime is removed if the enemy dies. (Reusable in 4 turns)</t>
  </si>
  <si>
    <t>Rat Hunt: Attacks the enemy with fierce kicks. May weaken the enemy's Defense for 2 turns with a 50% chance.</t>
  </si>
  <si>
    <t>Boar Hunt: Attacks the enemy's weak point and reduces their Defense for 2 turns.Stuns the enemy for 1 turn. (Reusable in 4 turns)</t>
  </si>
  <si>
    <t>Soul Split: Attacks the enemy by splitting the enemy's soul in half and recovers your HP by 35% if the enemy dies. (Reusable in 3 turns)</t>
  </si>
  <si>
    <t>Concentrated Attack: Attacks an enemy with an ally. This attack always lands acritical hit. (Reusable in 4 turns)</t>
  </si>
  <si>
    <t>Leader Skill: Increases the Critical Rate of ally monsters with Wind attribute by 23%.</t>
  </si>
  <si>
    <t>Defensive Formation: Takes a defensive stance, recovering 15% HP andcounterattacking for 2 turns. (Reusable in 4 turns)</t>
  </si>
  <si>
    <t>Storm Warrior (Passive): Embraces the power of thunder, granting all attacks a 25% chance to stun the target. [Automatic Effect]</t>
  </si>
  <si>
    <t>Thunder Smash: Attacks an enemy with a strong smashing blow. On Critical Hit, this attack will increase your Attack Bar by 30%.</t>
  </si>
  <si>
    <t>Hell Lightning: Attacks all enemies and reduces their Attack Power for 2 turns with a 80% chance. (Reusable in 4 turns)</t>
  </si>
  <si>
    <t>Hell Blow: Deals a blow full of hatred. This attack always lands as a Crushing Hit and attribute penalties do not apply to this attack. (Reusable in 4 turns)</t>
  </si>
  <si>
    <t>Scratch: Attacks the enemy with razor-sharp claws and decreases their Defense for 2 turns with a 50% chance.</t>
  </si>
  <si>
    <t>Seize: Attacks the enemy and removes all beneficial effects on the target. (Reusable in 4 turns)</t>
  </si>
  <si>
    <t>Smother: Inflicts critical damage to the weakened enemy and acquires turn instantly. The Attack power increases as the enemy's HP decreases. (Reusable in 5 turns)</t>
  </si>
  <si>
    <t>Leader Skill: Increases the Attack Speed of ally monsters with Wind attribute by 23%.</t>
  </si>
  <si>
    <t>Spinning Smash: Swings the hammer to attack all enemies. The damage isincreased according to your Defense. (Reusable in 5 turns)</t>
  </si>
  <si>
    <t>Thunder Strike: Strikes an enemy with thunder. The damage increases according to your Defense, and ignores the target's Defense if it is lower than 50% of your Defense. (Reusable in 5 turns)</t>
  </si>
  <si>
    <t>Poisonous Whirlwind: Attacks all enemies and inflicts continuous damage for 3 turns with a 50% chance. The Attack Power increases according to Defense and the damage increases by 30% for each harmful effect. (Reusable in 4 turns)</t>
  </si>
  <si>
    <t>Bone Scale (Passive): Reflects 10% of the inflicted damage to the attacker when attacked and provokes the attacker for 1 turn with a 30% chance. [Automatic Effect]</t>
  </si>
  <si>
    <t>Light Arrow: Attacks with an arrow that's lightning fast. The damage increasesaccording to Attack Speed. (Reusable in 3 turns)</t>
  </si>
  <si>
    <t>Keenness (Passive): Your Critical Rate is increased by 25% and the chancesincrease additionally as your HP decreases. [Automatic Effect]</t>
  </si>
  <si>
    <t>Leader Skill: Increases the Attack Power of ally monsters with Wind attribute by 35%.</t>
  </si>
  <si>
    <t>Energy Punch: Attack with a spinning punch and stuns the enemy for 1 turn with a 25% chance.</t>
  </si>
  <si>
    <t>Tiger's Appearance (Passive): Gain 25% Critical Chance for every harmful effectthat's on the targeted enemy. [Automatic Effect]</t>
  </si>
  <si>
    <t>Lord of Labyrinthos (Passive): Increases Resistance by 50% and increasesreceiving recovery amount by 50%. [Automatic Effect]</t>
  </si>
  <si>
    <t>Curse: Inflicts damage with a curse, also blocking beneficial effects and disturbingHP recovery for 2 turns with an 80% chance. (Reusable in 5 turns)</t>
  </si>
  <si>
    <t>Leader Skill: Increases the Resistance of ally monsters in the Arena by 26%.</t>
  </si>
  <si>
    <t>Declare War: Recovers your HP by 15% and provokes the enemy for 1 turn with a 75% chance. (Reusuable in 3 turns)</t>
  </si>
  <si>
    <t>Wings of Wind: Removes one of your harmful effects of all allies and charges to attack the enemy. (Reusable in 4 turns)</t>
  </si>
  <si>
    <t>Sonic Boom: Attacks the enemy with a strong sonic boom and removes a beneficial effect with 50% chance. Has a 30% chance to strike again.</t>
  </si>
  <si>
    <t>Thunder Blast: Inflicts damage proportional to your MAX HP and reduces enemy'sAttack Speed for 2 turns. (Reusable in 3 turns)</t>
  </si>
  <si>
    <t>Blessing (Passive): Reduces damage dealt by Fire attributes by 50%. [Automatic Effect]</t>
  </si>
  <si>
    <t>Disdain (Passive): When attacking an enemy, you deal 15% of your MAX HP as additional damage if your current HP is higher than the targeted enemy's current HP. [Automatic Effect]</t>
  </si>
  <si>
    <t>Resentment: Becomes enraged and attacks all enemies. 10% of your HP is consumed but the critical rate is increased to 100%. (Reusable in 5 turns)</t>
  </si>
  <si>
    <t>Fever Time: Increases the Attack Power and critical rate of all allies for 2 turns. (Reusable in 4 turns)</t>
  </si>
  <si>
    <t>Unexpected Exposure: Attacks all enemies and removes beneficial effects of the enemies. (Reusable in 5 turns)</t>
  </si>
  <si>
    <t>Supply: Revives a dead ally and evens out the HP ratio of all allies. (Reusable in 8 turns)</t>
  </si>
  <si>
    <t>Amputation Magic: Throws a number of cards and inflicts damage to all enemies, ignoring their Defense. (Reusable in 5 turns)</t>
  </si>
  <si>
    <t>Leader Skill: Increases the Attack Power of ally monsters in the Dungeons by 33%.</t>
  </si>
  <si>
    <t>Electric Bomb: Blows up an electric bomb to attack all enemies and increases the skill cooltime of the enemies for 1 turn with a 75% chance. The skill has no effect on passive skills. (Reusable in 6 turns)</t>
  </si>
  <si>
    <t>Leader Skill: Increases the Accuracy of ally monsters with Wind attribute by 50%.</t>
  </si>
  <si>
    <t>Energy Ball: Attacks the enemy with condensed energy. Twist Kick is activated again with a 30% chance.</t>
  </si>
  <si>
    <t>Twist Kick: Attacks the enemy with a twist kick and decreases the attack gauge by 50% with an 80% chance. (Reusable in 4 turns)</t>
  </si>
  <si>
    <t>Wind Dragon Attack: Attacks the enemies 4 times with the power of wind andremoves a beneficial effect with a 40% chance. (Reusable in 5 turns)</t>
  </si>
  <si>
    <t>Wall of the Dead (Passive): Creates a shield every turn to absorb incoming damage proportionate to your level. Decreases the attacker's Attack Speed for 1 turn if you're attacked when you have the shield. [Automatic Effect]</t>
  </si>
  <si>
    <t>Leader Skill: Increases the Attack Power of ally monsters in the Arena by 33%.</t>
  </si>
  <si>
    <t>Will-o'-the-Wisp: Attacks the enemy 3 times with a shimmering light. Each strike has a 15% chance of increasing the enemy's chance of landing a Glancing Hit for 2 turns.</t>
  </si>
  <si>
    <t>Soul Snatcher: Throws soul beads at the enemy to deal damage, and recovers the same amount of the inflicted damage as HP. (Reusable in 4 turns)</t>
  </si>
  <si>
    <t>Sweet Talk: Attacks the enemy and decreases their Attack Speed, Attack Power, and Defense for 2 turns. (Reusable in 4 turns)</t>
  </si>
  <si>
    <t>Leader Skill: Increases the Attack Power of ally monsters with Wind attribute by 40%.</t>
  </si>
  <si>
    <t>Storm and Gale: Rapidly throws 6 ninja stars, dealing damage and inflictingContinuous Damage for 1 turn if you get a Critical Hit. (Reusable in 5 turns)</t>
  </si>
  <si>
    <t>Leader Skill: Increases the Attack Speed of ally monsters with Wind attribute by 30%.</t>
  </si>
  <si>
    <t>Showtime: Attacks all enemies 3 times. Each attack has a 10% chance to stun the enemy for 1 turn. (Reusable in 6 turns)</t>
  </si>
  <si>
    <t>Air Slash: Inflicts damage with a sharp attack and inflicts Continuous Damage for 1 turn. (Reusable in 3 turns)</t>
  </si>
  <si>
    <t>Spinning Slash: Inflicts great damage with multiple slashes 5 times. Each attack has a 20% chance to decrease the enemy's Defense for 2 turns. (Reusable in 4 turns)</t>
  </si>
  <si>
    <t>Dancing Whip (Passive): Get an extra turn with a 15% chance when your turn is over. [Automatic Effect]</t>
  </si>
  <si>
    <t>Thunder Wield: Attacks by wielding the sword faster than lightning and maximizes the enemy's cooltime. The Attack Power increases as the attack speed increases. (Reusable in 5 turns)</t>
  </si>
  <si>
    <t>Amuse: Recovers the allies by 20% of my MAX HP and increase the Attack Powerfor 2 turns. (Reusable in 4 turns)</t>
  </si>
  <si>
    <t>Fallen Blossoms: Balances the HP and the attack gauge of the target ally and your HP to a higher amount than before. (Reusable in 4 turns)</t>
  </si>
  <si>
    <t>Dreamy Invitation: Attacks with a bat and puts the enemy to sleep for 1 turn with a 50% chance. Recover the Attack Gauge by 50% if the enemy falls asleep.</t>
  </si>
  <si>
    <t>Strike of Rejection: Slaps the enemy in the face and disturbs their HP recovery for 2 turns. Inflicts Critical Damage if the enemy is sleeping. (Reusable in 4 turns).</t>
  </si>
  <si>
    <t>Blooming Nightmare: Attacks 5 random targets with a nightmare. Each attack has a 80% chance to inflict Continuous Damage for 3 tuns. (Reusable in 5 turns).</t>
  </si>
  <si>
    <t>Spirit Throw: Throws a small Spirit at the enemy and increases the chances of aCritical Hit at next turn if you get a Critical Hit by 30%.</t>
  </si>
  <si>
    <t>Cyclone: Attacks all enemies with a cyclone 3 times. Each attack has a 40% chance of increasing the enemy to miss an attack for 2 turns. (Reusable in 5 turns)</t>
  </si>
  <si>
    <t>Airbender: Creates a hurricane around the enemy and absorbs their Attack Speedfor 3 turns. (Reusable in 5 turns)</t>
  </si>
  <si>
    <t>Windy Cut: Cuts the enemy with a sharp blade and inflicts Continuous Damage for 3 turns with a 30% chance.</t>
  </si>
  <si>
    <t>Twister: Hits all enemies with a twister and recovers the HP of all allies by 10% each. (Reusable in 3 turns)</t>
  </si>
  <si>
    <t>Force Field: Creates a shield that absorbs the inflicted damage proportionate to your level for all allies for 3 turns and decreases the chance of being attacked with acritical hit of the allies. (Reusable in 6 turns)</t>
  </si>
  <si>
    <t>Leader Skill: Increases the Resistance of ally monsters with Wind attribute by 50%.</t>
  </si>
  <si>
    <t>Magic Flute: Attacks all enemies by playing the magic flute and sets their attack gauge to 0. (Reusable in 7 turns)</t>
  </si>
  <si>
    <t>Leader Skill: Increases the Resistance of ally monsters by 28%.</t>
  </si>
  <si>
    <t>Lightning Drop: Attacks an enemy with a small lightning, decreasing its Attack Speed for 2 turns if the attack lands as a Critical Hit.</t>
  </si>
  <si>
    <t>Mind Shock: Inflicts damage on an enemy with a strong shock and puts the target'sskill on cool down. (Reusable in 4 turns)</t>
  </si>
  <si>
    <t>Spirit's Blessing: Removes all harmful effects on all allies, also granting Immunityfor 2 turns and recovering 20% of their HP. (Reusable in 5 turns)</t>
  </si>
  <si>
    <t>Leader Skill: Increases the Defense of ally monsters with Wind attribute by 40%.</t>
  </si>
  <si>
    <t>Death Blow: Deals a fatal blow to one enemy. The damage increases by 25% for each harmful effect on the enemy. (Reusable in 4 turns)</t>
  </si>
  <si>
    <t>Leader Skill: Increases the Resistance of ally monsters in the Dungeons by 48%.</t>
  </si>
  <si>
    <t>Heavenly Sword: Attacks with a heavenly sword, removing a beneficial effect on the enemy with 75% chance. The damage increase according to your Defense</t>
  </si>
  <si>
    <t>Archangel's Mercy: Revives a dead ally with full HP using half of your current HP. (Reusable in 8 turns)</t>
  </si>
  <si>
    <t>Leader Skill: Increases the HP of ally monsters with Wind attribute by 50%.</t>
  </si>
  <si>
    <t>Crushing Blow: Strikes and inflicts damage proportionate to your MAX HP andprovokes the enemy for 1 turn with a 50% chance. Increases the attack speed for 2 turns if you get a critical hit.</t>
  </si>
  <si>
    <t>Trick of Wind: Attacks the enemies with the spell for the power of wind anddecreases the Defense with 50% chance. The Attack Power increases as your MAX HPincreases. (Reusable in 5 turns)</t>
  </si>
  <si>
    <t>Leader Skill: Increases the Accuracy of ally monsters in the Dungeons by 55%.</t>
  </si>
  <si>
    <t>Lightning Strike: Attacks all enemies and weakens their Attack Power for 2 turns. May stun the enemy for 1 turn with a 50% chance. (Reusable in 6 turns)</t>
  </si>
  <si>
    <t>Thunder Bolt: Shoots a Lightning arrow at the enemy.</t>
  </si>
  <si>
    <t>Thunder Strike: Inflicts damage proportionate to the enemy's MAX HP anddecreases the Attack Power for 2 turns with a 40% chance. Enemies around the target enemy will also suffer additional damage. (Reusable in 3 turns)</t>
  </si>
  <si>
    <t>Illusion of Time: Makes the skills of all allies available. Illusion of Time is not affected by effects related to the cooltime. (Reusable in 7 turns)</t>
  </si>
  <si>
    <t>Leader Skill: Increases the Attack Speed of ally monsters by 24%.</t>
  </si>
  <si>
    <t>Eye of the Storm (Passive): The attack speed of all enemies and allies is limited to your attack speed. This effect is not activated on Boss Monsters with the same skill.Decreases the enemy's attack gauge by 10% with an attack. [Automatic Effect]</t>
  </si>
  <si>
    <t>Leader Skill: Increases the Defense of ally monsters with Wind attribute by 50%.</t>
  </si>
  <si>
    <t>Capture: Inflicts great damage and stuns the enemy for 1 turn with a 30% chance. The chances of the enemy being stunned increases as the enemy's HP decreases after the attack. (Reusable in 5 turns)</t>
  </si>
  <si>
    <t>Super Crush: Attacks all enemies and stuns them with a 30% chance. The damage is proportionate to my MAX HP. (Reusable in 4 turns)</t>
  </si>
  <si>
    <t>Mach Crush: Emits magical energy to attack all enemies. The damage increases by 20% for each harmful effect on the enemies. (Reusable in 4 turns)</t>
  </si>
  <si>
    <t>Lighting Monkey Wand: Attacks and decreases the Defense for 2 turns with a 75% chance and recovers your attack gauge by 50%. (Reusable in 4 turns)</t>
  </si>
  <si>
    <t>Stone Monkey (Passive): Decreases the inflicted damage by 25% andcounterattacks with a 25% chance when an ally is attacked. [Automatic Effect]</t>
  </si>
  <si>
    <t>Wind Guardian Angel: Attacks all enemies 3 times. Each attack decreases theAttack Bar by 10%, and has a 30% chance to increase the enemy's chances of landing aGlancing Hit for 2 turns. (Reusable in 6 turns)</t>
  </si>
  <si>
    <t>Leader Skill: Increases the Critical Rate of ally monsters with Wind attribute by 38%.</t>
  </si>
  <si>
    <t>Fate of Destruction: Inflicts Continuous Damage for 3 turns to the target enemy and sets up a bomb to blow up after 3 turns. (Reusable in 4 turns)</t>
  </si>
  <si>
    <t>Promised Time: Attacks all enemies, removing Continuous Damage effects andbombs on them to deal the total damage of the harmful effects instantly. (Reusable in 7 turns)</t>
  </si>
  <si>
    <t>Lightning Nova: Explodes compressed energy of lightning to an enemy. The moreHP the targeted enemy currently has, the larger the damage becomes. (Reusable in 4 turns)</t>
  </si>
  <si>
    <t>Tempest: Attacks all enemies with a violent storm. Becomes instantly reusable if an enemy dies. (Reusable in 5 turns)</t>
  </si>
  <si>
    <t>Lightning of Cycle: Attacks the enemy with a powerful lightning. Attacks all enemies one more time if the enemy dies. (Reusable in 5 turns)</t>
  </si>
  <si>
    <t>Leader Skill: Increases the Critical Rate of ally monsters by 24%</t>
  </si>
  <si>
    <t>Wind of Changes: Removes all harmful and beneficial effects of all allies and enemies and increases the attack gauge of all allies by 30%. This effect can't be resisted. (Reusable in 6 turns)</t>
  </si>
  <si>
    <t>Leader Skill: Increases the Defense of ally monsters in the Arena by 44%.</t>
  </si>
  <si>
    <t>Sword of Promise: Attacks with a sword. [Soul Reaper] is automatically activated if the enemy dies.</t>
  </si>
  <si>
    <t>Soul Reaper: Attacks an enemy and recovers HP by 30% of the inflicted damage. Becomes invincible for 1 turn when the enemy is killed. (Reusable in 5 turns)</t>
  </si>
  <si>
    <t>Sword of Discharge: Attacks randomly. The enemy's Defense is ignored when used in invincible state. (Reusable in 5 turns)</t>
  </si>
  <si>
    <t>Leader Skill: Increases the Resistance of ally monsters in the Arena by 55%.</t>
  </si>
  <si>
    <t>Leader Skill: Increases the Resistance of ally monsters by 15%.</t>
  </si>
  <si>
    <t>Clash: Attacks and stuns the enemy for 1 turn and reduces their Attack Speed for 2 turns. (Reusable in 5 turns)</t>
  </si>
  <si>
    <t>Heal! Heal!: Recovers the HP of all allies by 20% and recovers the ally with the lowest HP by 20% one more time. (Reusable in 5 turns)</t>
  </si>
  <si>
    <t>Holy Spear: Attacks the enemy with a spear and increases the Attack Speed for 2 turns if you get a Critical Hit.</t>
  </si>
  <si>
    <t>Light Ball: Throws a Light Ball and stuns the enemy for 1 turn. (Reusable in 4 turns)</t>
  </si>
  <si>
    <t>Furious Pierce: Launches an attack that penetrates the enemy's guard. This attack receives a 50% Critical Rate bonus. (Reusable in 5 turns)</t>
  </si>
  <si>
    <t>Spirit Ball: Attacks the enemy with an Energy ball. The attack has a 50% chance ofincreasing the enemy's chance to land a Glancing Hit for 2 turns.</t>
  </si>
  <si>
    <t>Ignite: Attacks the enemy with the flames of punishment, inflicting Continuous Damage for 3 turns. (Reusable in 3 turns)</t>
  </si>
  <si>
    <t>Holy Call: Revives dead allies randomly and fills up their HP by 15%. (Reusable in 9 turns)</t>
  </si>
  <si>
    <t>Holy Shock: Attacks the enemy and decreases their Attack Power for 2 turn with a 50% chance.</t>
  </si>
  <si>
    <t>Holy Armor (Passive): Gains immunity against freeze and stun effects andincreases the recovery amount you receive by 100%. [Automatic Effect]</t>
  </si>
  <si>
    <t>Multiple Throw: Inflicts great damage to the enemy by consecutively throwing axes. (Reusable in 3 turns)</t>
  </si>
  <si>
    <t>Shout of Victory: Fills up the Attack Bar of all allies by 50% and recovers 15% of their HP. (Reusable in 6 turns)</t>
  </si>
  <si>
    <t>Slash Hook: Attacks an enemy 2 times with a fast punches. Each punch has a 50% chance to decrease the enemy's Attack Speed for 1 turn.</t>
  </si>
  <si>
    <t>Silent Rage: Increases your Attack Power for 3 turns. May counterattack when an ally is attacked with a 50% chance. (Reusable in 5 turns)</t>
  </si>
  <si>
    <t>Phantom Crush: Inflicts damage proportionate to the enemy's MAX HP and stunsthe enemy for 1 turn. (Reusable in 5 turns)</t>
  </si>
  <si>
    <t>Leader Skill: Increases the Attack Power of ally monsters by 18%.</t>
  </si>
  <si>
    <t>Heavy Impact: Inflicts great damage by crashing into the enemy. The damage is proportionate to my MAX HP and the enemy's MAX HP. (Reusable in 4 turns)</t>
  </si>
  <si>
    <t>Leader Skill: Increases the Defense of ally monsters with Light attribute by 30%.</t>
  </si>
  <si>
    <t>Strike: Strikes the enemy and inflicts damage proportionate to your MAX HP. (Reusable in 4 turns)</t>
  </si>
  <si>
    <t>Crushing Power (Passive): Recovers all allies by 12% of your MAX HP if you get acritical hit when you attack on your turn. [Automatic Effect]</t>
  </si>
  <si>
    <t>Silver Light: Attacks the enemy 3 times with the arrow of the light to decrease theattack gauge by 15% for each attack and increase your attack gauge by 15%. The Attack Power increases according to the enemy's MAX HP. (Reusable in 5 turns)</t>
  </si>
  <si>
    <t>Leader Skill: Increases the HP of ally monsters in the Dungeons by 21%.</t>
  </si>
  <si>
    <t>Bull's Eye: Aims and shoots for the gap in the enemy's armor, having a 25% chance to ignore the enemy's Defence.</t>
  </si>
  <si>
    <t>Prison of Light: Attacks and stuns an enemy for 1 turn. This attack has a 100% chance of setting back the enemy's skill cool times to the full amount. (Reusable in 5 turns)</t>
  </si>
  <si>
    <t>One More Drink: Recovers the HP of all allies and decreases their chances of being attacked with a critical hit for 2 turns. The recovery amount is proportionate to Attack Power. (Reusable in 4 turns)</t>
  </si>
  <si>
    <t>Stork Kick: Attacks the enemy with a fast blow and disturbs HP recovery for 2 turns with a 75% chance. Your HP is recovered by 30% of the inflicted damage. (Reusable in 5 turns)</t>
  </si>
  <si>
    <t>Holy Claw: Attacks the enemy with sharp claws of light. Inflicts Continuous Damagefor 2 turns if you get a Critical hit.</t>
  </si>
  <si>
    <t>Resist Element (Passive): Decreases the inflicted damage on the ally from Water, Fire and Wind attributes by 20%. The effect is not accumulated with other decreasedamage effects. [Automatic Effect]</t>
  </si>
  <si>
    <t>Light Hurricane: Attacks the enemy with a whirling storm of light. Stuns the enemy for 1 turn with a 20% chance.</t>
  </si>
  <si>
    <t>Holy Shield: Removes the ally's harmful effect and makes them invincible for 2 turns. (Reusable in 7 turns)</t>
  </si>
  <si>
    <t>Purify: Recovers the target's HP and removes all harmful effects. The recoveryamount is proportionate to the Attack Power (Reusable in 3 turns)</t>
  </si>
  <si>
    <t>Fairy's Blessing: Recovers the HP of all allies and increases the Attack Power for 2 turns. The recovery amount is proportionate to the Attack Power (Reusable in 5 turns)</t>
  </si>
  <si>
    <t>Leader Skill: Increases the Attack Speed of ally monsters by 10%.</t>
  </si>
  <si>
    <t>Light of Recovery: Revives a dead ally and recovers the HP of all allies by 20% each. (Reusable in 7 turns)</t>
  </si>
  <si>
    <t>Leader Skill: Increases the HP of ally monsters in the Dungeons by 17%.</t>
  </si>
  <si>
    <t>Iron Defense: Increases Defense for 3 turns and gives you Immunity againstharmful effects. Additionally your Attack Speed increases by 50%. (Reusable in 5 turns)</t>
  </si>
  <si>
    <t>Protection of Light (Passive): The inflicted damage of one attack won't exceed 20% of the MAX HP. [Automatic Effect]</t>
  </si>
  <si>
    <t>Leader Skill: Increases the HP of ally monsters with Light attribute by 30%.</t>
  </si>
  <si>
    <t>Special Assault: Inflicts damage proportional to the enemy's MAX HP. Consumes 10% of your HP. (Reusable in 4 turns)</t>
  </si>
  <si>
    <t>Guardian Angel (Passive): Increases resistance by 20% and decreases the inflicted damage from Dark monsters by 50%. [Automatic Effect]</t>
  </si>
  <si>
    <t>Leader Skill: Increases the Attack Power of ally monsters with Light attribute by 30%.</t>
  </si>
  <si>
    <t>Deadly Swing: Inflicts damage to all enemies with deadly scythe. Always lands aCritical Hit if the enemy's HP is lower than 30%. (Reusable in 4 turns)</t>
  </si>
  <si>
    <t>Judgement: Brings an inevitable judgement upon all enemies, stunning anddecreasing their Defense for 1 turn. The inflicted damage is proportionate to the enemy's Max HP (Reusable in 8 turns)</t>
  </si>
  <si>
    <t>Great Friends: Attacks the enemies randomly 6 times by bringing out your great friends and decreases the Attack gauge by 20% with each attack. (Reusable in 5 turns)</t>
  </si>
  <si>
    <t>Leader Skill: Increases the Defense of ally monsters with Light attribute by 25%.</t>
  </si>
  <si>
    <t>Alert: Increases the Attack Speed of all allies for 3 turns and decreases the chance of receiving a Critical Hit by 50%. (Reusable in 3 turns)</t>
  </si>
  <si>
    <t>Mystical Blood Transfusion: Balances you and your ally's HP. Additionally the HPof both is recovered by 25%. (Reusable in 4 turns)</t>
  </si>
  <si>
    <t>Leader Skill: Increases the Critical Rate of ally monsters with Light attribute by 23%.</t>
  </si>
  <si>
    <t>Shining Spear: Attacks the enemy and recovers by 30% of the inflicted damage. Gets another turn immediately if your HP is full after the attack. (Reusable in 5 turns)</t>
  </si>
  <si>
    <t>Holy Smash: Attacks an enemy with a strong smashing blow. On Critical Hit, this attack will increase your Attack Bar by 30%.</t>
  </si>
  <si>
    <t>Pierce: Pierces the enemy with the light of retribution. This attack receives a 50%Critical Rate bonus. (Reusable in 3 turns)</t>
  </si>
  <si>
    <t>Judgement of Light: Inflicts significant damage with Judgment of Light and removes all beneficial effects from the target. (Reusable in 5 turns)</t>
  </si>
  <si>
    <t>Scratch: Attacks with giant claws to decrease the enemy's Defense for 2 turns.</t>
  </si>
  <si>
    <t>Mobilize: Fills the Attack Bar of all allies by 30% and recovers their HP by 30%. (Reusable in 5 turns)</t>
  </si>
  <si>
    <t>Ruins: Attacks all enemies 3 times and disturbs HP recovery for 2 turns with a 30% chance for each attack. The damage increase according to your Defense. (Reusable in 6 turns)</t>
  </si>
  <si>
    <t>Detect Weakspot (Passive): Increases the Critical Rate by 20% and the Critical Damage by 20%. [Automatic Effect]</t>
  </si>
  <si>
    <t>Light Wedged Arrow: Shoots wedged arrows at all enemies and decreases theirattack speed for 2 turns if you get a critical hit. Increases your critical rate by 50%. (Reusable in 4 turns)</t>
  </si>
  <si>
    <t>Critical Arrow: Attacks with a powerful magic arrow with a 60% chance to eitherstun the enemy or to decrease the enemy's Defense for 2 turns. (Reusable in 5 turns)</t>
  </si>
  <si>
    <t>Leader Skill: Increases Critical Damage of ally monsters by 25%.</t>
  </si>
  <si>
    <t>Counterattack: Increases the critical rate for 2 turns and counterattacks when attacked. The attack gauge is increased by 50%. (Reusable in 4 turns)</t>
  </si>
  <si>
    <t>Lonely Fight (Passive): Increases the Attack Power by the amount proportionate to my MAX HP if the enemy's HP is higher than my HP. [Automatic Effect]</t>
  </si>
  <si>
    <t>Beast Man (Passive): Recovers by 10% every turn and your attack speed increasesas your HP decreases. [Automatic Effect]</t>
  </si>
  <si>
    <t>Comet Summoning: Summons an ominous comet to attack all enemies multiple times and creates a shield on the ally with the lowest HP for 2 turns. The ally is revived automatically with 30% HP if the ally dies with the effect activated. (Reusable in 6 turns)</t>
  </si>
  <si>
    <t>Start Battle: Removes one of your harmful effects and charges to attack the enemy. (Reusable in 3 turns)</t>
  </si>
  <si>
    <t>Ready to Attack: Removes one of your harmful effects of all allies and increases theattack gauge by at least 15%. The attack gauge is increased additionally by 5% for each removed harmful effect. (Reusable in 4 turns)</t>
  </si>
  <si>
    <t>Light Blast: Attacks the enemy 3 times with energy balls. Each attack has a 30% chance of decreasing their Attack Bar by 30%. (Reusable in 3 turns)</t>
  </si>
  <si>
    <t>Punish (Passive): Your Attack Power increases by 20% each time you're attacked. The effect can be added up to 10 times. [Automatic Effect]</t>
  </si>
  <si>
    <t>Knighthood (Passive): Decreases the damage that all other allies receive by 15%. This effect won't add up to other damage reduction effects. [Automatic Effect]</t>
  </si>
  <si>
    <t>Risky Dash: Inflicts damage proportional to the enemy's MAX HP. Consumes 10% of your HP. (Reusable in 5 turns)</t>
  </si>
  <si>
    <t>Massacre: Violently attacks the enemy 4 times to inflict damage proportionate to myMAX HP and removes a beneficial effect with a 50% chance fo each attack. The cooltime resets if the enemy dies. (Reusable in 5 turns)</t>
  </si>
  <si>
    <t>Confine: Attacks the enemy with a rage. The cooltime resets and gains the turn with a 25% chance. (Reusable in 5 turns)</t>
  </si>
  <si>
    <t>Small Grudge (Passive): Increases the Attack Power by 50% if your HP is lower than the target enemy's HP when attacking and removes 1 beneficial effect of the enemy if the you have less beneficial effects than the enemy. [Automatic Effect]</t>
  </si>
  <si>
    <t>Trade: Attacks an enemy and revives an ally with 30% of HP if the enemy dies. (Reusable in 6 turns)</t>
  </si>
  <si>
    <t>Light of Revival: Revives an ally with 60% HP and increases the ally's Defense for 3 turns. (Reusable in 8 turns)</t>
  </si>
  <si>
    <t>Leader Skill: Increases the Resistance of ally monsters in the Dungeons by 33%.</t>
  </si>
  <si>
    <t>Camouflage (Passive): Offsets the incoming damage with a 25% chance. [Automatic Effect]</t>
  </si>
  <si>
    <t>Leader Skill: Increases the Resistance of ally monsters in the Dungeons by 40%.</t>
  </si>
  <si>
    <t>Flash Bomb: Attacks all enemies with a bright flash of light to decrease the attack gauge by 50% and stuns the enemies for 1 turn with a 50% chance. (Reusable in 6 turns)</t>
  </si>
  <si>
    <t>Leader Skill: Increases the Accuracy of ally monsters with Light attribute by 50%.</t>
  </si>
  <si>
    <t>Twist Kick: Attacks the enemy with a twist kick and decreases the attack gauge by 50% with an 80% chance. (Reusable in 4 turns).</t>
  </si>
  <si>
    <t>Light Dragon Attack: Attacks the enemies 4 times with the power of light andrecovers by 50% of the inflicted damage.(Reusable in 5 turns)</t>
  </si>
  <si>
    <t>Endless Attachment (Passive): Becomes invincible for 1 turn if your HP falls below 50% from above 50%. [Automatic Effect]</t>
  </si>
  <si>
    <t>Leader Skill: Increases the Attack Power of ally monsters with Light attribute by 35%.</t>
  </si>
  <si>
    <t>Will-o'-the-Wisp: Attacks an enemy 3 times with a shimmering light. Each strike has a 20% chance to deter the enemy's HP recovery for 2 turns.</t>
  </si>
  <si>
    <t>Reincarnate: Removes all harmful effects and fills your HP by 100%. (Reusable in 9 turns)</t>
  </si>
  <si>
    <t>Leader Skill: Increases the Attack Power of ally monsters with Light attribute by 40%.</t>
  </si>
  <si>
    <t>Sensation: Blows up a ray of light to inflict damage 2 times to all enemies. Each attack has a 40% chance to increase the enemy's chances of landing a Glancing Hit for 3 turns. (Reusable in 6 turns)</t>
  </si>
  <si>
    <t>Leader Skill: Increases the Attack Speed of ally monsters with Light attribute by 30%.</t>
  </si>
  <si>
    <t>Illusion Magic: With the cost of half of your current HP, you and a targeted ally become invincible for 2 turns. (Reusable in 8 turns)</t>
  </si>
  <si>
    <t>Rapid Fire: Storms an enemy with a rush of attacks. This attack will be a Critical Hitif the target is incapacitated. (Reusable in 4 turns)</t>
  </si>
  <si>
    <t>Cruel Whip (Passive): Elongates the harmful effect on the enemy for 1 turn. Damage is increased by 30% if the enemy's HP is below 50%. [Automatic Effec</t>
  </si>
  <si>
    <t>Air Slash: Attacks with the sharp energy of the sword. Your critical chance isincreased by 50%. (reusable in 3 turns)</t>
  </si>
  <si>
    <t>Light Slash: Attacks all enemies 2 times with shining sword energy. The inflicted damage increases by 25% if the enemy's under harmful effects and always inflicts critical damage to monsters with Dark Attribute with a 100% chance. (Reusable in 6 turns)</t>
  </si>
  <si>
    <t>Strike of Rejection: Slaps the enemy in the face and disturbs their HP Recovery for 2 turns. Inflicts Critical Damage if the enemy is sleeping. (Reusable in 4 turns)</t>
  </si>
  <si>
    <t>Curse of the White Night: Reduces the Attack Speed of all enemies with a deluding ray of light for 2 turns and increases the enemy's chances of landing a Glancing Hit for 2 turns. (Reusable in 6 turns)</t>
  </si>
  <si>
    <t>Spirit Throw: Throws a small spirit at your enemy and increases your Critical Rateby 30% at the next turn if you get a Critical Hit.</t>
  </si>
  <si>
    <t>Cyclone: Attacks all enemies with a cyclone 2 times. Each attack has a 40% chance of increase the enemy's chance of landing a Glancing Hit for 2 turns. (Reusable in 5 turns)</t>
  </si>
  <si>
    <t>Double Cyclone: Attacks all enemies with a cyclone 4 times. Each attack has a 10% chance to stun the enemy. (Reusable in 5 turns)</t>
  </si>
  <si>
    <t>Leader Skill: Increases the Attack Speed of ally monsters in the Dungeons by 24%.</t>
  </si>
  <si>
    <t>Holy Cut: Cuts the enemy with a sharp blade and inflicts Continuous Damage for 3 turns with a 30% chance.</t>
  </si>
  <si>
    <t>Blessing of the Wind (Strengthened): Recovers the HP of all allies by 30% andincreases their Defense for 3 turns. (Reusable in 4 turns)</t>
  </si>
  <si>
    <t>Leader Skill: Increases the Resistance of ally monsters with Light attribute by 50%.</t>
  </si>
  <si>
    <t>Secretive Guard (Passive): Prevents an ally from dying with an attack and shares 30% of your HP. The skill won't activated if your HP is below 30%. [Automatic Effect]</t>
  </si>
  <si>
    <t>Leader Skill: Increases the Critical Rate of ally monsters by 17%.</t>
  </si>
  <si>
    <t>Light Drop: Attacks an enemy with a small ray of light, removing a beneficial effect on the target if the attack lands as a Critical Hit.</t>
  </si>
  <si>
    <t>Mind Shock: Inflict damage on an enemy with a strong shock and puts the target'sskill on cool down. (Reusable in 4 turns)</t>
  </si>
  <si>
    <t>Absolute Defense: Reduces all damage that the target will receive to 0 for 3 turns. (Reusable in 8 turns)</t>
  </si>
  <si>
    <t>Leader Skill: Increases the Defense of ally monsters with Light attribute by 40%.</t>
  </si>
  <si>
    <t>Heavenly Sword: Attacks with a heavenly sword, removing a beneficial effect on the enemy with a 75% chance. The damage increases according to your Defense.</t>
  </si>
  <si>
    <t>Judge (Passive): Counterattacks the attacker when you or your ally is attack with acritical hit and increases the Attack gauge by 15%. [Automatic Effect]</t>
  </si>
  <si>
    <t>Leader Skill: Increases the HP of ally monsters with Light attribute by 50%.</t>
  </si>
  <si>
    <t>Crushing Blow: Strikes and inflicts damage proportionate to your MAX HP and weakens the defense 1 turn. Increases the attack speed for 2 turns if you get a critical hit.</t>
  </si>
  <si>
    <t>Trick of Light: Attacks all enemies with the spell for power of light and increases the chances of the enemy missing for 2 turns with a 50% chance. The Attack Powerincreases as your MAX HP increases. (Reusable in 5 turns)</t>
  </si>
  <si>
    <t>Holy Calling: Unleashes a holy battle cry, stunning enemies or recovering the HP of allies. The targets of either stun effects or healing effects will add up to 3 targets collectively. The recovery amount of proportionate to your MAX HP. (Reusable in 5 turns)</t>
  </si>
  <si>
    <t>Holy Bolt: Shoots a Light arrow at the enemy.</t>
  </si>
  <si>
    <t>Holy Light: Recovers the HP of all allies with holy light and removes 2 harmful effects of each ally. Recovery amount is proportionate to the Attack Power. (Reusable in 4 turns)</t>
  </si>
  <si>
    <t>Armageddon: Attacks all enemies with a holy light. Guarantees a Critical Hit on enemies of all attributes except for Light. (Reusable in 6 turns)</t>
  </si>
  <si>
    <t>King's Rage (Passive): Gains immunity against inability effects and increases yourAttack power by 20% each time your allies become incapacitated. Accumulates up to 10 times. [Automatic Effect]</t>
  </si>
  <si>
    <t>Leader Skill: Increases the Defense of ally monsters with Light attribute by 50%.</t>
  </si>
  <si>
    <t>Crumble: Attacks all enemies 3 times to weaken the Defense for 2 turns with a 50% chance and inflicts continuous damage for 2 turns with a 50% chance. (Reusable in 5 turns)</t>
  </si>
  <si>
    <t>Leader Skill: Increases the Accuracy of ally monsters in the Arena by 55%.</t>
  </si>
  <si>
    <t>Giant Net: Attacks all enemies with a giant net to inflict damage proportionate toyour MAX HP and puts them to sleep for 1 turn or decrease the Attack Power for 2 turns with 75% chance. (Reusable in 6 turns)</t>
  </si>
  <si>
    <t>Light Guardian Angel: Attacks all enemies 3 times, dealing damage proportionate to your MAX HP. Each attack has a 30% chance to decrease their Attack Power for 3 turns. (Reusable in 6 turns)</t>
  </si>
  <si>
    <t>Leader Skill: Increases the Critical Rate of ally monsters with Light attribute by 38%.</t>
  </si>
  <si>
    <t>Start and End: Removes the harmful effect on all allies, makes them invincible for 1 turn and recovers their HP 15% each for 3 turns. (Reusable in 6 turns)</t>
  </si>
  <si>
    <t>Leader Skill: Increases the Accuracy of ally monsters by 41%.</t>
  </si>
  <si>
    <t>Holy Orb: Attacks the enemy with a holy energy and stuns them 1 turn of you get aCritical Hit. (Reusable in 3 turns)</t>
  </si>
  <si>
    <t>Purifying Blaze: Burns all enemies and removes beneficial effects from them. (Reusable in 5 turns)</t>
  </si>
  <si>
    <t>Heavenly Protection: Creates a shield for all allies that lasts for 3 turns. The allyrevives automatically with 30% HP if the ally dies when this skill is active. (Reusable in 8 turns)</t>
  </si>
  <si>
    <t>Leader Skill: Increases the HP of ally monsters by 33%</t>
  </si>
  <si>
    <t>Brutal Order: Recovers the turn of an ally instantly and decreases the cooltime by 2 turns. The target's HP will be decreased by 50%. (Reusable in 6 turns)</t>
  </si>
  <si>
    <t>Charge Vitality: Fills up the target ally's attack gauge to the fullest amount andrecovers the HP by 25%. Your attack gauge also increased by 50%. (Reusable in 4 turns)</t>
  </si>
  <si>
    <t>Leader Skill: Increases the Resistance of ally monsters in the Arena by 48%.</t>
  </si>
  <si>
    <t>Sword of Promise: Attacks with a sword. [Seal of Light] is automatically activated if the enemy dies.</t>
  </si>
  <si>
    <t>Seal of Light: Attacks an enemy, dealing damage proportionate to the enemy's MAX HP, and increases the target's chances to land a Glancing Hit for 2 turns. (Reusable in 4 turns)</t>
  </si>
  <si>
    <t>God's Shield (Passive): Gains immunity against all harmful effects with the power of the sacred shield. [Automatic Effect]</t>
  </si>
  <si>
    <t>Immortality (Passive): Gains the power of Immortality and protects you from dying from a normal attack. (Critical and Continuous Damage excluded.) Increases the chances of the enemy landing a glancing hit by 30%. [Automatic Effect]</t>
  </si>
  <si>
    <t>Leader Skill: Increases the Attack Power of ally monsters in the Dungeons by 38%.</t>
  </si>
  <si>
    <t>Leader Skill: Increases the Accuracy of ally monsters by 15%.</t>
  </si>
  <si>
    <t>Dark Gust: Attack the enemy with a whirling gust of darkness. Stuns the enemy for 1 turn with a 20% chance.</t>
  </si>
  <si>
    <t>Spirit's Curse: Inflicts damage on the enemy with a curse, increasing the enemy's chance of dealing a Glancing Hit for 3 turns. (Reusable in 5 turns)</t>
  </si>
  <si>
    <t>Shadow Ball: Attacks the enemy with a Shadow Ball and inflicts Continuous Damage for 3 turns. (Reusable in 4 turns)</t>
  </si>
  <si>
    <t>God of Darkness (Passive): Resistance and Accuracy increase by 50%. [Automatic Effect]</t>
  </si>
  <si>
    <t>Attack!: Attacks the targeted enemy and increases your Attack bar by 30%.</t>
  </si>
  <si>
    <t>Attack! Attack!: Attacks an enemy and also transfers the harmful effects on yourself to the target. (Reusable in 5 turns)</t>
  </si>
  <si>
    <t>Dark Spear: Attacks the enemy with a spear and increases the Attack Speed for 2 turns if you get a Critical Hit.</t>
  </si>
  <si>
    <t>Massacre (Passive): The inflicted damage increases as the target enemy's HPdecreases when attacking. [Automatic Effect]</t>
  </si>
  <si>
    <t>Absorb Energy: Attacks the enemy 3 times with spirit balls and recovers HP by 50% of the inflicted damage. (Reusable in 4 turns)</t>
  </si>
  <si>
    <t>Shadow Shock: Attacks the enemy and decreases their Attack Power for 2 turn with a 50% chance.</t>
  </si>
  <si>
    <t>Dark Storm: Attacks the enemy with a sand storm and inflicts Continuous Damagefor 3 turns. (Reusable in 3 turns)</t>
  </si>
  <si>
    <t>Corrupt Armor (Passive): Gains immunity against freeze and stun effects and your attacks deal additional damage proportionate to the target's MAX HP. [Automatic Effect]</t>
  </si>
  <si>
    <t>Charge: Attacks with a 70% Critical Rate bonus and stuns the enemy if the attack lands as a Critical Hit. (Reusable in 5 turns)</t>
  </si>
  <si>
    <t>Poison Arrow: Shoots 2 magic arrows that each have a 25% chance to deter theenemy's HP recovery. (Reusable in 4 turns)</t>
  </si>
  <si>
    <t>Soul Crush: Disturbs HP recovery for 2 turns with arrows that destroy the enemy's soul. The enemy can't be revived if the enemy is killed with this skill. (Reusable in 5 turns)</t>
  </si>
  <si>
    <t>Hell Stomp: Inflicts damage to all enemies proportionate to my defense anddecreases the attack gauge by 35%. (Reusuable in 4 turns)</t>
  </si>
  <si>
    <t>Leader Skill: Increases the Defense of ally monsters with Dark attribute by 30%.</t>
  </si>
  <si>
    <t>Uppercut: Strikes and Provokes the enemy for 1 turn with a 50% chance.</t>
  </si>
  <si>
    <t>Up-down Attack: Attacks an enemy 2 times with strikes that deal damage proportionate to your MAX HP. Each attack has a 30% chance to stun the target for 1 turn. (Reusable in 4 turns)</t>
  </si>
  <si>
    <t>Desperate Arrow: Draws the bowstring to the MAX to attack. Uses 10% of your HPto increase the critical rate to 100%.(Reusable in 4 turns)</t>
  </si>
  <si>
    <t>Leader Skill: Increases the Critical Rate of ally monsters in the Arena by 16%.</t>
  </si>
  <si>
    <t>Ready to Charge: Removes the harmful effects on all allies and increases theirAttack Power for 3 turns. (Reusable in 6 turns)</t>
  </si>
  <si>
    <t>Snake Punch: Attacks the enemy with a sharp blow and increases the ally's critical rate for 2 turns. (Reusable in 5 turns)</t>
  </si>
  <si>
    <t>Dark Claw: Attacks the enemy with sharp claws of darkness. Inflicts Continuous Damage for 2 turns if you get a Critical Hit.</t>
  </si>
  <si>
    <t>Power of Darkness: Reflects 30% of the incoming damage for 3 turns and keepsyour HP from falling under 1. (Reusable in 7 turns)</t>
  </si>
  <si>
    <t>Block Flow: Recovers the HP of all allies and elongates the time of beneficial effects and shortens the time of harmful effects on them. Recovery amount is proportionate to the Attack Power. (Reusable in 4 turns)</t>
  </si>
  <si>
    <t>Soul Control: Recovers your HP by 100% if the enemy you attacked dies. (Reusable in 5 turns)</t>
  </si>
  <si>
    <t>Dark Blow: Attacks all enemies at once and inflicts Continuous Damage for 3 turns. Impact increases depending on Defense. (Reusable in 4 turns)</t>
  </si>
  <si>
    <t>Reflection of Pain (Passive): Reflects 15% of the incoming damage back to the attacker. [Automatic Effect]</t>
  </si>
  <si>
    <t>Snatch: Attacks with claws and stuns the enemy if the attack lands as a Critical Hit. The damage increases according to the Attack Speed.</t>
  </si>
  <si>
    <t>Dark Guardian (Passive): Increases Defense by 50% and recovers 20% of the damage inflicted to the enemies as HP. [Automatic Effect]</t>
  </si>
  <si>
    <t>Plague: Spreads a plague to all enemies with an 80% chance to inflict 2 Continuous Damage effects that lasts for 2 turns. (Reusable in 5 turns)</t>
  </si>
  <si>
    <t>Doomsday: Meteorites of doomsday fall on to the enemies and the inflicted damageincreases with time. Stuns the enemy for 1 turn if the enemy is under continuous damage. (Reusable in 8 turns)</t>
  </si>
  <si>
    <t>Leader Skill: Increases the Attack Power of ally monsters with Dark attribute by 30%.</t>
  </si>
  <si>
    <t>Violent Friends: Call out some violent friends to gang up on one enemy to attack 4 times and weakens the defense for 2 turns with a 20% chance for each attack. (Reusable in 4 Turn(s))</t>
  </si>
  <si>
    <t>Leader Skill: Increases the Defense of ally monsters with Dark attribute by 25%.</t>
  </si>
  <si>
    <t>Sign of Death: Attacks an enemy and reduces the enemy's Defense for 2 turns, disturbing their HP recovery. (Reusable in 5 turns)</t>
  </si>
  <si>
    <t>Spurt (Passive): Increases the attack speed by 15. The attack speed increases as the HP decreases. [Automatic Effect]</t>
  </si>
  <si>
    <t>Bloodthirst (Passive): Recovers HP by 20% if you land a Critical Hit and increasesyour Critical Rate by 30% for the next 2 turns. [Automatic Effect]</t>
  </si>
  <si>
    <t>Leader Skill: Increases the Critical Rate of ally monsters with Dark attribute by 23%.</t>
  </si>
  <si>
    <t>Spear Shower: Attacks the enemy 5 times by throwing a javelin and inflictscontinuous damage for 3 turns with a 30% chance for each attack. (Reusable in 5 turns)</t>
  </si>
  <si>
    <t>Dark Smash: Attacks an enemy with a strong smashing blow. On Critical Hit, this attack will increase your Attack Bar by 30%.</t>
  </si>
  <si>
    <t>Hell Shadow: Attacks all enemies and reduces their Defense for 2 turns with a 70% chance. (Reusable in 4 turns)</t>
  </si>
  <si>
    <t>Last Curse (Passive): Inflicts 33% of your MAX HP as damage to the attacker and disturbs HP recovery for 1 turn. [Automatic Effect] (Reusable in 10 turns)</t>
  </si>
  <si>
    <t>Scratch: Attacks with giant claws to weaken the enemy's defense with a 50% chance and inflicts Continuous Damage for 3 turns with a 50% chance.</t>
  </si>
  <si>
    <t>Team Up: Teams up with another ally to attack an enemy. (Reusable in 4 turns)</t>
  </si>
  <si>
    <t>Scar: Attacks on the enemy's wounds. Damage is increased by 50% if the enemy is under a harmful effect. (Reusable in 4 turns)</t>
  </si>
  <si>
    <t>Spinning Smash: Swings the hammer to attack all enemies. The damage increasesaccording to you Defense. (Reusable in 5 turns)</t>
  </si>
  <si>
    <t>Heap of Ashes: Attacks all enemies 3 times and weakens the Attack power for 2 turns with a 30% chance for each attack. The damage increases according to yourDefense. (Reusable in 6 turns)</t>
  </si>
  <si>
    <t>Camouflage (Passive): Increases the enemy's chances of landing a Glancing Hit by 30% and counterattacks with a 15% chance. [Automatic Effect]</t>
  </si>
  <si>
    <t>Eye For an Eye (Passive): Counterattacks with a critical hit when you're attacked with a critical hit and increases the Attack gauge by 30%. (Automatic Effect)</t>
  </si>
  <si>
    <t>Exile (Passive): Increases your Attack Power by 30% and your Attack Powerincreases additionally as your HP decreases. You won't be able to receive any beneficial effects during battle. [Automatic Effect]</t>
  </si>
  <si>
    <t>Leader Skill: Increases the HP of ally monsters with Dark attribute by 30%.</t>
  </si>
  <si>
    <t>Thorny Bush Summoning: Attacks all enemies 4 times by summoning thorny bushes and makes them fall asleep for 1 turn with a 50% chance. (Reusable in 6 turns)</t>
  </si>
  <si>
    <t>Declare War: Recovers your HP by 15% and provokes the enemy for 1 turn with a 75% chance. (Reusable in 3 turns)</t>
  </si>
  <si>
    <t>Undefeated Warrior: Attacks the enemy by yourself and attacks all enemiesadditionally by 1 time. (Reusable in 4 turns)</t>
  </si>
  <si>
    <t>Dark Blast: Inflicts damage proportional to your MAX HP and reduces the enemy'sAttack Speed for 2 turns. (Reusable in 3 turns)</t>
  </si>
  <si>
    <t>Poison Mist: Attacks all enemies, weakening their Defense for 2 turns with a 50% chance and inflicts Continuous Damage for 3 turns. (Reusable in 5 turns)</t>
  </si>
  <si>
    <t>Leader Skill: Increases the HP of ally monsters in the Arena by 21%.</t>
  </si>
  <si>
    <t>Secret Visit: Removes a harmful effect from yourself and recovers the HP by 25%.Increases your attack speed for 3 turns. (Reusable in 3 turns)</t>
  </si>
  <si>
    <t>Wanderer (Passive): Decreases the chances of receiving a Critical Hit by 50%, anddecreases the cooltime of your skill each time you're attacked. [Automatic Effect]</t>
  </si>
  <si>
    <t>Crushing Armor: Attacks the enemy and decreases the enemy's Defense for 2 turns. The damage increases accordingly to your current HP situation. (Reusable in 4 turns)</t>
  </si>
  <si>
    <t>Furious March: Revives all fallen allies with little HP and increases their Attack Speed for 2 turns. (Reusable in 13 turns)</t>
  </si>
  <si>
    <t>Leader Skill: Increases the Attack Speed of ally monsters by 15%.</t>
  </si>
  <si>
    <t>Contaminated Blood (Passive): Inflicts 12% of my MAX HP as damage if you attack with a critical hit and weakens the Defense for 1 turn with every attack. [Automatic Effect]</t>
  </si>
  <si>
    <t>Shadow Burst: Inflicts damage proportional to your MAX HP and reduces the enemy's Attack Speed for 2 turns. (Reusable in 3 turns)</t>
  </si>
  <si>
    <t>Hostility (Passive): [Passive] You reflect 10% of damage back to the enemy and fill up your Attack Bar by 25% each time</t>
  </si>
  <si>
    <t>Leader Skill: Increases the HP of ally monsters with Dark attribute by 25%.</t>
  </si>
  <si>
    <t>Frenzy: Attacks the enemy with a rage. The cooltime resets and gains the turn with a 25% chance. (Reusable in 4 turns)</t>
  </si>
  <si>
    <t>Kindness Gone Wrong: Inflicts damage proportionate to your MAX HP on all enemies and removes the harmful effect on the enemy with a 75% chance. The enemy is put to sleep for the number of turns equal to the number of removed effects. (Reusable in 5 turns)</t>
  </si>
  <si>
    <t>Leader Skill: Increases the Critical Rate of ally monsters by 19%.</t>
  </si>
  <si>
    <t>Control: Decreases the chances of receiving a Critical Hit by 50% and reduces the damage that other allies receive by 15%. Doesn't stack up with other damage reduction effects. [Automatic Effect]</t>
  </si>
  <si>
    <t>Shadow Revenge (Passive): Decreases the cooltime when you're attacked andcounterattacks to inflict damage proportionate to your Attack Power. [Automatic Effect]</t>
  </si>
  <si>
    <t>Leader Skill: Increases the Accuracy of ally monsters in the Dungeons by 40%.</t>
  </si>
  <si>
    <t>Magic Exterminator: Blows up a bomb that eliminates all magic powers to attack all enemies and distrubs the use of all skills with a cooltime for 2 turn with a 50% chance. (Passive skills excluded) (Reusable in 6 turns)</t>
  </si>
  <si>
    <t>Leader Skill: Increases the Accuracy of ally monsters with Dark attribute by 50%.</t>
  </si>
  <si>
    <t>Dark Dragon Attack: Attacks the enemies 4 times with the power of darkness andignores the enemy's Defense with a 20% chance. (Reusable in 5 turns)</t>
  </si>
  <si>
    <t>King of the Dead (Passive): Decreases the inflicted damage on you and therecovery amount by 50%. The Attack Power increases by 30% if an enemy or ally dies. Accumulates up to 5 times. [Automatic Effect]</t>
  </si>
  <si>
    <t>Wedge Arrow: Drives in a wedge into all enemies, decreasing their Attack Speed for 2 turns with a 50% chance. (Reusable in 4 turns)</t>
  </si>
  <si>
    <t>Shadow Arrow: Attacks consecutively with 2 arrows. Each attack has a 30% chance to ignore the enemy's Defense. (Reusable in 4 turns)</t>
  </si>
  <si>
    <t>Leader Skill: Increases the Attack Power of ally monsters with Dark attribute by 35%.</t>
  </si>
  <si>
    <t>Will-o'-the-Wisp: Attacks an enemy 3 times with a shimmering light and recoversHP by 50% of the inflicted damage.</t>
  </si>
  <si>
    <t>Nightmare: Attacks the enemy and stuns them if you get a Critical Hit. Attack will always be a Critical Hit on a sleeping monster. (Reusable in 4 turns)</t>
  </si>
  <si>
    <t>Leader Skill: Increases the Attack Power of ally monsters with Dark attribute by 40%.</t>
  </si>
  <si>
    <t>Elaborate Plan (Passive): Increases your Critical Rate by 20% and decreases the chances of receiving a Critical Hit by 50%. [Automatic Effect]</t>
  </si>
  <si>
    <t>Double Shot: Attacks by throwing 2 cards, each having a 30% change to remove a beneficial effect.</t>
  </si>
  <si>
    <t>Poison Shot: Attacks with a magic card and inflicts Continuous Damage to the enemy for 3 turns with an 80% chance. (Reusable in 4 turns)</t>
  </si>
  <si>
    <t>Dark Force: Locks the enemy with the power of darkness and inflicts damage proportionate to the enemy's MAX HP. (Reusable in 5 turns)</t>
  </si>
  <si>
    <t>Devil's Whip: Attacks an enemy 4 times, decreasing the Attack Bar by 20% with a 75% chance for each attack and stunning the enemy for 1 turn if the enemy's Attack Baris depleted. (Reusable in 5 turns)</t>
  </si>
  <si>
    <t>Dark Slash: Attacks all enemies 2 times with dark sword energy. The inflicted damage increases by 25% if the enemy's under harmful effects and always inflicts critical damage to monsters with Light Attribute with a 100% chance. (Reusable in 6 turns)</t>
  </si>
  <si>
    <t>Night Hag's Scuttle: A swarm of bats attacks all enemies, dealing damage proportionate to their MAX HP, and also having a 75% chance to disturb their HPrecovery for 2 turns. (Reusable in 5 turns)</t>
  </si>
  <si>
    <t>Spirit Throw: Throws a small spirit at the enemy and increases your Critical Rate by 30% at next turn if you get a Critical Hit.</t>
  </si>
  <si>
    <t>Turbulence: Causes turbulence to set the enemy's Attack Bar to 0 and increaseyour Attack Bar by 50%. (Reusable in 4 turns)</t>
  </si>
  <si>
    <t>NIghtfall: Surrounds all enemies with night and puts them to sleep for 2 turns. (Reusable in 7 turns)</t>
  </si>
  <si>
    <t>Dark Cut: Cuts the enemy with a sharp blade and inflicts Continuous Damage for 3 turns with a 30% chance.</t>
  </si>
  <si>
    <t>Dark Twister: Hits all enemies with a twister and recovers the HP of all allies by 10% each. (Reusable in 3 turns)</t>
  </si>
  <si>
    <t>Dark Recovery: Steals life from the enemy. The amount stolen is equivalent to 30% of your MAX HP. You gain another turn if the enemy dies. (Reusable in 6 turns)</t>
  </si>
  <si>
    <t>Leader Skill: Increases the Resistance of ally monsters with Dark attribute by 50%.</t>
  </si>
  <si>
    <t>Dark Drop: Attacks with a small lump of darkness and increases the chances of the enemy missing for 2 turns if you get a critical hit</t>
  </si>
  <si>
    <t>Dark Frenzy: Attacks all enemies with a swirling hurricane of darkness and recoversan ally with the lowest HP by 20%. (Reusable in 4 turns)</t>
  </si>
  <si>
    <t>Dark Return: Revives a dead ally to return with low HP but a full Attack Bar. (Reusable in 6 turns)</t>
  </si>
  <si>
    <t>Leader Skill: Increases the Defense of ally monsters with Dark attribute by 40%.</t>
  </si>
  <si>
    <t>Punishment: Deals damage with flames of punishment and inflicts Continuous Damage for 3 turns. The initial damage increases according to Defense. (Reusable in 4 turns)</t>
  </si>
  <si>
    <t>Dominator (Passive): The inflicted damage decreases as the number of surviving allies increases and the inflicted damage increases as more allies die. [Automatic Effect]</t>
  </si>
  <si>
    <t>Leader Skill: Increases the HP of ally monsters with Dark attribute by 50%.</t>
  </si>
  <si>
    <t>Crushing Blow: Strikes and inflicts damage proportionate to your MAX HP andrecovers by 50% of the inflicted damage. Increases the attack speed for 2 turns if you get a critical hit.</t>
  </si>
  <si>
    <t>Trick of Darkness: Attacks all enemies with the spell for power of darkness and blocks all benefical effects for 2 turns witha a 75%. The attack power is peoportional toyour MAX HP. (Reudable in 5 turns)</t>
  </si>
  <si>
    <t>Unleashed Fury: Gains increased Attack Power and Immunity against harmful effects for 3 turns. Instantly recovers a turn when used. (Reusable in 5 turns)</t>
  </si>
  <si>
    <t>Forbidden Power (Passive): Inflicts up to 2 extra attacks with 50% of the damage if you get a Critical Hit. [Automatic Effect]</t>
  </si>
  <si>
    <t>Dark Bolt: Shoots a Dark arrow at the enemy.</t>
  </si>
  <si>
    <t>Dark Storm: Summons a storm of darkness to attack all enemies 4 times. Each attack has a 5% chance to stun the enemy. (Reusable in 4 turns)</t>
  </si>
  <si>
    <t>Decimate: Attacks all enemies with darkness. Guarantees a Critical Hit on enemies of all attributes except for Dark. (Reusable in 6 turns)</t>
  </si>
  <si>
    <t>Eye For an Eye (Passive): Increases the Attack Bar of all allies by 10% if an ally receives a Critical Hit. [Automatic Effect]</t>
  </si>
  <si>
    <t>Leader Skill: Increases the Defense of ally monsters with Dark attribute by 50%.</t>
  </si>
  <si>
    <t>Summon Perpetrator: An ally is revived with 30% HP and is able to use all skills. (Reusable in 7 turns)</t>
  </si>
  <si>
    <t>Conversion of Magic (Passive): Removes one harmful effect on all allies every turn (inability effect excluded) and recovers HP by 15% if you succeed in removing a harmful effect. [Automatic Effect]</t>
  </si>
  <si>
    <t>Dark Monkey Wand: Attack and decreases the Defense for 2 turn with 75% chance. The attack power increases as the your HP decreases. (Reusable in 4 turns)</t>
  </si>
  <si>
    <t>Summon Clouds: Attack with a giant cloud to inflict damages proportionate to your MAX HP and stuns them for 1 turn or decreases the Defense for 2 turns with 50%. (Reusable in 6 turns)</t>
  </si>
  <si>
    <t>Dragon Attack: Throws an uppercut punch to an enemy 2 times. Each attack has a 25% chance to stunt he enemy. (Reusable in 3 turns)</t>
  </si>
  <si>
    <t>Simple Solution: Attacks an enemy multiple times to inflict great damage. (Reusable in 4 turns)</t>
  </si>
  <si>
    <t>Leader Skill: Increases the Attack Speed of ally monsters with Dark attribute by 30%.</t>
  </si>
  <si>
    <t>Help Me, Teddy: Summons a teddy bear to attack the enemy. The attack has a 20% chance to forcibly put the enemy to sleep for 1 turn. Acquires another turn if the enemy falls asleep.</t>
  </si>
  <si>
    <t>Dark Guardian Angel: Attacks all enemies 5 times. Each attack has a 15% chance to disturb their HP recover for 3 turns. (Reusable in 6 turns)</t>
  </si>
  <si>
    <t>Leader Skill: Increases the Critical Rate of ally monsters with Dark attribute by 38%.</t>
  </si>
  <si>
    <t>Critical Error: Attacks all enemies, removing all beneficial effects and stunning the enemies whose beneficial effect has been removed for 1 turn. (Reusable in 6 turns)</t>
  </si>
  <si>
    <t>Dark Nova: Explodes compressed energy of darkness to inflict damage to an enemy. The more HP the targeted enemy currently has, the larger the damage becomes. (Reusable in 4 turns)</t>
  </si>
  <si>
    <t>Fiery Path: Burns the enemy's soul's in a fiery path and inflicts Continuous Damage3 ways for 2 turns. The enemy can't be revived if the enemy is killed with this skill. (Reusable in 5 turns)</t>
  </si>
  <si>
    <t>Leader Skill: Increases the Resistance of ally monsters in the Dungeons by 55%.</t>
  </si>
  <si>
    <t>Inhale Magic: Steals 15% of my MAX HP from all enemies. (Reusable in 6 turns)</t>
  </si>
  <si>
    <t>Leader Skill: Increases the Defense of ally monsters by 33%</t>
  </si>
  <si>
    <t>Inject Darkness: Attacks the enemy to inflict great damage and leaves a cursing brand. The inflicted damage on the target with the brand is increased by 25%. (Reusable in 5 turns)</t>
  </si>
  <si>
    <t>Amuse: Recovers the allies and increases the Attack Power for 3 turns. Therecovery power is in proportion to the Attack Power. (Reusable in 4 turns)</t>
  </si>
  <si>
    <t>Dagger of Grudge: Attacks the enemy with a hidden dagger. The inflicted damageincreased as your HP decreases. Attacks with a critical hit if your HP is below 50%. (Reusable in 4 turns)</t>
  </si>
  <si>
    <t>Leader Skill: Increases the Attack Speed of ally monsters in the Arena by 28%.</t>
  </si>
  <si>
    <t>Ragnarok: The final battle begins. Both allies and enemies lose 15% of their HP, and the enemies receive massive additional damage. (Reusable in 6 turns)</t>
  </si>
  <si>
    <t>Feast of Blood (Passive): Recovers the HP of an ally by 30% of the damage inflicted and recovers the attack bar of all allies by 30% if you kill an enemy. [Automatic Effect]</t>
  </si>
  <si>
    <t>Leader Skill: Increases the Critical Rate of ally monsters in the Dungeons by 28%.</t>
  </si>
  <si>
    <t>Unit Validation</t>
  </si>
  <si>
    <t>Element Validation</t>
  </si>
  <si>
    <t>Violent</t>
  </si>
  <si>
    <t>Rag1</t>
  </si>
  <si>
    <t>Rag2</t>
  </si>
  <si>
    <t>Rag3</t>
  </si>
  <si>
    <t>Rag4</t>
  </si>
  <si>
    <t>Bla1</t>
  </si>
  <si>
    <t>Bla2</t>
  </si>
  <si>
    <t>Vio1</t>
  </si>
  <si>
    <t>Vio2</t>
  </si>
  <si>
    <t>Foc1</t>
  </si>
  <si>
    <t>Foc2</t>
  </si>
  <si>
    <t>Vio3</t>
  </si>
  <si>
    <t>Vio4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</si>
</sst>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宋体"/>
      <family val="2"/>
      <scheme val="minor"/>
    </font>
    <font>
      <sz val="11"/>
      <color theme="1"/>
      <name val="宋体"/>
      <family val="2"/>
      <scheme val="minor"/>
    </font>
    <font>
      <sz val="11"/>
      <color rgb="FF3F3F76"/>
      <name val="宋体"/>
      <family val="2"/>
      <scheme val="minor"/>
    </font>
    <font>
      <b/>
      <sz val="11"/>
      <color rgb="FF3F3F3F"/>
      <name val="宋体"/>
      <family val="2"/>
      <scheme val="minor"/>
    </font>
    <font>
      <b/>
      <sz val="11"/>
      <color rgb="FFFA7D00"/>
      <name val="宋体"/>
      <family val="2"/>
      <scheme val="minor"/>
    </font>
    <font>
      <sz val="11"/>
      <color rgb="FFFF0000"/>
      <name val="宋体"/>
      <family val="2"/>
      <scheme val="minor"/>
    </font>
    <font>
      <b/>
      <sz val="11"/>
      <color theme="1"/>
      <name val="宋体"/>
      <family val="2"/>
      <scheme val="minor"/>
    </font>
    <font>
      <sz val="11"/>
      <color theme="0"/>
      <name val="宋体"/>
      <family val="2"/>
      <scheme val="minor"/>
    </font>
    <font>
      <sz val="8"/>
      <color theme="1"/>
      <name val="宋体"/>
      <family val="2"/>
      <scheme val="minor"/>
    </font>
    <font>
      <sz val="11"/>
      <color theme="2" tint="-0.89999084444715716"/>
      <name val="宋体"/>
      <family val="2"/>
      <scheme val="minor"/>
    </font>
    <font>
      <i/>
      <sz val="11"/>
      <color rgb="FF7F7F7F"/>
      <name val="宋体"/>
      <family val="2"/>
      <scheme val="minor"/>
    </font>
    <font>
      <sz val="10"/>
      <color theme="1"/>
      <name val="宋体"/>
      <family val="2"/>
      <scheme val="minor"/>
    </font>
    <font>
      <sz val="9"/>
      <name val="宋体"/>
      <family val="3"/>
      <charset val="134"/>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3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diagonalDown="1">
      <left/>
      <right/>
      <top/>
      <bottom/>
      <diagonal style="dashed">
        <color auto="1"/>
      </diagonal>
    </border>
    <border>
      <left style="thin">
        <color rgb="FF7F7F7F"/>
      </left>
      <right style="thin">
        <color rgb="FF7F7F7F"/>
      </right>
      <top style="thin">
        <color rgb="FF7F7F7F"/>
      </top>
      <bottom/>
      <diagonal/>
    </border>
    <border>
      <left/>
      <right/>
      <top style="thin">
        <color rgb="FF3F3F3F"/>
      </top>
      <bottom/>
      <diagonal/>
    </border>
    <border>
      <left/>
      <right style="thin">
        <color rgb="FF3F3F3F"/>
      </right>
      <top style="thin">
        <color rgb="FF3F3F3F"/>
      </top>
      <bottom/>
      <diagonal/>
    </border>
    <border>
      <left style="thin">
        <color rgb="FF3F3F3F"/>
      </left>
      <right style="thin">
        <color rgb="FF3F3F3F"/>
      </right>
      <top style="thin">
        <color rgb="FF3F3F3F"/>
      </top>
      <bottom/>
      <diagonal/>
    </border>
    <border>
      <left/>
      <right/>
      <top style="thin">
        <color indexed="64"/>
      </top>
      <bottom style="thin">
        <color indexed="64"/>
      </bottom>
      <diagonal/>
    </border>
    <border>
      <left style="thin">
        <color rgb="FF3F3F3F"/>
      </left>
      <right style="thin">
        <color rgb="FF3F3F3F"/>
      </right>
      <top/>
      <bottom style="thin">
        <color rgb="FF3F3F3F"/>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rgb="FF7F7F7F"/>
      </right>
      <top/>
      <bottom/>
      <diagonal/>
    </border>
    <border>
      <left style="thin">
        <color indexed="64"/>
      </left>
      <right/>
      <top style="thin">
        <color indexed="64"/>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rgb="FF3F3F3F"/>
      </right>
      <top style="thin">
        <color indexed="64"/>
      </top>
      <bottom style="thin">
        <color rgb="FF3F3F3F"/>
      </bottom>
      <diagonal/>
    </border>
    <border>
      <left/>
      <right/>
      <top style="thin">
        <color rgb="FF3F3F3F"/>
      </top>
      <bottom style="thin">
        <color indexed="64"/>
      </bottom>
      <diagonal/>
    </border>
  </borders>
  <cellStyleXfs count="20">
    <xf numFmtId="0" fontId="0" fillId="0" borderId="0"/>
    <xf numFmtId="0" fontId="2" fillId="2" borderId="1" applyNumberFormat="0" applyAlignment="0" applyProtection="0"/>
    <xf numFmtId="0" fontId="3" fillId="3" borderId="2" applyNumberFormat="0" applyAlignment="0" applyProtection="0"/>
    <xf numFmtId="0" fontId="5" fillId="0" borderId="0" applyNumberFormat="0" applyFill="0" applyBorder="0" applyAlignment="0" applyProtection="0"/>
    <xf numFmtId="0" fontId="1" fillId="4" borderId="3" applyNumberFormat="0" applyFont="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7" fillId="9" borderId="0" applyNumberFormat="0" applyBorder="0" applyAlignment="0" applyProtection="0"/>
    <xf numFmtId="0" fontId="1" fillId="10" borderId="0" applyNumberFormat="0" applyBorder="0" applyAlignment="0" applyProtection="0"/>
    <xf numFmtId="0" fontId="7"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7"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7" fillId="18" borderId="0" applyNumberFormat="0" applyBorder="0" applyAlignment="0" applyProtection="0"/>
    <xf numFmtId="0" fontId="10" fillId="0" borderId="0" applyNumberFormat="0" applyFill="0" applyBorder="0" applyAlignment="0" applyProtection="0"/>
  </cellStyleXfs>
  <cellXfs count="78">
    <xf numFmtId="0" fontId="0" fillId="0" borderId="0" xfId="0"/>
    <xf numFmtId="2" fontId="0" fillId="0" borderId="0" xfId="0" applyNumberFormat="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3" fillId="3" borderId="2" xfId="2" applyAlignment="1">
      <alignment horizontal="center" vertical="center"/>
    </xf>
    <xf numFmtId="0" fontId="1" fillId="13" borderId="4" xfId="13" applyBorder="1" applyAlignment="1">
      <alignment horizontal="center" vertical="center"/>
    </xf>
    <xf numFmtId="0" fontId="1" fillId="12" borderId="4" xfId="12" applyBorder="1" applyAlignment="1">
      <alignment horizontal="center" vertical="center"/>
    </xf>
    <xf numFmtId="0" fontId="1" fillId="10" borderId="4" xfId="10" applyBorder="1" applyAlignment="1">
      <alignment horizontal="center" vertical="center"/>
    </xf>
    <xf numFmtId="0" fontId="1" fillId="14" borderId="4" xfId="14" applyBorder="1" applyAlignment="1">
      <alignment horizontal="center" vertical="center"/>
    </xf>
    <xf numFmtId="0" fontId="1" fillId="8" borderId="4" xfId="8" applyBorder="1" applyAlignment="1">
      <alignment horizontal="center" vertical="center"/>
    </xf>
    <xf numFmtId="0" fontId="1" fillId="7" borderId="4" xfId="7" applyBorder="1" applyAlignment="1">
      <alignment horizontal="center" vertical="center"/>
    </xf>
    <xf numFmtId="0" fontId="1" fillId="17" borderId="4" xfId="17" applyBorder="1" applyAlignment="1">
      <alignment horizontal="center" vertical="center"/>
    </xf>
    <xf numFmtId="0" fontId="1" fillId="12" borderId="5" xfId="12" applyBorder="1" applyAlignment="1">
      <alignment horizontal="center" vertical="center"/>
    </xf>
    <xf numFmtId="0" fontId="0" fillId="4" borderId="4" xfId="4" applyFont="1" applyBorder="1" applyAlignment="1">
      <alignment horizontal="center" vertical="center"/>
    </xf>
    <xf numFmtId="0" fontId="1" fillId="9" borderId="4" xfId="9" applyFont="1" applyBorder="1" applyAlignment="1">
      <alignment horizontal="center" vertical="center"/>
    </xf>
    <xf numFmtId="0" fontId="1" fillId="12" borderId="5" xfId="12" applyFont="1" applyBorder="1" applyAlignment="1">
      <alignment horizontal="center" vertical="center"/>
    </xf>
    <xf numFmtId="0" fontId="1" fillId="14" borderId="4" xfId="14" applyFont="1" applyBorder="1" applyAlignment="1">
      <alignment horizontal="center" vertical="center"/>
    </xf>
    <xf numFmtId="0" fontId="1" fillId="7" borderId="4" xfId="7" applyFont="1" applyBorder="1" applyAlignment="1">
      <alignment horizontal="center" vertical="center"/>
    </xf>
    <xf numFmtId="0" fontId="1" fillId="13" borderId="4" xfId="13" applyFont="1" applyBorder="1" applyAlignment="1">
      <alignment horizontal="center" vertical="center"/>
    </xf>
    <xf numFmtId="0" fontId="1" fillId="4" borderId="4" xfId="4" applyFont="1" applyBorder="1" applyAlignment="1">
      <alignment horizontal="center" vertical="center"/>
    </xf>
    <xf numFmtId="0" fontId="1" fillId="10" borderId="4" xfId="10" applyFont="1" applyBorder="1" applyAlignment="1">
      <alignment horizontal="center" vertical="center"/>
    </xf>
    <xf numFmtId="0" fontId="1" fillId="8" borderId="4" xfId="8" applyFont="1" applyBorder="1" applyAlignment="1">
      <alignment horizontal="center" vertical="center"/>
    </xf>
    <xf numFmtId="0" fontId="1" fillId="17" borderId="4" xfId="17" applyFont="1" applyBorder="1" applyAlignment="1">
      <alignment horizontal="center" vertical="center"/>
    </xf>
    <xf numFmtId="0" fontId="1" fillId="15" borderId="6" xfId="15" applyFont="1" applyBorder="1" applyAlignment="1">
      <alignment horizontal="center" vertical="center"/>
    </xf>
    <xf numFmtId="0" fontId="0" fillId="0" borderId="0" xfId="0" applyFont="1" applyAlignment="1">
      <alignment horizontal="center" vertical="center"/>
    </xf>
    <xf numFmtId="0" fontId="6" fillId="0" borderId="0" xfId="0" applyFont="1" applyAlignment="1">
      <alignment horizontal="center" vertical="center"/>
    </xf>
    <xf numFmtId="0" fontId="8" fillId="0" borderId="9" xfId="0" applyFont="1" applyBorder="1" applyAlignment="1">
      <alignment vertical="center" wrapText="1"/>
    </xf>
    <xf numFmtId="0" fontId="5" fillId="0" borderId="8" xfId="3" applyBorder="1" applyAlignment="1">
      <alignment horizontal="center" vertical="center"/>
    </xf>
    <xf numFmtId="0" fontId="3" fillId="3" borderId="13" xfId="2" applyBorder="1" applyAlignment="1">
      <alignment horizontal="center" vertical="center"/>
    </xf>
    <xf numFmtId="0" fontId="3" fillId="3" borderId="15" xfId="2" applyBorder="1" applyAlignment="1">
      <alignment horizontal="center" vertical="center"/>
    </xf>
    <xf numFmtId="0" fontId="0" fillId="16" borderId="4" xfId="16" applyFont="1" applyBorder="1" applyAlignment="1">
      <alignment horizontal="center" vertical="center"/>
    </xf>
    <xf numFmtId="0" fontId="1" fillId="12" borderId="7" xfId="12" applyBorder="1" applyAlignment="1">
      <alignment horizontal="center" vertical="center"/>
    </xf>
    <xf numFmtId="0" fontId="4" fillId="4" borderId="4" xfId="4" applyFont="1" applyBorder="1" applyAlignment="1">
      <alignment horizontal="center" vertical="center"/>
    </xf>
    <xf numFmtId="0" fontId="0" fillId="5" borderId="4" xfId="5" applyFont="1" applyBorder="1" applyAlignment="1">
      <alignment horizontal="center" vertical="center" wrapText="1"/>
    </xf>
    <xf numFmtId="0" fontId="3" fillId="4" borderId="4" xfId="4" applyFont="1" applyBorder="1" applyAlignment="1">
      <alignment horizontal="center" vertical="center"/>
    </xf>
    <xf numFmtId="0" fontId="1" fillId="12" borderId="6" xfId="12" applyBorder="1" applyAlignment="1">
      <alignment horizontal="center" vertical="center"/>
    </xf>
    <xf numFmtId="0" fontId="1" fillId="12" borderId="21" xfId="12" applyBorder="1" applyAlignment="1">
      <alignment horizontal="center" vertical="center"/>
    </xf>
    <xf numFmtId="0" fontId="0" fillId="19" borderId="23" xfId="0" applyFill="1" applyBorder="1" applyAlignment="1">
      <alignment horizontal="center" vertical="center"/>
    </xf>
    <xf numFmtId="0" fontId="0" fillId="19" borderId="24" xfId="0" applyFill="1" applyBorder="1" applyAlignment="1">
      <alignment horizontal="center" vertical="center"/>
    </xf>
    <xf numFmtId="0" fontId="0" fillId="19" borderId="25" xfId="0" applyFill="1" applyBorder="1" applyAlignment="1">
      <alignment horizontal="center" vertical="center"/>
    </xf>
    <xf numFmtId="0" fontId="0" fillId="19" borderId="26" xfId="0" applyFill="1" applyBorder="1" applyAlignment="1">
      <alignment horizontal="center" vertical="center"/>
    </xf>
    <xf numFmtId="0" fontId="0" fillId="19" borderId="27" xfId="0" applyFill="1" applyBorder="1" applyAlignment="1">
      <alignment horizontal="center" vertical="center"/>
    </xf>
    <xf numFmtId="0" fontId="0" fillId="19" borderId="28" xfId="0" applyFill="1" applyBorder="1" applyAlignment="1">
      <alignment horizontal="center" vertical="center"/>
    </xf>
    <xf numFmtId="0" fontId="10" fillId="3" borderId="29" xfId="19" applyFill="1" applyBorder="1" applyAlignment="1">
      <alignment horizontal="center" vertical="center"/>
    </xf>
    <xf numFmtId="0" fontId="0" fillId="15" borderId="6" xfId="15" quotePrefix="1" applyFont="1" applyBorder="1" applyAlignment="1">
      <alignment horizontal="center" vertical="center"/>
    </xf>
    <xf numFmtId="0" fontId="0" fillId="12" borderId="4" xfId="12" applyFont="1" applyBorder="1" applyAlignment="1">
      <alignment horizontal="center" vertical="center"/>
    </xf>
    <xf numFmtId="0" fontId="10" fillId="0" borderId="0" xfId="19" applyAlignment="1">
      <alignment horizontal="center" vertical="center"/>
    </xf>
    <xf numFmtId="0" fontId="0" fillId="7" borderId="4" xfId="7" applyFont="1" applyBorder="1" applyAlignment="1">
      <alignment horizontal="center" vertical="center"/>
    </xf>
    <xf numFmtId="0" fontId="10" fillId="0" borderId="0" xfId="19" applyAlignment="1">
      <alignment horizontal="left" vertical="center"/>
    </xf>
    <xf numFmtId="0" fontId="10" fillId="0" borderId="0" xfId="19" applyAlignment="1">
      <alignment horizontal="left" vertical="top"/>
    </xf>
    <xf numFmtId="0" fontId="0" fillId="0" borderId="0" xfId="0" applyAlignment="1">
      <alignment vertical="top"/>
    </xf>
    <xf numFmtId="0" fontId="10" fillId="0" borderId="0" xfId="19" applyAlignment="1">
      <alignment vertical="top"/>
    </xf>
    <xf numFmtId="0" fontId="10" fillId="0" borderId="0" xfId="19" applyFont="1"/>
    <xf numFmtId="0" fontId="10" fillId="0" borderId="0" xfId="19" applyFont="1" applyAlignment="1">
      <alignment vertical="top"/>
    </xf>
    <xf numFmtId="0" fontId="11" fillId="6" borderId="4" xfId="6" applyFont="1" applyBorder="1" applyAlignment="1">
      <alignment horizontal="center" vertical="center"/>
    </xf>
    <xf numFmtId="0" fontId="5" fillId="0" borderId="16" xfId="3" applyBorder="1" applyAlignment="1">
      <alignment horizontal="center" vertical="center"/>
    </xf>
    <xf numFmtId="0" fontId="5" fillId="0" borderId="17" xfId="3" applyBorder="1" applyAlignment="1">
      <alignment horizontal="center" vertical="center"/>
    </xf>
    <xf numFmtId="0" fontId="5" fillId="0" borderId="18" xfId="3" applyBorder="1" applyAlignment="1">
      <alignment horizontal="center" vertical="center"/>
    </xf>
    <xf numFmtId="0" fontId="1" fillId="11" borderId="19" xfId="11" applyFont="1" applyBorder="1" applyAlignment="1">
      <alignment horizontal="center" vertical="center"/>
    </xf>
    <xf numFmtId="0" fontId="1" fillId="11" borderId="0" xfId="11" applyFont="1" applyBorder="1" applyAlignment="1">
      <alignment horizontal="center" vertical="center"/>
    </xf>
    <xf numFmtId="0" fontId="1" fillId="11" borderId="20" xfId="11" applyFont="1" applyBorder="1" applyAlignment="1">
      <alignment horizontal="center" vertical="center"/>
    </xf>
    <xf numFmtId="0" fontId="0" fillId="13" borderId="6" xfId="13" applyFont="1" applyBorder="1" applyAlignment="1">
      <alignment horizontal="center"/>
    </xf>
    <xf numFmtId="0" fontId="1" fillId="13" borderId="14" xfId="13" applyBorder="1" applyAlignment="1">
      <alignment horizontal="center"/>
    </xf>
    <xf numFmtId="0" fontId="1" fillId="13" borderId="5" xfId="13" applyBorder="1" applyAlignment="1">
      <alignment horizontal="center"/>
    </xf>
    <xf numFmtId="0" fontId="0" fillId="0" borderId="22" xfId="0" applyBorder="1" applyAlignment="1">
      <alignment horizontal="center" wrapText="1"/>
    </xf>
    <xf numFmtId="0" fontId="0" fillId="0" borderId="0" xfId="0" applyBorder="1" applyAlignment="1">
      <alignment horizontal="center" wrapText="1"/>
    </xf>
    <xf numFmtId="0" fontId="9" fillId="19" borderId="23" xfId="3" applyFont="1" applyFill="1" applyBorder="1" applyAlignment="1">
      <alignment horizontal="center" vertical="center"/>
    </xf>
    <xf numFmtId="0" fontId="9" fillId="19" borderId="24" xfId="3" applyFont="1" applyFill="1" applyBorder="1" applyAlignment="1">
      <alignment horizontal="center" vertical="center"/>
    </xf>
    <xf numFmtId="0" fontId="9" fillId="19" borderId="25" xfId="3" applyFont="1" applyFill="1" applyBorder="1" applyAlignment="1">
      <alignment horizontal="center" vertical="center"/>
    </xf>
    <xf numFmtId="0" fontId="2" fillId="2" borderId="10" xfId="1" applyBorder="1" applyAlignment="1">
      <alignment horizontal="center" vertical="center"/>
    </xf>
    <xf numFmtId="0" fontId="0" fillId="13" borderId="11" xfId="13" applyFont="1" applyBorder="1" applyAlignment="1">
      <alignment horizontal="center"/>
    </xf>
    <xf numFmtId="0" fontId="1" fillId="13" borderId="11" xfId="13" applyBorder="1" applyAlignment="1">
      <alignment horizontal="center"/>
    </xf>
    <xf numFmtId="0" fontId="1" fillId="13" borderId="12" xfId="13" applyBorder="1" applyAlignment="1">
      <alignment horizontal="center"/>
    </xf>
    <xf numFmtId="0" fontId="0" fillId="18" borderId="6" xfId="18" applyFont="1" applyBorder="1" applyAlignment="1">
      <alignment horizontal="center" vertical="center"/>
    </xf>
    <xf numFmtId="0" fontId="0" fillId="18" borderId="14" xfId="18" applyFont="1" applyBorder="1" applyAlignment="1">
      <alignment horizontal="center" vertical="center"/>
    </xf>
    <xf numFmtId="0" fontId="0" fillId="18" borderId="5" xfId="18" applyFont="1" applyBorder="1" applyAlignment="1">
      <alignment horizontal="center" vertical="center"/>
    </xf>
    <xf numFmtId="0" fontId="0" fillId="0" borderId="30" xfId="0" applyBorder="1" applyAlignment="1">
      <alignment horizontal="center" vertical="center"/>
    </xf>
  </cellXfs>
  <cellStyles count="20">
    <cellStyle name="20% - 着色 1" xfId="5" builtinId="30"/>
    <cellStyle name="20% - 着色 2" xfId="7" builtinId="34"/>
    <cellStyle name="20% - 着色 4" xfId="12" builtinId="42"/>
    <cellStyle name="20% - 着色 5" xfId="14" builtinId="46"/>
    <cellStyle name="20% - 着色 6" xfId="16" builtinId="50"/>
    <cellStyle name="40% - 着色 1" xfId="6" builtinId="31"/>
    <cellStyle name="40% - 着色 2" xfId="8" builtinId="35"/>
    <cellStyle name="40% - 着色 3" xfId="10" builtinId="39"/>
    <cellStyle name="40% - 着色 4" xfId="13" builtinId="43"/>
    <cellStyle name="40% - 着色 6" xfId="17" builtinId="51"/>
    <cellStyle name="60% - 着色 3" xfId="11" builtinId="40"/>
    <cellStyle name="60% - 着色 6" xfId="18" builtinId="52"/>
    <cellStyle name="常规" xfId="0" builtinId="0"/>
    <cellStyle name="解释性文本" xfId="19" builtinId="53"/>
    <cellStyle name="警告文本" xfId="3" builtinId="11"/>
    <cellStyle name="输出" xfId="2" builtinId="21"/>
    <cellStyle name="输入" xfId="1" builtinId="20"/>
    <cellStyle name="着色 3" xfId="9" builtinId="37"/>
    <cellStyle name="着色 6" xfId="15" builtinId="49"/>
    <cellStyle name="注释" xfId="4" builtinId="10"/>
  </cellStyles>
  <dxfs count="17">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9" name="Table9" displayName="Table9" ref="A16:O400" totalsRowShown="0" headerRowDxfId="16" dataDxfId="15">
  <autoFilter ref="A16:O400"/>
  <tableColumns count="15">
    <tableColumn id="1" name="Rune Level" dataDxfId="14"/>
    <tableColumn id="2" name="Rune Type" dataDxfId="13"/>
    <tableColumn id="3" name="Rune Slot" dataDxfId="12"/>
    <tableColumn id="4" name="Rune Code" dataDxfId="11">
      <calculatedColumnFormula>TRIM(IF(COUNTA(B17)=1,CONCATENATE(LEFT(B17,3),COUNTIF($B$17:(INDIRECT("B"&amp;ROW())),B17)),""))</calculatedColumnFormula>
    </tableColumn>
    <tableColumn id="5" name="HP %" dataDxfId="10"/>
    <tableColumn id="6" name="ATK %" dataDxfId="9"/>
    <tableColumn id="7" name="DEF %" dataDxfId="8"/>
    <tableColumn id="8" name="Flat HP" dataDxfId="7"/>
    <tableColumn id="9" name="Flat ATK" dataDxfId="6"/>
    <tableColumn id="10" name="Flat DEF" dataDxfId="5"/>
    <tableColumn id="11" name="SPD" dataDxfId="4"/>
    <tableColumn id="12" name="ACC" dataDxfId="3"/>
    <tableColumn id="13" name="RES" dataDxfId="2"/>
    <tableColumn id="14" name="CR" dataDxfId="1"/>
    <tableColumn id="15" name="CRIT D" dataDxfId="0"/>
  </tableColumns>
  <tableStyleInfo name="TableStyleMedium10"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0"/>
  <sheetViews>
    <sheetView tabSelected="1" zoomScale="85" zoomScaleNormal="85" workbookViewId="0">
      <pane ySplit="16" topLeftCell="A242" activePane="bottomLeft" state="frozen"/>
      <selection pane="bottomLeft" activeCell="U6" sqref="U6"/>
    </sheetView>
  </sheetViews>
  <sheetFormatPr defaultRowHeight="13.5" x14ac:dyDescent="0.15"/>
  <cols>
    <col min="1" max="1" width="14.625" style="4" bestFit="1" customWidth="1"/>
    <col min="2" max="2" width="12.625" style="4" bestFit="1" customWidth="1"/>
    <col min="3" max="3" width="16.25" style="4" bestFit="1" customWidth="1"/>
    <col min="4" max="4" width="13.625" style="4" bestFit="1" customWidth="1"/>
    <col min="5" max="5" width="14.875" style="4" bestFit="1" customWidth="1"/>
    <col min="6" max="6" width="14.375" style="4" bestFit="1" customWidth="1"/>
    <col min="7" max="7" width="14.125" style="4" bestFit="1" customWidth="1"/>
    <col min="8" max="8" width="14" style="4" bestFit="1" customWidth="1"/>
    <col min="9" max="9" width="11.75" style="4" bestFit="1" customWidth="1"/>
    <col min="10" max="10" width="15.25" style="4" bestFit="1" customWidth="1"/>
    <col min="11" max="11" width="22.625" style="4" bestFit="1" customWidth="1"/>
    <col min="12" max="13" width="9.125" style="4"/>
    <col min="14" max="14" width="10.125" style="4" customWidth="1"/>
    <col min="15" max="15" width="10" customWidth="1"/>
    <col min="16" max="16" width="9.75" bestFit="1" customWidth="1"/>
    <col min="17" max="18" width="4.375" bestFit="1" customWidth="1"/>
  </cols>
  <sheetData>
    <row r="1" spans="1:21" x14ac:dyDescent="0.15">
      <c r="A1" s="59" t="s">
        <v>1004</v>
      </c>
      <c r="B1" s="60"/>
      <c r="C1" s="60"/>
      <c r="D1" s="60"/>
      <c r="E1" s="60"/>
      <c r="F1" s="61"/>
      <c r="G1" s="70" t="s">
        <v>1002</v>
      </c>
      <c r="H1" s="70"/>
      <c r="I1" s="70"/>
      <c r="J1" s="70"/>
      <c r="K1" s="70"/>
      <c r="L1" s="70"/>
      <c r="M1" s="70"/>
      <c r="N1" s="70"/>
      <c r="S1" t="e">
        <f>$D$17:$O$400</f>
        <v>#VALUE!</v>
      </c>
      <c r="T1" s="49"/>
    </row>
    <row r="2" spans="1:21" x14ac:dyDescent="0.15">
      <c r="A2" s="30" t="s">
        <v>2</v>
      </c>
      <c r="B2" s="30" t="s">
        <v>612</v>
      </c>
      <c r="C2" s="30" t="s">
        <v>613</v>
      </c>
      <c r="D2" s="30" t="s">
        <v>614</v>
      </c>
      <c r="E2" s="30" t="s">
        <v>609</v>
      </c>
      <c r="F2" s="30" t="s">
        <v>982</v>
      </c>
      <c r="G2" s="11" t="s">
        <v>4</v>
      </c>
      <c r="H2" s="11" t="s">
        <v>996</v>
      </c>
      <c r="I2" s="11" t="s">
        <v>997</v>
      </c>
      <c r="J2" s="11" t="s">
        <v>992</v>
      </c>
      <c r="K2" s="11" t="s">
        <v>998</v>
      </c>
      <c r="L2" s="11" t="s">
        <v>999</v>
      </c>
      <c r="M2" s="11" t="s">
        <v>1000</v>
      </c>
      <c r="N2" s="48" t="s">
        <v>1040</v>
      </c>
      <c r="T2" s="50" t="str">
        <f>IFERROR(#REF!,"")</f>
        <v/>
      </c>
    </row>
    <row r="3" spans="1:21" ht="14.25" thickBot="1" x14ac:dyDescent="0.2">
      <c r="A3" s="29" t="s">
        <v>179</v>
      </c>
      <c r="B3" s="29" t="s">
        <v>497</v>
      </c>
      <c r="C3" s="29" t="str">
        <f>IFERROR(VLOOKUP(CONCATENATE(A3," ",B3),Database!C:D,2,0),"")</f>
        <v>Ariel</v>
      </c>
      <c r="D3" s="5">
        <v>6</v>
      </c>
      <c r="E3" s="5">
        <v>40</v>
      </c>
      <c r="F3" s="29">
        <f>IFERROR(INDEX(Database!A:Z,MATCH(E3,Database!T1:T42,0),MATCH(D3,Database!A2:Z2,0)),"")</f>
        <v>1</v>
      </c>
      <c r="G3" s="11">
        <f>IFERROR(IF(COUNTA(F3)=1,_xlfn.CEILING.MATH(VLOOKUP($C3,Database!$D:$M,3,0)/F3,1,0),""),0)</f>
        <v>11850</v>
      </c>
      <c r="H3" s="11">
        <f>IFERROR(IF(COUNTA(F3)=1,_xlfn.CEILING.MATH(VLOOKUP($C3,Database!$D:$M,4,0)/F3,1,0),""),0)</f>
        <v>604</v>
      </c>
      <c r="I3" s="11">
        <f>IFERROR(IF(COUNTA(F3)=1,_xlfn.CEILING.MATH(VLOOKUP($C3,Database!$D:$M,5,0)/F3,1,0),""),0)</f>
        <v>747</v>
      </c>
      <c r="J3" s="11">
        <f>IFERROR(IF(COUNTA(F3)=1,VLOOKUP($C3,Database!$D:$M,6,0),""),0)</f>
        <v>95</v>
      </c>
      <c r="K3" s="11">
        <f>IFERROR(IF(COUNTA(F3)=1,VLOOKUP(C3,Database!D:L,8,0)+0,""),0)</f>
        <v>0</v>
      </c>
      <c r="L3" s="11">
        <f>IFERROR(IF(COUNTA(F3)=1,VLOOKUP(C3,Database!D:L,9,0)+15,""),0)</f>
        <v>40</v>
      </c>
      <c r="M3" s="11">
        <f>IFERROR(IF(COUNTA(F3)=1,VLOOKUP(C3,Database!D:M,10,0)+15,""),0)</f>
        <v>15</v>
      </c>
      <c r="N3" s="11">
        <f>IFERROR(IF(COUNTA(F3)=1,VLOOKUP(C3,Database!D:R,15,0)+50,""),0)</f>
        <v>50</v>
      </c>
      <c r="T3" s="50" t="str">
        <f>IFERROR(#REF!,"")</f>
        <v/>
      </c>
    </row>
    <row r="4" spans="1:21" ht="14.25" thickBot="1" x14ac:dyDescent="0.2">
      <c r="A4" s="74" t="s">
        <v>1019</v>
      </c>
      <c r="B4" s="75"/>
      <c r="C4" s="76"/>
      <c r="D4" s="55" t="s">
        <v>1025</v>
      </c>
      <c r="E4" s="34" t="s">
        <v>540</v>
      </c>
      <c r="F4" s="33" t="s">
        <v>1041</v>
      </c>
      <c r="G4" s="71" t="s">
        <v>1033</v>
      </c>
      <c r="H4" s="72"/>
      <c r="I4" s="72"/>
      <c r="J4" s="72"/>
      <c r="K4" s="72"/>
      <c r="L4" s="72"/>
      <c r="M4" s="72"/>
      <c r="N4" s="73"/>
      <c r="O4" s="67" t="s">
        <v>1024</v>
      </c>
      <c r="P4" s="68"/>
      <c r="Q4" s="68"/>
      <c r="R4" s="69"/>
      <c r="T4" s="50" t="str">
        <f>IFERROR(#REF!,"")</f>
        <v/>
      </c>
    </row>
    <row r="5" spans="1:21" x14ac:dyDescent="0.15">
      <c r="A5" s="31" t="s">
        <v>2091</v>
      </c>
      <c r="B5" s="31" t="s">
        <v>2092</v>
      </c>
      <c r="C5" s="31" t="s">
        <v>2093</v>
      </c>
      <c r="D5" s="44" t="s">
        <v>1021</v>
      </c>
      <c r="E5" s="44" t="s">
        <v>1022</v>
      </c>
      <c r="F5" s="35" t="s">
        <v>1008</v>
      </c>
      <c r="G5" s="7">
        <f ca="1">IFERROR(VLOOKUP(A5,$D$17:$O$400,5,0),0)+IFERROR(VLOOKUP(B5,$D$17:$O$400,5,0),0)+IFERROR(VLOOKUP(C5,$D$17:$O$400,5,0),0)+IFERROR(VLOOKUP(A6,$D$17:$O$400,5,0),0)+IFERROR(VLOOKUP(B6,$D$17:$O$400,5,0),0)+IFERROR(VLOOKUP(C6,$D$17:$O$400,5,0),0)+(IFERROR((G3/100),0)*(I13+IFERROR(VLOOKUP(E4,Database!D295:P340,13,0),0)+IFERROR(VLOOKUP(E5,Database!AC2:AK9,5,0),0)+IFERROR(VLOOKUP(D6,Database!AC2:AK9,5,0),0)+IFERROR(VLOOKUP(E6,Database!AC2:AK9,5,0),0)+IFERROR(VLOOKUP(A5,$D$17:$O$400,2,0),0)+IFERROR(VLOOKUP(B5,$D$17:$O$400,2,0),0)+IFERROR(VLOOKUP(C5,$D$17:$O$400,2,0),0)+IFERROR(VLOOKUP(A6,$D$17:$O$400,2,0),0)+IFERROR(VLOOKUP(B6,$D$17:$O$400,2,0),0)+IFERROR(VLOOKUP(C6,$D$17:$O$400,2,0),0)))</f>
        <v>11917</v>
      </c>
      <c r="H5" s="7">
        <f ca="1">IFERROR(VLOOKUP(A5,$D$17:$O$400,6,0),0)+IFERROR(VLOOKUP(A6,$D$17:$O$400,6,0),0)+IFERROR(VLOOKUP(B5,$D$17:$O$400,6,0),0)+IFERROR(VLOOKUP(B6,$D$17:$O$400,6,0),0)+IFERROR(VLOOKUP(C5,$D$17:$O$400,6,0),0)+IFERROR(VLOOKUP(C6,$D$17:$O$400,6,0),0)+(IFERROR((H3/100),0)*(H13+IFERROR(HLOOKUP(CONCATENATE(A3," ","Sanctuary"),C11:G13,3,0),0)+IFERROR(VLOOKUP(A5,$D$17:$O$400,3,0),0)+IFERROR(VLOOKUP(A6,$D$17:$O$400,3,0),0)+IFERROR(VLOOKUP(B5,$D$17:$O$400,3,0),0)+IFERROR(VLOOKUP(B6,$D$17:$O$400,3,0),0)+IFERROR(VLOOKUP(C5,$D$17:$O$400,3,0),0)+IFERROR(VLOOKUP(C6,$D$17:$O$400,3,0),0)+IFERROR(VLOOKUP(D5,Database!AC2:AK9,6,0),0)+IFERROR(VLOOKUP(E4,Database!D170:P206,13,0),0)))</f>
        <v>1056.8400000000001</v>
      </c>
      <c r="I5" s="46">
        <f ca="1">IFERROR(VLOOKUP(A5,$D$17:$O$400,7,0),0)+IFERROR(VLOOKUP(A6,$D$17:$O$400,7,0),0)+IFERROR(VLOOKUP(B5,$D$17:$O$400,7,0),0)+IFERROR(VLOOKUP(B6,$D$17:$O$400,7,0),0)+IFERROR(VLOOKUP(C5,$D$17:$O$400,7,0),0)+IFERROR(VLOOKUP(C6,$D$17:$O$400,7,0),0)+(IFERROR((I3/100),0)*(B13+IFERROR(VLOOKUP(A5,$D$17:$O$400,4,0),0)+IFERROR(VLOOKUP(A6,$D$17:$O$400,4,0),0)+IFERROR(VLOOKUP(B5,$D$17:$O$400,4,0),0)+IFERROR(VLOOKUP(B6,$D$17:$O$400,4,0),0)+IFERROR(VLOOKUP(C5,$D$17:$O$400,4,0),0)+IFERROR(VLOOKUP(C6,$D$17:$O$400,4,0),0)+IFERROR(VLOOKUP(E5,Database!AC2:AK9,8,0),0)+IFERROR(VLOOKUP(D6,Database!AC2:AK9,8,0),0)+IFERROR(VLOOKUP(E6,Database!AC2:AK9,8,0),0)+IFERROR(VLOOKUP(E4,Database!D261:P294,13,0),0)))</f>
        <v>254.57999999999998</v>
      </c>
      <c r="J5" s="46">
        <f ca="1">IFERROR(VLOOKUP(A5,$D$17:$O$400,8,0),0)+IFERROR(VLOOKUP(A6,$D$17:$O$400,8,0),0)+IFERROR(VLOOKUP(B5,$D$17:$O$400,8,0),0)+IFERROR(VLOOKUP(B6,$D$17:$O$400,8,0),0)+IFERROR(VLOOKUP(C5,$D$17:$O$400,8,0),0)+IFERROR(VLOOKUP(C6,$D$17:$O$400,8,0),0)+(IFERROR((J3/100),0)*(IFERROR(VLOOKUP(E4,Database!D207:P231,13,0),0)+IFERROR(VLOOKUP(Builder!D5,Database!AC2:AK9,7,0),0)+J13))</f>
        <v>22</v>
      </c>
      <c r="K5" s="7">
        <f ca="1">IFERROR(VLOOKUP(A5,$D$17:$O$400,9,0),0)+IFERROR(VLOOKUP(A6,$D$17:$O$400,9,0),0)+IFERROR(VLOOKUP(B5,$D$17:$O$400,9,0),0)+IFERROR(VLOOKUP(B6,$D$17:$O$400,9,0),0)+IFERROR(VLOOKUP(C5,$D$17:$O$400,9,0),0)+IFERROR(VLOOKUP(C6,$D$17:$O$400,9,0),0)+IFERROR(VLOOKUP(E4,Database!D148:P169,13,0),0)+IFERROR(VLOOKUP(E5,Database!AC2:AK9,9,0),0)+IFERROR(VLOOKUP(D6,Database!AC2:AK9,9,0),0)+IFERROR(VLOOKUP(E6,Database!AC2:AK9,9,0),0)</f>
        <v>12</v>
      </c>
      <c r="L5" s="7">
        <f ca="1">IFERROR(VLOOKUP(A5,$D$17:$O$400,10,0),0)+IFERROR(VLOOKUP(A6,$D$17:$O$400,10,0),0)+IFERROR(VLOOKUP(B5,$D$17:$O$400,10,0),0)+IFERROR(VLOOKUP(B6,$D$17:$O$400,10,0),0)+IFERROR(VLOOKUP(C5,$D$17:$O$400,10,0),0)+IFERROR(VLOOKUP(C6,$D$17:$O$400,10,0),0)+IFERROR(VLOOKUP(E4,Database!D341:P366,13,0),0)+IFERROR(VLOOKUP(E5,Database!AC2:AK9,4,0),0)+IFERROR(VLOOKUP(D6,Database!AC2:AK9,4,0),0)+IFERROR(VLOOKUP(E6,Database!AC2:AK9,4,0),0)</f>
        <v>0</v>
      </c>
      <c r="M5" s="46">
        <f ca="1">IFERROR(VLOOKUP(A5,$D$17:$O$400,11,0),0)+IFERROR(VLOOKUP(A6,$D$17:$O$400,11,0),0)+IFERROR(VLOOKUP(B5,$D$17:$O$400,11,0),0)+IFERROR(VLOOKUP(B6,$D$17:$O$400,11,0),0)+IFERROR(VLOOKUP(C5,$D$17:$O$400,11,0),0)+IFERROR(VLOOKUP(C6,$D$17:$O$400,11,0),0)+IFERROR(VLOOKUP(E5,Database!AC2:AK9,3,0),0)+IFERROR(VLOOKUP(D6,Database!AC2:AK9,3,0),0)+IFERROR(VLOOKUP(E6,Database!AC2:AK9,3,0),0)+IFERROR(VLOOKUP(E4,Database!D232:P260,13,0),0)</f>
        <v>71</v>
      </c>
      <c r="N5" s="36">
        <f ca="1">IFERROR(VLOOKUP(A5,$D$17:$O$400,12,0),0)+IFERROR(VLOOKUP(A6,$D$17:$O$400,12,0),0)+IFERROR(VLOOKUP(B5,$D$17:$O$400,12,0),0)+IFERROR(VLOOKUP(B6,$D$17:$O$400,12,0),0)+IFERROR(VLOOKUP(C5,$D$17:$O$400,12,0),0)+IFERROR(VLOOKUP(C6,$D$17:$O$400,12,0),0)+K13+IFERROR(VLOOKUP(D5,Database!AC2:AD9,2,0),0)</f>
        <v>138</v>
      </c>
      <c r="O5" s="38" t="s">
        <v>996</v>
      </c>
      <c r="P5" s="39" t="s">
        <v>1023</v>
      </c>
      <c r="Q5" s="39" t="s">
        <v>997</v>
      </c>
      <c r="R5" s="40" t="s">
        <v>992</v>
      </c>
      <c r="T5" s="50" t="str">
        <f>IFERROR(#REF!,"")</f>
        <v/>
      </c>
    </row>
    <row r="6" spans="1:21" ht="14.25" thickBot="1" x14ac:dyDescent="0.2">
      <c r="A6" s="31" t="s">
        <v>2094</v>
      </c>
      <c r="B6" s="31" t="s">
        <v>2095</v>
      </c>
      <c r="C6" s="31" t="s">
        <v>2096</v>
      </c>
      <c r="D6" s="44"/>
      <c r="E6" s="44"/>
      <c r="F6" s="35" t="s">
        <v>1007</v>
      </c>
      <c r="G6" s="32">
        <f ca="1">_xlfn.CEILING.MATH(G5+G3,1,0)</f>
        <v>23767</v>
      </c>
      <c r="H6" s="32">
        <f ca="1">_xlfn.CEILING.MATH(IF(O6=1,(H5+H3)*1.5,H5+H3),1,0)</f>
        <v>1661</v>
      </c>
      <c r="I6" s="32">
        <f ca="1">_xlfn.CEILING.MATH(IF(Q6=1,(I5+I3)*1.5,I5+I3),1,0)</f>
        <v>1002</v>
      </c>
      <c r="J6" s="32">
        <f ca="1">_xlfn.CEILING.MATH(IF(R6=1,(J5+J3)*1.33,J5+J3),1,0)</f>
        <v>117</v>
      </c>
      <c r="K6" s="32">
        <f ca="1">_xlfn.CEILING.MATH(K5+K3,1,0)</f>
        <v>12</v>
      </c>
      <c r="L6" s="32">
        <f ca="1">_xlfn.CEILING.MATH(L5+L3,1,0)</f>
        <v>40</v>
      </c>
      <c r="M6" s="32">
        <f ca="1">_xlfn.CEILING.MATH(IF(P6=1,(M5+M3)*1.3,M5+M3),1,0)</f>
        <v>86</v>
      </c>
      <c r="N6" s="37">
        <f ca="1">_xlfn.CEILING.MATH(N5+N3,1,0)</f>
        <v>188</v>
      </c>
      <c r="O6" s="41"/>
      <c r="P6" s="42"/>
      <c r="Q6" s="42"/>
      <c r="R6" s="43"/>
      <c r="U6">
        <f>IFERROR(VLOOKUP(E4,Database!D295:P340,13,0),0)</f>
        <v>50</v>
      </c>
    </row>
    <row r="7" spans="1:21" ht="14.25" thickBot="1" x14ac:dyDescent="0.2">
      <c r="A7" s="74" t="s">
        <v>1019</v>
      </c>
      <c r="B7" s="75"/>
      <c r="C7" s="76"/>
      <c r="D7" s="55" t="s">
        <v>1025</v>
      </c>
      <c r="E7" s="34"/>
      <c r="F7" s="33" t="s">
        <v>1042</v>
      </c>
      <c r="G7" s="62" t="s">
        <v>1033</v>
      </c>
      <c r="H7" s="63"/>
      <c r="I7" s="63"/>
      <c r="J7" s="63"/>
      <c r="K7" s="63"/>
      <c r="L7" s="63"/>
      <c r="M7" s="63"/>
      <c r="N7" s="64"/>
      <c r="O7" s="67" t="s">
        <v>1024</v>
      </c>
      <c r="P7" s="68"/>
      <c r="Q7" s="68"/>
      <c r="R7" s="69"/>
    </row>
    <row r="8" spans="1:21" x14ac:dyDescent="0.15">
      <c r="A8" s="31" t="s">
        <v>2097</v>
      </c>
      <c r="B8" s="31" t="s">
        <v>2098</v>
      </c>
      <c r="C8" s="31" t="s">
        <v>2099</v>
      </c>
      <c r="D8" s="44"/>
      <c r="E8" s="44" t="s">
        <v>1005</v>
      </c>
      <c r="F8" s="35" t="s">
        <v>1008</v>
      </c>
      <c r="G8" s="7">
        <f ca="1">IFERROR(VLOOKUP(A8,$D$17:$O$400,5,0),0)+IFERROR(VLOOKUP(B8,$D$17:$O$400,5,0),0)+IFERROR(VLOOKUP(C8,$D$17:$O$400,5,0),0)+IFERROR(VLOOKUP(A9,$D$17:$O$400,5,0),0)+IFERROR(VLOOKUP(B9,$D$17:$O$400,5,0),0)+IFERROR(VLOOKUP(C9,$D$17:$O$400,5,0),0)+(IFERROR((G3/100),0)*(I13+IFERROR(VLOOKUP(E7,Database!D295:P340,13,0),0)+IFERROR(VLOOKUP(E8,Database!AC2:AK9,5,0),0)+IFERROR(VLOOKUP(D9,Database!AC2:AK9,5,0),0)+IFERROR(VLOOKUP(E9,Database!AC2:AK9,5,0),0)+IFERROR(VLOOKUP(A8,$D$17:$O$400,2,0),0)+IFERROR(VLOOKUP(B8,$D$17:$O$400,2,0),0)+IFERROR(VLOOKUP(C8,$D$17:$O$400,2,0),0)+IFERROR(VLOOKUP(A9,$D$17:$O$400,2,0),0)+IFERROR(VLOOKUP(B9,$D$17:$O$400,2,0),0)+IFERROR(VLOOKUP(C9,$D$17:$O$400,2,0),0)))</f>
        <v>11779</v>
      </c>
      <c r="H8" s="7">
        <f ca="1">IFERROR(VLOOKUP(A8,$D$17:$O$400,6,0),0)+IFERROR(VLOOKUP(A9,$D$17:$O$400,6,0),0)+IFERROR(VLOOKUP(B8,$D$17:$O$400,6,0),0)+IFERROR(VLOOKUP(B9,$D$17:$O$400,6,0),0)+IFERROR(VLOOKUP(C8,$D$17:$O$400,6,0),0)+IFERROR(VLOOKUP(C9,$D$17:$O$400,6,0),0)+(IFERROR((H3/100),0)*(H13+IFERROR(HLOOKUP(CONCATENATE(A3," ","Sanctuary"),C11:G13,3,0),0)+IFERROR(VLOOKUP(A8,$D$17:$O$400,3,0),0)+IFERROR(VLOOKUP(A9,$D$17:$O$400,3,0),0)+IFERROR(VLOOKUP(B8,$D$17:$O$400,3,0),0)+IFERROR(VLOOKUP(B9,$D$17:$O$400,3,0),0)+IFERROR(VLOOKUP(C8,$D$17:$O$400,3,0),0)+IFERROR(VLOOKUP(C9,$D$17:$O$400,3,0),0)+IFERROR(VLOOKUP(D8,Database!AC2:AK9,6,0),0)+IFERROR(VLOOKUP(E7,Database!D170:P206,13,0),0)))</f>
        <v>112.2</v>
      </c>
      <c r="I8" s="7">
        <f ca="1">IFERROR(VLOOKUP(A8,$D$17:$O$400,7,0),0)+IFERROR(VLOOKUP(A9,$D$17:$O$400,7,0),0)+IFERROR(VLOOKUP(B8,$D$17:$O$400,7,0),0)+IFERROR(VLOOKUP(B9,$D$17:$O$400,7,0),0)+IFERROR(VLOOKUP(C8,$D$17:$O$400,7,0),0)+IFERROR(VLOOKUP(C9,$D$17:$O$400,7,0),0)+(IFERROR((I3/100),0)*(B13+IFERROR(VLOOKUP(A8,$D$17:$O$400,4,0),0)+IFERROR(VLOOKUP(A9,$D$17:$O$400,4,0),0)+IFERROR(VLOOKUP(B8,$D$17:$O$400,4,0),0)+IFERROR(VLOOKUP(B9,$D$17:$O$400,4,0),0)+IFERROR(VLOOKUP(C8,$D$17:$O$400,4,0),0)+IFERROR(VLOOKUP(C9,$D$17:$O$400,4,0),0)+IFERROR(VLOOKUP(E8,Database!AC2:AK9,8,0),0)+IFERROR(VLOOKUP(D9,Database!AC2:AK9,8,0),0)+IFERROR(VLOOKUP(E9,Database!AC2:AK9,8,0),0)+IFERROR(VLOOKUP(E7,Database!D261:P294,13,0),0)))</f>
        <v>424.21</v>
      </c>
      <c r="J8" s="7">
        <f ca="1">IFERROR(VLOOKUP(A8,$D$17:$O$400,8,0),0)+IFERROR(VLOOKUP(A9,$D$17:$O$400,8,0),0)+IFERROR(VLOOKUP(B8,$D$17:$O$400,8,0),0)+IFERROR(VLOOKUP(B9,$D$17:$O$400,8,0),0)+IFERROR(VLOOKUP(C8,$D$17:$O$400,8,0),0)+IFERROR(VLOOKUP(C9,$D$17:$O$400,8,0),0)+(IFERROR((J3/100),0)*(IFERROR(VLOOKUP(E7,Database!D207:P231,13,0),0)+IFERROR(VLOOKUP(Builder!D8,Database!AC2:AK9,7,0),0)+J13))</f>
        <v>44</v>
      </c>
      <c r="K8" s="7">
        <f ca="1">IFERROR(VLOOKUP(A8,$D$17:$O$400,9,0),0)+IFERROR(VLOOKUP(A9,$D$17:$O$400,9,0),0)+IFERROR(VLOOKUP(B8,$D$17:$O$400,9,0),0)+IFERROR(VLOOKUP(B9,$D$17:$O$400,9,0),0)+IFERROR(VLOOKUP(C8,$D$17:$O$400,9,0),0)+IFERROR(VLOOKUP(C9,$D$17:$O$400,9,0),0)+IFERROR(VLOOKUP(E7,Database!D148:P169,13,0),0)+IFERROR(VLOOKUP(E8,Database!AC2:AK9,9,0),0)+IFERROR(VLOOKUP(D9,Database!AC2:AK9,9,0),0)+IFERROR(VLOOKUP(E9,Database!AC2:AK9,9,0),0)</f>
        <v>64</v>
      </c>
      <c r="L8" s="7">
        <f ca="1">IFERROR(VLOOKUP(A8,$D$17:$O$400,10,0),0)+IFERROR(VLOOKUP(A9,$D$17:$O$400,10,0),0)+IFERROR(VLOOKUP(B8,$D$17:$O$400,10,0),0)+IFERROR(VLOOKUP(B9,$D$17:$O$400,10,0),0)+IFERROR(VLOOKUP(C8,$D$17:$O$400,10,0),0)+IFERROR(VLOOKUP(C9,$D$17:$O$400,10,0),0)+IFERROR(VLOOKUP(E7,Database!D341:P366,13,0),0)+IFERROR(VLOOKUP(E8,Database!AC2:AK9,4,0),0)+IFERROR(VLOOKUP(D9,Database!AC2:AK9,4,0),0)+IFERROR(VLOOKUP(E9,Database!AC2:AK9,4,0),0)</f>
        <v>8</v>
      </c>
      <c r="M8" s="7">
        <f ca="1">IFERROR(VLOOKUP(A8,$D$17:$O$400,11,0),0)+IFERROR(VLOOKUP(A9,$D$17:$O$400,11,0),0)+IFERROR(VLOOKUP(B8,$D$17:$O$400,11,0),0)+IFERROR(VLOOKUP(B9,$D$17:$O$400,11,0),0)+IFERROR(VLOOKUP(C8,$D$17:$O$400,11,0),0)+IFERROR(VLOOKUP(C9,$D$17:$O$400,11,0),0)+IFERROR(VLOOKUP(E8,Database!AC2:AK9,3,0),0)+IFERROR(VLOOKUP(D9,Database!AC2:AK9,3,0),0)+IFERROR(VLOOKUP(E9,Database!AC2:AK9,3,0),0)+IFERROR(VLOOKUP(E7,Database!D232:P260,13,0),0)</f>
        <v>15</v>
      </c>
      <c r="N8" s="36">
        <f ca="1">IFERROR(VLOOKUP(A8,$D$17:$O$400,12,0),0)+IFERROR(VLOOKUP(A9,$D$17:$O$400,12,0),0)+IFERROR(VLOOKUP(B8,$D$17:$O$400,12,0),0)+IFERROR(VLOOKUP(B9,$D$17:$O$400,12,0),0)+IFERROR(VLOOKUP(C8,$D$17:$O$400,12,0),0)+IFERROR(VLOOKUP(C9,$D$17:$O$400,12,0),0)+K13+IFERROR(VLOOKUP(D8,Database!AC2:AD9,2,0),0)</f>
        <v>8</v>
      </c>
      <c r="O8" s="38" t="s">
        <v>996</v>
      </c>
      <c r="P8" s="39" t="s">
        <v>1023</v>
      </c>
      <c r="Q8" s="39" t="s">
        <v>997</v>
      </c>
      <c r="R8" s="40" t="s">
        <v>992</v>
      </c>
    </row>
    <row r="9" spans="1:21" ht="14.25" thickBot="1" x14ac:dyDescent="0.2">
      <c r="A9" s="31" t="s">
        <v>2100</v>
      </c>
      <c r="B9" s="31" t="s">
        <v>2101</v>
      </c>
      <c r="C9" s="31" t="s">
        <v>2102</v>
      </c>
      <c r="D9" s="44"/>
      <c r="E9" s="44"/>
      <c r="F9" s="35" t="s">
        <v>1007</v>
      </c>
      <c r="G9" s="7">
        <f ca="1">_xlfn.CEILING.MATH(G8+G3,1,0)</f>
        <v>23629</v>
      </c>
      <c r="H9" s="7">
        <f ca="1">_xlfn.CEILING.MATH(IF(O9=1,(H8+H3)*1.5,H8+H3),1,0)</f>
        <v>717</v>
      </c>
      <c r="I9" s="7">
        <f ca="1">_xlfn.CEILING.MATH(IF(Q9=1,(I8+I3)*1.5,I8+I3),1,0)</f>
        <v>1172</v>
      </c>
      <c r="J9" s="7">
        <f ca="1">_xlfn.CEILING.MATH(IF(R9=1,(J8+J3)*1.33,J8+J3),1,0)</f>
        <v>139</v>
      </c>
      <c r="K9" s="7">
        <f ca="1">_xlfn.CEILING.MATH(K8+K3,1,0)</f>
        <v>64</v>
      </c>
      <c r="L9" s="7">
        <f ca="1">_xlfn.CEILING.MATH(L8+L3,1,0)</f>
        <v>48</v>
      </c>
      <c r="M9" s="7">
        <f ca="1">_xlfn.CEILING.MATH(IF(P9=1,(M8+M3)*1.3,M8+M3),1,0)</f>
        <v>30</v>
      </c>
      <c r="N9" s="36">
        <f ca="1">_xlfn.CEILING.MATH(N8+N3,1,0)</f>
        <v>58</v>
      </c>
      <c r="O9" s="41"/>
      <c r="P9" s="42"/>
      <c r="Q9" s="42"/>
      <c r="R9" s="43"/>
    </row>
    <row r="10" spans="1:21" ht="14.25" thickBot="1" x14ac:dyDescent="0.2">
      <c r="D10" s="77" t="s">
        <v>1043</v>
      </c>
      <c r="E10" s="77"/>
      <c r="F10" s="47" t="s">
        <v>1039</v>
      </c>
      <c r="G10" s="47">
        <f ca="1">G6-G9</f>
        <v>138</v>
      </c>
      <c r="H10" s="47">
        <f t="shared" ref="H10:N10" ca="1" si="0">H6-H9</f>
        <v>944</v>
      </c>
      <c r="I10" s="47">
        <f t="shared" ca="1" si="0"/>
        <v>-170</v>
      </c>
      <c r="J10" s="47">
        <f t="shared" ca="1" si="0"/>
        <v>-22</v>
      </c>
      <c r="K10" s="47">
        <f t="shared" ca="1" si="0"/>
        <v>-52</v>
      </c>
      <c r="L10" s="47">
        <f t="shared" ca="1" si="0"/>
        <v>-8</v>
      </c>
      <c r="M10" s="47">
        <f t="shared" ca="1" si="0"/>
        <v>56</v>
      </c>
      <c r="N10" s="47">
        <f t="shared" ca="1" si="0"/>
        <v>130</v>
      </c>
    </row>
    <row r="11" spans="1:21" x14ac:dyDescent="0.15">
      <c r="A11" s="5" t="s">
        <v>598</v>
      </c>
      <c r="B11" s="13" t="s">
        <v>599</v>
      </c>
      <c r="C11" s="9" t="s">
        <v>600</v>
      </c>
      <c r="D11" s="11" t="s">
        <v>601</v>
      </c>
      <c r="E11" s="6" t="s">
        <v>602</v>
      </c>
      <c r="F11" s="14" t="s">
        <v>603</v>
      </c>
      <c r="G11" s="8" t="s">
        <v>604</v>
      </c>
      <c r="H11" s="15" t="s">
        <v>605</v>
      </c>
      <c r="I11" s="10" t="s">
        <v>606</v>
      </c>
      <c r="J11" s="12" t="s">
        <v>607</v>
      </c>
      <c r="K11" s="24" t="s">
        <v>608</v>
      </c>
      <c r="L11" s="28" t="s">
        <v>610</v>
      </c>
      <c r="M11"/>
    </row>
    <row r="12" spans="1:21" x14ac:dyDescent="0.15">
      <c r="A12" s="5" t="s">
        <v>1003</v>
      </c>
      <c r="B12" s="16"/>
      <c r="C12" s="17"/>
      <c r="D12" s="18"/>
      <c r="E12" s="19"/>
      <c r="F12" s="20"/>
      <c r="G12" s="21"/>
      <c r="H12" s="15"/>
      <c r="I12" s="22"/>
      <c r="J12" s="23"/>
      <c r="K12" s="24"/>
      <c r="L12" s="56"/>
      <c r="M12"/>
    </row>
    <row r="13" spans="1:21" ht="15" customHeight="1" x14ac:dyDescent="0.15">
      <c r="A13" s="5" t="s">
        <v>611</v>
      </c>
      <c r="B13" s="16" t="str">
        <f>IF(B12="","0",IF(L12=1,0,B12*2))</f>
        <v>0</v>
      </c>
      <c r="C13" s="17" t="str">
        <f>IF(C12="","0",IF(L12=1,0,3+(2*(C12-1))))</f>
        <v>0</v>
      </c>
      <c r="D13" s="18" t="str">
        <f>IF(D12="","0",IF(L12=1,0,3+(2*(D12-1))))</f>
        <v>0</v>
      </c>
      <c r="E13" s="19" t="str">
        <f>IF(E12="","0",IF(L12=1,0,3+(2*(E12-1))))</f>
        <v>0</v>
      </c>
      <c r="F13" s="20" t="str">
        <f>IF(F12="","0",IF(L12=1,0,3+(2*(F12-1))))</f>
        <v>0</v>
      </c>
      <c r="G13" s="21" t="str">
        <f>IF(G12="","0",IF(L12=1,0,3+(2*(G12-1))))</f>
        <v>0</v>
      </c>
      <c r="H13" s="15" t="str">
        <f>IF(H12="","0",IF(L12=1,0,H12*2))</f>
        <v>0</v>
      </c>
      <c r="I13" s="22" t="str">
        <f>IF(I12="","0",IF(L12=1,0,I12*2))</f>
        <v>0</v>
      </c>
      <c r="J13" s="23" t="str">
        <f>IF(J12="","0",IF(L12=1,0,IF(J12=1,2,IF(J12=2,3,IF(J12=3,5,IF(J12=4,6,IF(J12=5,8,IF(J12=6,9,IF(J12=7,11,IF(J12=8,12,IF(J12=9,14,IF(J12=10,15,""))))))))))))</f>
        <v>0</v>
      </c>
      <c r="K13" s="24" t="str">
        <f>IF(K12="","0",IF(L12=1,0,IF(K12=1,2,IF(K12=2,5,IF(K12=3,7,IF(K12=4,10,IF(K12=5,12,IF(K12=6,15,IF(K12=7,17,IF(K12=8,20,IF(K12=9,22,IF(K12=10,25,""))))))))))))</f>
        <v>0</v>
      </c>
      <c r="L13" s="57"/>
      <c r="M13" s="65" t="s">
        <v>1020</v>
      </c>
      <c r="N13" s="66"/>
      <c r="O13" s="66"/>
    </row>
    <row r="14" spans="1:21" ht="14.25" thickBot="1" x14ac:dyDescent="0.2">
      <c r="A14" s="5" t="s">
        <v>1006</v>
      </c>
      <c r="B14" s="16" t="s">
        <v>1009</v>
      </c>
      <c r="C14" s="17" t="s">
        <v>1010</v>
      </c>
      <c r="D14" s="18" t="s">
        <v>1011</v>
      </c>
      <c r="E14" s="19" t="s">
        <v>1012</v>
      </c>
      <c r="F14" s="20" t="s">
        <v>1013</v>
      </c>
      <c r="G14" s="21" t="s">
        <v>1014</v>
      </c>
      <c r="H14" s="15" t="s">
        <v>1015</v>
      </c>
      <c r="I14" s="22" t="s">
        <v>1016</v>
      </c>
      <c r="J14" s="23" t="s">
        <v>1017</v>
      </c>
      <c r="K14" s="45" t="s">
        <v>1026</v>
      </c>
      <c r="L14" s="58"/>
      <c r="M14" s="65"/>
      <c r="N14" s="66"/>
      <c r="O14" s="66"/>
    </row>
    <row r="15" spans="1:21" x14ac:dyDescent="0.15">
      <c r="C15" s="4" t="str">
        <f>IFERROR(VLOOKUP(CONCATENATE(A15," ",B15),Database!C:D,2,0),"")</f>
        <v/>
      </c>
      <c r="F15" s="4" t="str">
        <f>IFERROR(INDEX(Database!A:Z,MATCH(E15,Database!T16:T57,0),MATCH(D15,Database!A17:Z17,0)),"")</f>
        <v/>
      </c>
      <c r="G15" s="4" t="str">
        <f>IFERROR(IF(COUNTA(F15)=1,_xlfn.CEILING.MATH(VLOOKUP($C15,Database!$D:$M,3,0)/F15,1,0),""),"")</f>
        <v/>
      </c>
      <c r="H15" s="4" t="str">
        <f>IFERROR(IF(COUNTA(F15)=1,_xlfn.CEILING.MATH(VLOOKUP($C15,Database!$D:$M,4,0)/F15,1,0),""),"")</f>
        <v/>
      </c>
      <c r="I15" s="4" t="str">
        <f>IFERROR(IF(COUNTA(F15)=1,_xlfn.CEILING.MATH(VLOOKUP($C15,Database!$D:$M,5,0)/F15,1,0),""),"")</f>
        <v/>
      </c>
      <c r="J15" s="4" t="str">
        <f>IFERROR(IF(COUNTA(F15)=1,VLOOKUP($C15,Database!$D:$M,6,0),""),"")</f>
        <v/>
      </c>
      <c r="L15" s="4" t="str">
        <f>IFERROR(IF(COUNTA(F15)=1,VLOOKUP(C15,Database!D:L,9,0)+15,""),"")</f>
        <v/>
      </c>
      <c r="M15" s="4" t="str">
        <f>IFERROR(IF(COUNTA(F15)=1,VLOOKUP(C15,Database!D:M,10,0)+15,""),"")</f>
        <v/>
      </c>
      <c r="N15" s="4" t="str">
        <f t="shared" ref="N15" si="1">IF(COUNTA(E15)=1,50,"")</f>
        <v/>
      </c>
    </row>
    <row r="16" spans="1:21" x14ac:dyDescent="0.15">
      <c r="A16" s="3" t="s">
        <v>995</v>
      </c>
      <c r="B16" s="3" t="s">
        <v>984</v>
      </c>
      <c r="C16" s="3" t="s">
        <v>985</v>
      </c>
      <c r="D16" s="3" t="s">
        <v>983</v>
      </c>
      <c r="E16" s="3" t="s">
        <v>986</v>
      </c>
      <c r="F16" s="3" t="s">
        <v>988</v>
      </c>
      <c r="G16" s="3" t="s">
        <v>990</v>
      </c>
      <c r="H16" s="4" t="s">
        <v>987</v>
      </c>
      <c r="I16" s="4" t="s">
        <v>989</v>
      </c>
      <c r="J16" s="4" t="s">
        <v>991</v>
      </c>
      <c r="K16" s="3" t="s">
        <v>992</v>
      </c>
      <c r="L16" s="3" t="s">
        <v>993</v>
      </c>
      <c r="M16" s="3" t="s">
        <v>994</v>
      </c>
      <c r="N16" s="3" t="s">
        <v>8</v>
      </c>
      <c r="O16" s="3" t="s">
        <v>1001</v>
      </c>
      <c r="Q16" s="53" t="str">
        <f>IF(COUNTA(B3)=1,"Skills","")</f>
        <v>Skills</v>
      </c>
    </row>
    <row r="17" spans="1:17" x14ac:dyDescent="0.15">
      <c r="A17" s="4">
        <v>15</v>
      </c>
      <c r="B17" s="4" t="s">
        <v>1021</v>
      </c>
      <c r="C17" s="4">
        <v>1</v>
      </c>
      <c r="D17" s="4" t="str">
        <f ca="1">TRIM(IF(COUNTA(B17)=1,CONCATENATE(LEFT(B17,3),COUNTIF($B$17:(INDIRECT("B"&amp;ROW())),B17)),""))</f>
        <v>Rag1</v>
      </c>
      <c r="E17" s="4">
        <v>18</v>
      </c>
      <c r="I17" s="4">
        <v>118</v>
      </c>
      <c r="K17" s="4">
        <v>6</v>
      </c>
      <c r="L17" s="4">
        <v>5</v>
      </c>
      <c r="N17" s="4">
        <v>11</v>
      </c>
      <c r="O17" s="4">
        <v>5</v>
      </c>
      <c r="Q17" s="54" t="str">
        <f>Database!AS5466</f>
        <v>Heavenly Sword: Attacks with an heavenly sword, removing a beneficial effect on the enemy with a 75% chance. The damage increases according to your Defense</v>
      </c>
    </row>
    <row r="18" spans="1:17" x14ac:dyDescent="0.15">
      <c r="A18" s="4">
        <v>15</v>
      </c>
      <c r="B18" s="4" t="s">
        <v>1021</v>
      </c>
      <c r="C18" s="4">
        <v>2</v>
      </c>
      <c r="D18" s="4" t="str">
        <f ca="1">TRIM(IF(COUNTA(B18)=1,CONCATENATE(LEFT(B18,3),COUNTIF($B$17:(INDIRECT("B"&amp;ROW())),B18)),""))</f>
        <v>Rag2</v>
      </c>
      <c r="E18" s="4">
        <v>8</v>
      </c>
      <c r="F18" s="4">
        <v>63</v>
      </c>
      <c r="H18" s="4">
        <v>523</v>
      </c>
      <c r="J18" s="4">
        <v>15</v>
      </c>
      <c r="N18" s="4">
        <v>14</v>
      </c>
      <c r="O18" s="4"/>
      <c r="Q18" s="54" t="str">
        <f>Database!AS5467</f>
        <v>Lv.2 Damage +5%</v>
      </c>
    </row>
    <row r="19" spans="1:17" x14ac:dyDescent="0.15">
      <c r="A19" s="4">
        <v>15</v>
      </c>
      <c r="B19" s="4" t="s">
        <v>1022</v>
      </c>
      <c r="C19" s="4">
        <v>3</v>
      </c>
      <c r="D19" s="4" t="str">
        <f ca="1">TRIM(IF(COUNTA(B19)=1,CONCATENATE(LEFT(B19,3),COUNTIF($B$17:(INDIRECT("B"&amp;ROW())),B19)),""))</f>
        <v>Bla1</v>
      </c>
      <c r="E19" s="4">
        <v>8</v>
      </c>
      <c r="G19" s="4">
        <v>6</v>
      </c>
      <c r="J19" s="4">
        <v>118</v>
      </c>
      <c r="L19" s="4">
        <v>7</v>
      </c>
      <c r="N19" s="4">
        <v>11</v>
      </c>
      <c r="O19" s="4">
        <v>13</v>
      </c>
      <c r="Q19" s="54" t="str">
        <f>Database!AS5468</f>
        <v>Lv.3 Damage +5%</v>
      </c>
    </row>
    <row r="20" spans="1:17" x14ac:dyDescent="0.15">
      <c r="A20" s="4">
        <v>15</v>
      </c>
      <c r="B20" s="4" t="s">
        <v>1021</v>
      </c>
      <c r="C20" s="4">
        <v>4</v>
      </c>
      <c r="D20" s="4" t="str">
        <f ca="1">TRIM(IF(COUNTA(B20)=1,CONCATENATE(LEFT(B20,3),COUNTIF($B$17:(INDIRECT("B"&amp;ROW())),B20)),""))</f>
        <v>Rag3</v>
      </c>
      <c r="F20" s="4">
        <v>7</v>
      </c>
      <c r="G20" s="4">
        <v>8</v>
      </c>
      <c r="K20" s="4">
        <v>6</v>
      </c>
      <c r="N20" s="4">
        <v>6</v>
      </c>
      <c r="O20" s="4">
        <v>80</v>
      </c>
      <c r="Q20" s="54" t="str">
        <f>Database!AS5469</f>
        <v>Lv.4 Damage +5%</v>
      </c>
    </row>
    <row r="21" spans="1:17" x14ac:dyDescent="0.15">
      <c r="A21" s="4">
        <v>15</v>
      </c>
      <c r="B21" s="4" t="s">
        <v>1021</v>
      </c>
      <c r="C21" s="4">
        <v>5</v>
      </c>
      <c r="D21" s="4" t="str">
        <f ca="1">TRIM(IF(COUNTA(B21)=1,CONCATENATE(LEFT(B21,3),COUNTIF($B$17:(INDIRECT("B"&amp;ROW())),B21)),""))</f>
        <v>Rag4</v>
      </c>
      <c r="F21" s="4">
        <v>13</v>
      </c>
      <c r="H21" s="4">
        <v>1440</v>
      </c>
      <c r="I21" s="4">
        <v>45</v>
      </c>
      <c r="K21" s="4">
        <v>6</v>
      </c>
      <c r="N21" s="4">
        <v>6</v>
      </c>
      <c r="O21" s="4"/>
      <c r="Q21" s="54" t="str">
        <f>Database!AS5470</f>
        <v>Lv.5 Damage +15%</v>
      </c>
    </row>
    <row r="22" spans="1:17" x14ac:dyDescent="0.15">
      <c r="A22" s="4">
        <v>15</v>
      </c>
      <c r="B22" s="4" t="s">
        <v>1022</v>
      </c>
      <c r="C22" s="4">
        <v>6</v>
      </c>
      <c r="D22" s="4" t="str">
        <f ca="1">TRIM(IF(COUNTA(B22)=1,CONCATENATE(LEFT(B22,3),COUNTIF($B$17:(INDIRECT("B"&amp;ROW())),B22)),""))</f>
        <v>Bla2</v>
      </c>
      <c r="F22" s="4">
        <v>63</v>
      </c>
      <c r="I22" s="4">
        <v>12</v>
      </c>
      <c r="J22" s="4">
        <v>17</v>
      </c>
      <c r="K22" s="4">
        <v>4</v>
      </c>
      <c r="N22" s="4">
        <v>11</v>
      </c>
      <c r="O22" s="4"/>
      <c r="Q22" s="54" t="str">
        <f>Database!AS5471</f>
        <v>Archangel's Blessing: Recovers an ally's HP by 50%. (Reusable in 5 turns)</v>
      </c>
    </row>
    <row r="23" spans="1:17" x14ac:dyDescent="0.15">
      <c r="A23" s="4">
        <v>15</v>
      </c>
      <c r="B23" s="4" t="s">
        <v>2090</v>
      </c>
      <c r="C23" s="4">
        <v>1</v>
      </c>
      <c r="D23" s="4" t="str">
        <f ca="1">TRIM(IF(COUNTA(B23)=1,CONCATENATE(LEFT(B23,3),COUNTIF($B$17:(INDIRECT("B"&amp;ROW())),B23)),""))</f>
        <v>Vio1</v>
      </c>
      <c r="E23" s="4">
        <v>12</v>
      </c>
      <c r="I23" s="4">
        <v>64</v>
      </c>
      <c r="K23" s="4">
        <v>4</v>
      </c>
      <c r="O23" s="4">
        <v>3</v>
      </c>
      <c r="Q23" s="54" t="str">
        <f>Database!AS5472</f>
        <v>Lv.2 Cooltime Turn -1</v>
      </c>
    </row>
    <row r="24" spans="1:17" x14ac:dyDescent="0.15">
      <c r="A24" s="4">
        <v>15</v>
      </c>
      <c r="B24" s="4" t="s">
        <v>1005</v>
      </c>
      <c r="C24" s="4">
        <v>2</v>
      </c>
      <c r="D24" s="4" t="str">
        <f ca="1">TRIM(IF(COUNTA(B24)=1,CONCATENATE(LEFT(B24,3),COUNTIF($B$17:(INDIRECT("B"&amp;ROW())),B24)),""))</f>
        <v>Foc1</v>
      </c>
      <c r="E24" s="4">
        <v>6</v>
      </c>
      <c r="I24" s="4">
        <v>18</v>
      </c>
      <c r="K24" s="4">
        <v>31</v>
      </c>
      <c r="M24" s="4">
        <v>8</v>
      </c>
      <c r="N24" s="4">
        <v>5</v>
      </c>
      <c r="O24" s="4"/>
      <c r="Q24" s="54" t="str">
        <f>Database!AS5473</f>
        <v>Lv.3 Cooltime Turn -1</v>
      </c>
    </row>
    <row r="25" spans="1:17" x14ac:dyDescent="0.15">
      <c r="A25" s="4">
        <v>15</v>
      </c>
      <c r="B25" s="4" t="s">
        <v>1005</v>
      </c>
      <c r="C25" s="4">
        <v>3</v>
      </c>
      <c r="D25" s="4" t="str">
        <f ca="1">TRIM(IF(COUNTA(B25)=1,CONCATENATE(LEFT(B25,3),COUNTIF($B$17:(INDIRECT("B"&amp;ROW())),B25)),""))</f>
        <v>Foc2</v>
      </c>
      <c r="E25" s="4">
        <v>5</v>
      </c>
      <c r="G25" s="4">
        <v>17</v>
      </c>
      <c r="H25" s="4">
        <v>148</v>
      </c>
      <c r="J25" s="4">
        <v>78</v>
      </c>
      <c r="O25" s="4">
        <v>5</v>
      </c>
      <c r="Q25" s="54" t="str">
        <f>Database!AS5474</f>
        <v>Holy Water: Recovers the HP of all allies by 30% each and additionally recovers15% every turn for the next 3 turns. (Reusable in 6 turns)</v>
      </c>
    </row>
    <row r="26" spans="1:17" x14ac:dyDescent="0.15">
      <c r="A26" s="4">
        <v>15</v>
      </c>
      <c r="B26" s="4" t="s">
        <v>2090</v>
      </c>
      <c r="C26" s="4">
        <v>4</v>
      </c>
      <c r="D26" s="4" t="str">
        <f ca="1">TRIM(IF(COUNTA(B26)=1,CONCATENATE(LEFT(B26,3),COUNTIF($B$17:(INDIRECT("B"&amp;ROW())),B26)),""))</f>
        <v>Vio2</v>
      </c>
      <c r="E26" s="4">
        <v>63</v>
      </c>
      <c r="F26" s="4">
        <v>5</v>
      </c>
      <c r="G26" s="4">
        <v>22</v>
      </c>
      <c r="K26" s="4">
        <v>6</v>
      </c>
      <c r="N26" s="4">
        <v>6</v>
      </c>
      <c r="O26" s="4"/>
      <c r="Q26" s="54" t="str">
        <f>Database!AS5475</f>
        <v>Lv.2 Recovery + 10%</v>
      </c>
    </row>
    <row r="27" spans="1:17" x14ac:dyDescent="0.15">
      <c r="A27" s="4">
        <v>15</v>
      </c>
      <c r="B27" s="4" t="s">
        <v>2090</v>
      </c>
      <c r="C27" s="4">
        <v>5</v>
      </c>
      <c r="D27" s="4" t="str">
        <f ca="1">TRIM(IF(COUNTA(B27)=1,CONCATENATE(LEFT(B27,3),COUNTIF($B$17:(INDIRECT("B"&amp;ROW())),B27)),""))</f>
        <v>Vio3</v>
      </c>
      <c r="H27" s="4">
        <v>1440</v>
      </c>
      <c r="J27" s="4">
        <v>18</v>
      </c>
      <c r="L27" s="4">
        <v>18</v>
      </c>
      <c r="N27" s="4">
        <v>4</v>
      </c>
      <c r="O27" s="4"/>
      <c r="Q27" s="54" t="str">
        <f>Database!AS5476</f>
        <v>Lv.3 Recovery + 10%</v>
      </c>
    </row>
    <row r="28" spans="1:17" x14ac:dyDescent="0.15">
      <c r="A28" s="4">
        <v>15</v>
      </c>
      <c r="B28" s="4" t="s">
        <v>2090</v>
      </c>
      <c r="C28" s="4">
        <v>6</v>
      </c>
      <c r="D28" s="4" t="str">
        <f ca="1">TRIM(IF(COUNTA(B28)=1,CONCATENATE(LEFT(B28,3),COUNTIF($B$17:(INDIRECT("B"&amp;ROW())),B28)),""))</f>
        <v>Vio4</v>
      </c>
      <c r="G28" s="4">
        <v>4</v>
      </c>
      <c r="J28" s="4">
        <v>7</v>
      </c>
      <c r="K28" s="4">
        <v>3</v>
      </c>
      <c r="L28" s="4">
        <v>26</v>
      </c>
      <c r="O28" s="4"/>
      <c r="Q28" s="54" t="str">
        <f>Database!AS5477</f>
        <v>Lv.4 Cooltime Turn -1</v>
      </c>
    </row>
    <row r="29" spans="1:17" x14ac:dyDescent="0.15">
      <c r="D29" s="4" t="str">
        <f ca="1">TRIM(IF(COUNTA(B29)=1,CONCATENATE(LEFT(B29,3),COUNTIF($B$17:(INDIRECT("B"&amp;ROW())),B29)),""))</f>
        <v/>
      </c>
      <c r="O29" s="4"/>
      <c r="Q29" s="54" t="str">
        <f>Database!AS5478</f>
        <v>Leader Skill: Increases the HP of ally monsters with Water attribute by 50%.</v>
      </c>
    </row>
    <row r="30" spans="1:17" x14ac:dyDescent="0.15">
      <c r="D30" s="4" t="str">
        <f ca="1">TRIM(IF(COUNTA(B30)=1,CONCATENATE(LEFT(B30,3),COUNTIF($B$17:(INDIRECT("B"&amp;ROW())),B30)),""))</f>
        <v/>
      </c>
      <c r="O30" s="4"/>
      <c r="Q30" s="54" t="str">
        <f>Database!AS5479</f>
        <v/>
      </c>
    </row>
    <row r="31" spans="1:17" x14ac:dyDescent="0.15">
      <c r="D31" s="4" t="str">
        <f ca="1">TRIM(IF(COUNTA(B31)=1,CONCATENATE(LEFT(B31,3),COUNTIF($B$17:(INDIRECT("B"&amp;ROW())),B31)),""))</f>
        <v/>
      </c>
      <c r="O31" s="4"/>
      <c r="Q31" s="54" t="str">
        <f>Database!AS5480</f>
        <v/>
      </c>
    </row>
    <row r="32" spans="1:17" x14ac:dyDescent="0.15">
      <c r="D32" s="4" t="str">
        <f ca="1">TRIM(IF(COUNTA(B32)=1,CONCATENATE(LEFT(B32,3),COUNTIF($B$17:(INDIRECT("B"&amp;ROW())),B32)),""))</f>
        <v/>
      </c>
      <c r="O32" s="4"/>
      <c r="Q32" s="54" t="str">
        <f>Database!AS5481</f>
        <v/>
      </c>
    </row>
    <row r="33" spans="4:17" x14ac:dyDescent="0.15">
      <c r="D33" s="4" t="str">
        <f ca="1">TRIM(IF(COUNTA(B33)=1,CONCATENATE(LEFT(B33,3),COUNTIF($B$17:(INDIRECT("B"&amp;ROW())),B33)),""))</f>
        <v/>
      </c>
      <c r="O33" s="4"/>
      <c r="Q33" s="52" t="str">
        <f>Database!AS5482</f>
        <v/>
      </c>
    </row>
    <row r="34" spans="4:17" x14ac:dyDescent="0.15">
      <c r="D34" s="4" t="str">
        <f ca="1">TRIM(IF(COUNTA(B34)=1,CONCATENATE(LEFT(B34,3),COUNTIF($B$17:(INDIRECT("B"&amp;ROW())),B34)),""))</f>
        <v/>
      </c>
      <c r="O34" s="4"/>
      <c r="Q34" s="52" t="str">
        <f>Database!AS5483</f>
        <v/>
      </c>
    </row>
    <row r="35" spans="4:17" x14ac:dyDescent="0.15">
      <c r="D35" s="4" t="str">
        <f ca="1">TRIM(IF(COUNTA(B35)=1,CONCATENATE(LEFT(B35,3),COUNTIF($B$17:(INDIRECT("B"&amp;ROW())),B35)),""))</f>
        <v/>
      </c>
      <c r="O35" s="4"/>
      <c r="Q35" s="52" t="str">
        <f>Database!AS5484</f>
        <v/>
      </c>
    </row>
    <row r="36" spans="4:17" x14ac:dyDescent="0.15">
      <c r="D36" s="4" t="str">
        <f ca="1">TRIM(IF(COUNTA(B36)=1,CONCATENATE(LEFT(B36,3),COUNTIF($B$17:(INDIRECT("B"&amp;ROW())),B36)),""))</f>
        <v/>
      </c>
      <c r="O36" s="4"/>
      <c r="Q36" s="52" t="str">
        <f>Database!AS5485</f>
        <v/>
      </c>
    </row>
    <row r="37" spans="4:17" x14ac:dyDescent="0.15">
      <c r="D37" s="4" t="str">
        <f ca="1">TRIM(IF(COUNTA(B37)=1,CONCATENATE(LEFT(B37,3),COUNTIF($B$17:(INDIRECT("B"&amp;ROW())),B37)),""))</f>
        <v/>
      </c>
      <c r="O37" s="4"/>
      <c r="Q37" s="52" t="str">
        <f>Database!AS5486</f>
        <v/>
      </c>
    </row>
    <row r="38" spans="4:17" x14ac:dyDescent="0.15">
      <c r="D38" s="4" t="str">
        <f ca="1">TRIM(IF(COUNTA(B38)=1,CONCATENATE(LEFT(B38,3),COUNTIF($B$17:(INDIRECT("B"&amp;ROW())),B38)),""))</f>
        <v/>
      </c>
      <c r="O38" s="4"/>
      <c r="Q38" s="52" t="str">
        <f>Database!AS5487</f>
        <v/>
      </c>
    </row>
    <row r="39" spans="4:17" x14ac:dyDescent="0.15">
      <c r="D39" s="4" t="str">
        <f ca="1">TRIM(IF(COUNTA(B39)=1,CONCATENATE(LEFT(B39,3),COUNTIF($B$17:(INDIRECT("B"&amp;ROW())),B39)),""))</f>
        <v/>
      </c>
      <c r="O39" s="4"/>
      <c r="Q39" s="52" t="str">
        <f>Database!AS5488</f>
        <v/>
      </c>
    </row>
    <row r="40" spans="4:17" x14ac:dyDescent="0.15">
      <c r="D40" s="4" t="str">
        <f ca="1">TRIM(IF(COUNTA(B40)=1,CONCATENATE(LEFT(B40,3),COUNTIF($B$17:(INDIRECT("B"&amp;ROW())),B40)),""))</f>
        <v/>
      </c>
      <c r="O40" s="4"/>
      <c r="Q40" s="52" t="str">
        <f>Database!AS5489</f>
        <v/>
      </c>
    </row>
    <row r="41" spans="4:17" x14ac:dyDescent="0.15">
      <c r="D41" s="4" t="str">
        <f ca="1">TRIM(IF(COUNTA(B41)=1,CONCATENATE(LEFT(B41,3),COUNTIF($B$17:(INDIRECT("B"&amp;ROW())),B41)),""))</f>
        <v/>
      </c>
      <c r="O41" s="4"/>
      <c r="Q41" s="52" t="str">
        <f>Database!AS5490</f>
        <v/>
      </c>
    </row>
    <row r="42" spans="4:17" x14ac:dyDescent="0.15">
      <c r="D42" s="4" t="str">
        <f ca="1">TRIM(IF(COUNTA(B42)=1,CONCATENATE(LEFT(B42,3),COUNTIF($B$17:(INDIRECT("B"&amp;ROW())),B42)),""))</f>
        <v/>
      </c>
      <c r="O42" s="4"/>
      <c r="Q42" s="52" t="str">
        <f>Database!AS5491</f>
        <v/>
      </c>
    </row>
    <row r="43" spans="4:17" x14ac:dyDescent="0.15">
      <c r="D43" s="4" t="str">
        <f ca="1">TRIM(IF(COUNTA(B43)=1,CONCATENATE(LEFT(B43,3),COUNTIF($B$17:(INDIRECT("B"&amp;ROW())),B43)),""))</f>
        <v/>
      </c>
      <c r="O43" s="4"/>
      <c r="Q43" s="52" t="str">
        <f>Database!AS5492</f>
        <v/>
      </c>
    </row>
    <row r="44" spans="4:17" x14ac:dyDescent="0.15">
      <c r="D44" s="4" t="str">
        <f ca="1">TRIM(IF(COUNTA(B44)=1,CONCATENATE(LEFT(B44,3),COUNTIF($B$17:(INDIRECT("B"&amp;ROW())),B44)),""))</f>
        <v/>
      </c>
      <c r="O44" s="4"/>
      <c r="Q44" s="52" t="str">
        <f>Database!AS5493</f>
        <v/>
      </c>
    </row>
    <row r="45" spans="4:17" x14ac:dyDescent="0.15">
      <c r="D45" s="4" t="str">
        <f ca="1">TRIM(IF(COUNTA(B45)=1,CONCATENATE(LEFT(B45,3),COUNTIF($B$17:(INDIRECT("B"&amp;ROW())),B45)),""))</f>
        <v/>
      </c>
      <c r="O45" s="4"/>
      <c r="Q45" s="52" t="str">
        <f>Database!AS5494</f>
        <v/>
      </c>
    </row>
    <row r="46" spans="4:17" x14ac:dyDescent="0.15">
      <c r="D46" s="4" t="str">
        <f ca="1">TRIM(IF(COUNTA(B46)=1,CONCATENATE(LEFT(B46,3),COUNTIF($B$17:(INDIRECT("B"&amp;ROW())),B46)),""))</f>
        <v/>
      </c>
      <c r="O46" s="4"/>
      <c r="Q46" s="52" t="str">
        <f>Database!AS5495</f>
        <v/>
      </c>
    </row>
    <row r="47" spans="4:17" x14ac:dyDescent="0.15">
      <c r="D47" s="4" t="str">
        <f ca="1">TRIM(IF(COUNTA(B47)=1,CONCATENATE(LEFT(B47,3),COUNTIF($B$17:(INDIRECT("B"&amp;ROW())),B47)),""))</f>
        <v/>
      </c>
      <c r="O47" s="4"/>
      <c r="Q47" s="52" t="str">
        <f>Database!AS5496</f>
        <v/>
      </c>
    </row>
    <row r="48" spans="4:17" x14ac:dyDescent="0.15">
      <c r="D48" s="4" t="str">
        <f ca="1">TRIM(IF(COUNTA(B48)=1,CONCATENATE(LEFT(B48,3),COUNTIF($B$17:(INDIRECT("B"&amp;ROW())),B48)),""))</f>
        <v/>
      </c>
      <c r="O48" s="4"/>
      <c r="Q48" s="52" t="str">
        <f>Database!AS5497</f>
        <v/>
      </c>
    </row>
    <row r="49" spans="4:17" x14ac:dyDescent="0.15">
      <c r="D49" s="4" t="str">
        <f ca="1">TRIM(IF(COUNTA(B49)=1,CONCATENATE(LEFT(B49,3),COUNTIF($B$17:(INDIRECT("B"&amp;ROW())),B49)),""))</f>
        <v/>
      </c>
      <c r="O49" s="4"/>
      <c r="Q49" s="52" t="str">
        <f>Database!AS5498</f>
        <v/>
      </c>
    </row>
    <row r="50" spans="4:17" x14ac:dyDescent="0.15">
      <c r="D50" s="4" t="str">
        <f ca="1">TRIM(IF(COUNTA(B50)=1,CONCATENATE(LEFT(B50,3),COUNTIF($B$17:(INDIRECT("B"&amp;ROW())),B50)),""))</f>
        <v/>
      </c>
      <c r="O50" s="4"/>
      <c r="Q50" s="52" t="str">
        <f>Database!AS5499</f>
        <v/>
      </c>
    </row>
    <row r="51" spans="4:17" x14ac:dyDescent="0.15">
      <c r="D51" s="4" t="str">
        <f ca="1">TRIM(IF(COUNTA(B51)=1,CONCATENATE(LEFT(B51,3),COUNTIF($B$17:(INDIRECT("B"&amp;ROW())),B51)),""))</f>
        <v/>
      </c>
      <c r="O51" s="4"/>
      <c r="Q51" s="52" t="str">
        <f>Database!AS5500</f>
        <v/>
      </c>
    </row>
    <row r="52" spans="4:17" x14ac:dyDescent="0.15">
      <c r="D52" s="4" t="str">
        <f ca="1">TRIM(IF(COUNTA(B52)=1,CONCATENATE(LEFT(B52,3),COUNTIF($B$17:(INDIRECT("B"&amp;ROW())),B52)),""))</f>
        <v/>
      </c>
      <c r="O52" s="4"/>
      <c r="Q52" s="52" t="str">
        <f>Database!AS5501</f>
        <v/>
      </c>
    </row>
    <row r="53" spans="4:17" x14ac:dyDescent="0.15">
      <c r="D53" s="4" t="str">
        <f ca="1">TRIM(IF(COUNTA(B53)=1,CONCATENATE(LEFT(B53,3),COUNTIF($B$17:(INDIRECT("B"&amp;ROW())),B53)),""))</f>
        <v/>
      </c>
      <c r="O53" s="4"/>
      <c r="Q53" s="52" t="str">
        <f>Database!AS5502</f>
        <v/>
      </c>
    </row>
    <row r="54" spans="4:17" x14ac:dyDescent="0.15">
      <c r="D54" s="4" t="str">
        <f ca="1">TRIM(IF(COUNTA(B54)=1,CONCATENATE(LEFT(B54,3),COUNTIF($B$17:(INDIRECT("B"&amp;ROW())),B54)),""))</f>
        <v/>
      </c>
      <c r="O54" s="4"/>
      <c r="Q54" s="52" t="str">
        <f>Database!AS5503</f>
        <v/>
      </c>
    </row>
    <row r="55" spans="4:17" x14ac:dyDescent="0.15">
      <c r="D55" s="4" t="str">
        <f ca="1">TRIM(IF(COUNTA(B55)=1,CONCATENATE(LEFT(B55,3),COUNTIF($B$17:(INDIRECT("B"&amp;ROW())),B55)),""))</f>
        <v/>
      </c>
      <c r="O55" s="4"/>
      <c r="Q55" s="52" t="str">
        <f>Database!AS5504</f>
        <v/>
      </c>
    </row>
    <row r="56" spans="4:17" x14ac:dyDescent="0.15">
      <c r="D56" s="4" t="str">
        <f ca="1">TRIM(IF(COUNTA(B56)=1,CONCATENATE(LEFT(B56,3),COUNTIF($B$17:(INDIRECT("B"&amp;ROW())),B56)),""))</f>
        <v/>
      </c>
      <c r="O56" s="4"/>
      <c r="Q56" s="52" t="str">
        <f>Database!AS5505</f>
        <v/>
      </c>
    </row>
    <row r="57" spans="4:17" x14ac:dyDescent="0.15">
      <c r="D57" s="4" t="str">
        <f ca="1">TRIM(IF(COUNTA(B57)=1,CONCATENATE(LEFT(B57,3),COUNTIF($B$17:(INDIRECT("B"&amp;ROW())),B57)),""))</f>
        <v/>
      </c>
      <c r="O57" s="4"/>
      <c r="Q57" s="52" t="str">
        <f>Database!AS5506</f>
        <v/>
      </c>
    </row>
    <row r="58" spans="4:17" x14ac:dyDescent="0.15">
      <c r="D58" s="4" t="str">
        <f ca="1">TRIM(IF(COUNTA(B58)=1,CONCATENATE(LEFT(B58,3),COUNTIF($B$17:(INDIRECT("B"&amp;ROW())),B58)),""))</f>
        <v/>
      </c>
      <c r="O58" s="4"/>
      <c r="Q58" s="52" t="str">
        <f>Database!AS5507</f>
        <v/>
      </c>
    </row>
    <row r="59" spans="4:17" x14ac:dyDescent="0.15">
      <c r="D59" s="4" t="str">
        <f ca="1">TRIM(IF(COUNTA(B59)=1,CONCATENATE(LEFT(B59,3),COUNTIF($B$17:(INDIRECT("B"&amp;ROW())),B59)),""))</f>
        <v/>
      </c>
      <c r="O59" s="4"/>
      <c r="Q59" s="52" t="str">
        <f>Database!AS5508</f>
        <v/>
      </c>
    </row>
    <row r="60" spans="4:17" x14ac:dyDescent="0.15">
      <c r="D60" s="4" t="str">
        <f ca="1">TRIM(IF(COUNTA(B60)=1,CONCATENATE(LEFT(B60,3),COUNTIF($B$17:(INDIRECT("B"&amp;ROW())),B60)),""))</f>
        <v/>
      </c>
      <c r="O60" s="4"/>
      <c r="Q60" s="52" t="str">
        <f>Database!AS5509</f>
        <v/>
      </c>
    </row>
    <row r="61" spans="4:17" x14ac:dyDescent="0.15">
      <c r="D61" s="4" t="str">
        <f ca="1">TRIM(IF(COUNTA(B61)=1,CONCATENATE(LEFT(B61,3),COUNTIF($B$17:(INDIRECT("B"&amp;ROW())),B61)),""))</f>
        <v/>
      </c>
      <c r="O61" s="4"/>
      <c r="Q61" s="52" t="str">
        <f>Database!AS5510</f>
        <v/>
      </c>
    </row>
    <row r="62" spans="4:17" x14ac:dyDescent="0.15">
      <c r="D62" s="4" t="str">
        <f ca="1">TRIM(IF(COUNTA(B62)=1,CONCATENATE(LEFT(B62,3),COUNTIF($B$17:(INDIRECT("B"&amp;ROW())),B62)),""))</f>
        <v/>
      </c>
      <c r="O62" s="4"/>
      <c r="Q62" s="52" t="str">
        <f>Database!AS5511</f>
        <v/>
      </c>
    </row>
    <row r="63" spans="4:17" x14ac:dyDescent="0.15">
      <c r="D63" s="4" t="str">
        <f ca="1">TRIM(IF(COUNTA(B63)=1,CONCATENATE(LEFT(B63,3),COUNTIF($B$17:(INDIRECT("B"&amp;ROW())),B63)),""))</f>
        <v/>
      </c>
      <c r="O63" s="4"/>
      <c r="Q63" s="52" t="str">
        <f>Database!AS5512</f>
        <v/>
      </c>
    </row>
    <row r="64" spans="4:17" x14ac:dyDescent="0.15">
      <c r="D64" s="4" t="str">
        <f ca="1">TRIM(IF(COUNTA(B64)=1,CONCATENATE(LEFT(B64,3),COUNTIF($B$17:(INDIRECT("B"&amp;ROW())),B64)),""))</f>
        <v/>
      </c>
      <c r="O64" s="4"/>
      <c r="Q64" s="52" t="str">
        <f>Database!AS5513</f>
        <v/>
      </c>
    </row>
    <row r="65" spans="4:17" x14ac:dyDescent="0.15">
      <c r="D65" s="4" t="str">
        <f ca="1">TRIM(IF(COUNTA(B65)=1,CONCATENATE(LEFT(B65,3),COUNTIF($B$17:(INDIRECT("B"&amp;ROW())),B65)),""))</f>
        <v/>
      </c>
      <c r="O65" s="4"/>
      <c r="Q65" s="52" t="str">
        <f>Database!AS5514</f>
        <v/>
      </c>
    </row>
    <row r="66" spans="4:17" x14ac:dyDescent="0.15">
      <c r="D66" s="4" t="str">
        <f ca="1">TRIM(IF(COUNTA(B66)=1,CONCATENATE(LEFT(B66,3),COUNTIF($B$17:(INDIRECT("B"&amp;ROW())),B66)),""))</f>
        <v/>
      </c>
      <c r="O66" s="4"/>
      <c r="Q66" s="52" t="str">
        <f>Database!AS5515</f>
        <v/>
      </c>
    </row>
    <row r="67" spans="4:17" x14ac:dyDescent="0.15">
      <c r="D67" s="4" t="str">
        <f ca="1">TRIM(IF(COUNTA(B67)=1,CONCATENATE(LEFT(B67,3),COUNTIF($B$17:(INDIRECT("B"&amp;ROW())),B67)),""))</f>
        <v/>
      </c>
      <c r="O67" s="4"/>
      <c r="Q67" s="52" t="str">
        <f>Database!AS5516</f>
        <v/>
      </c>
    </row>
    <row r="68" spans="4:17" x14ac:dyDescent="0.15">
      <c r="D68" s="4" t="str">
        <f ca="1">TRIM(IF(COUNTA(B68)=1,CONCATENATE(LEFT(B68,3),COUNTIF($B$17:(INDIRECT("B"&amp;ROW())),B68)),""))</f>
        <v/>
      </c>
      <c r="O68" s="4"/>
      <c r="Q68" s="52" t="str">
        <f>Database!AS5517</f>
        <v/>
      </c>
    </row>
    <row r="69" spans="4:17" x14ac:dyDescent="0.15">
      <c r="D69" s="4" t="str">
        <f ca="1">TRIM(IF(COUNTA(B69)=1,CONCATENATE(LEFT(B69,3),COUNTIF($B$17:(INDIRECT("B"&amp;ROW())),B69)),""))</f>
        <v/>
      </c>
      <c r="O69" s="4"/>
      <c r="Q69" s="52" t="str">
        <f>Database!AS5518</f>
        <v/>
      </c>
    </row>
    <row r="70" spans="4:17" x14ac:dyDescent="0.15">
      <c r="D70" s="4" t="str">
        <f ca="1">TRIM(IF(COUNTA(B70)=1,CONCATENATE(LEFT(B70,3),COUNTIF($B$17:(INDIRECT("B"&amp;ROW())),B70)),""))</f>
        <v/>
      </c>
      <c r="O70" s="4"/>
      <c r="Q70" s="52" t="str">
        <f>Database!AS5519</f>
        <v/>
      </c>
    </row>
    <row r="71" spans="4:17" x14ac:dyDescent="0.15">
      <c r="D71" s="4" t="str">
        <f ca="1">TRIM(IF(COUNTA(B71)=1,CONCATENATE(LEFT(B71,3),COUNTIF($B$17:(INDIRECT("B"&amp;ROW())),B71)),""))</f>
        <v/>
      </c>
      <c r="O71" s="4"/>
      <c r="Q71" s="52" t="str">
        <f>Database!AS5520</f>
        <v/>
      </c>
    </row>
    <row r="72" spans="4:17" x14ac:dyDescent="0.15">
      <c r="D72" s="4" t="str">
        <f ca="1">TRIM(IF(COUNTA(B72)=1,CONCATENATE(LEFT(B72,3),COUNTIF($B$17:(INDIRECT("B"&amp;ROW())),B72)),""))</f>
        <v/>
      </c>
      <c r="O72" s="4"/>
      <c r="Q72" s="52" t="str">
        <f>Database!AS5521</f>
        <v/>
      </c>
    </row>
    <row r="73" spans="4:17" x14ac:dyDescent="0.15">
      <c r="D73" s="4" t="str">
        <f ca="1">TRIM(IF(COUNTA(B73)=1,CONCATENATE(LEFT(B73,3),COUNTIF($B$17:(INDIRECT("B"&amp;ROW())),B73)),""))</f>
        <v/>
      </c>
      <c r="O73" s="4"/>
      <c r="Q73" s="52" t="str">
        <f>Database!AS5522</f>
        <v/>
      </c>
    </row>
    <row r="74" spans="4:17" x14ac:dyDescent="0.15">
      <c r="D74" s="4" t="str">
        <f ca="1">TRIM(IF(COUNTA(B74)=1,CONCATENATE(LEFT(B74,3),COUNTIF($B$17:(INDIRECT("B"&amp;ROW())),B74)),""))</f>
        <v/>
      </c>
      <c r="O74" s="4"/>
      <c r="Q74" s="52" t="str">
        <f>Database!AS5523</f>
        <v/>
      </c>
    </row>
    <row r="75" spans="4:17" x14ac:dyDescent="0.15">
      <c r="D75" s="4" t="str">
        <f ca="1">TRIM(IF(COUNTA(B75)=1,CONCATENATE(LEFT(B75,3),COUNTIF($B$17:(INDIRECT("B"&amp;ROW())),B75)),""))</f>
        <v/>
      </c>
      <c r="O75" s="4"/>
      <c r="Q75" s="52" t="str">
        <f>Database!AS5524</f>
        <v/>
      </c>
    </row>
    <row r="76" spans="4:17" x14ac:dyDescent="0.15">
      <c r="D76" s="4" t="str">
        <f ca="1">TRIM(IF(COUNTA(B76)=1,CONCATENATE(LEFT(B76,3),COUNTIF($B$17:(INDIRECT("B"&amp;ROW())),B76)),""))</f>
        <v/>
      </c>
      <c r="O76" s="4"/>
      <c r="Q76" s="52" t="str">
        <f>Database!AS5525</f>
        <v/>
      </c>
    </row>
    <row r="77" spans="4:17" x14ac:dyDescent="0.15">
      <c r="D77" s="4" t="str">
        <f ca="1">TRIM(IF(COUNTA(B77)=1,CONCATENATE(LEFT(B77,3),COUNTIF($B$17:(INDIRECT("B"&amp;ROW())),B77)),""))</f>
        <v/>
      </c>
      <c r="O77" s="4"/>
      <c r="Q77" s="52" t="str">
        <f>Database!AS5526</f>
        <v/>
      </c>
    </row>
    <row r="78" spans="4:17" x14ac:dyDescent="0.15">
      <c r="D78" s="4" t="str">
        <f ca="1">TRIM(IF(COUNTA(B78)=1,CONCATENATE(LEFT(B78,3),COUNTIF($B$17:(INDIRECT("B"&amp;ROW())),B78)),""))</f>
        <v/>
      </c>
      <c r="O78" s="4"/>
      <c r="Q78" s="52" t="str">
        <f>Database!AS5527</f>
        <v/>
      </c>
    </row>
    <row r="79" spans="4:17" x14ac:dyDescent="0.15">
      <c r="D79" s="4" t="str">
        <f ca="1">TRIM(IF(COUNTA(B79)=1,CONCATENATE(LEFT(B79,3),COUNTIF($B$17:(INDIRECT("B"&amp;ROW())),B79)),""))</f>
        <v/>
      </c>
      <c r="O79" s="4"/>
      <c r="Q79" s="52" t="str">
        <f>Database!AS5528</f>
        <v/>
      </c>
    </row>
    <row r="80" spans="4:17" x14ac:dyDescent="0.15">
      <c r="D80" s="4" t="str">
        <f ca="1">TRIM(IF(COUNTA(B80)=1,CONCATENATE(LEFT(B80,3),COUNTIF($B$17:(INDIRECT("B"&amp;ROW())),B80)),""))</f>
        <v/>
      </c>
      <c r="O80" s="4"/>
      <c r="Q80" s="52" t="str">
        <f>Database!AS5529</f>
        <v/>
      </c>
    </row>
    <row r="81" spans="4:17" x14ac:dyDescent="0.15">
      <c r="D81" s="4" t="str">
        <f ca="1">TRIM(IF(COUNTA(B81)=1,CONCATENATE(LEFT(B81,3),COUNTIF($B$17:(INDIRECT("B"&amp;ROW())),B81)),""))</f>
        <v/>
      </c>
      <c r="O81" s="4"/>
      <c r="Q81" s="52" t="str">
        <f>Database!AS5530</f>
        <v/>
      </c>
    </row>
    <row r="82" spans="4:17" x14ac:dyDescent="0.15">
      <c r="D82" s="4" t="str">
        <f ca="1">TRIM(IF(COUNTA(B82)=1,CONCATENATE(LEFT(B82,3),COUNTIF($B$17:(INDIRECT("B"&amp;ROW())),B82)),""))</f>
        <v/>
      </c>
      <c r="O82" s="4"/>
      <c r="Q82" s="52" t="str">
        <f>Database!AS5531</f>
        <v/>
      </c>
    </row>
    <row r="83" spans="4:17" x14ac:dyDescent="0.15">
      <c r="D83" s="4" t="str">
        <f ca="1">TRIM(IF(COUNTA(B83)=1,CONCATENATE(LEFT(B83,3),COUNTIF($B$17:(INDIRECT("B"&amp;ROW())),B83)),""))</f>
        <v/>
      </c>
      <c r="O83" s="4"/>
      <c r="Q83" s="52" t="str">
        <f>Database!AS5532</f>
        <v/>
      </c>
    </row>
    <row r="84" spans="4:17" x14ac:dyDescent="0.15">
      <c r="D84" s="4" t="str">
        <f ca="1">TRIM(IF(COUNTA(B84)=1,CONCATENATE(LEFT(B84,3),COUNTIF($B$17:(INDIRECT("B"&amp;ROW())),B84)),""))</f>
        <v/>
      </c>
      <c r="O84" s="4"/>
      <c r="Q84" s="52" t="str">
        <f>Database!AS5533</f>
        <v/>
      </c>
    </row>
    <row r="85" spans="4:17" x14ac:dyDescent="0.15">
      <c r="D85" s="4" t="str">
        <f ca="1">TRIM(IF(COUNTA(B85)=1,CONCATENATE(LEFT(B85,3),COUNTIF($B$17:(INDIRECT("B"&amp;ROW())),B85)),""))</f>
        <v/>
      </c>
      <c r="O85" s="4"/>
      <c r="Q85" s="52" t="str">
        <f>Database!AS5534</f>
        <v/>
      </c>
    </row>
    <row r="86" spans="4:17" x14ac:dyDescent="0.15">
      <c r="D86" s="4" t="str">
        <f ca="1">TRIM(IF(COUNTA(B86)=1,CONCATENATE(LEFT(B86,3),COUNTIF($B$17:(INDIRECT("B"&amp;ROW())),B86)),""))</f>
        <v/>
      </c>
      <c r="O86" s="4"/>
      <c r="Q86" s="52" t="str">
        <f>Database!AS5535</f>
        <v/>
      </c>
    </row>
    <row r="87" spans="4:17" x14ac:dyDescent="0.15">
      <c r="D87" s="4" t="str">
        <f ca="1">TRIM(IF(COUNTA(B87)=1,CONCATENATE(LEFT(B87,3),COUNTIF($B$17:(INDIRECT("B"&amp;ROW())),B87)),""))</f>
        <v/>
      </c>
      <c r="O87" s="4"/>
      <c r="Q87" s="52" t="str">
        <f>Database!AS5536</f>
        <v/>
      </c>
    </row>
    <row r="88" spans="4:17" x14ac:dyDescent="0.15">
      <c r="D88" s="4" t="str">
        <f ca="1">TRIM(IF(COUNTA(B88)=1,CONCATENATE(LEFT(B88,3),COUNTIF($B$17:(INDIRECT("B"&amp;ROW())),B88)),""))</f>
        <v/>
      </c>
      <c r="O88" s="4"/>
      <c r="Q88" s="52" t="str">
        <f>Database!AS5537</f>
        <v/>
      </c>
    </row>
    <row r="89" spans="4:17" x14ac:dyDescent="0.15">
      <c r="D89" s="4" t="str">
        <f ca="1">TRIM(IF(COUNTA(B89)=1,CONCATENATE(LEFT(B89,3),COUNTIF($B$17:(INDIRECT("B"&amp;ROW())),B89)),""))</f>
        <v/>
      </c>
      <c r="O89" s="4"/>
      <c r="Q89" s="52" t="str">
        <f>Database!AS5538</f>
        <v/>
      </c>
    </row>
    <row r="90" spans="4:17" x14ac:dyDescent="0.15">
      <c r="D90" s="4" t="str">
        <f ca="1">TRIM(IF(COUNTA(B90)=1,CONCATENATE(LEFT(B90,3),COUNTIF($B$17:(INDIRECT("B"&amp;ROW())),B90)),""))</f>
        <v/>
      </c>
      <c r="O90" s="4"/>
      <c r="Q90" s="52" t="str">
        <f>Database!AS5539</f>
        <v/>
      </c>
    </row>
    <row r="91" spans="4:17" x14ac:dyDescent="0.15">
      <c r="D91" s="4" t="str">
        <f ca="1">TRIM(IF(COUNTA(B91)=1,CONCATENATE(LEFT(B91,3),COUNTIF($B$17:(INDIRECT("B"&amp;ROW())),B91)),""))</f>
        <v/>
      </c>
      <c r="O91" s="4"/>
      <c r="Q91" s="52" t="str">
        <f>Database!AS5540</f>
        <v/>
      </c>
    </row>
    <row r="92" spans="4:17" x14ac:dyDescent="0.15">
      <c r="D92" s="4" t="str">
        <f ca="1">TRIM(IF(COUNTA(B92)=1,CONCATENATE(LEFT(B92,3),COUNTIF($B$17:(INDIRECT("B"&amp;ROW())),B92)),""))</f>
        <v/>
      </c>
      <c r="O92" s="4"/>
      <c r="Q92" s="52" t="str">
        <f>Database!AS5541</f>
        <v/>
      </c>
    </row>
    <row r="93" spans="4:17" x14ac:dyDescent="0.15">
      <c r="D93" s="4" t="str">
        <f ca="1">TRIM(IF(COUNTA(B93)=1,CONCATENATE(LEFT(B93,3),COUNTIF($B$17:(INDIRECT("B"&amp;ROW())),B93)),""))</f>
        <v/>
      </c>
      <c r="O93" s="4"/>
      <c r="Q93" s="52" t="str">
        <f>Database!AS5542</f>
        <v/>
      </c>
    </row>
    <row r="94" spans="4:17" x14ac:dyDescent="0.15">
      <c r="D94" s="4" t="str">
        <f ca="1">TRIM(IF(COUNTA(B94)=1,CONCATENATE(LEFT(B94,3),COUNTIF($B$17:(INDIRECT("B"&amp;ROW())),B94)),""))</f>
        <v/>
      </c>
      <c r="O94" s="4"/>
      <c r="Q94" s="52" t="str">
        <f>Database!AS5543</f>
        <v/>
      </c>
    </row>
    <row r="95" spans="4:17" x14ac:dyDescent="0.15">
      <c r="D95" s="4" t="str">
        <f ca="1">TRIM(IF(COUNTA(B95)=1,CONCATENATE(LEFT(B95,3),COUNTIF($B$17:(INDIRECT("B"&amp;ROW())),B95)),""))</f>
        <v/>
      </c>
      <c r="O95" s="4"/>
      <c r="Q95" s="52" t="str">
        <f>Database!AS5544</f>
        <v/>
      </c>
    </row>
    <row r="96" spans="4:17" x14ac:dyDescent="0.15">
      <c r="D96" s="4" t="str">
        <f ca="1">TRIM(IF(COUNTA(B96)=1,CONCATENATE(LEFT(B96,3),COUNTIF($B$17:(INDIRECT("B"&amp;ROW())),B96)),""))</f>
        <v/>
      </c>
      <c r="O96" s="4"/>
      <c r="Q96" s="52" t="str">
        <f>Database!AS5545</f>
        <v/>
      </c>
    </row>
    <row r="97" spans="4:17" x14ac:dyDescent="0.15">
      <c r="D97" s="4" t="str">
        <f ca="1">TRIM(IF(COUNTA(B97)=1,CONCATENATE(LEFT(B97,3),COUNTIF($B$17:(INDIRECT("B"&amp;ROW())),B97)),""))</f>
        <v/>
      </c>
      <c r="O97" s="4"/>
      <c r="Q97" s="52" t="str">
        <f>Database!AS5546</f>
        <v/>
      </c>
    </row>
    <row r="98" spans="4:17" x14ac:dyDescent="0.15">
      <c r="D98" s="4" t="str">
        <f ca="1">TRIM(IF(COUNTA(B98)=1,CONCATENATE(LEFT(B98,3),COUNTIF($B$17:(INDIRECT("B"&amp;ROW())),B98)),""))</f>
        <v/>
      </c>
      <c r="O98" s="4"/>
      <c r="Q98" s="52" t="str">
        <f>Database!AS5547</f>
        <v/>
      </c>
    </row>
    <row r="99" spans="4:17" x14ac:dyDescent="0.15">
      <c r="D99" s="4" t="str">
        <f ca="1">TRIM(IF(COUNTA(B99)=1,CONCATENATE(LEFT(B99,3),COUNTIF($B$17:(INDIRECT("B"&amp;ROW())),B99)),""))</f>
        <v/>
      </c>
      <c r="O99" s="4"/>
      <c r="Q99" s="52" t="str">
        <f>Database!AS5548</f>
        <v/>
      </c>
    </row>
    <row r="100" spans="4:17" x14ac:dyDescent="0.15">
      <c r="D100" s="4" t="str">
        <f ca="1">TRIM(IF(COUNTA(B100)=1,CONCATENATE(LEFT(B100,3),COUNTIF($B$17:(INDIRECT("B"&amp;ROW())),B100)),""))</f>
        <v/>
      </c>
      <c r="O100" s="4"/>
      <c r="Q100" s="52" t="str">
        <f>Database!AS5549</f>
        <v/>
      </c>
    </row>
    <row r="101" spans="4:17" x14ac:dyDescent="0.15">
      <c r="D101" s="4" t="str">
        <f ca="1">TRIM(IF(COUNTA(B101)=1,CONCATENATE(LEFT(B101,3),COUNTIF($B$17:(INDIRECT("B"&amp;ROW())),B101)),""))</f>
        <v/>
      </c>
      <c r="O101" s="4"/>
      <c r="Q101" s="52" t="str">
        <f>Database!AS5550</f>
        <v/>
      </c>
    </row>
    <row r="102" spans="4:17" x14ac:dyDescent="0.15">
      <c r="D102" s="4" t="str">
        <f ca="1">TRIM(IF(COUNTA(B102)=1,CONCATENATE(LEFT(B102,3),COUNTIF($B$17:(INDIRECT("B"&amp;ROW())),B102)),""))</f>
        <v/>
      </c>
      <c r="O102" s="4"/>
      <c r="Q102" s="52" t="str">
        <f>Database!AS5551</f>
        <v/>
      </c>
    </row>
    <row r="103" spans="4:17" x14ac:dyDescent="0.15">
      <c r="D103" s="4" t="str">
        <f ca="1">TRIM(IF(COUNTA(B103)=1,CONCATENATE(LEFT(B103,3),COUNTIF($B$17:(INDIRECT("B"&amp;ROW())),B103)),""))</f>
        <v/>
      </c>
      <c r="O103" s="4"/>
      <c r="Q103" s="52" t="str">
        <f>Database!AS5552</f>
        <v/>
      </c>
    </row>
    <row r="104" spans="4:17" x14ac:dyDescent="0.15">
      <c r="D104" s="4" t="str">
        <f ca="1">TRIM(IF(COUNTA(B104)=1,CONCATENATE(LEFT(B104,3),COUNTIF($B$17:(INDIRECT("B"&amp;ROW())),B104)),""))</f>
        <v/>
      </c>
      <c r="O104" s="4"/>
      <c r="Q104" s="52" t="str">
        <f>Database!AS5553</f>
        <v/>
      </c>
    </row>
    <row r="105" spans="4:17" x14ac:dyDescent="0.15">
      <c r="D105" s="4" t="str">
        <f ca="1">TRIM(IF(COUNTA(B105)=1,CONCATENATE(LEFT(B105,3),COUNTIF($B$17:(INDIRECT("B"&amp;ROW())),B105)),""))</f>
        <v/>
      </c>
      <c r="O105" s="4"/>
      <c r="Q105" s="51" t="str">
        <f>Database!AS5554</f>
        <v/>
      </c>
    </row>
    <row r="106" spans="4:17" x14ac:dyDescent="0.15">
      <c r="D106" s="4" t="str">
        <f ca="1">TRIM(IF(COUNTA(B106)=1,CONCATENATE(LEFT(B106,3),COUNTIF($B$17:(INDIRECT("B"&amp;ROW())),B106)),""))</f>
        <v/>
      </c>
      <c r="O106" s="4"/>
      <c r="Q106" s="51" t="str">
        <f>Database!AS5555</f>
        <v/>
      </c>
    </row>
    <row r="107" spans="4:17" x14ac:dyDescent="0.15">
      <c r="D107" s="4" t="str">
        <f ca="1">TRIM(IF(COUNTA(B107)=1,CONCATENATE(LEFT(B107,3),COUNTIF($B$17:(INDIRECT("B"&amp;ROW())),B107)),""))</f>
        <v/>
      </c>
      <c r="O107" s="4"/>
      <c r="Q107" s="51" t="str">
        <f>Database!AS5556</f>
        <v/>
      </c>
    </row>
    <row r="108" spans="4:17" x14ac:dyDescent="0.15">
      <c r="D108" s="4" t="str">
        <f ca="1">TRIM(IF(COUNTA(B108)=1,CONCATENATE(LEFT(B108,3),COUNTIF($B$17:(INDIRECT("B"&amp;ROW())),B108)),""))</f>
        <v/>
      </c>
      <c r="O108" s="4"/>
      <c r="Q108" s="51" t="str">
        <f>Database!AS5557</f>
        <v/>
      </c>
    </row>
    <row r="109" spans="4:17" x14ac:dyDescent="0.15">
      <c r="D109" s="4" t="str">
        <f ca="1">TRIM(IF(COUNTA(B109)=1,CONCATENATE(LEFT(B109,3),COUNTIF($B$17:(INDIRECT("B"&amp;ROW())),B109)),""))</f>
        <v/>
      </c>
      <c r="O109" s="4"/>
      <c r="Q109" s="51" t="str">
        <f>Database!AS5558</f>
        <v/>
      </c>
    </row>
    <row r="110" spans="4:17" x14ac:dyDescent="0.15">
      <c r="D110" s="4" t="str">
        <f ca="1">TRIM(IF(COUNTA(B110)=1,CONCATENATE(LEFT(B110,3),COUNTIF($B$17:(INDIRECT("B"&amp;ROW())),B110)),""))</f>
        <v/>
      </c>
      <c r="O110" s="4"/>
      <c r="Q110" s="51" t="str">
        <f>Database!AS5559</f>
        <v/>
      </c>
    </row>
    <row r="111" spans="4:17" x14ac:dyDescent="0.15">
      <c r="D111" s="4" t="str">
        <f ca="1">TRIM(IF(COUNTA(B111)=1,CONCATENATE(LEFT(B111,3),COUNTIF($B$17:(INDIRECT("B"&amp;ROW())),B111)),""))</f>
        <v/>
      </c>
      <c r="O111" s="4"/>
      <c r="Q111" s="51" t="str">
        <f>Database!AS5560</f>
        <v/>
      </c>
    </row>
    <row r="112" spans="4:17" x14ac:dyDescent="0.15">
      <c r="D112" s="4" t="str">
        <f ca="1">TRIM(IF(COUNTA(B112)=1,CONCATENATE(LEFT(B112,3),COUNTIF($B$17:(INDIRECT("B"&amp;ROW())),B112)),""))</f>
        <v/>
      </c>
      <c r="O112" s="4"/>
      <c r="Q112" s="51" t="str">
        <f>Database!AS5561</f>
        <v/>
      </c>
    </row>
    <row r="113" spans="4:17" x14ac:dyDescent="0.15">
      <c r="D113" s="4" t="str">
        <f ca="1">TRIM(IF(COUNTA(B113)=1,CONCATENATE(LEFT(B113,3),COUNTIF($B$17:(INDIRECT("B"&amp;ROW())),B113)),""))</f>
        <v/>
      </c>
      <c r="O113" s="4"/>
      <c r="Q113" s="51" t="str">
        <f>Database!AS5562</f>
        <v/>
      </c>
    </row>
    <row r="114" spans="4:17" x14ac:dyDescent="0.15">
      <c r="D114" s="4" t="str">
        <f ca="1">TRIM(IF(COUNTA(B114)=1,CONCATENATE(LEFT(B114,3),COUNTIF($B$17:(INDIRECT("B"&amp;ROW())),B114)),""))</f>
        <v/>
      </c>
      <c r="O114" s="4"/>
      <c r="Q114" s="51" t="str">
        <f>Database!AS5563</f>
        <v/>
      </c>
    </row>
    <row r="115" spans="4:17" x14ac:dyDescent="0.15">
      <c r="D115" s="4" t="str">
        <f ca="1">TRIM(IF(COUNTA(B115)=1,CONCATENATE(LEFT(B115,3),COUNTIF($B$17:(INDIRECT("B"&amp;ROW())),B115)),""))</f>
        <v/>
      </c>
      <c r="O115" s="4"/>
      <c r="Q115" s="51" t="str">
        <f>Database!AS5564</f>
        <v/>
      </c>
    </row>
    <row r="116" spans="4:17" x14ac:dyDescent="0.15">
      <c r="D116" s="4" t="str">
        <f ca="1">TRIM(IF(COUNTA(B116)=1,CONCATENATE(LEFT(B116,3),COUNTIF($B$17:(INDIRECT("B"&amp;ROW())),B116)),""))</f>
        <v/>
      </c>
      <c r="O116" s="4"/>
      <c r="Q116" s="51" t="str">
        <f>Database!AS5565</f>
        <v/>
      </c>
    </row>
    <row r="117" spans="4:17" x14ac:dyDescent="0.15">
      <c r="D117" s="4" t="str">
        <f ca="1">TRIM(IF(COUNTA(B117)=1,CONCATENATE(LEFT(B117,3),COUNTIF($B$17:(INDIRECT("B"&amp;ROW())),B117)),""))</f>
        <v/>
      </c>
      <c r="O117" s="4"/>
      <c r="Q117" s="51" t="str">
        <f>Database!AS5566</f>
        <v/>
      </c>
    </row>
    <row r="118" spans="4:17" x14ac:dyDescent="0.15">
      <c r="D118" s="4" t="str">
        <f ca="1">TRIM(IF(COUNTA(B118)=1,CONCATENATE(LEFT(B118,3),COUNTIF($B$17:(INDIRECT("B"&amp;ROW())),B118)),""))</f>
        <v/>
      </c>
      <c r="O118" s="4"/>
      <c r="Q118" s="51" t="str">
        <f>Database!AS5567</f>
        <v/>
      </c>
    </row>
    <row r="119" spans="4:17" x14ac:dyDescent="0.15">
      <c r="D119" s="4" t="str">
        <f ca="1">TRIM(IF(COUNTA(B119)=1,CONCATENATE(LEFT(B119,3),COUNTIF($B$17:(INDIRECT("B"&amp;ROW())),B119)),""))</f>
        <v/>
      </c>
      <c r="O119" s="4"/>
      <c r="Q119" s="51" t="str">
        <f>Database!AS5568</f>
        <v/>
      </c>
    </row>
    <row r="120" spans="4:17" x14ac:dyDescent="0.15">
      <c r="D120" s="4" t="str">
        <f ca="1">TRIM(IF(COUNTA(B120)=1,CONCATENATE(LEFT(B120,3),COUNTIF($B$17:(INDIRECT("B"&amp;ROW())),B120)),""))</f>
        <v/>
      </c>
      <c r="O120" s="4"/>
      <c r="Q120" s="51" t="str">
        <f>Database!AS5569</f>
        <v/>
      </c>
    </row>
    <row r="121" spans="4:17" x14ac:dyDescent="0.15">
      <c r="D121" s="4" t="str">
        <f ca="1">TRIM(IF(COUNTA(B121)=1,CONCATENATE(LEFT(B121,3),COUNTIF($B$17:(INDIRECT("B"&amp;ROW())),B121)),""))</f>
        <v/>
      </c>
      <c r="O121" s="4"/>
      <c r="Q121" s="51" t="str">
        <f>Database!AS5570</f>
        <v/>
      </c>
    </row>
    <row r="122" spans="4:17" x14ac:dyDescent="0.15">
      <c r="D122" s="4" t="str">
        <f ca="1">TRIM(IF(COUNTA(B122)=1,CONCATENATE(LEFT(B122,3),COUNTIF($B$17:(INDIRECT("B"&amp;ROW())),B122)),""))</f>
        <v/>
      </c>
      <c r="O122" s="4"/>
      <c r="Q122" s="51" t="str">
        <f>Database!AS5571</f>
        <v/>
      </c>
    </row>
    <row r="123" spans="4:17" x14ac:dyDescent="0.15">
      <c r="D123" s="4" t="str">
        <f ca="1">TRIM(IF(COUNTA(B123)=1,CONCATENATE(LEFT(B123,3),COUNTIF($B$17:(INDIRECT("B"&amp;ROW())),B123)),""))</f>
        <v/>
      </c>
      <c r="O123" s="4"/>
      <c r="Q123" s="51" t="str">
        <f>Database!AS5572</f>
        <v/>
      </c>
    </row>
    <row r="124" spans="4:17" x14ac:dyDescent="0.15">
      <c r="D124" s="4" t="str">
        <f ca="1">TRIM(IF(COUNTA(B124)=1,CONCATENATE(LEFT(B124,3),COUNTIF($B$17:(INDIRECT("B"&amp;ROW())),B124)),""))</f>
        <v/>
      </c>
      <c r="O124" s="4"/>
      <c r="Q124" s="51" t="str">
        <f>Database!AS5573</f>
        <v/>
      </c>
    </row>
    <row r="125" spans="4:17" x14ac:dyDescent="0.15">
      <c r="D125" s="4" t="str">
        <f ca="1">TRIM(IF(COUNTA(B125)=1,CONCATENATE(LEFT(B125,3),COUNTIF($B$17:(INDIRECT("B"&amp;ROW())),B125)),""))</f>
        <v/>
      </c>
      <c r="O125" s="4"/>
      <c r="Q125" s="51" t="str">
        <f>Database!AS5574</f>
        <v/>
      </c>
    </row>
    <row r="126" spans="4:17" x14ac:dyDescent="0.15">
      <c r="D126" s="4" t="str">
        <f ca="1">TRIM(IF(COUNTA(B126)=1,CONCATENATE(LEFT(B126,3),COUNTIF($B$17:(INDIRECT("B"&amp;ROW())),B126)),""))</f>
        <v/>
      </c>
      <c r="O126" s="4"/>
      <c r="Q126" s="51" t="str">
        <f>Database!AS5575</f>
        <v/>
      </c>
    </row>
    <row r="127" spans="4:17" x14ac:dyDescent="0.15">
      <c r="D127" s="4" t="str">
        <f ca="1">TRIM(IF(COUNTA(B127)=1,CONCATENATE(LEFT(B127,3),COUNTIF($B$17:(INDIRECT("B"&amp;ROW())),B127)),""))</f>
        <v/>
      </c>
      <c r="O127" s="4"/>
      <c r="Q127" s="51" t="str">
        <f>Database!AS5576</f>
        <v/>
      </c>
    </row>
    <row r="128" spans="4:17" x14ac:dyDescent="0.15">
      <c r="D128" s="4" t="str">
        <f ca="1">TRIM(IF(COUNTA(B128)=1,CONCATENATE(LEFT(B128,3),COUNTIF($B$17:(INDIRECT("B"&amp;ROW())),B128)),""))</f>
        <v/>
      </c>
      <c r="O128" s="4"/>
      <c r="Q128" s="51" t="str">
        <f>Database!AS5577</f>
        <v/>
      </c>
    </row>
    <row r="129" spans="4:17" x14ac:dyDescent="0.15">
      <c r="D129" s="4" t="str">
        <f ca="1">TRIM(IF(COUNTA(B129)=1,CONCATENATE(LEFT(B129,3),COUNTIF($B$17:(INDIRECT("B"&amp;ROW())),B129)),""))</f>
        <v/>
      </c>
      <c r="O129" s="4"/>
      <c r="Q129" s="51" t="str">
        <f>Database!AS5578</f>
        <v/>
      </c>
    </row>
    <row r="130" spans="4:17" x14ac:dyDescent="0.15">
      <c r="D130" s="4" t="str">
        <f ca="1">TRIM(IF(COUNTA(B130)=1,CONCATENATE(LEFT(B130,3),COUNTIF($B$17:(INDIRECT("B"&amp;ROW())),B130)),""))</f>
        <v/>
      </c>
      <c r="O130" s="4"/>
      <c r="Q130" s="51" t="str">
        <f>Database!AS5579</f>
        <v/>
      </c>
    </row>
    <row r="131" spans="4:17" x14ac:dyDescent="0.15">
      <c r="D131" s="4" t="str">
        <f ca="1">TRIM(IF(COUNTA(B131)=1,CONCATENATE(LEFT(B131,3),COUNTIF($B$17:(INDIRECT("B"&amp;ROW())),B131)),""))</f>
        <v/>
      </c>
      <c r="O131" s="4"/>
      <c r="Q131" s="51" t="str">
        <f>Database!AS5580</f>
        <v/>
      </c>
    </row>
    <row r="132" spans="4:17" x14ac:dyDescent="0.15">
      <c r="D132" s="4" t="str">
        <f ca="1">TRIM(IF(COUNTA(B132)=1,CONCATENATE(LEFT(B132,3),COUNTIF($B$17:(INDIRECT("B"&amp;ROW())),B132)),""))</f>
        <v/>
      </c>
      <c r="O132" s="4"/>
      <c r="Q132" s="51" t="str">
        <f>Database!AS5581</f>
        <v/>
      </c>
    </row>
    <row r="133" spans="4:17" x14ac:dyDescent="0.15">
      <c r="D133" s="4" t="str">
        <f ca="1">TRIM(IF(COUNTA(B133)=1,CONCATENATE(LEFT(B133,3),COUNTIF($B$17:(INDIRECT("B"&amp;ROW())),B133)),""))</f>
        <v/>
      </c>
      <c r="O133" s="4"/>
      <c r="Q133" s="51" t="str">
        <f>Database!AS5582</f>
        <v/>
      </c>
    </row>
    <row r="134" spans="4:17" x14ac:dyDescent="0.15">
      <c r="D134" s="4" t="str">
        <f ca="1">TRIM(IF(COUNTA(B134)=1,CONCATENATE(LEFT(B134,3),COUNTIF($B$17:(INDIRECT("B"&amp;ROW())),B134)),""))</f>
        <v/>
      </c>
      <c r="O134" s="4"/>
      <c r="Q134" s="51" t="str">
        <f>Database!AS5583</f>
        <v/>
      </c>
    </row>
    <row r="135" spans="4:17" x14ac:dyDescent="0.15">
      <c r="D135" s="4" t="str">
        <f ca="1">TRIM(IF(COUNTA(B135)=1,CONCATENATE(LEFT(B135,3),COUNTIF($B$17:(INDIRECT("B"&amp;ROW())),B135)),""))</f>
        <v/>
      </c>
      <c r="O135" s="4"/>
      <c r="Q135" s="51" t="str">
        <f>Database!AS5584</f>
        <v/>
      </c>
    </row>
    <row r="136" spans="4:17" x14ac:dyDescent="0.15">
      <c r="D136" s="4" t="str">
        <f ca="1">TRIM(IF(COUNTA(B136)=1,CONCATENATE(LEFT(B136,3),COUNTIF($B$17:(INDIRECT("B"&amp;ROW())),B136)),""))</f>
        <v/>
      </c>
      <c r="O136" s="4"/>
      <c r="Q136" s="51" t="str">
        <f>Database!AS5585</f>
        <v/>
      </c>
    </row>
    <row r="137" spans="4:17" x14ac:dyDescent="0.15">
      <c r="D137" s="4" t="str">
        <f ca="1">TRIM(IF(COUNTA(B137)=1,CONCATENATE(LEFT(B137,3),COUNTIF($B$17:(INDIRECT("B"&amp;ROW())),B137)),""))</f>
        <v/>
      </c>
      <c r="O137" s="4"/>
      <c r="Q137" s="51" t="str">
        <f>Database!AS5586</f>
        <v/>
      </c>
    </row>
    <row r="138" spans="4:17" x14ac:dyDescent="0.15">
      <c r="D138" s="4" t="str">
        <f ca="1">TRIM(IF(COUNTA(B138)=1,CONCATENATE(LEFT(B138,3),COUNTIF($B$17:(INDIRECT("B"&amp;ROW())),B138)),""))</f>
        <v/>
      </c>
      <c r="O138" s="4"/>
      <c r="Q138" s="51" t="str">
        <f>Database!AS5587</f>
        <v/>
      </c>
    </row>
    <row r="139" spans="4:17" x14ac:dyDescent="0.15">
      <c r="D139" s="4" t="str">
        <f ca="1">TRIM(IF(COUNTA(B139)=1,CONCATENATE(LEFT(B139,3),COUNTIF($B$17:(INDIRECT("B"&amp;ROW())),B139)),""))</f>
        <v/>
      </c>
      <c r="O139" s="4"/>
      <c r="Q139" s="51" t="str">
        <f>Database!AS5588</f>
        <v/>
      </c>
    </row>
    <row r="140" spans="4:17" x14ac:dyDescent="0.15">
      <c r="D140" s="4" t="str">
        <f ca="1">TRIM(IF(COUNTA(B140)=1,CONCATENATE(LEFT(B140,3),COUNTIF($B$17:(INDIRECT("B"&amp;ROW())),B140)),""))</f>
        <v/>
      </c>
      <c r="O140" s="4"/>
      <c r="Q140" s="51" t="str">
        <f>Database!AS5589</f>
        <v/>
      </c>
    </row>
    <row r="141" spans="4:17" x14ac:dyDescent="0.15">
      <c r="D141" s="4" t="str">
        <f ca="1">TRIM(IF(COUNTA(B141)=1,CONCATENATE(LEFT(B141,3),COUNTIF($B$17:(INDIRECT("B"&amp;ROW())),B141)),""))</f>
        <v/>
      </c>
      <c r="O141" s="4"/>
      <c r="Q141" s="51" t="str">
        <f>Database!AS5590</f>
        <v/>
      </c>
    </row>
    <row r="142" spans="4:17" x14ac:dyDescent="0.15">
      <c r="D142" s="4" t="str">
        <f ca="1">TRIM(IF(COUNTA(B142)=1,CONCATENATE(LEFT(B142,3),COUNTIF($B$17:(INDIRECT("B"&amp;ROW())),B142)),""))</f>
        <v/>
      </c>
      <c r="O142" s="4"/>
      <c r="Q142" s="51" t="str">
        <f>Database!AS5591</f>
        <v/>
      </c>
    </row>
    <row r="143" spans="4:17" x14ac:dyDescent="0.15">
      <c r="D143" s="4" t="str">
        <f ca="1">TRIM(IF(COUNTA(B143)=1,CONCATENATE(LEFT(B143,3),COUNTIF($B$17:(INDIRECT("B"&amp;ROW())),B143)),""))</f>
        <v/>
      </c>
      <c r="O143" s="4"/>
      <c r="Q143" s="51" t="str">
        <f>Database!AS5592</f>
        <v/>
      </c>
    </row>
    <row r="144" spans="4:17" x14ac:dyDescent="0.15">
      <c r="D144" s="4" t="str">
        <f ca="1">TRIM(IF(COUNTA(B144)=1,CONCATENATE(LEFT(B144,3),COUNTIF($B$17:(INDIRECT("B"&amp;ROW())),B144)),""))</f>
        <v/>
      </c>
      <c r="O144" s="4"/>
      <c r="Q144" s="51" t="str">
        <f>Database!AS5593</f>
        <v/>
      </c>
    </row>
    <row r="145" spans="4:17" x14ac:dyDescent="0.15">
      <c r="D145" s="4" t="str">
        <f ca="1">TRIM(IF(COUNTA(B145)=1,CONCATENATE(LEFT(B145,3),COUNTIF($B$17:(INDIRECT("B"&amp;ROW())),B145)),""))</f>
        <v/>
      </c>
      <c r="O145" s="4"/>
      <c r="Q145" s="51" t="str">
        <f>Database!AS5594</f>
        <v/>
      </c>
    </row>
    <row r="146" spans="4:17" x14ac:dyDescent="0.15">
      <c r="D146" s="4" t="str">
        <f ca="1">TRIM(IF(COUNTA(B146)=1,CONCATENATE(LEFT(B146,3),COUNTIF($B$17:(INDIRECT("B"&amp;ROW())),B146)),""))</f>
        <v/>
      </c>
      <c r="O146" s="4"/>
      <c r="Q146" s="51" t="str">
        <f>Database!AS5595</f>
        <v/>
      </c>
    </row>
    <row r="147" spans="4:17" x14ac:dyDescent="0.15">
      <c r="D147" s="4" t="str">
        <f ca="1">TRIM(IF(COUNTA(B147)=1,CONCATENATE(LEFT(B147,3),COUNTIF($B$17:(INDIRECT("B"&amp;ROW())),B147)),""))</f>
        <v/>
      </c>
      <c r="O147" s="4"/>
      <c r="Q147" s="51" t="str">
        <f>Database!AS5596</f>
        <v/>
      </c>
    </row>
    <row r="148" spans="4:17" x14ac:dyDescent="0.15">
      <c r="D148" s="4" t="str">
        <f ca="1">TRIM(IF(COUNTA(B148)=1,CONCATENATE(LEFT(B148,3),COUNTIF($B$17:(INDIRECT("B"&amp;ROW())),B148)),""))</f>
        <v/>
      </c>
      <c r="O148" s="4"/>
      <c r="Q148" s="51" t="str">
        <f>Database!AS5597</f>
        <v/>
      </c>
    </row>
    <row r="149" spans="4:17" x14ac:dyDescent="0.15">
      <c r="D149" s="4" t="str">
        <f ca="1">TRIM(IF(COUNTA(B149)=1,CONCATENATE(LEFT(B149,3),COUNTIF($B$17:(INDIRECT("B"&amp;ROW())),B149)),""))</f>
        <v/>
      </c>
      <c r="O149" s="4"/>
      <c r="Q149" s="51" t="str">
        <f>Database!AS5598</f>
        <v/>
      </c>
    </row>
    <row r="150" spans="4:17" x14ac:dyDescent="0.15">
      <c r="D150" s="4" t="str">
        <f ca="1">TRIM(IF(COUNTA(B150)=1,CONCATENATE(LEFT(B150,3),COUNTIF($B$17:(INDIRECT("B"&amp;ROW())),B150)),""))</f>
        <v/>
      </c>
      <c r="O150" s="4"/>
      <c r="Q150" s="51" t="str">
        <f>Database!AS5599</f>
        <v/>
      </c>
    </row>
    <row r="151" spans="4:17" x14ac:dyDescent="0.15">
      <c r="D151" s="4" t="str">
        <f ca="1">TRIM(IF(COUNTA(B151)=1,CONCATENATE(LEFT(B151,3),COUNTIF($B$17:(INDIRECT("B"&amp;ROW())),B151)),""))</f>
        <v/>
      </c>
      <c r="O151" s="4"/>
      <c r="Q151" s="51" t="str">
        <f>Database!AS5600</f>
        <v/>
      </c>
    </row>
    <row r="152" spans="4:17" x14ac:dyDescent="0.15">
      <c r="D152" s="4" t="str">
        <f ca="1">TRIM(IF(COUNTA(B152)=1,CONCATENATE(LEFT(B152,3),COUNTIF($B$17:(INDIRECT("B"&amp;ROW())),B152)),""))</f>
        <v/>
      </c>
      <c r="O152" s="4"/>
      <c r="Q152" s="51" t="str">
        <f>Database!AS5601</f>
        <v/>
      </c>
    </row>
    <row r="153" spans="4:17" x14ac:dyDescent="0.15">
      <c r="D153" s="4" t="str">
        <f ca="1">TRIM(IF(COUNTA(B153)=1,CONCATENATE(LEFT(B153,3),COUNTIF($B$17:(INDIRECT("B"&amp;ROW())),B153)),""))</f>
        <v/>
      </c>
      <c r="O153" s="4"/>
      <c r="Q153" s="51" t="str">
        <f>Database!AS5602</f>
        <v/>
      </c>
    </row>
    <row r="154" spans="4:17" x14ac:dyDescent="0.15">
      <c r="D154" s="4" t="str">
        <f ca="1">TRIM(IF(COUNTA(B154)=1,CONCATENATE(LEFT(B154,3),COUNTIF($B$17:(INDIRECT("B"&amp;ROW())),B154)),""))</f>
        <v/>
      </c>
      <c r="O154" s="4"/>
      <c r="Q154" s="51" t="str">
        <f>Database!AS5603</f>
        <v/>
      </c>
    </row>
    <row r="155" spans="4:17" x14ac:dyDescent="0.15">
      <c r="D155" s="4" t="str">
        <f ca="1">TRIM(IF(COUNTA(B155)=1,CONCATENATE(LEFT(B155,3),COUNTIF($B$17:(INDIRECT("B"&amp;ROW())),B155)),""))</f>
        <v/>
      </c>
      <c r="O155" s="4"/>
      <c r="Q155" s="51" t="str">
        <f>Database!AS5604</f>
        <v/>
      </c>
    </row>
    <row r="156" spans="4:17" x14ac:dyDescent="0.15">
      <c r="D156" s="4" t="str">
        <f ca="1">TRIM(IF(COUNTA(B156)=1,CONCATENATE(LEFT(B156,3),COUNTIF($B$17:(INDIRECT("B"&amp;ROW())),B156)),""))</f>
        <v/>
      </c>
      <c r="O156" s="4"/>
      <c r="Q156" s="51" t="str">
        <f>Database!AS5605</f>
        <v/>
      </c>
    </row>
    <row r="157" spans="4:17" x14ac:dyDescent="0.15">
      <c r="D157" s="4" t="str">
        <f ca="1">TRIM(IF(COUNTA(B157)=1,CONCATENATE(LEFT(B157,3),COUNTIF($B$17:(INDIRECT("B"&amp;ROW())),B157)),""))</f>
        <v/>
      </c>
      <c r="O157" s="4"/>
      <c r="Q157" s="51" t="str">
        <f>Database!AS5606</f>
        <v/>
      </c>
    </row>
    <row r="158" spans="4:17" x14ac:dyDescent="0.15">
      <c r="D158" s="4" t="str">
        <f ca="1">TRIM(IF(COUNTA(B158)=1,CONCATENATE(LEFT(B158,3),COUNTIF($B$17:(INDIRECT("B"&amp;ROW())),B158)),""))</f>
        <v/>
      </c>
      <c r="O158" s="4"/>
      <c r="Q158" s="51" t="str">
        <f>Database!AS5607</f>
        <v/>
      </c>
    </row>
    <row r="159" spans="4:17" x14ac:dyDescent="0.15">
      <c r="D159" s="4" t="str">
        <f ca="1">TRIM(IF(COUNTA(B159)=1,CONCATENATE(LEFT(B159,3),COUNTIF($B$17:(INDIRECT("B"&amp;ROW())),B159)),""))</f>
        <v/>
      </c>
      <c r="O159" s="4"/>
      <c r="Q159" s="51" t="str">
        <f>Database!AS5608</f>
        <v/>
      </c>
    </row>
    <row r="160" spans="4:17" x14ac:dyDescent="0.15">
      <c r="D160" s="4" t="str">
        <f ca="1">TRIM(IF(COUNTA(B160)=1,CONCATENATE(LEFT(B160,3),COUNTIF($B$17:(INDIRECT("B"&amp;ROW())),B160)),""))</f>
        <v/>
      </c>
      <c r="O160" s="4"/>
      <c r="Q160" s="51" t="str">
        <f>Database!AS5609</f>
        <v/>
      </c>
    </row>
    <row r="161" spans="4:17" x14ac:dyDescent="0.15">
      <c r="D161" s="4" t="str">
        <f ca="1">TRIM(IF(COUNTA(B161)=1,CONCATENATE(LEFT(B161,3),COUNTIF($B$17:(INDIRECT("B"&amp;ROW())),B161)),""))</f>
        <v/>
      </c>
      <c r="O161" s="4"/>
      <c r="Q161" s="51" t="str">
        <f>Database!AS5610</f>
        <v/>
      </c>
    </row>
    <row r="162" spans="4:17" x14ac:dyDescent="0.15">
      <c r="D162" s="4" t="str">
        <f ca="1">TRIM(IF(COUNTA(B162)=1,CONCATENATE(LEFT(B162,3),COUNTIF($B$17:(INDIRECT("B"&amp;ROW())),B162)),""))</f>
        <v/>
      </c>
      <c r="O162" s="4"/>
      <c r="Q162" s="51" t="str">
        <f>Database!AS5611</f>
        <v/>
      </c>
    </row>
    <row r="163" spans="4:17" x14ac:dyDescent="0.15">
      <c r="D163" s="4" t="str">
        <f ca="1">TRIM(IF(COUNTA(B163)=1,CONCATENATE(LEFT(B163,3),COUNTIF($B$17:(INDIRECT("B"&amp;ROW())),B163)),""))</f>
        <v/>
      </c>
      <c r="O163" s="4"/>
      <c r="Q163" s="51" t="str">
        <f>Database!AS5612</f>
        <v/>
      </c>
    </row>
    <row r="164" spans="4:17" x14ac:dyDescent="0.15">
      <c r="D164" s="4" t="str">
        <f ca="1">TRIM(IF(COUNTA(B164)=1,CONCATENATE(LEFT(B164,3),COUNTIF($B$17:(INDIRECT("B"&amp;ROW())),B164)),""))</f>
        <v/>
      </c>
      <c r="O164" s="4"/>
      <c r="Q164" s="51" t="str">
        <f>Database!AS5613</f>
        <v/>
      </c>
    </row>
    <row r="165" spans="4:17" x14ac:dyDescent="0.15">
      <c r="D165" s="4" t="str">
        <f ca="1">TRIM(IF(COUNTA(B165)=1,CONCATENATE(LEFT(B165,3),COUNTIF($B$17:(INDIRECT("B"&amp;ROW())),B165)),""))</f>
        <v/>
      </c>
      <c r="O165" s="4"/>
      <c r="Q165" s="51" t="str">
        <f>Database!AS5614</f>
        <v/>
      </c>
    </row>
    <row r="166" spans="4:17" x14ac:dyDescent="0.15">
      <c r="D166" s="4" t="str">
        <f ca="1">TRIM(IF(COUNTA(B166)=1,CONCATENATE(LEFT(B166,3),COUNTIF($B$17:(INDIRECT("B"&amp;ROW())),B166)),""))</f>
        <v/>
      </c>
      <c r="O166" s="4"/>
      <c r="Q166" s="51" t="str">
        <f>Database!AS5615</f>
        <v/>
      </c>
    </row>
    <row r="167" spans="4:17" x14ac:dyDescent="0.15">
      <c r="D167" s="4" t="str">
        <f ca="1">TRIM(IF(COUNTA(B167)=1,CONCATENATE(LEFT(B167,3),COUNTIF($B$17:(INDIRECT("B"&amp;ROW())),B167)),""))</f>
        <v/>
      </c>
      <c r="O167" s="4"/>
      <c r="Q167" s="51" t="str">
        <f>Database!AS5616</f>
        <v/>
      </c>
    </row>
    <row r="168" spans="4:17" x14ac:dyDescent="0.15">
      <c r="D168" s="4" t="str">
        <f ca="1">TRIM(IF(COUNTA(B168)=1,CONCATENATE(LEFT(B168,3),COUNTIF($B$17:(INDIRECT("B"&amp;ROW())),B168)),""))</f>
        <v/>
      </c>
      <c r="O168" s="4"/>
      <c r="Q168" s="51" t="str">
        <f>Database!AS5617</f>
        <v/>
      </c>
    </row>
    <row r="169" spans="4:17" x14ac:dyDescent="0.15">
      <c r="D169" s="4" t="str">
        <f ca="1">TRIM(IF(COUNTA(B169)=1,CONCATENATE(LEFT(B169,3),COUNTIF($B$17:(INDIRECT("B"&amp;ROW())),B169)),""))</f>
        <v/>
      </c>
      <c r="O169" s="4"/>
      <c r="Q169" s="51" t="str">
        <f>Database!AS5618</f>
        <v/>
      </c>
    </row>
    <row r="170" spans="4:17" x14ac:dyDescent="0.15">
      <c r="D170" s="4" t="str">
        <f ca="1">TRIM(IF(COUNTA(B170)=1,CONCATENATE(LEFT(B170,3),COUNTIF($B$17:(INDIRECT("B"&amp;ROW())),B170)),""))</f>
        <v/>
      </c>
      <c r="O170" s="4"/>
      <c r="Q170" s="51" t="str">
        <f>Database!AS5619</f>
        <v/>
      </c>
    </row>
    <row r="171" spans="4:17" x14ac:dyDescent="0.15">
      <c r="D171" s="4" t="str">
        <f ca="1">TRIM(IF(COUNTA(B171)=1,CONCATENATE(LEFT(B171,3),COUNTIF($B$17:(INDIRECT("B"&amp;ROW())),B171)),""))</f>
        <v/>
      </c>
      <c r="O171" s="4"/>
      <c r="Q171" s="51" t="str">
        <f>Database!AS5620</f>
        <v/>
      </c>
    </row>
    <row r="172" spans="4:17" x14ac:dyDescent="0.15">
      <c r="D172" s="4" t="str">
        <f ca="1">TRIM(IF(COUNTA(B172)=1,CONCATENATE(LEFT(B172,3),COUNTIF($B$17:(INDIRECT("B"&amp;ROW())),B172)),""))</f>
        <v/>
      </c>
      <c r="O172" s="4"/>
      <c r="Q172" s="51" t="str">
        <f>Database!AS5621</f>
        <v/>
      </c>
    </row>
    <row r="173" spans="4:17" x14ac:dyDescent="0.15">
      <c r="D173" s="4" t="str">
        <f ca="1">TRIM(IF(COUNTA(B173)=1,CONCATENATE(LEFT(B173,3),COUNTIF($B$17:(INDIRECT("B"&amp;ROW())),B173)),""))</f>
        <v/>
      </c>
      <c r="O173" s="4"/>
      <c r="Q173" s="51" t="str">
        <f>Database!AS5622</f>
        <v/>
      </c>
    </row>
    <row r="174" spans="4:17" x14ac:dyDescent="0.15">
      <c r="D174" s="4" t="str">
        <f ca="1">TRIM(IF(COUNTA(B174)=1,CONCATENATE(LEFT(B174,3),COUNTIF($B$17:(INDIRECT("B"&amp;ROW())),B174)),""))</f>
        <v/>
      </c>
      <c r="O174" s="4"/>
      <c r="Q174" s="51" t="str">
        <f>Database!AS5623</f>
        <v/>
      </c>
    </row>
    <row r="175" spans="4:17" x14ac:dyDescent="0.15">
      <c r="D175" s="4" t="str">
        <f ca="1">TRIM(IF(COUNTA(B175)=1,CONCATENATE(LEFT(B175,3),COUNTIF($B$17:(INDIRECT("B"&amp;ROW())),B175)),""))</f>
        <v/>
      </c>
      <c r="O175" s="4"/>
      <c r="Q175" s="51" t="str">
        <f>Database!AS5624</f>
        <v/>
      </c>
    </row>
    <row r="176" spans="4:17" x14ac:dyDescent="0.15">
      <c r="D176" s="4" t="str">
        <f ca="1">TRIM(IF(COUNTA(B176)=1,CONCATENATE(LEFT(B176,3),COUNTIF($B$17:(INDIRECT("B"&amp;ROW())),B176)),""))</f>
        <v/>
      </c>
      <c r="O176" s="4"/>
      <c r="Q176" s="51" t="str">
        <f>Database!AS5625</f>
        <v/>
      </c>
    </row>
    <row r="177" spans="4:17" x14ac:dyDescent="0.15">
      <c r="D177" s="4" t="str">
        <f ca="1">TRIM(IF(COUNTA(B177)=1,CONCATENATE(LEFT(B177,3),COUNTIF($B$17:(INDIRECT("B"&amp;ROW())),B177)),""))</f>
        <v/>
      </c>
      <c r="O177" s="4"/>
      <c r="Q177" s="51" t="str">
        <f>Database!AS5626</f>
        <v/>
      </c>
    </row>
    <row r="178" spans="4:17" x14ac:dyDescent="0.15">
      <c r="D178" s="4" t="str">
        <f ca="1">TRIM(IF(COUNTA(B178)=1,CONCATENATE(LEFT(B178,3),COUNTIF($B$17:(INDIRECT("B"&amp;ROW())),B178)),""))</f>
        <v/>
      </c>
      <c r="O178" s="4"/>
      <c r="Q178" s="51" t="str">
        <f>Database!AS5627</f>
        <v/>
      </c>
    </row>
    <row r="179" spans="4:17" x14ac:dyDescent="0.15">
      <c r="D179" s="4" t="str">
        <f ca="1">TRIM(IF(COUNTA(B179)=1,CONCATENATE(LEFT(B179,3),COUNTIF($B$17:(INDIRECT("B"&amp;ROW())),B179)),""))</f>
        <v/>
      </c>
      <c r="O179" s="4"/>
      <c r="Q179" s="51" t="str">
        <f>Database!AS5628</f>
        <v/>
      </c>
    </row>
    <row r="180" spans="4:17" x14ac:dyDescent="0.15">
      <c r="D180" s="4" t="str">
        <f ca="1">TRIM(IF(COUNTA(B180)=1,CONCATENATE(LEFT(B180,3),COUNTIF($B$17:(INDIRECT("B"&amp;ROW())),B180)),""))</f>
        <v/>
      </c>
      <c r="O180" s="4"/>
      <c r="Q180" s="51" t="str">
        <f>Database!AS5629</f>
        <v/>
      </c>
    </row>
    <row r="181" spans="4:17" x14ac:dyDescent="0.15">
      <c r="D181" s="4" t="str">
        <f ca="1">TRIM(IF(COUNTA(B181)=1,CONCATENATE(LEFT(B181,3),COUNTIF($B$17:(INDIRECT("B"&amp;ROW())),B181)),""))</f>
        <v/>
      </c>
      <c r="O181" s="4"/>
      <c r="Q181" s="51" t="str">
        <f>Database!AS5630</f>
        <v/>
      </c>
    </row>
    <row r="182" spans="4:17" x14ac:dyDescent="0.15">
      <c r="D182" s="4" t="str">
        <f ca="1">TRIM(IF(COUNTA(B182)=1,CONCATENATE(LEFT(B182,3),COUNTIF($B$17:(INDIRECT("B"&amp;ROW())),B182)),""))</f>
        <v/>
      </c>
      <c r="O182" s="4"/>
      <c r="Q182" s="51" t="str">
        <f>Database!AS5631</f>
        <v/>
      </c>
    </row>
    <row r="183" spans="4:17" x14ac:dyDescent="0.15">
      <c r="D183" s="4" t="str">
        <f ca="1">TRIM(IF(COUNTA(B183)=1,CONCATENATE(LEFT(B183,3),COUNTIF($B$17:(INDIRECT("B"&amp;ROW())),B183)),""))</f>
        <v/>
      </c>
      <c r="O183" s="4"/>
      <c r="Q183" s="51" t="str">
        <f>Database!AS5632</f>
        <v/>
      </c>
    </row>
    <row r="184" spans="4:17" x14ac:dyDescent="0.15">
      <c r="D184" s="4" t="str">
        <f ca="1">TRIM(IF(COUNTA(B184)=1,CONCATENATE(LEFT(B184,3),COUNTIF($B$17:(INDIRECT("B"&amp;ROW())),B184)),""))</f>
        <v/>
      </c>
      <c r="O184" s="4"/>
      <c r="Q184" s="51" t="str">
        <f>Database!AS5633</f>
        <v/>
      </c>
    </row>
    <row r="185" spans="4:17" x14ac:dyDescent="0.15">
      <c r="D185" s="4" t="str">
        <f ca="1">TRIM(IF(COUNTA(B185)=1,CONCATENATE(LEFT(B185,3),COUNTIF($B$17:(INDIRECT("B"&amp;ROW())),B185)),""))</f>
        <v/>
      </c>
      <c r="O185" s="4"/>
      <c r="Q185" s="51" t="str">
        <f>Database!AS5634</f>
        <v/>
      </c>
    </row>
    <row r="186" spans="4:17" x14ac:dyDescent="0.15">
      <c r="D186" s="4" t="str">
        <f ca="1">TRIM(IF(COUNTA(B186)=1,CONCATENATE(LEFT(B186,3),COUNTIF($B$17:(INDIRECT("B"&amp;ROW())),B186)),""))</f>
        <v/>
      </c>
      <c r="O186" s="4"/>
      <c r="Q186" s="51" t="str">
        <f>Database!AS5635</f>
        <v/>
      </c>
    </row>
    <row r="187" spans="4:17" x14ac:dyDescent="0.15">
      <c r="D187" s="4" t="str">
        <f ca="1">TRIM(IF(COUNTA(B187)=1,CONCATENATE(LEFT(B187,3),COUNTIF($B$17:(INDIRECT("B"&amp;ROW())),B187)),""))</f>
        <v/>
      </c>
      <c r="O187" s="4"/>
      <c r="Q187" s="51" t="str">
        <f>Database!AS5636</f>
        <v/>
      </c>
    </row>
    <row r="188" spans="4:17" x14ac:dyDescent="0.15">
      <c r="D188" s="4" t="str">
        <f ca="1">TRIM(IF(COUNTA(B188)=1,CONCATENATE(LEFT(B188,3),COUNTIF($B$17:(INDIRECT("B"&amp;ROW())),B188)),""))</f>
        <v/>
      </c>
      <c r="O188" s="4"/>
      <c r="Q188" s="51" t="str">
        <f>Database!AS5637</f>
        <v/>
      </c>
    </row>
    <row r="189" spans="4:17" x14ac:dyDescent="0.15">
      <c r="D189" s="4" t="str">
        <f ca="1">TRIM(IF(COUNTA(B189)=1,CONCATENATE(LEFT(B189,3),COUNTIF($B$17:(INDIRECT("B"&amp;ROW())),B189)),""))</f>
        <v/>
      </c>
      <c r="O189" s="4"/>
      <c r="Q189" s="51" t="str">
        <f>Database!AS5638</f>
        <v/>
      </c>
    </row>
    <row r="190" spans="4:17" x14ac:dyDescent="0.15">
      <c r="D190" s="4" t="str">
        <f ca="1">TRIM(IF(COUNTA(B190)=1,CONCATENATE(LEFT(B190,3),COUNTIF($B$17:(INDIRECT("B"&amp;ROW())),B190)),""))</f>
        <v/>
      </c>
      <c r="O190" s="4"/>
      <c r="Q190" s="51" t="str">
        <f>Database!AS5639</f>
        <v/>
      </c>
    </row>
    <row r="191" spans="4:17" x14ac:dyDescent="0.15">
      <c r="D191" s="4" t="str">
        <f ca="1">TRIM(IF(COUNTA(B191)=1,CONCATENATE(LEFT(B191,3),COUNTIF($B$17:(INDIRECT("B"&amp;ROW())),B191)),""))</f>
        <v/>
      </c>
      <c r="O191" s="4"/>
      <c r="Q191" s="51" t="str">
        <f>Database!AS5640</f>
        <v/>
      </c>
    </row>
    <row r="192" spans="4:17" x14ac:dyDescent="0.15">
      <c r="D192" s="4" t="str">
        <f ca="1">TRIM(IF(COUNTA(B192)=1,CONCATENATE(LEFT(B192,3),COUNTIF($B$17:(INDIRECT("B"&amp;ROW())),B192)),""))</f>
        <v/>
      </c>
      <c r="O192" s="4"/>
      <c r="Q192" s="51" t="str">
        <f>Database!AS5641</f>
        <v/>
      </c>
    </row>
    <row r="193" spans="4:17" x14ac:dyDescent="0.15">
      <c r="D193" s="4" t="str">
        <f ca="1">TRIM(IF(COUNTA(B193)=1,CONCATENATE(LEFT(B193,3),COUNTIF($B$17:(INDIRECT("B"&amp;ROW())),B193)),""))</f>
        <v/>
      </c>
      <c r="O193" s="4"/>
      <c r="Q193" s="51" t="str">
        <f>Database!AS5642</f>
        <v/>
      </c>
    </row>
    <row r="194" spans="4:17" x14ac:dyDescent="0.15">
      <c r="D194" s="4" t="str">
        <f ca="1">TRIM(IF(COUNTA(B194)=1,CONCATENATE(LEFT(B194,3),COUNTIF($B$17:(INDIRECT("B"&amp;ROW())),B194)),""))</f>
        <v/>
      </c>
      <c r="O194" s="4"/>
      <c r="Q194" s="51" t="str">
        <f>Database!AS5643</f>
        <v/>
      </c>
    </row>
    <row r="195" spans="4:17" x14ac:dyDescent="0.15">
      <c r="D195" s="4" t="str">
        <f ca="1">TRIM(IF(COUNTA(B195)=1,CONCATENATE(LEFT(B195,3),COUNTIF($B$17:(INDIRECT("B"&amp;ROW())),B195)),""))</f>
        <v/>
      </c>
      <c r="O195" s="4"/>
      <c r="Q195" s="51" t="str">
        <f>Database!AS5644</f>
        <v/>
      </c>
    </row>
    <row r="196" spans="4:17" x14ac:dyDescent="0.15">
      <c r="D196" s="4" t="str">
        <f ca="1">TRIM(IF(COUNTA(B196)=1,CONCATENATE(LEFT(B196,3),COUNTIF($B$17:(INDIRECT("B"&amp;ROW())),B196)),""))</f>
        <v/>
      </c>
      <c r="O196" s="4"/>
      <c r="Q196" s="51" t="str">
        <f>Database!AS5645</f>
        <v/>
      </c>
    </row>
    <row r="197" spans="4:17" x14ac:dyDescent="0.15">
      <c r="D197" s="4" t="str">
        <f ca="1">TRIM(IF(COUNTA(B197)=1,CONCATENATE(LEFT(B197,3),COUNTIF($B$17:(INDIRECT("B"&amp;ROW())),B197)),""))</f>
        <v/>
      </c>
      <c r="O197" s="4"/>
      <c r="Q197" s="51" t="str">
        <f>Database!AS5646</f>
        <v/>
      </c>
    </row>
    <row r="198" spans="4:17" x14ac:dyDescent="0.15">
      <c r="D198" s="4" t="str">
        <f ca="1">TRIM(IF(COUNTA(B198)=1,CONCATENATE(LEFT(B198,3),COUNTIF($B$17:(INDIRECT("B"&amp;ROW())),B198)),""))</f>
        <v/>
      </c>
      <c r="O198" s="4"/>
      <c r="Q198" s="51" t="str">
        <f>Database!AS5647</f>
        <v/>
      </c>
    </row>
    <row r="199" spans="4:17" x14ac:dyDescent="0.15">
      <c r="D199" s="4" t="str">
        <f ca="1">TRIM(IF(COUNTA(B199)=1,CONCATENATE(LEFT(B199,3),COUNTIF($B$17:(INDIRECT("B"&amp;ROW())),B199)),""))</f>
        <v/>
      </c>
      <c r="O199" s="4"/>
      <c r="Q199" s="51" t="str">
        <f>Database!AS5648</f>
        <v/>
      </c>
    </row>
    <row r="200" spans="4:17" x14ac:dyDescent="0.15">
      <c r="D200" s="4" t="str">
        <f ca="1">TRIM(IF(COUNTA(B200)=1,CONCATENATE(LEFT(B200,3),COUNTIF($B$17:(INDIRECT("B"&amp;ROW())),B200)),""))</f>
        <v/>
      </c>
      <c r="O200" s="4"/>
      <c r="Q200" s="51" t="str">
        <f>Database!AS5649</f>
        <v/>
      </c>
    </row>
    <row r="201" spans="4:17" x14ac:dyDescent="0.15">
      <c r="D201" s="4" t="str">
        <f ca="1">TRIM(IF(COUNTA(B201)=1,CONCATENATE(LEFT(B201,3),COUNTIF($B$17:(INDIRECT("B"&amp;ROW())),B201)),""))</f>
        <v/>
      </c>
      <c r="O201" s="4"/>
      <c r="Q201" s="51" t="str">
        <f>Database!AS5650</f>
        <v/>
      </c>
    </row>
    <row r="202" spans="4:17" x14ac:dyDescent="0.15">
      <c r="D202" s="4" t="str">
        <f ca="1">TRIM(IF(COUNTA(B202)=1,CONCATENATE(LEFT(B202,3),COUNTIF($B$17:(INDIRECT("B"&amp;ROW())),B202)),""))</f>
        <v/>
      </c>
      <c r="O202" s="4"/>
      <c r="Q202" s="51" t="str">
        <f>Database!AS5651</f>
        <v/>
      </c>
    </row>
    <row r="203" spans="4:17" x14ac:dyDescent="0.15">
      <c r="D203" s="4" t="str">
        <f ca="1">TRIM(IF(COUNTA(B203)=1,CONCATENATE(LEFT(B203,3),COUNTIF($B$17:(INDIRECT("B"&amp;ROW())),B203)),""))</f>
        <v/>
      </c>
      <c r="O203" s="4"/>
      <c r="Q203" s="51" t="str">
        <f>Database!AS5652</f>
        <v/>
      </c>
    </row>
    <row r="204" spans="4:17" x14ac:dyDescent="0.15">
      <c r="D204" s="4" t="str">
        <f ca="1">TRIM(IF(COUNTA(B204)=1,CONCATENATE(LEFT(B204,3),COUNTIF($B$17:(INDIRECT("B"&amp;ROW())),B204)),""))</f>
        <v/>
      </c>
      <c r="O204" s="4"/>
      <c r="Q204" s="51" t="str">
        <f>Database!AS5653</f>
        <v/>
      </c>
    </row>
    <row r="205" spans="4:17" x14ac:dyDescent="0.15">
      <c r="D205" s="4" t="str">
        <f ca="1">TRIM(IF(COUNTA(B205)=1,CONCATENATE(LEFT(B205,3),COUNTIF($B$17:(INDIRECT("B"&amp;ROW())),B205)),""))</f>
        <v/>
      </c>
      <c r="O205" s="4"/>
      <c r="Q205" s="51" t="str">
        <f>Database!AS5654</f>
        <v/>
      </c>
    </row>
    <row r="206" spans="4:17" x14ac:dyDescent="0.15">
      <c r="D206" s="4" t="str">
        <f ca="1">TRIM(IF(COUNTA(B206)=1,CONCATENATE(LEFT(B206,3),COUNTIF($B$17:(INDIRECT("B"&amp;ROW())),B206)),""))</f>
        <v/>
      </c>
      <c r="O206" s="4"/>
      <c r="Q206" s="51" t="str">
        <f>Database!AS5655</f>
        <v/>
      </c>
    </row>
    <row r="207" spans="4:17" x14ac:dyDescent="0.15">
      <c r="D207" s="4" t="str">
        <f ca="1">TRIM(IF(COUNTA(B207)=1,CONCATENATE(LEFT(B207,3),COUNTIF($B$17:(INDIRECT("B"&amp;ROW())),B207)),""))</f>
        <v/>
      </c>
      <c r="O207" s="4"/>
      <c r="Q207" s="51" t="str">
        <f>Database!AS5656</f>
        <v/>
      </c>
    </row>
    <row r="208" spans="4:17" x14ac:dyDescent="0.15">
      <c r="D208" s="4" t="str">
        <f ca="1">TRIM(IF(COUNTA(B208)=1,CONCATENATE(LEFT(B208,3),COUNTIF($B$17:(INDIRECT("B"&amp;ROW())),B208)),""))</f>
        <v/>
      </c>
      <c r="O208" s="4"/>
      <c r="Q208" s="51" t="str">
        <f>Database!AS5657</f>
        <v/>
      </c>
    </row>
    <row r="209" spans="4:17" x14ac:dyDescent="0.15">
      <c r="D209" s="4" t="str">
        <f ca="1">TRIM(IF(COUNTA(B209)=1,CONCATENATE(LEFT(B209,3),COUNTIF($B$17:(INDIRECT("B"&amp;ROW())),B209)),""))</f>
        <v/>
      </c>
      <c r="O209" s="4"/>
      <c r="Q209" s="51" t="str">
        <f>Database!AS5658</f>
        <v/>
      </c>
    </row>
    <row r="210" spans="4:17" x14ac:dyDescent="0.15">
      <c r="D210" s="4" t="str">
        <f ca="1">TRIM(IF(COUNTA(B210)=1,CONCATENATE(LEFT(B210,3),COUNTIF($B$17:(INDIRECT("B"&amp;ROW())),B210)),""))</f>
        <v/>
      </c>
      <c r="O210" s="4"/>
      <c r="Q210" s="51" t="str">
        <f>Database!AS5659</f>
        <v/>
      </c>
    </row>
    <row r="211" spans="4:17" x14ac:dyDescent="0.15">
      <c r="D211" s="4" t="str">
        <f ca="1">TRIM(IF(COUNTA(B211)=1,CONCATENATE(LEFT(B211,3),COUNTIF($B$17:(INDIRECT("B"&amp;ROW())),B211)),""))</f>
        <v/>
      </c>
      <c r="O211" s="4"/>
      <c r="Q211" s="51" t="str">
        <f>Database!AS5660</f>
        <v/>
      </c>
    </row>
    <row r="212" spans="4:17" x14ac:dyDescent="0.15">
      <c r="D212" s="4" t="str">
        <f ca="1">TRIM(IF(COUNTA(B212)=1,CONCATENATE(LEFT(B212,3),COUNTIF($B$17:(INDIRECT("B"&amp;ROW())),B212)),""))</f>
        <v/>
      </c>
      <c r="O212" s="4"/>
      <c r="Q212" s="51" t="str">
        <f>Database!AS5661</f>
        <v/>
      </c>
    </row>
    <row r="213" spans="4:17" x14ac:dyDescent="0.15">
      <c r="D213" s="4" t="str">
        <f ca="1">TRIM(IF(COUNTA(B213)=1,CONCATENATE(LEFT(B213,3),COUNTIF($B$17:(INDIRECT("B"&amp;ROW())),B213)),""))</f>
        <v/>
      </c>
      <c r="O213" s="4"/>
      <c r="Q213" s="51" t="str">
        <f>Database!AS5662</f>
        <v/>
      </c>
    </row>
    <row r="214" spans="4:17" x14ac:dyDescent="0.15">
      <c r="D214" s="4" t="str">
        <f ca="1">TRIM(IF(COUNTA(B214)=1,CONCATENATE(LEFT(B214,3),COUNTIF($B$17:(INDIRECT("B"&amp;ROW())),B214)),""))</f>
        <v/>
      </c>
      <c r="O214" s="4"/>
      <c r="Q214" s="51" t="str">
        <f>Database!AS5663</f>
        <v/>
      </c>
    </row>
    <row r="215" spans="4:17" x14ac:dyDescent="0.15">
      <c r="D215" s="4" t="str">
        <f ca="1">TRIM(IF(COUNTA(B215)=1,CONCATENATE(LEFT(B215,3),COUNTIF($B$17:(INDIRECT("B"&amp;ROW())),B215)),""))</f>
        <v/>
      </c>
      <c r="O215" s="4"/>
      <c r="Q215" s="51" t="str">
        <f>Database!AS5664</f>
        <v/>
      </c>
    </row>
    <row r="216" spans="4:17" x14ac:dyDescent="0.15">
      <c r="D216" s="4" t="str">
        <f ca="1">TRIM(IF(COUNTA(B216)=1,CONCATENATE(LEFT(B216,3),COUNTIF($B$17:(INDIRECT("B"&amp;ROW())),B216)),""))</f>
        <v/>
      </c>
      <c r="O216" s="4"/>
      <c r="Q216" s="51" t="str">
        <f>Database!AS5665</f>
        <v/>
      </c>
    </row>
    <row r="217" spans="4:17" x14ac:dyDescent="0.15">
      <c r="D217" s="4" t="str">
        <f ca="1">TRIM(IF(COUNTA(B217)=1,CONCATENATE(LEFT(B217,3),COUNTIF($B$17:(INDIRECT("B"&amp;ROW())),B217)),""))</f>
        <v/>
      </c>
      <c r="O217" s="4"/>
      <c r="Q217" s="51" t="str">
        <f>Database!AS5666</f>
        <v/>
      </c>
    </row>
    <row r="218" spans="4:17" x14ac:dyDescent="0.15">
      <c r="D218" s="4" t="str">
        <f ca="1">TRIM(IF(COUNTA(B218)=1,CONCATENATE(LEFT(B218,3),COUNTIF($B$17:(INDIRECT("B"&amp;ROW())),B218)),""))</f>
        <v/>
      </c>
      <c r="O218" s="4"/>
      <c r="Q218" s="51" t="str">
        <f>Database!AS5667</f>
        <v/>
      </c>
    </row>
    <row r="219" spans="4:17" x14ac:dyDescent="0.15">
      <c r="D219" s="4" t="str">
        <f ca="1">TRIM(IF(COUNTA(B219)=1,CONCATENATE(LEFT(B219,3),COUNTIF($B$17:(INDIRECT("B"&amp;ROW())),B219)),""))</f>
        <v/>
      </c>
      <c r="O219" s="4"/>
      <c r="Q219" s="51" t="str">
        <f>Database!AS5668</f>
        <v/>
      </c>
    </row>
    <row r="220" spans="4:17" x14ac:dyDescent="0.15">
      <c r="D220" s="4" t="str">
        <f ca="1">TRIM(IF(COUNTA(B220)=1,CONCATENATE(LEFT(B220,3),COUNTIF($B$17:(INDIRECT("B"&amp;ROW())),B220)),""))</f>
        <v/>
      </c>
      <c r="O220" s="4"/>
      <c r="Q220" s="51" t="str">
        <f>Database!AS5669</f>
        <v/>
      </c>
    </row>
    <row r="221" spans="4:17" x14ac:dyDescent="0.15">
      <c r="D221" s="4" t="str">
        <f ca="1">TRIM(IF(COUNTA(B221)=1,CONCATENATE(LEFT(B221,3),COUNTIF($B$17:(INDIRECT("B"&amp;ROW())),B221)),""))</f>
        <v/>
      </c>
      <c r="O221" s="4"/>
      <c r="Q221" s="51" t="str">
        <f>Database!AS5670</f>
        <v/>
      </c>
    </row>
    <row r="222" spans="4:17" x14ac:dyDescent="0.15">
      <c r="D222" s="4" t="str">
        <f ca="1">TRIM(IF(COUNTA(B222)=1,CONCATENATE(LEFT(B222,3),COUNTIF($B$17:(INDIRECT("B"&amp;ROW())),B222)),""))</f>
        <v/>
      </c>
      <c r="O222" s="4"/>
      <c r="Q222" s="51" t="str">
        <f>Database!AS5671</f>
        <v/>
      </c>
    </row>
    <row r="223" spans="4:17" x14ac:dyDescent="0.15">
      <c r="D223" s="4" t="str">
        <f ca="1">TRIM(IF(COUNTA(B223)=1,CONCATENATE(LEFT(B223,3),COUNTIF($B$17:(INDIRECT("B"&amp;ROW())),B223)),""))</f>
        <v/>
      </c>
      <c r="O223" s="4"/>
      <c r="Q223" s="51" t="str">
        <f>Database!AS5672</f>
        <v/>
      </c>
    </row>
    <row r="224" spans="4:17" x14ac:dyDescent="0.15">
      <c r="D224" s="4" t="str">
        <f ca="1">TRIM(IF(COUNTA(B224)=1,CONCATENATE(LEFT(B224,3),COUNTIF($B$17:(INDIRECT("B"&amp;ROW())),B224)),""))</f>
        <v/>
      </c>
      <c r="O224" s="4"/>
      <c r="Q224" s="51" t="str">
        <f>Database!AS5673</f>
        <v/>
      </c>
    </row>
    <row r="225" spans="4:15" x14ac:dyDescent="0.15">
      <c r="D225" s="4" t="str">
        <f ca="1">TRIM(IF(COUNTA(B225)=1,CONCATENATE(LEFT(B225,3),COUNTIF($B$17:(INDIRECT("B"&amp;ROW())),B225)),""))</f>
        <v/>
      </c>
      <c r="O225" s="4"/>
    </row>
    <row r="226" spans="4:15" x14ac:dyDescent="0.15">
      <c r="D226" s="4" t="str">
        <f ca="1">TRIM(IF(COUNTA(B226)=1,CONCATENATE(LEFT(B226,3),COUNTIF($B$17:(INDIRECT("B"&amp;ROW())),B226)),""))</f>
        <v/>
      </c>
      <c r="O226" s="4"/>
    </row>
    <row r="227" spans="4:15" x14ac:dyDescent="0.15">
      <c r="D227" s="4" t="str">
        <f ca="1">TRIM(IF(COUNTA(B227)=1,CONCATENATE(LEFT(B227,3),COUNTIF($B$17:(INDIRECT("B"&amp;ROW())),B227)),""))</f>
        <v/>
      </c>
      <c r="O227" s="4"/>
    </row>
    <row r="228" spans="4:15" x14ac:dyDescent="0.15">
      <c r="D228" s="4" t="str">
        <f ca="1">TRIM(IF(COUNTA(B228)=1,CONCATENATE(LEFT(B228,3),COUNTIF($B$17:(INDIRECT("B"&amp;ROW())),B228)),""))</f>
        <v/>
      </c>
      <c r="O228" s="4"/>
    </row>
    <row r="229" spans="4:15" x14ac:dyDescent="0.15">
      <c r="D229" s="4" t="str">
        <f ca="1">TRIM(IF(COUNTA(B229)=1,CONCATENATE(LEFT(B229,3),COUNTIF($B$17:(INDIRECT("B"&amp;ROW())),B229)),""))</f>
        <v/>
      </c>
      <c r="O229" s="4"/>
    </row>
    <row r="230" spans="4:15" x14ac:dyDescent="0.15">
      <c r="D230" s="4" t="str">
        <f ca="1">TRIM(IF(COUNTA(B230)=1,CONCATENATE(LEFT(B230,3),COUNTIF($B$17:(INDIRECT("B"&amp;ROW())),B230)),""))</f>
        <v/>
      </c>
      <c r="O230" s="4"/>
    </row>
    <row r="231" spans="4:15" x14ac:dyDescent="0.15">
      <c r="D231" s="4" t="str">
        <f ca="1">TRIM(IF(COUNTA(B231)=1,CONCATENATE(LEFT(B231,3),COUNTIF($B$17:(INDIRECT("B"&amp;ROW())),B231)),""))</f>
        <v/>
      </c>
      <c r="O231" s="4"/>
    </row>
    <row r="232" spans="4:15" x14ac:dyDescent="0.15">
      <c r="D232" s="4" t="str">
        <f ca="1">TRIM(IF(COUNTA(B232)=1,CONCATENATE(LEFT(B232,3),COUNTIF($B$17:(INDIRECT("B"&amp;ROW())),B232)),""))</f>
        <v/>
      </c>
      <c r="O232" s="4"/>
    </row>
    <row r="233" spans="4:15" x14ac:dyDescent="0.15">
      <c r="D233" s="4" t="str">
        <f ca="1">TRIM(IF(COUNTA(B233)=1,CONCATENATE(LEFT(B233,3),COUNTIF($B$17:(INDIRECT("B"&amp;ROW())),B233)),""))</f>
        <v/>
      </c>
      <c r="O233" s="4"/>
    </row>
    <row r="234" spans="4:15" x14ac:dyDescent="0.15">
      <c r="D234" s="4" t="str">
        <f ca="1">TRIM(IF(COUNTA(B234)=1,CONCATENATE(LEFT(B234,3),COUNTIF($B$17:(INDIRECT("B"&amp;ROW())),B234)),""))</f>
        <v/>
      </c>
      <c r="O234" s="4"/>
    </row>
    <row r="235" spans="4:15" x14ac:dyDescent="0.15">
      <c r="D235" s="4" t="str">
        <f ca="1">TRIM(IF(COUNTA(B235)=1,CONCATENATE(LEFT(B235,3),COUNTIF($B$17:(INDIRECT("B"&amp;ROW())),B235)),""))</f>
        <v/>
      </c>
      <c r="O235" s="4"/>
    </row>
    <row r="236" spans="4:15" x14ac:dyDescent="0.15">
      <c r="D236" s="4" t="str">
        <f ca="1">TRIM(IF(COUNTA(B236)=1,CONCATENATE(LEFT(B236,3),COUNTIF($B$17:(INDIRECT("B"&amp;ROW())),B236)),""))</f>
        <v/>
      </c>
      <c r="O236" s="4"/>
    </row>
    <row r="237" spans="4:15" x14ac:dyDescent="0.15">
      <c r="D237" s="4" t="str">
        <f ca="1">TRIM(IF(COUNTA(B237)=1,CONCATENATE(LEFT(B237,3),COUNTIF($B$17:(INDIRECT("B"&amp;ROW())),B237)),""))</f>
        <v/>
      </c>
      <c r="O237" s="4"/>
    </row>
    <row r="238" spans="4:15" x14ac:dyDescent="0.15">
      <c r="D238" s="4" t="str">
        <f ca="1">TRIM(IF(COUNTA(B238)=1,CONCATENATE(LEFT(B238,3),COUNTIF($B$17:(INDIRECT("B"&amp;ROW())),B238)),""))</f>
        <v/>
      </c>
      <c r="O238" s="4"/>
    </row>
    <row r="239" spans="4:15" x14ac:dyDescent="0.15">
      <c r="D239" s="4" t="str">
        <f ca="1">TRIM(IF(COUNTA(B239)=1,CONCATENATE(LEFT(B239,3),COUNTIF($B$17:(INDIRECT("B"&amp;ROW())),B239)),""))</f>
        <v/>
      </c>
      <c r="O239" s="4"/>
    </row>
    <row r="240" spans="4:15" x14ac:dyDescent="0.15">
      <c r="D240" s="4" t="str">
        <f ca="1">TRIM(IF(COUNTA(B240)=1,CONCATENATE(LEFT(B240,3),COUNTIF($B$17:(INDIRECT("B"&amp;ROW())),B240)),""))</f>
        <v/>
      </c>
      <c r="O240" s="4"/>
    </row>
    <row r="241" spans="4:15" x14ac:dyDescent="0.15">
      <c r="D241" s="4" t="str">
        <f ca="1">TRIM(IF(COUNTA(B241)=1,CONCATENATE(LEFT(B241,3),COUNTIF($B$17:(INDIRECT("B"&amp;ROW())),B241)),""))</f>
        <v/>
      </c>
      <c r="O241" s="4"/>
    </row>
    <row r="242" spans="4:15" x14ac:dyDescent="0.15">
      <c r="D242" s="4" t="str">
        <f ca="1">TRIM(IF(COUNTA(B242)=1,CONCATENATE(LEFT(B242,3),COUNTIF($B$17:(INDIRECT("B"&amp;ROW())),B242)),""))</f>
        <v/>
      </c>
      <c r="O242" s="4"/>
    </row>
    <row r="243" spans="4:15" x14ac:dyDescent="0.15">
      <c r="D243" s="4" t="str">
        <f ca="1">TRIM(IF(COUNTA(B243)=1,CONCATENATE(LEFT(B243,3),COUNTIF($B$17:(INDIRECT("B"&amp;ROW())),B243)),""))</f>
        <v/>
      </c>
      <c r="O243" s="4"/>
    </row>
    <row r="244" spans="4:15" x14ac:dyDescent="0.15">
      <c r="D244" s="4" t="str">
        <f ca="1">TRIM(IF(COUNTA(B244)=1,CONCATENATE(LEFT(B244,3),COUNTIF($B$17:(INDIRECT("B"&amp;ROW())),B244)),""))</f>
        <v/>
      </c>
      <c r="O244" s="4"/>
    </row>
    <row r="245" spans="4:15" x14ac:dyDescent="0.15">
      <c r="D245" s="4" t="str">
        <f ca="1">TRIM(IF(COUNTA(B245)=1,CONCATENATE(LEFT(B245,3),COUNTIF($B$17:(INDIRECT("B"&amp;ROW())),B245)),""))</f>
        <v/>
      </c>
      <c r="O245" s="4"/>
    </row>
    <row r="246" spans="4:15" x14ac:dyDescent="0.15">
      <c r="D246" s="4" t="str">
        <f ca="1">TRIM(IF(COUNTA(B246)=1,CONCATENATE(LEFT(B246,3),COUNTIF($B$17:(INDIRECT("B"&amp;ROW())),B246)),""))</f>
        <v/>
      </c>
      <c r="O246" s="4"/>
    </row>
    <row r="247" spans="4:15" x14ac:dyDescent="0.15">
      <c r="D247" s="4" t="str">
        <f ca="1">TRIM(IF(COUNTA(B247)=1,CONCATENATE(LEFT(B247,3),COUNTIF($B$17:(INDIRECT("B"&amp;ROW())),B247)),""))</f>
        <v/>
      </c>
      <c r="O247" s="4"/>
    </row>
    <row r="248" spans="4:15" x14ac:dyDescent="0.15">
      <c r="D248" s="4" t="str">
        <f ca="1">TRIM(IF(COUNTA(B248)=1,CONCATENATE(LEFT(B248,3),COUNTIF($B$17:(INDIRECT("B"&amp;ROW())),B248)),""))</f>
        <v/>
      </c>
      <c r="O248" s="4"/>
    </row>
    <row r="249" spans="4:15" x14ac:dyDescent="0.15">
      <c r="D249" s="4" t="str">
        <f ca="1">TRIM(IF(COUNTA(B249)=1,CONCATENATE(LEFT(B249,3),COUNTIF($B$17:(INDIRECT("B"&amp;ROW())),B249)),""))</f>
        <v/>
      </c>
      <c r="O249" s="4"/>
    </row>
    <row r="250" spans="4:15" x14ac:dyDescent="0.15">
      <c r="D250" s="4" t="str">
        <f ca="1">TRIM(IF(COUNTA(B250)=1,CONCATENATE(LEFT(B250,3),COUNTIF($B$17:(INDIRECT("B"&amp;ROW())),B250)),""))</f>
        <v/>
      </c>
      <c r="O250" s="4"/>
    </row>
    <row r="251" spans="4:15" x14ac:dyDescent="0.15">
      <c r="D251" s="4" t="str">
        <f ca="1">TRIM(IF(COUNTA(B251)=1,CONCATENATE(LEFT(B251,3),COUNTIF($B$17:(INDIRECT("B"&amp;ROW())),B251)),""))</f>
        <v/>
      </c>
      <c r="O251" s="4"/>
    </row>
    <row r="252" spans="4:15" x14ac:dyDescent="0.15">
      <c r="D252" s="4" t="str">
        <f ca="1">TRIM(IF(COUNTA(B252)=1,CONCATENATE(LEFT(B252,3),COUNTIF($B$17:(INDIRECT("B"&amp;ROW())),B252)),""))</f>
        <v/>
      </c>
      <c r="O252" s="4"/>
    </row>
    <row r="253" spans="4:15" x14ac:dyDescent="0.15">
      <c r="D253" s="4" t="str">
        <f ca="1">TRIM(IF(COUNTA(B253)=1,CONCATENATE(LEFT(B253,3),COUNTIF($B$17:(INDIRECT("B"&amp;ROW())),B253)),""))</f>
        <v/>
      </c>
      <c r="O253" s="4"/>
    </row>
    <row r="254" spans="4:15" x14ac:dyDescent="0.15">
      <c r="D254" s="4" t="str">
        <f ca="1">TRIM(IF(COUNTA(B254)=1,CONCATENATE(LEFT(B254,3),COUNTIF($B$17:(INDIRECT("B"&amp;ROW())),B254)),""))</f>
        <v/>
      </c>
      <c r="O254" s="4"/>
    </row>
    <row r="255" spans="4:15" x14ac:dyDescent="0.15">
      <c r="D255" s="4" t="str">
        <f ca="1">TRIM(IF(COUNTA(B255)=1,CONCATENATE(LEFT(B255,3),COUNTIF($B$17:(INDIRECT("B"&amp;ROW())),B255)),""))</f>
        <v/>
      </c>
      <c r="O255" s="4"/>
    </row>
    <row r="256" spans="4:15" x14ac:dyDescent="0.15">
      <c r="D256" s="4" t="str">
        <f ca="1">TRIM(IF(COUNTA(B256)=1,CONCATENATE(LEFT(B256,3),COUNTIF($B$17:(INDIRECT("B"&amp;ROW())),B256)),""))</f>
        <v/>
      </c>
      <c r="O256" s="4"/>
    </row>
    <row r="257" spans="4:15" x14ac:dyDescent="0.15">
      <c r="D257" s="4" t="str">
        <f ca="1">TRIM(IF(COUNTA(B257)=1,CONCATENATE(LEFT(B257,3),COUNTIF($B$17:(INDIRECT("B"&amp;ROW())),B257)),""))</f>
        <v/>
      </c>
      <c r="O257" s="4"/>
    </row>
    <row r="258" spans="4:15" x14ac:dyDescent="0.15">
      <c r="D258" s="4" t="str">
        <f ca="1">TRIM(IF(COUNTA(B258)=1,CONCATENATE(LEFT(B258,3),COUNTIF($B$17:(INDIRECT("B"&amp;ROW())),B258)),""))</f>
        <v/>
      </c>
      <c r="O258" s="4"/>
    </row>
    <row r="259" spans="4:15" x14ac:dyDescent="0.15">
      <c r="D259" s="4" t="str">
        <f ca="1">TRIM(IF(COUNTA(B259)=1,CONCATENATE(LEFT(B259,3),COUNTIF($B$17:(INDIRECT("B"&amp;ROW())),B259)),""))</f>
        <v/>
      </c>
      <c r="O259" s="4"/>
    </row>
    <row r="260" spans="4:15" x14ac:dyDescent="0.15">
      <c r="D260" s="4" t="str">
        <f ca="1">TRIM(IF(COUNTA(B260)=1,CONCATENATE(LEFT(B260,3),COUNTIF($B$17:(INDIRECT("B"&amp;ROW())),B260)),""))</f>
        <v/>
      </c>
      <c r="O260" s="4"/>
    </row>
    <row r="261" spans="4:15" x14ac:dyDescent="0.15">
      <c r="D261" s="4" t="str">
        <f ca="1">TRIM(IF(COUNTA(B261)=1,CONCATENATE(LEFT(B261,3),COUNTIF($B$17:(INDIRECT("B"&amp;ROW())),B261)),""))</f>
        <v/>
      </c>
      <c r="O261" s="4"/>
    </row>
    <row r="262" spans="4:15" x14ac:dyDescent="0.15">
      <c r="D262" s="4" t="str">
        <f ca="1">TRIM(IF(COUNTA(B262)=1,CONCATENATE(LEFT(B262,3),COUNTIF($B$17:(INDIRECT("B"&amp;ROW())),B262)),""))</f>
        <v/>
      </c>
      <c r="O262" s="4"/>
    </row>
    <row r="263" spans="4:15" x14ac:dyDescent="0.15">
      <c r="D263" s="4" t="str">
        <f ca="1">TRIM(IF(COUNTA(B263)=1,CONCATENATE(LEFT(B263,3),COUNTIF($B$17:(INDIRECT("B"&amp;ROW())),B263)),""))</f>
        <v/>
      </c>
      <c r="O263" s="4"/>
    </row>
    <row r="264" spans="4:15" x14ac:dyDescent="0.15">
      <c r="D264" s="4" t="str">
        <f ca="1">TRIM(IF(COUNTA(B264)=1,CONCATENATE(LEFT(B264,3),COUNTIF($B$17:(INDIRECT("B"&amp;ROW())),B264)),""))</f>
        <v/>
      </c>
      <c r="O264" s="4"/>
    </row>
    <row r="265" spans="4:15" x14ac:dyDescent="0.15">
      <c r="D265" s="4" t="str">
        <f ca="1">TRIM(IF(COUNTA(B265)=1,CONCATENATE(LEFT(B265,3),COUNTIF($B$17:(INDIRECT("B"&amp;ROW())),B265)),""))</f>
        <v/>
      </c>
      <c r="O265" s="4"/>
    </row>
    <row r="266" spans="4:15" x14ac:dyDescent="0.15">
      <c r="D266" s="4" t="str">
        <f ca="1">TRIM(IF(COUNTA(B266)=1,CONCATENATE(LEFT(B266,3),COUNTIF($B$17:(INDIRECT("B"&amp;ROW())),B266)),""))</f>
        <v/>
      </c>
      <c r="O266" s="4"/>
    </row>
    <row r="267" spans="4:15" x14ac:dyDescent="0.15">
      <c r="D267" s="4" t="str">
        <f ca="1">TRIM(IF(COUNTA(B267)=1,CONCATENATE(LEFT(B267,3),COUNTIF($B$17:(INDIRECT("B"&amp;ROW())),B267)),""))</f>
        <v/>
      </c>
      <c r="O267" s="4"/>
    </row>
    <row r="268" spans="4:15" x14ac:dyDescent="0.15">
      <c r="D268" s="4" t="str">
        <f ca="1">TRIM(IF(COUNTA(B268)=1,CONCATENATE(LEFT(B268,3),COUNTIF($B$17:(INDIRECT("B"&amp;ROW())),B268)),""))</f>
        <v/>
      </c>
      <c r="O268" s="4"/>
    </row>
    <row r="269" spans="4:15" x14ac:dyDescent="0.15">
      <c r="D269" s="4" t="str">
        <f ca="1">TRIM(IF(COUNTA(B269)=1,CONCATENATE(LEFT(B269,3),COUNTIF($B$17:(INDIRECT("B"&amp;ROW())),B269)),""))</f>
        <v/>
      </c>
      <c r="O269" s="4"/>
    </row>
    <row r="270" spans="4:15" x14ac:dyDescent="0.15">
      <c r="D270" s="4" t="str">
        <f ca="1">TRIM(IF(COUNTA(B270)=1,CONCATENATE(LEFT(B270,3),COUNTIF($B$17:(INDIRECT("B"&amp;ROW())),B270)),""))</f>
        <v/>
      </c>
      <c r="O270" s="4"/>
    </row>
    <row r="271" spans="4:15" x14ac:dyDescent="0.15">
      <c r="D271" s="4" t="str">
        <f ca="1">TRIM(IF(COUNTA(B271)=1,CONCATENATE(LEFT(B271,3),COUNTIF($B$17:(INDIRECT("B"&amp;ROW())),B271)),""))</f>
        <v/>
      </c>
      <c r="O271" s="4"/>
    </row>
    <row r="272" spans="4:15" x14ac:dyDescent="0.15">
      <c r="D272" s="4" t="str">
        <f ca="1">TRIM(IF(COUNTA(B272)=1,CONCATENATE(LEFT(B272,3),COUNTIF($B$17:(INDIRECT("B"&amp;ROW())),B272)),""))</f>
        <v/>
      </c>
      <c r="O272" s="4"/>
    </row>
    <row r="273" spans="4:15" x14ac:dyDescent="0.15">
      <c r="D273" s="4" t="str">
        <f ca="1">TRIM(IF(COUNTA(B273)=1,CONCATENATE(LEFT(B273,3),COUNTIF($B$17:(INDIRECT("B"&amp;ROW())),B273)),""))</f>
        <v/>
      </c>
      <c r="O273" s="4"/>
    </row>
    <row r="274" spans="4:15" x14ac:dyDescent="0.15">
      <c r="D274" s="4" t="str">
        <f ca="1">TRIM(IF(COUNTA(B274)=1,CONCATENATE(LEFT(B274,3),COUNTIF($B$17:(INDIRECT("B"&amp;ROW())),B274)),""))</f>
        <v/>
      </c>
      <c r="O274" s="4"/>
    </row>
    <row r="275" spans="4:15" x14ac:dyDescent="0.15">
      <c r="D275" s="4" t="str">
        <f ca="1">TRIM(IF(COUNTA(B275)=1,CONCATENATE(LEFT(B275,3),COUNTIF($B$17:(INDIRECT("B"&amp;ROW())),B275)),""))</f>
        <v/>
      </c>
      <c r="O275" s="4"/>
    </row>
    <row r="276" spans="4:15" x14ac:dyDescent="0.15">
      <c r="D276" s="4" t="str">
        <f ca="1">TRIM(IF(COUNTA(B276)=1,CONCATENATE(LEFT(B276,3),COUNTIF($B$17:(INDIRECT("B"&amp;ROW())),B276)),""))</f>
        <v/>
      </c>
      <c r="O276" s="4"/>
    </row>
    <row r="277" spans="4:15" x14ac:dyDescent="0.15">
      <c r="D277" s="4" t="str">
        <f ca="1">TRIM(IF(COUNTA(B277)=1,CONCATENATE(LEFT(B277,3),COUNTIF($B$17:(INDIRECT("B"&amp;ROW())),B277)),""))</f>
        <v/>
      </c>
      <c r="O277" s="4"/>
    </row>
    <row r="278" spans="4:15" x14ac:dyDescent="0.15">
      <c r="D278" s="4" t="str">
        <f ca="1">TRIM(IF(COUNTA(B278)=1,CONCATENATE(LEFT(B278,3),COUNTIF($B$17:(INDIRECT("B"&amp;ROW())),B278)),""))</f>
        <v/>
      </c>
      <c r="O278" s="4"/>
    </row>
    <row r="279" spans="4:15" x14ac:dyDescent="0.15">
      <c r="D279" s="4" t="str">
        <f ca="1">TRIM(IF(COUNTA(B279)=1,CONCATENATE(LEFT(B279,3),COUNTIF($B$17:(INDIRECT("B"&amp;ROW())),B279)),""))</f>
        <v/>
      </c>
      <c r="O279" s="4"/>
    </row>
    <row r="280" spans="4:15" x14ac:dyDescent="0.15">
      <c r="D280" s="4" t="str">
        <f ca="1">TRIM(IF(COUNTA(B280)=1,CONCATENATE(LEFT(B280,3),COUNTIF($B$17:(INDIRECT("B"&amp;ROW())),B280)),""))</f>
        <v/>
      </c>
      <c r="O280" s="4"/>
    </row>
    <row r="281" spans="4:15" x14ac:dyDescent="0.15">
      <c r="D281" s="4" t="str">
        <f ca="1">TRIM(IF(COUNTA(B281)=1,CONCATENATE(LEFT(B281,3),COUNTIF($B$17:(INDIRECT("B"&amp;ROW())),B281)),""))</f>
        <v/>
      </c>
      <c r="O281" s="4"/>
    </row>
    <row r="282" spans="4:15" x14ac:dyDescent="0.15">
      <c r="D282" s="4" t="str">
        <f ca="1">TRIM(IF(COUNTA(B282)=1,CONCATENATE(LEFT(B282,3),COUNTIF($B$17:(INDIRECT("B"&amp;ROW())),B282)),""))</f>
        <v/>
      </c>
      <c r="O282" s="4"/>
    </row>
    <row r="283" spans="4:15" x14ac:dyDescent="0.15">
      <c r="D283" s="4" t="str">
        <f ca="1">TRIM(IF(COUNTA(B283)=1,CONCATENATE(LEFT(B283,3),COUNTIF($B$17:(INDIRECT("B"&amp;ROW())),B283)),""))</f>
        <v/>
      </c>
      <c r="O283" s="4"/>
    </row>
    <row r="284" spans="4:15" x14ac:dyDescent="0.15">
      <c r="D284" s="4" t="str">
        <f ca="1">TRIM(IF(COUNTA(B284)=1,CONCATENATE(LEFT(B284,3),COUNTIF($B$17:(INDIRECT("B"&amp;ROW())),B284)),""))</f>
        <v/>
      </c>
      <c r="O284" s="4"/>
    </row>
    <row r="285" spans="4:15" x14ac:dyDescent="0.15">
      <c r="D285" s="4" t="str">
        <f ca="1">TRIM(IF(COUNTA(B285)=1,CONCATENATE(LEFT(B285,3),COUNTIF($B$17:(INDIRECT("B"&amp;ROW())),B285)),""))</f>
        <v/>
      </c>
      <c r="O285" s="4"/>
    </row>
    <row r="286" spans="4:15" x14ac:dyDescent="0.15">
      <c r="D286" s="4" t="str">
        <f ca="1">TRIM(IF(COUNTA(B286)=1,CONCATENATE(LEFT(B286,3),COUNTIF($B$17:(INDIRECT("B"&amp;ROW())),B286)),""))</f>
        <v/>
      </c>
      <c r="O286" s="4"/>
    </row>
    <row r="287" spans="4:15" x14ac:dyDescent="0.15">
      <c r="D287" s="4" t="str">
        <f ca="1">TRIM(IF(COUNTA(B287)=1,CONCATENATE(LEFT(B287,3),COUNTIF($B$17:(INDIRECT("B"&amp;ROW())),B287)),""))</f>
        <v/>
      </c>
      <c r="O287" s="4"/>
    </row>
    <row r="288" spans="4:15" x14ac:dyDescent="0.15">
      <c r="D288" s="4" t="str">
        <f ca="1">TRIM(IF(COUNTA(B288)=1,CONCATENATE(LEFT(B288,3),COUNTIF($B$17:(INDIRECT("B"&amp;ROW())),B288)),""))</f>
        <v/>
      </c>
      <c r="O288" s="4"/>
    </row>
    <row r="289" spans="4:15" x14ac:dyDescent="0.15">
      <c r="D289" s="4" t="str">
        <f ca="1">TRIM(IF(COUNTA(B289)=1,CONCATENATE(LEFT(B289,3),COUNTIF($B$17:(INDIRECT("B"&amp;ROW())),B289)),""))</f>
        <v/>
      </c>
      <c r="O289" s="4"/>
    </row>
    <row r="290" spans="4:15" x14ac:dyDescent="0.15">
      <c r="D290" s="4" t="str">
        <f ca="1">TRIM(IF(COUNTA(B290)=1,CONCATENATE(LEFT(B290,3),COUNTIF($B$17:(INDIRECT("B"&amp;ROW())),B290)),""))</f>
        <v/>
      </c>
      <c r="O290" s="4"/>
    </row>
    <row r="291" spans="4:15" x14ac:dyDescent="0.15">
      <c r="D291" s="4" t="str">
        <f ca="1">TRIM(IF(COUNTA(B291)=1,CONCATENATE(LEFT(B291,3),COUNTIF($B$17:(INDIRECT("B"&amp;ROW())),B291)),""))</f>
        <v/>
      </c>
      <c r="O291" s="4"/>
    </row>
    <row r="292" spans="4:15" x14ac:dyDescent="0.15">
      <c r="D292" s="4" t="str">
        <f ca="1">TRIM(IF(COUNTA(B292)=1,CONCATENATE(LEFT(B292,3),COUNTIF($B$17:(INDIRECT("B"&amp;ROW())),B292)),""))</f>
        <v/>
      </c>
      <c r="O292" s="4"/>
    </row>
    <row r="293" spans="4:15" x14ac:dyDescent="0.15">
      <c r="D293" s="4" t="str">
        <f ca="1">TRIM(IF(COUNTA(B293)=1,CONCATENATE(LEFT(B293,3),COUNTIF($B$17:(INDIRECT("B"&amp;ROW())),B293)),""))</f>
        <v/>
      </c>
      <c r="O293" s="4"/>
    </row>
    <row r="294" spans="4:15" x14ac:dyDescent="0.15">
      <c r="D294" s="4" t="str">
        <f ca="1">TRIM(IF(COUNTA(B294)=1,CONCATENATE(LEFT(B294,3),COUNTIF($B$17:(INDIRECT("B"&amp;ROW())),B294)),""))</f>
        <v/>
      </c>
      <c r="O294" s="4"/>
    </row>
    <row r="295" spans="4:15" x14ac:dyDescent="0.15">
      <c r="D295" s="4" t="str">
        <f ca="1">TRIM(IF(COUNTA(B295)=1,CONCATENATE(LEFT(B295,3),COUNTIF($B$17:(INDIRECT("B"&amp;ROW())),B295)),""))</f>
        <v/>
      </c>
      <c r="O295" s="4"/>
    </row>
    <row r="296" spans="4:15" x14ac:dyDescent="0.15">
      <c r="D296" s="4" t="str">
        <f ca="1">TRIM(IF(COUNTA(B296)=1,CONCATENATE(LEFT(B296,3),COUNTIF($B$17:(INDIRECT("B"&amp;ROW())),B296)),""))</f>
        <v/>
      </c>
      <c r="O296" s="4"/>
    </row>
    <row r="297" spans="4:15" x14ac:dyDescent="0.15">
      <c r="D297" s="4" t="str">
        <f ca="1">TRIM(IF(COUNTA(B297)=1,CONCATENATE(LEFT(B297,3),COUNTIF($B$17:(INDIRECT("B"&amp;ROW())),B297)),""))</f>
        <v/>
      </c>
      <c r="O297" s="4"/>
    </row>
    <row r="298" spans="4:15" x14ac:dyDescent="0.15">
      <c r="D298" s="4" t="str">
        <f ca="1">TRIM(IF(COUNTA(B298)=1,CONCATENATE(LEFT(B298,3),COUNTIF($B$17:(INDIRECT("B"&amp;ROW())),B298)),""))</f>
        <v/>
      </c>
      <c r="O298" s="4"/>
    </row>
    <row r="299" spans="4:15" x14ac:dyDescent="0.15">
      <c r="D299" s="4" t="str">
        <f ca="1">TRIM(IF(COUNTA(B299)=1,CONCATENATE(LEFT(B299,3),COUNTIF($B$17:(INDIRECT("B"&amp;ROW())),B299)),""))</f>
        <v/>
      </c>
      <c r="O299" s="4"/>
    </row>
    <row r="300" spans="4:15" x14ac:dyDescent="0.15">
      <c r="D300" s="4" t="str">
        <f ca="1">TRIM(IF(COUNTA(B300)=1,CONCATENATE(LEFT(B300,3),COUNTIF($B$17:(INDIRECT("B"&amp;ROW())),B300)),""))</f>
        <v/>
      </c>
      <c r="O300" s="4"/>
    </row>
    <row r="301" spans="4:15" x14ac:dyDescent="0.15">
      <c r="D301" s="4" t="str">
        <f ca="1">TRIM(IF(COUNTA(B301)=1,CONCATENATE(LEFT(B301,3),COUNTIF($B$17:(INDIRECT("B"&amp;ROW())),B301)),""))</f>
        <v/>
      </c>
      <c r="O301" s="4"/>
    </row>
    <row r="302" spans="4:15" x14ac:dyDescent="0.15">
      <c r="D302" s="4" t="str">
        <f ca="1">TRIM(IF(COUNTA(B302)=1,CONCATENATE(LEFT(B302,3),COUNTIF($B$17:(INDIRECT("B"&amp;ROW())),B302)),""))</f>
        <v/>
      </c>
      <c r="O302" s="4"/>
    </row>
    <row r="303" spans="4:15" x14ac:dyDescent="0.15">
      <c r="D303" s="4" t="str">
        <f ca="1">TRIM(IF(COUNTA(B303)=1,CONCATENATE(LEFT(B303,3),COUNTIF($B$17:(INDIRECT("B"&amp;ROW())),B303)),""))</f>
        <v/>
      </c>
      <c r="O303" s="4"/>
    </row>
    <row r="304" spans="4:15" x14ac:dyDescent="0.15">
      <c r="D304" s="4" t="str">
        <f ca="1">TRIM(IF(COUNTA(B304)=1,CONCATENATE(LEFT(B304,3),COUNTIF($B$17:(INDIRECT("B"&amp;ROW())),B304)),""))</f>
        <v/>
      </c>
      <c r="O304" s="4"/>
    </row>
    <row r="305" spans="4:15" x14ac:dyDescent="0.15">
      <c r="D305" s="4" t="str">
        <f ca="1">TRIM(IF(COUNTA(B305)=1,CONCATENATE(LEFT(B305,3),COUNTIF($B$17:(INDIRECT("B"&amp;ROW())),B305)),""))</f>
        <v/>
      </c>
      <c r="O305" s="4"/>
    </row>
    <row r="306" spans="4:15" x14ac:dyDescent="0.15">
      <c r="D306" s="4" t="str">
        <f ca="1">TRIM(IF(COUNTA(B306)=1,CONCATENATE(LEFT(B306,3),COUNTIF($B$17:(INDIRECT("B"&amp;ROW())),B306)),""))</f>
        <v/>
      </c>
      <c r="O306" s="4"/>
    </row>
    <row r="307" spans="4:15" x14ac:dyDescent="0.15">
      <c r="D307" s="4" t="str">
        <f ca="1">TRIM(IF(COUNTA(B307)=1,CONCATENATE(LEFT(B307,3),COUNTIF($B$17:(INDIRECT("B"&amp;ROW())),B307)),""))</f>
        <v/>
      </c>
      <c r="O307" s="4"/>
    </row>
    <row r="308" spans="4:15" x14ac:dyDescent="0.15">
      <c r="D308" s="4" t="str">
        <f ca="1">TRIM(IF(COUNTA(B308)=1,CONCATENATE(LEFT(B308,3),COUNTIF($B$17:(INDIRECT("B"&amp;ROW())),B308)),""))</f>
        <v/>
      </c>
      <c r="O308" s="4"/>
    </row>
    <row r="309" spans="4:15" x14ac:dyDescent="0.15">
      <c r="D309" s="4" t="str">
        <f ca="1">TRIM(IF(COUNTA(B309)=1,CONCATENATE(LEFT(B309,3),COUNTIF($B$17:(INDIRECT("B"&amp;ROW())),B309)),""))</f>
        <v/>
      </c>
      <c r="O309" s="4"/>
    </row>
    <row r="310" spans="4:15" x14ac:dyDescent="0.15">
      <c r="D310" s="4" t="str">
        <f ca="1">TRIM(IF(COUNTA(B310)=1,CONCATENATE(LEFT(B310,3),COUNTIF($B$17:(INDIRECT("B"&amp;ROW())),B310)),""))</f>
        <v/>
      </c>
      <c r="O310" s="4"/>
    </row>
    <row r="311" spans="4:15" x14ac:dyDescent="0.15">
      <c r="D311" s="4" t="str">
        <f ca="1">TRIM(IF(COUNTA(B311)=1,CONCATENATE(LEFT(B311,3),COUNTIF($B$17:(INDIRECT("B"&amp;ROW())),B311)),""))</f>
        <v/>
      </c>
      <c r="O311" s="4"/>
    </row>
    <row r="312" spans="4:15" x14ac:dyDescent="0.15">
      <c r="D312" s="4" t="str">
        <f ca="1">TRIM(IF(COUNTA(B312)=1,CONCATENATE(LEFT(B312,3),COUNTIF($B$17:(INDIRECT("B"&amp;ROW())),B312)),""))</f>
        <v/>
      </c>
      <c r="O312" s="4"/>
    </row>
    <row r="313" spans="4:15" x14ac:dyDescent="0.15">
      <c r="D313" s="4" t="str">
        <f ca="1">TRIM(IF(COUNTA(B313)=1,CONCATENATE(LEFT(B313,3),COUNTIF($B$17:(INDIRECT("B"&amp;ROW())),B313)),""))</f>
        <v/>
      </c>
      <c r="O313" s="4"/>
    </row>
    <row r="314" spans="4:15" x14ac:dyDescent="0.15">
      <c r="D314" s="4" t="str">
        <f ca="1">TRIM(IF(COUNTA(B314)=1,CONCATENATE(LEFT(B314,3),COUNTIF($B$17:(INDIRECT("B"&amp;ROW())),B314)),""))</f>
        <v/>
      </c>
      <c r="O314" s="4"/>
    </row>
    <row r="315" spans="4:15" x14ac:dyDescent="0.15">
      <c r="D315" s="4" t="str">
        <f ca="1">TRIM(IF(COUNTA(B315)=1,CONCATENATE(LEFT(B315,3),COUNTIF($B$17:(INDIRECT("B"&amp;ROW())),B315)),""))</f>
        <v/>
      </c>
      <c r="O315" s="4"/>
    </row>
    <row r="316" spans="4:15" x14ac:dyDescent="0.15">
      <c r="D316" s="4" t="str">
        <f ca="1">TRIM(IF(COUNTA(B316)=1,CONCATENATE(LEFT(B316,3),COUNTIF($B$17:(INDIRECT("B"&amp;ROW())),B316)),""))</f>
        <v/>
      </c>
      <c r="O316" s="4"/>
    </row>
    <row r="317" spans="4:15" x14ac:dyDescent="0.15">
      <c r="D317" s="4" t="str">
        <f ca="1">TRIM(IF(COUNTA(B317)=1,CONCATENATE(LEFT(B317,3),COUNTIF($B$17:(INDIRECT("B"&amp;ROW())),B317)),""))</f>
        <v/>
      </c>
      <c r="O317" s="4"/>
    </row>
    <row r="318" spans="4:15" x14ac:dyDescent="0.15">
      <c r="D318" s="4" t="str">
        <f ca="1">TRIM(IF(COUNTA(B318)=1,CONCATENATE(LEFT(B318,3),COUNTIF($B$17:(INDIRECT("B"&amp;ROW())),B318)),""))</f>
        <v/>
      </c>
      <c r="O318" s="4"/>
    </row>
    <row r="319" spans="4:15" x14ac:dyDescent="0.15">
      <c r="D319" s="4" t="str">
        <f ca="1">TRIM(IF(COUNTA(B319)=1,CONCATENATE(LEFT(B319,3),COUNTIF($B$17:(INDIRECT("B"&amp;ROW())),B319)),""))</f>
        <v/>
      </c>
      <c r="O319" s="4"/>
    </row>
    <row r="320" spans="4:15" x14ac:dyDescent="0.15">
      <c r="D320" s="4" t="str">
        <f ca="1">TRIM(IF(COUNTA(B320)=1,CONCATENATE(LEFT(B320,3),COUNTIF($B$17:(INDIRECT("B"&amp;ROW())),B320)),""))</f>
        <v/>
      </c>
      <c r="O320" s="4"/>
    </row>
    <row r="321" spans="4:15" x14ac:dyDescent="0.15">
      <c r="D321" s="4" t="str">
        <f ca="1">TRIM(IF(COUNTA(B321)=1,CONCATENATE(LEFT(B321,3),COUNTIF($B$17:(INDIRECT("B"&amp;ROW())),B321)),""))</f>
        <v/>
      </c>
      <c r="O321" s="4"/>
    </row>
    <row r="322" spans="4:15" x14ac:dyDescent="0.15">
      <c r="D322" s="4" t="str">
        <f ca="1">TRIM(IF(COUNTA(B322)=1,CONCATENATE(LEFT(B322,3),COUNTIF($B$17:(INDIRECT("B"&amp;ROW())),B322)),""))</f>
        <v/>
      </c>
      <c r="O322" s="4"/>
    </row>
    <row r="323" spans="4:15" x14ac:dyDescent="0.15">
      <c r="D323" s="4" t="str">
        <f ca="1">TRIM(IF(COUNTA(B323)=1,CONCATENATE(LEFT(B323,3),COUNTIF($B$17:(INDIRECT("B"&amp;ROW())),B323)),""))</f>
        <v/>
      </c>
      <c r="O323" s="4"/>
    </row>
    <row r="324" spans="4:15" x14ac:dyDescent="0.15">
      <c r="D324" s="4" t="str">
        <f ca="1">TRIM(IF(COUNTA(B324)=1,CONCATENATE(LEFT(B324,3),COUNTIF($B$17:(INDIRECT("B"&amp;ROW())),B324)),""))</f>
        <v/>
      </c>
      <c r="O324" s="4"/>
    </row>
    <row r="325" spans="4:15" x14ac:dyDescent="0.15">
      <c r="D325" s="4" t="str">
        <f ca="1">TRIM(IF(COUNTA(B325)=1,CONCATENATE(LEFT(B325,3),COUNTIF($B$17:(INDIRECT("B"&amp;ROW())),B325)),""))</f>
        <v/>
      </c>
      <c r="O325" s="4"/>
    </row>
    <row r="326" spans="4:15" x14ac:dyDescent="0.15">
      <c r="D326" s="4" t="str">
        <f ca="1">TRIM(IF(COUNTA(B326)=1,CONCATENATE(LEFT(B326,3),COUNTIF($B$17:(INDIRECT("B"&amp;ROW())),B326)),""))</f>
        <v/>
      </c>
      <c r="O326" s="4"/>
    </row>
    <row r="327" spans="4:15" x14ac:dyDescent="0.15">
      <c r="D327" s="4" t="str">
        <f ca="1">TRIM(IF(COUNTA(B327)=1,CONCATENATE(LEFT(B327,3),COUNTIF($B$17:(INDIRECT("B"&amp;ROW())),B327)),""))</f>
        <v/>
      </c>
      <c r="O327" s="4"/>
    </row>
    <row r="328" spans="4:15" x14ac:dyDescent="0.15">
      <c r="D328" s="4" t="str">
        <f ca="1">TRIM(IF(COUNTA(B328)=1,CONCATENATE(LEFT(B328,3),COUNTIF($B$17:(INDIRECT("B"&amp;ROW())),B328)),""))</f>
        <v/>
      </c>
      <c r="O328" s="4"/>
    </row>
    <row r="329" spans="4:15" x14ac:dyDescent="0.15">
      <c r="D329" s="4" t="str">
        <f ca="1">TRIM(IF(COUNTA(B329)=1,CONCATENATE(LEFT(B329,3),COUNTIF($B$17:(INDIRECT("B"&amp;ROW())),B329)),""))</f>
        <v/>
      </c>
      <c r="O329" s="4"/>
    </row>
    <row r="330" spans="4:15" x14ac:dyDescent="0.15">
      <c r="D330" s="4" t="str">
        <f ca="1">TRIM(IF(COUNTA(B330)=1,CONCATENATE(LEFT(B330,3),COUNTIF($B$17:(INDIRECT("B"&amp;ROW())),B330)),""))</f>
        <v/>
      </c>
      <c r="O330" s="4"/>
    </row>
    <row r="331" spans="4:15" x14ac:dyDescent="0.15">
      <c r="D331" s="4" t="str">
        <f ca="1">TRIM(IF(COUNTA(B331)=1,CONCATENATE(LEFT(B331,3),COUNTIF($B$17:(INDIRECT("B"&amp;ROW())),B331)),""))</f>
        <v/>
      </c>
      <c r="O331" s="4"/>
    </row>
    <row r="332" spans="4:15" x14ac:dyDescent="0.15">
      <c r="D332" s="4" t="str">
        <f ca="1">TRIM(IF(COUNTA(B332)=1,CONCATENATE(LEFT(B332,3),COUNTIF($B$17:(INDIRECT("B"&amp;ROW())),B332)),""))</f>
        <v/>
      </c>
      <c r="O332" s="4"/>
    </row>
    <row r="333" spans="4:15" x14ac:dyDescent="0.15">
      <c r="D333" s="4" t="str">
        <f ca="1">TRIM(IF(COUNTA(B333)=1,CONCATENATE(LEFT(B333,3),COUNTIF($B$17:(INDIRECT("B"&amp;ROW())),B333)),""))</f>
        <v/>
      </c>
      <c r="O333" s="4"/>
    </row>
    <row r="334" spans="4:15" x14ac:dyDescent="0.15">
      <c r="D334" s="4" t="str">
        <f ca="1">TRIM(IF(COUNTA(B334)=1,CONCATENATE(LEFT(B334,3),COUNTIF($B$17:(INDIRECT("B"&amp;ROW())),B334)),""))</f>
        <v/>
      </c>
      <c r="O334" s="4"/>
    </row>
    <row r="335" spans="4:15" x14ac:dyDescent="0.15">
      <c r="D335" s="4" t="str">
        <f ca="1">TRIM(IF(COUNTA(B335)=1,CONCATENATE(LEFT(B335,3),COUNTIF($B$17:(INDIRECT("B"&amp;ROW())),B335)),""))</f>
        <v/>
      </c>
      <c r="O335" s="4"/>
    </row>
    <row r="336" spans="4:15" x14ac:dyDescent="0.15">
      <c r="D336" s="4" t="str">
        <f ca="1">TRIM(IF(COUNTA(B336)=1,CONCATENATE(LEFT(B336,3),COUNTIF($B$17:(INDIRECT("B"&amp;ROW())),B336)),""))</f>
        <v/>
      </c>
      <c r="O336" s="4"/>
    </row>
    <row r="337" spans="4:15" x14ac:dyDescent="0.15">
      <c r="D337" s="4" t="str">
        <f ca="1">TRIM(IF(COUNTA(B337)=1,CONCATENATE(LEFT(B337,3),COUNTIF($B$17:(INDIRECT("B"&amp;ROW())),B337)),""))</f>
        <v/>
      </c>
      <c r="O337" s="4"/>
    </row>
    <row r="338" spans="4:15" x14ac:dyDescent="0.15">
      <c r="D338" s="4" t="str">
        <f ca="1">TRIM(IF(COUNTA(B338)=1,CONCATENATE(LEFT(B338,3),COUNTIF($B$17:(INDIRECT("B"&amp;ROW())),B338)),""))</f>
        <v/>
      </c>
      <c r="O338" s="4"/>
    </row>
    <row r="339" spans="4:15" x14ac:dyDescent="0.15">
      <c r="D339" s="4" t="str">
        <f ca="1">TRIM(IF(COUNTA(B339)=1,CONCATENATE(LEFT(B339,3),COUNTIF($B$17:(INDIRECT("B"&amp;ROW())),B339)),""))</f>
        <v/>
      </c>
      <c r="O339" s="4"/>
    </row>
    <row r="340" spans="4:15" x14ac:dyDescent="0.15">
      <c r="D340" s="4" t="str">
        <f ca="1">TRIM(IF(COUNTA(B340)=1,CONCATENATE(LEFT(B340,3),COUNTIF($B$17:(INDIRECT("B"&amp;ROW())),B340)),""))</f>
        <v/>
      </c>
      <c r="O340" s="4"/>
    </row>
    <row r="341" spans="4:15" x14ac:dyDescent="0.15">
      <c r="D341" s="4" t="str">
        <f ca="1">TRIM(IF(COUNTA(B341)=1,CONCATENATE(LEFT(B341,3),COUNTIF($B$17:(INDIRECT("B"&amp;ROW())),B341)),""))</f>
        <v/>
      </c>
      <c r="O341" s="4"/>
    </row>
    <row r="342" spans="4:15" x14ac:dyDescent="0.15">
      <c r="D342" s="4" t="str">
        <f ca="1">TRIM(IF(COUNTA(B342)=1,CONCATENATE(LEFT(B342,3),COUNTIF($B$17:(INDIRECT("B"&amp;ROW())),B342)),""))</f>
        <v/>
      </c>
      <c r="O342" s="4"/>
    </row>
    <row r="343" spans="4:15" x14ac:dyDescent="0.15">
      <c r="D343" s="4" t="str">
        <f ca="1">TRIM(IF(COUNTA(B343)=1,CONCATENATE(LEFT(B343,3),COUNTIF($B$17:(INDIRECT("B"&amp;ROW())),B343)),""))</f>
        <v/>
      </c>
      <c r="O343" s="4"/>
    </row>
    <row r="344" spans="4:15" x14ac:dyDescent="0.15">
      <c r="D344" s="4" t="str">
        <f ca="1">TRIM(IF(COUNTA(B344)=1,CONCATENATE(LEFT(B344,3),COUNTIF($B$17:(INDIRECT("B"&amp;ROW())),B344)),""))</f>
        <v/>
      </c>
      <c r="O344" s="4"/>
    </row>
    <row r="345" spans="4:15" x14ac:dyDescent="0.15">
      <c r="D345" s="4" t="str">
        <f ca="1">TRIM(IF(COUNTA(B345)=1,CONCATENATE(LEFT(B345,3),COUNTIF($B$17:(INDIRECT("B"&amp;ROW())),B345)),""))</f>
        <v/>
      </c>
      <c r="O345" s="4"/>
    </row>
    <row r="346" spans="4:15" x14ac:dyDescent="0.15">
      <c r="D346" s="4" t="str">
        <f ca="1">TRIM(IF(COUNTA(B346)=1,CONCATENATE(LEFT(B346,3),COUNTIF($B$17:(INDIRECT("B"&amp;ROW())),B346)),""))</f>
        <v/>
      </c>
      <c r="O346" s="4"/>
    </row>
    <row r="347" spans="4:15" x14ac:dyDescent="0.15">
      <c r="D347" s="4" t="str">
        <f ca="1">TRIM(IF(COUNTA(B347)=1,CONCATENATE(LEFT(B347,3),COUNTIF($B$17:(INDIRECT("B"&amp;ROW())),B347)),""))</f>
        <v/>
      </c>
      <c r="O347" s="4"/>
    </row>
    <row r="348" spans="4:15" x14ac:dyDescent="0.15">
      <c r="D348" s="4" t="str">
        <f ca="1">TRIM(IF(COUNTA(B348)=1,CONCATENATE(LEFT(B348,3),COUNTIF($B$17:(INDIRECT("B"&amp;ROW())),B348)),""))</f>
        <v/>
      </c>
      <c r="O348" s="4"/>
    </row>
    <row r="349" spans="4:15" x14ac:dyDescent="0.15">
      <c r="D349" s="4" t="str">
        <f ca="1">TRIM(IF(COUNTA(B349)=1,CONCATENATE(LEFT(B349,3),COUNTIF($B$17:(INDIRECT("B"&amp;ROW())),B349)),""))</f>
        <v/>
      </c>
      <c r="O349" s="4"/>
    </row>
    <row r="350" spans="4:15" x14ac:dyDescent="0.15">
      <c r="D350" s="4" t="str">
        <f ca="1">TRIM(IF(COUNTA(B350)=1,CONCATENATE(LEFT(B350,3),COUNTIF($B$17:(INDIRECT("B"&amp;ROW())),B350)),""))</f>
        <v/>
      </c>
      <c r="O350" s="4"/>
    </row>
    <row r="351" spans="4:15" x14ac:dyDescent="0.15">
      <c r="D351" s="4" t="str">
        <f ca="1">TRIM(IF(COUNTA(B351)=1,CONCATENATE(LEFT(B351,3),COUNTIF($B$17:(INDIRECT("B"&amp;ROW())),B351)),""))</f>
        <v/>
      </c>
      <c r="O351" s="4"/>
    </row>
    <row r="352" spans="4:15" x14ac:dyDescent="0.15">
      <c r="D352" s="4" t="str">
        <f ca="1">TRIM(IF(COUNTA(B352)=1,CONCATENATE(LEFT(B352,3),COUNTIF($B$17:(INDIRECT("B"&amp;ROW())),B352)),""))</f>
        <v/>
      </c>
      <c r="O352" s="4"/>
    </row>
    <row r="353" spans="4:15" x14ac:dyDescent="0.15">
      <c r="D353" s="4" t="str">
        <f ca="1">TRIM(IF(COUNTA(B353)=1,CONCATENATE(LEFT(B353,3),COUNTIF($B$17:(INDIRECT("B"&amp;ROW())),B353)),""))</f>
        <v/>
      </c>
      <c r="O353" s="4"/>
    </row>
    <row r="354" spans="4:15" x14ac:dyDescent="0.15">
      <c r="D354" s="4" t="str">
        <f ca="1">TRIM(IF(COUNTA(B354)=1,CONCATENATE(LEFT(B354,3),COUNTIF($B$17:(INDIRECT("B"&amp;ROW())),B354)),""))</f>
        <v/>
      </c>
      <c r="O354" s="4"/>
    </row>
    <row r="355" spans="4:15" x14ac:dyDescent="0.15">
      <c r="D355" s="4" t="str">
        <f ca="1">TRIM(IF(COUNTA(B355)=1,CONCATENATE(LEFT(B355,3),COUNTIF($B$17:(INDIRECT("B"&amp;ROW())),B355)),""))</f>
        <v/>
      </c>
      <c r="O355" s="4"/>
    </row>
    <row r="356" spans="4:15" x14ac:dyDescent="0.15">
      <c r="D356" s="4" t="str">
        <f ca="1">TRIM(IF(COUNTA(B356)=1,CONCATENATE(LEFT(B356,3),COUNTIF($B$17:(INDIRECT("B"&amp;ROW())),B356)),""))</f>
        <v/>
      </c>
      <c r="O356" s="4"/>
    </row>
    <row r="357" spans="4:15" x14ac:dyDescent="0.15">
      <c r="D357" s="4" t="str">
        <f ca="1">TRIM(IF(COUNTA(B357)=1,CONCATENATE(LEFT(B357,3),COUNTIF($B$17:(INDIRECT("B"&amp;ROW())),B357)),""))</f>
        <v/>
      </c>
      <c r="O357" s="4"/>
    </row>
    <row r="358" spans="4:15" x14ac:dyDescent="0.15">
      <c r="D358" s="4" t="str">
        <f ca="1">TRIM(IF(COUNTA(B358)=1,CONCATENATE(LEFT(B358,3),COUNTIF($B$17:(INDIRECT("B"&amp;ROW())),B358)),""))</f>
        <v/>
      </c>
      <c r="O358" s="4"/>
    </row>
    <row r="359" spans="4:15" x14ac:dyDescent="0.15">
      <c r="D359" s="4" t="str">
        <f ca="1">TRIM(IF(COUNTA(B359)=1,CONCATENATE(LEFT(B359,3),COUNTIF($B$17:(INDIRECT("B"&amp;ROW())),B359)),""))</f>
        <v/>
      </c>
      <c r="O359" s="4"/>
    </row>
    <row r="360" spans="4:15" x14ac:dyDescent="0.15">
      <c r="D360" s="4" t="str">
        <f ca="1">TRIM(IF(COUNTA(B360)=1,CONCATENATE(LEFT(B360,3),COUNTIF($B$17:(INDIRECT("B"&amp;ROW())),B360)),""))</f>
        <v/>
      </c>
      <c r="O360" s="4"/>
    </row>
    <row r="361" spans="4:15" x14ac:dyDescent="0.15">
      <c r="D361" s="4" t="str">
        <f ca="1">TRIM(IF(COUNTA(B361)=1,CONCATENATE(LEFT(B361,3),COUNTIF($B$17:(INDIRECT("B"&amp;ROW())),B361)),""))</f>
        <v/>
      </c>
      <c r="O361" s="4"/>
    </row>
    <row r="362" spans="4:15" x14ac:dyDescent="0.15">
      <c r="D362" s="4" t="str">
        <f ca="1">TRIM(IF(COUNTA(B362)=1,CONCATENATE(LEFT(B362,3),COUNTIF($B$17:(INDIRECT("B"&amp;ROW())),B362)),""))</f>
        <v/>
      </c>
      <c r="O362" s="4"/>
    </row>
    <row r="363" spans="4:15" x14ac:dyDescent="0.15">
      <c r="D363" s="4" t="str">
        <f ca="1">TRIM(IF(COUNTA(B363)=1,CONCATENATE(LEFT(B363,3),COUNTIF($B$17:(INDIRECT("B"&amp;ROW())),B363)),""))</f>
        <v/>
      </c>
      <c r="O363" s="4"/>
    </row>
    <row r="364" spans="4:15" x14ac:dyDescent="0.15">
      <c r="D364" s="4" t="str">
        <f ca="1">TRIM(IF(COUNTA(B364)=1,CONCATENATE(LEFT(B364,3),COUNTIF($B$17:(INDIRECT("B"&amp;ROW())),B364)),""))</f>
        <v/>
      </c>
      <c r="O364" s="4"/>
    </row>
    <row r="365" spans="4:15" x14ac:dyDescent="0.15">
      <c r="D365" s="4" t="str">
        <f ca="1">TRIM(IF(COUNTA(B365)=1,CONCATENATE(LEFT(B365,3),COUNTIF($B$17:(INDIRECT("B"&amp;ROW())),B365)),""))</f>
        <v/>
      </c>
      <c r="O365" s="4"/>
    </row>
    <row r="366" spans="4:15" x14ac:dyDescent="0.15">
      <c r="D366" s="4" t="str">
        <f ca="1">TRIM(IF(COUNTA(B366)=1,CONCATENATE(LEFT(B366,3),COUNTIF($B$17:(INDIRECT("B"&amp;ROW())),B366)),""))</f>
        <v/>
      </c>
      <c r="O366" s="4"/>
    </row>
    <row r="367" spans="4:15" x14ac:dyDescent="0.15">
      <c r="D367" s="4" t="str">
        <f ca="1">TRIM(IF(COUNTA(B367)=1,CONCATENATE(LEFT(B367,3),COUNTIF($B$17:(INDIRECT("B"&amp;ROW())),B367)),""))</f>
        <v/>
      </c>
      <c r="O367" s="4"/>
    </row>
    <row r="368" spans="4:15" x14ac:dyDescent="0.15">
      <c r="D368" s="4" t="str">
        <f ca="1">TRIM(IF(COUNTA(B368)=1,CONCATENATE(LEFT(B368,3),COUNTIF($B$17:(INDIRECT("B"&amp;ROW())),B368)),""))</f>
        <v/>
      </c>
      <c r="O368" s="4"/>
    </row>
    <row r="369" spans="4:15" x14ac:dyDescent="0.15">
      <c r="D369" s="4" t="str">
        <f ca="1">TRIM(IF(COUNTA(B369)=1,CONCATENATE(LEFT(B369,3),COUNTIF($B$17:(INDIRECT("B"&amp;ROW())),B369)),""))</f>
        <v/>
      </c>
      <c r="O369" s="4"/>
    </row>
    <row r="370" spans="4:15" x14ac:dyDescent="0.15">
      <c r="D370" s="4" t="str">
        <f ca="1">TRIM(IF(COUNTA(B370)=1,CONCATENATE(LEFT(B370,3),COUNTIF($B$17:(INDIRECT("B"&amp;ROW())),B370)),""))</f>
        <v/>
      </c>
      <c r="O370" s="4"/>
    </row>
    <row r="371" spans="4:15" x14ac:dyDescent="0.15">
      <c r="D371" s="4" t="str">
        <f ca="1">TRIM(IF(COUNTA(B371)=1,CONCATENATE(LEFT(B371,3),COUNTIF($B$17:(INDIRECT("B"&amp;ROW())),B371)),""))</f>
        <v/>
      </c>
      <c r="O371" s="4"/>
    </row>
    <row r="372" spans="4:15" x14ac:dyDescent="0.15">
      <c r="D372" s="4" t="str">
        <f ca="1">TRIM(IF(COUNTA(B372)=1,CONCATENATE(LEFT(B372,3),COUNTIF($B$17:(INDIRECT("B"&amp;ROW())),B372)),""))</f>
        <v/>
      </c>
      <c r="O372" s="4"/>
    </row>
    <row r="373" spans="4:15" x14ac:dyDescent="0.15">
      <c r="D373" s="4" t="str">
        <f ca="1">TRIM(IF(COUNTA(B373)=1,CONCATENATE(LEFT(B373,3),COUNTIF($B$17:(INDIRECT("B"&amp;ROW())),B373)),""))</f>
        <v/>
      </c>
      <c r="O373" s="4"/>
    </row>
    <row r="374" spans="4:15" x14ac:dyDescent="0.15">
      <c r="D374" s="4" t="str">
        <f ca="1">TRIM(IF(COUNTA(B374)=1,CONCATENATE(LEFT(B374,3),COUNTIF($B$17:(INDIRECT("B"&amp;ROW())),B374)),""))</f>
        <v/>
      </c>
      <c r="O374" s="4"/>
    </row>
    <row r="375" spans="4:15" x14ac:dyDescent="0.15">
      <c r="D375" s="4" t="str">
        <f ca="1">TRIM(IF(COUNTA(B375)=1,CONCATENATE(LEFT(B375,3),COUNTIF($B$17:(INDIRECT("B"&amp;ROW())),B375)),""))</f>
        <v/>
      </c>
      <c r="O375" s="4"/>
    </row>
    <row r="376" spans="4:15" x14ac:dyDescent="0.15">
      <c r="D376" s="4" t="str">
        <f ca="1">TRIM(IF(COUNTA(B376)=1,CONCATENATE(LEFT(B376,3),COUNTIF($B$17:(INDIRECT("B"&amp;ROW())),B376)),""))</f>
        <v/>
      </c>
      <c r="O376" s="4"/>
    </row>
    <row r="377" spans="4:15" x14ac:dyDescent="0.15">
      <c r="D377" s="4" t="str">
        <f ca="1">TRIM(IF(COUNTA(B377)=1,CONCATENATE(LEFT(B377,3),COUNTIF($B$17:(INDIRECT("B"&amp;ROW())),B377)),""))</f>
        <v/>
      </c>
      <c r="O377" s="4"/>
    </row>
    <row r="378" spans="4:15" x14ac:dyDescent="0.15">
      <c r="D378" s="4" t="str">
        <f ca="1">TRIM(IF(COUNTA(B378)=1,CONCATENATE(LEFT(B378,3),COUNTIF($B$17:(INDIRECT("B"&amp;ROW())),B378)),""))</f>
        <v/>
      </c>
      <c r="O378" s="4"/>
    </row>
    <row r="379" spans="4:15" x14ac:dyDescent="0.15">
      <c r="D379" s="4" t="str">
        <f ca="1">TRIM(IF(COUNTA(B379)=1,CONCATENATE(LEFT(B379,3),COUNTIF($B$17:(INDIRECT("B"&amp;ROW())),B379)),""))</f>
        <v/>
      </c>
      <c r="O379" s="4"/>
    </row>
    <row r="380" spans="4:15" x14ac:dyDescent="0.15">
      <c r="D380" s="4" t="str">
        <f ca="1">TRIM(IF(COUNTA(B380)=1,CONCATENATE(LEFT(B380,3),COUNTIF($B$17:(INDIRECT("B"&amp;ROW())),B380)),""))</f>
        <v/>
      </c>
      <c r="O380" s="4"/>
    </row>
    <row r="381" spans="4:15" x14ac:dyDescent="0.15">
      <c r="D381" s="4" t="str">
        <f ca="1">TRIM(IF(COUNTA(B381)=1,CONCATENATE(LEFT(B381,3),COUNTIF($B$17:(INDIRECT("B"&amp;ROW())),B381)),""))</f>
        <v/>
      </c>
      <c r="O381" s="4"/>
    </row>
    <row r="382" spans="4:15" x14ac:dyDescent="0.15">
      <c r="D382" s="4" t="str">
        <f ca="1">TRIM(IF(COUNTA(B382)=1,CONCATENATE(LEFT(B382,3),COUNTIF($B$17:(INDIRECT("B"&amp;ROW())),B382)),""))</f>
        <v/>
      </c>
      <c r="O382" s="4"/>
    </row>
    <row r="383" spans="4:15" x14ac:dyDescent="0.15">
      <c r="D383" s="4" t="str">
        <f ca="1">TRIM(IF(COUNTA(B383)=1,CONCATENATE(LEFT(B383,3),COUNTIF($B$17:(INDIRECT("B"&amp;ROW())),B383)),""))</f>
        <v/>
      </c>
      <c r="O383" s="4"/>
    </row>
    <row r="384" spans="4:15" x14ac:dyDescent="0.15">
      <c r="D384" s="4" t="str">
        <f ca="1">TRIM(IF(COUNTA(B384)=1,CONCATENATE(LEFT(B384,3),COUNTIF($B$17:(INDIRECT("B"&amp;ROW())),B384)),""))</f>
        <v/>
      </c>
      <c r="O384" s="4"/>
    </row>
    <row r="385" spans="4:15" x14ac:dyDescent="0.15">
      <c r="D385" s="4" t="str">
        <f ca="1">TRIM(IF(COUNTA(B385)=1,CONCATENATE(LEFT(B385,3),COUNTIF($B$17:(INDIRECT("B"&amp;ROW())),B385)),""))</f>
        <v/>
      </c>
      <c r="O385" s="4"/>
    </row>
    <row r="386" spans="4:15" x14ac:dyDescent="0.15">
      <c r="D386" s="4" t="str">
        <f ca="1">TRIM(IF(COUNTA(B386)=1,CONCATENATE(LEFT(B386,3),COUNTIF($B$17:(INDIRECT("B"&amp;ROW())),B386)),""))</f>
        <v/>
      </c>
      <c r="O386" s="4"/>
    </row>
    <row r="387" spans="4:15" x14ac:dyDescent="0.15">
      <c r="D387" s="4" t="str">
        <f ca="1">TRIM(IF(COUNTA(B387)=1,CONCATENATE(LEFT(B387,3),COUNTIF($B$17:(INDIRECT("B"&amp;ROW())),B387)),""))</f>
        <v/>
      </c>
      <c r="O387" s="4"/>
    </row>
    <row r="388" spans="4:15" x14ac:dyDescent="0.15">
      <c r="D388" s="4" t="str">
        <f ca="1">TRIM(IF(COUNTA(B388)=1,CONCATENATE(LEFT(B388,3),COUNTIF($B$17:(INDIRECT("B"&amp;ROW())),B388)),""))</f>
        <v/>
      </c>
      <c r="O388" s="4"/>
    </row>
    <row r="389" spans="4:15" x14ac:dyDescent="0.15">
      <c r="D389" s="4" t="str">
        <f ca="1">TRIM(IF(COUNTA(B389)=1,CONCATENATE(LEFT(B389,3),COUNTIF($B$17:(INDIRECT("B"&amp;ROW())),B389)),""))</f>
        <v/>
      </c>
      <c r="O389" s="4"/>
    </row>
    <row r="390" spans="4:15" x14ac:dyDescent="0.15">
      <c r="D390" s="4" t="str">
        <f ca="1">TRIM(IF(COUNTA(B390)=1,CONCATENATE(LEFT(B390,3),COUNTIF($B$17:(INDIRECT("B"&amp;ROW())),B390)),""))</f>
        <v/>
      </c>
      <c r="O390" s="4"/>
    </row>
    <row r="391" spans="4:15" x14ac:dyDescent="0.15">
      <c r="D391" s="4" t="str">
        <f ca="1">TRIM(IF(COUNTA(B391)=1,CONCATENATE(LEFT(B391,3),COUNTIF($B$17:(INDIRECT("B"&amp;ROW())),B391)),""))</f>
        <v/>
      </c>
      <c r="O391" s="4"/>
    </row>
    <row r="392" spans="4:15" x14ac:dyDescent="0.15">
      <c r="D392" s="4" t="str">
        <f ca="1">TRIM(IF(COUNTA(B392)=1,CONCATENATE(LEFT(B392,3),COUNTIF($B$17:(INDIRECT("B"&amp;ROW())),B392)),""))</f>
        <v/>
      </c>
      <c r="O392" s="4"/>
    </row>
    <row r="393" spans="4:15" x14ac:dyDescent="0.15">
      <c r="D393" s="4" t="str">
        <f ca="1">TRIM(IF(COUNTA(B393)=1,CONCATENATE(LEFT(B393,3),COUNTIF($B$17:(INDIRECT("B"&amp;ROW())),B393)),""))</f>
        <v/>
      </c>
      <c r="O393" s="4"/>
    </row>
    <row r="394" spans="4:15" x14ac:dyDescent="0.15">
      <c r="D394" s="4" t="str">
        <f ca="1">TRIM(IF(COUNTA(B394)=1,CONCATENATE(LEFT(B394,3),COUNTIF($B$17:(INDIRECT("B"&amp;ROW())),B394)),""))</f>
        <v/>
      </c>
      <c r="O394" s="4"/>
    </row>
    <row r="395" spans="4:15" x14ac:dyDescent="0.15">
      <c r="D395" s="4" t="str">
        <f ca="1">TRIM(IF(COUNTA(B395)=1,CONCATENATE(LEFT(B395,3),COUNTIF($B$17:(INDIRECT("B"&amp;ROW())),B395)),""))</f>
        <v/>
      </c>
      <c r="O395" s="4"/>
    </row>
    <row r="396" spans="4:15" x14ac:dyDescent="0.15">
      <c r="D396" s="4" t="str">
        <f ca="1">TRIM(IF(COUNTA(B396)=1,CONCATENATE(LEFT(B396,3),COUNTIF($B$17:(INDIRECT("B"&amp;ROW())),B396)),""))</f>
        <v/>
      </c>
      <c r="O396" s="4"/>
    </row>
    <row r="397" spans="4:15" x14ac:dyDescent="0.15">
      <c r="D397" s="4" t="str">
        <f ca="1">TRIM(IF(COUNTA(B397)=1,CONCATENATE(LEFT(B397,3),COUNTIF($B$17:(INDIRECT("B"&amp;ROW())),B397)),""))</f>
        <v/>
      </c>
      <c r="O397" s="4"/>
    </row>
    <row r="398" spans="4:15" x14ac:dyDescent="0.15">
      <c r="D398" s="4" t="str">
        <f ca="1">TRIM(IF(COUNTA(B398)=1,CONCATENATE(LEFT(B398,3),COUNTIF($B$17:(INDIRECT("B"&amp;ROW())),B398)),""))</f>
        <v/>
      </c>
      <c r="O398" s="4"/>
    </row>
    <row r="399" spans="4:15" x14ac:dyDescent="0.15">
      <c r="D399" s="4" t="str">
        <f ca="1">TRIM(IF(COUNTA(B399)=1,CONCATENATE(LEFT(B399,3),COUNTIF($B$17:(INDIRECT("B"&amp;ROW())),B399)),""))</f>
        <v/>
      </c>
      <c r="O399" s="4"/>
    </row>
    <row r="400" spans="4:15" x14ac:dyDescent="0.15">
      <c r="D400" s="4" t="str">
        <f ca="1">TRIM(IF(COUNTA(B400)=1,CONCATENATE(LEFT(B400,3),COUNTIF($B$17:(INDIRECT("B"&amp;ROW())),B400)),""))</f>
        <v/>
      </c>
      <c r="O400" s="4"/>
    </row>
  </sheetData>
  <mergeCells count="11">
    <mergeCell ref="L12:L14"/>
    <mergeCell ref="A1:F1"/>
    <mergeCell ref="G7:N7"/>
    <mergeCell ref="M13:O14"/>
    <mergeCell ref="O4:R4"/>
    <mergeCell ref="O7:R7"/>
    <mergeCell ref="G1:N1"/>
    <mergeCell ref="G4:N4"/>
    <mergeCell ref="A4:C4"/>
    <mergeCell ref="A7:C7"/>
    <mergeCell ref="D10:E10"/>
  </mergeCells>
  <phoneticPr fontId="12" type="noConversion"/>
  <dataValidations count="4">
    <dataValidation type="whole" allowBlank="1" showInputMessage="1" showErrorMessage="1" error="Please input a number from 1-40." sqref="E3">
      <formula1>1</formula1>
      <formula2>40</formula2>
    </dataValidation>
    <dataValidation type="whole" allowBlank="1" showInputMessage="1" showErrorMessage="1" error="Please input a number from 1-6." sqref="D3">
      <formula1>1</formula1>
      <formula2>6</formula2>
    </dataValidation>
    <dataValidation type="whole" allowBlank="1" showInputMessage="1" showErrorMessage="1" error="Please input a number from 1-10." sqref="B12:K12">
      <formula1>1</formula1>
      <formula2>10</formula2>
    </dataValidation>
    <dataValidation type="list" allowBlank="1" showInputMessage="1" showErrorMessage="1" error="Enter only Generated Rune Codes (All are listed in the drop-down list)" sqref="A5:C6 A8:C9">
      <formula1>runesIndex</formula1>
    </dataValidation>
  </dataValidations>
  <pageMargins left="0.7" right="0.7" top="0.75" bottom="0.75" header="0.3" footer="0.3"/>
  <pageSetup scale="11" orientation="portrait" verticalDpi="0" r:id="rId1"/>
  <rowBreaks count="1" manualBreakCount="1">
    <brk id="15" max="16383" man="1"/>
  </rowBreaks>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error="Input Awakened Units with Leader Skills Only.">
          <x14:formula1>
            <xm:f>Database!$D$148:$D$366</xm:f>
          </x14:formula1>
          <xm:sqref>E4 E7</xm:sqref>
        </x14:dataValidation>
        <x14:dataValidation type="list" allowBlank="1" showInputMessage="1" showErrorMessage="1" error="Input Only 4x Rune Sets With Stat Bonuses">
          <x14:formula1>
            <xm:f>Database!$AN$2:$AN$4</xm:f>
          </x14:formula1>
          <xm:sqref>D5 D8</xm:sqref>
        </x14:dataValidation>
        <x14:dataValidation type="list" allowBlank="1" showInputMessage="1" showErrorMessage="1" error="Input Only 2x Rune Sets With Stat Bonuses">
          <x14:formula1>
            <xm:f>Database!$AO$2:$AO$6</xm:f>
          </x14:formula1>
          <xm:sqref>E5:E6 D6 E8:E9 D9</xm:sqref>
        </x14:dataValidation>
        <x14:dataValidation type="list" allowBlank="1" showInputMessage="1" showErrorMessage="1" error="Input Only one of the Five Elements.">
          <x14:formula1>
            <xm:f>Database!$BM$2:$BM$6</xm:f>
          </x14:formula1>
          <xm:sqref>A3</xm:sqref>
        </x14:dataValidation>
        <x14:dataValidation type="list" allowBlank="1" showInputMessage="1" showErrorMessage="1" error="Unit must Exist.">
          <x14:formula1>
            <xm:f>Database!$BK$2:$BK$74</xm:f>
          </x14:formula1>
          <xm:sqref>B3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814"/>
  <sheetViews>
    <sheetView topLeftCell="A277" zoomScaleNormal="100" workbookViewId="0">
      <selection activeCell="S278" sqref="S278"/>
    </sheetView>
  </sheetViews>
  <sheetFormatPr defaultRowHeight="13.5" x14ac:dyDescent="0.15"/>
  <cols>
    <col min="2" max="2" width="16.875" bestFit="1" customWidth="1"/>
    <col min="3" max="3" width="23" bestFit="1" customWidth="1"/>
    <col min="4" max="4" width="14.625" bestFit="1" customWidth="1"/>
    <col min="11" max="13" width="9.125" style="1"/>
    <col min="14" max="14" width="25.25" customWidth="1"/>
    <col min="15" max="15" width="14.375" customWidth="1"/>
    <col min="16" max="16" width="16.5" style="1" customWidth="1"/>
  </cols>
  <sheetData>
    <row r="1" spans="1:65" x14ac:dyDescent="0.15">
      <c r="A1" t="s">
        <v>2</v>
      </c>
      <c r="B1" t="s">
        <v>0</v>
      </c>
      <c r="C1" t="s">
        <v>615</v>
      </c>
      <c r="D1" t="s">
        <v>1</v>
      </c>
      <c r="E1" t="s">
        <v>3</v>
      </c>
      <c r="F1" t="s">
        <v>4</v>
      </c>
      <c r="G1" t="s">
        <v>5</v>
      </c>
      <c r="H1" t="s">
        <v>6</v>
      </c>
      <c r="I1" t="s">
        <v>7</v>
      </c>
      <c r="J1" t="s">
        <v>1038</v>
      </c>
      <c r="K1" s="1" t="s">
        <v>1035</v>
      </c>
      <c r="L1" s="1" t="s">
        <v>1036</v>
      </c>
      <c r="M1" s="1" t="s">
        <v>1037</v>
      </c>
      <c r="N1" t="s">
        <v>9</v>
      </c>
      <c r="O1" t="s">
        <v>10</v>
      </c>
      <c r="P1" s="1" t="s">
        <v>11</v>
      </c>
      <c r="Q1" t="s">
        <v>12</v>
      </c>
      <c r="R1" t="s">
        <v>1018</v>
      </c>
      <c r="T1" t="s">
        <v>980</v>
      </c>
      <c r="AC1" t="s">
        <v>1027</v>
      </c>
      <c r="AN1" t="s">
        <v>1034</v>
      </c>
      <c r="AR1" t="s">
        <v>1198</v>
      </c>
      <c r="BK1" t="s">
        <v>2088</v>
      </c>
      <c r="BM1" t="s">
        <v>2089</v>
      </c>
    </row>
    <row r="2" spans="1:65" ht="31.5" x14ac:dyDescent="0.15">
      <c r="A2" t="s">
        <v>15</v>
      </c>
      <c r="B2" t="s">
        <v>13</v>
      </c>
      <c r="C2" t="s">
        <v>616</v>
      </c>
      <c r="D2" t="s">
        <v>14</v>
      </c>
      <c r="E2" t="s">
        <v>16</v>
      </c>
      <c r="F2" s="2">
        <v>9073</v>
      </c>
      <c r="G2" s="2">
        <v>594</v>
      </c>
      <c r="H2" s="2">
        <v>616</v>
      </c>
      <c r="I2" s="2">
        <v>103</v>
      </c>
      <c r="J2" s="2">
        <v>0</v>
      </c>
      <c r="K2" s="1">
        <v>25</v>
      </c>
      <c r="L2" s="1">
        <v>0</v>
      </c>
      <c r="M2" s="1">
        <v>0</v>
      </c>
      <c r="N2" t="s">
        <v>18</v>
      </c>
      <c r="O2" t="s">
        <v>17</v>
      </c>
      <c r="P2" s="1" t="s">
        <v>17</v>
      </c>
      <c r="Q2" t="s">
        <v>17</v>
      </c>
      <c r="R2">
        <v>0</v>
      </c>
      <c r="T2" s="27" t="s">
        <v>981</v>
      </c>
      <c r="U2" s="26">
        <v>1</v>
      </c>
      <c r="V2" s="26">
        <v>2</v>
      </c>
      <c r="W2" s="26">
        <v>3</v>
      </c>
      <c r="X2" s="26">
        <v>4</v>
      </c>
      <c r="Y2" s="26">
        <v>5</v>
      </c>
      <c r="Z2" s="26">
        <v>6</v>
      </c>
      <c r="AB2" s="26">
        <v>2</v>
      </c>
      <c r="AC2" t="s">
        <v>1021</v>
      </c>
      <c r="AD2">
        <v>40</v>
      </c>
      <c r="AN2" t="s">
        <v>1021</v>
      </c>
      <c r="AO2" t="s">
        <v>1022</v>
      </c>
      <c r="AR2" t="s">
        <v>325</v>
      </c>
      <c r="AS2" t="s">
        <v>1200</v>
      </c>
      <c r="BK2" t="s">
        <v>89</v>
      </c>
      <c r="BM2" t="s">
        <v>91</v>
      </c>
    </row>
    <row r="3" spans="1:65" x14ac:dyDescent="0.15">
      <c r="A3" t="s">
        <v>15</v>
      </c>
      <c r="B3" t="s">
        <v>19</v>
      </c>
      <c r="C3" t="s">
        <v>617</v>
      </c>
      <c r="D3" t="s">
        <v>20</v>
      </c>
      <c r="E3" t="s">
        <v>21</v>
      </c>
      <c r="F3" s="2">
        <v>8731</v>
      </c>
      <c r="G3" s="2">
        <v>911</v>
      </c>
      <c r="H3" s="2">
        <v>483</v>
      </c>
      <c r="I3" s="2">
        <v>105</v>
      </c>
      <c r="J3" s="2">
        <v>0</v>
      </c>
      <c r="K3" s="1">
        <v>25</v>
      </c>
      <c r="L3" s="1">
        <v>0</v>
      </c>
      <c r="M3" s="1">
        <v>0</v>
      </c>
      <c r="N3" t="s">
        <v>18</v>
      </c>
      <c r="O3" t="s">
        <v>17</v>
      </c>
      <c r="P3" s="1" t="s">
        <v>17</v>
      </c>
      <c r="Q3" t="s">
        <v>17</v>
      </c>
      <c r="R3">
        <v>0</v>
      </c>
      <c r="T3" s="25">
        <v>1</v>
      </c>
      <c r="U3" s="4">
        <v>11</v>
      </c>
      <c r="V3" s="4">
        <v>6.9</v>
      </c>
      <c r="W3" s="4">
        <v>4.5</v>
      </c>
      <c r="X3" s="4">
        <v>3.14</v>
      </c>
      <c r="Y3" s="4">
        <v>2.31</v>
      </c>
      <c r="Z3" s="4">
        <v>1.7</v>
      </c>
      <c r="AB3" s="4">
        <v>3</v>
      </c>
      <c r="AC3" t="s">
        <v>1022</v>
      </c>
      <c r="AE3">
        <v>12</v>
      </c>
      <c r="AN3" t="s">
        <v>1030</v>
      </c>
      <c r="AO3" t="s">
        <v>1028</v>
      </c>
      <c r="AR3" t="s">
        <v>325</v>
      </c>
      <c r="AS3" t="s">
        <v>1044</v>
      </c>
      <c r="BK3" t="s">
        <v>81</v>
      </c>
      <c r="BM3" t="s">
        <v>179</v>
      </c>
    </row>
    <row r="4" spans="1:65" x14ac:dyDescent="0.15">
      <c r="A4" t="s">
        <v>15</v>
      </c>
      <c r="B4" t="s">
        <v>22</v>
      </c>
      <c r="C4" t="s">
        <v>618</v>
      </c>
      <c r="D4" t="s">
        <v>23</v>
      </c>
      <c r="E4" t="s">
        <v>21</v>
      </c>
      <c r="F4" s="2">
        <v>7907</v>
      </c>
      <c r="G4" s="2">
        <v>770</v>
      </c>
      <c r="H4" s="2">
        <v>515</v>
      </c>
      <c r="I4" s="2">
        <v>99</v>
      </c>
      <c r="J4" s="2">
        <v>0</v>
      </c>
      <c r="K4" s="1">
        <v>0</v>
      </c>
      <c r="L4" s="1">
        <v>0</v>
      </c>
      <c r="M4" s="1">
        <v>15</v>
      </c>
      <c r="N4" t="s">
        <v>24</v>
      </c>
      <c r="O4" t="s">
        <v>17</v>
      </c>
      <c r="P4" s="1" t="s">
        <v>17</v>
      </c>
      <c r="Q4" t="s">
        <v>17</v>
      </c>
      <c r="R4">
        <v>0</v>
      </c>
      <c r="T4" s="25">
        <v>2</v>
      </c>
      <c r="U4" s="4">
        <v>10.607142857142856</v>
      </c>
      <c r="V4" s="4">
        <v>6.7263157894736887</v>
      </c>
      <c r="W4" s="4">
        <v>4.4174999999999978</v>
      </c>
      <c r="X4" s="4">
        <v>3.0955172413793126</v>
      </c>
      <c r="Y4" s="4">
        <v>2.2820588235294088</v>
      </c>
      <c r="Z4" s="4">
        <v>1.6820512820512796</v>
      </c>
      <c r="AB4" s="4">
        <v>4</v>
      </c>
      <c r="AC4" t="s">
        <v>1028</v>
      </c>
      <c r="AF4">
        <v>20</v>
      </c>
      <c r="AN4" t="s">
        <v>1031</v>
      </c>
      <c r="AO4" t="s">
        <v>1029</v>
      </c>
      <c r="AR4" t="s">
        <v>325</v>
      </c>
      <c r="AS4" t="s">
        <v>1045</v>
      </c>
      <c r="BK4" t="s">
        <v>29</v>
      </c>
      <c r="BM4" t="s">
        <v>222</v>
      </c>
    </row>
    <row r="5" spans="1:65" x14ac:dyDescent="0.15">
      <c r="A5" t="s">
        <v>15</v>
      </c>
      <c r="B5" t="s">
        <v>25</v>
      </c>
      <c r="C5" t="s">
        <v>619</v>
      </c>
      <c r="D5" t="s">
        <v>26</v>
      </c>
      <c r="E5" t="s">
        <v>21</v>
      </c>
      <c r="F5" s="2">
        <v>7574</v>
      </c>
      <c r="G5" s="2">
        <v>836</v>
      </c>
      <c r="H5" s="2">
        <v>472</v>
      </c>
      <c r="I5" s="2">
        <v>113</v>
      </c>
      <c r="J5" s="2">
        <v>0</v>
      </c>
      <c r="K5" s="1">
        <v>0</v>
      </c>
      <c r="L5" s="1">
        <v>0</v>
      </c>
      <c r="M5" s="1">
        <v>15</v>
      </c>
      <c r="N5" t="s">
        <v>24</v>
      </c>
      <c r="O5" t="s">
        <v>17</v>
      </c>
      <c r="P5" s="1" t="s">
        <v>17</v>
      </c>
      <c r="Q5" t="s">
        <v>17</v>
      </c>
      <c r="R5">
        <v>0</v>
      </c>
      <c r="T5" s="25">
        <v>3</v>
      </c>
      <c r="U5" s="4">
        <v>10.214285714285714</v>
      </c>
      <c r="V5" s="4">
        <v>6.5526315789473726</v>
      </c>
      <c r="W5" s="4">
        <v>4.3349999999999982</v>
      </c>
      <c r="X5" s="4">
        <v>3.0510344827586229</v>
      </c>
      <c r="Y5" s="4">
        <v>2.2541176470588207</v>
      </c>
      <c r="Z5" s="4">
        <v>1.6641025641025617</v>
      </c>
      <c r="AB5" s="4">
        <v>5</v>
      </c>
      <c r="AC5" t="s">
        <v>1029</v>
      </c>
      <c r="AG5">
        <v>15</v>
      </c>
      <c r="AO5" t="s">
        <v>1032</v>
      </c>
      <c r="AR5" t="s">
        <v>325</v>
      </c>
      <c r="AS5" t="s">
        <v>1046</v>
      </c>
      <c r="BK5" t="s">
        <v>74</v>
      </c>
      <c r="BM5" t="s">
        <v>15</v>
      </c>
    </row>
    <row r="6" spans="1:65" x14ac:dyDescent="0.15">
      <c r="A6" t="s">
        <v>15</v>
      </c>
      <c r="B6" t="s">
        <v>27</v>
      </c>
      <c r="C6" t="s">
        <v>620</v>
      </c>
      <c r="D6" t="s">
        <v>28</v>
      </c>
      <c r="E6" t="s">
        <v>21</v>
      </c>
      <c r="F6" s="2">
        <v>8073</v>
      </c>
      <c r="G6" s="2">
        <v>747</v>
      </c>
      <c r="H6" s="2">
        <v>528</v>
      </c>
      <c r="I6" s="2">
        <v>102</v>
      </c>
      <c r="J6" s="2">
        <v>0</v>
      </c>
      <c r="K6" s="1">
        <v>0</v>
      </c>
      <c r="L6" s="1">
        <v>0</v>
      </c>
      <c r="M6" s="1">
        <v>15</v>
      </c>
      <c r="N6" t="s">
        <v>24</v>
      </c>
      <c r="O6" t="s">
        <v>17</v>
      </c>
      <c r="P6" s="1" t="s">
        <v>17</v>
      </c>
      <c r="Q6" t="s">
        <v>17</v>
      </c>
      <c r="R6">
        <v>0</v>
      </c>
      <c r="T6" s="25">
        <v>4</v>
      </c>
      <c r="U6" s="4">
        <v>9.8214285714285712</v>
      </c>
      <c r="V6" s="4">
        <v>6.3789473684210565</v>
      </c>
      <c r="W6" s="4">
        <v>4.2524999999999986</v>
      </c>
      <c r="X6" s="4">
        <v>3.0065517241379331</v>
      </c>
      <c r="Y6" s="4">
        <v>2.2261764705882325</v>
      </c>
      <c r="Z6" s="4">
        <v>1.6461538461538439</v>
      </c>
      <c r="AB6" s="4">
        <v>6</v>
      </c>
      <c r="AC6" t="s">
        <v>1030</v>
      </c>
      <c r="AH6">
        <v>35</v>
      </c>
      <c r="AO6" t="s">
        <v>1005</v>
      </c>
      <c r="AR6" t="s">
        <v>325</v>
      </c>
      <c r="AS6" t="s">
        <v>1047</v>
      </c>
      <c r="BK6" t="s">
        <v>33</v>
      </c>
      <c r="BM6" t="s">
        <v>135</v>
      </c>
    </row>
    <row r="7" spans="1:65" x14ac:dyDescent="0.15">
      <c r="A7" t="s">
        <v>15</v>
      </c>
      <c r="B7" t="s">
        <v>29</v>
      </c>
      <c r="C7" t="s">
        <v>621</v>
      </c>
      <c r="D7" t="s">
        <v>30</v>
      </c>
      <c r="E7" t="s">
        <v>16</v>
      </c>
      <c r="F7" s="2">
        <v>9876</v>
      </c>
      <c r="G7" s="2">
        <v>483</v>
      </c>
      <c r="H7" s="2">
        <v>669</v>
      </c>
      <c r="I7" s="2">
        <v>98</v>
      </c>
      <c r="J7" s="2">
        <v>0</v>
      </c>
      <c r="K7" s="1">
        <v>0</v>
      </c>
      <c r="L7" s="1">
        <v>0</v>
      </c>
      <c r="M7" s="1">
        <v>15</v>
      </c>
      <c r="N7" t="s">
        <v>24</v>
      </c>
      <c r="O7" t="s">
        <v>17</v>
      </c>
      <c r="P7" s="1" t="s">
        <v>17</v>
      </c>
      <c r="Q7" t="s">
        <v>17</v>
      </c>
      <c r="R7">
        <v>0</v>
      </c>
      <c r="T7" s="25">
        <v>5</v>
      </c>
      <c r="U7" s="4">
        <v>9.4285714285714288</v>
      </c>
      <c r="V7" s="4">
        <v>6.2052631578947404</v>
      </c>
      <c r="W7" s="4">
        <v>4.169999999999999</v>
      </c>
      <c r="X7" s="4">
        <v>2.9620689655172434</v>
      </c>
      <c r="Y7" s="4">
        <v>2.1982352941176444</v>
      </c>
      <c r="Z7" s="4">
        <v>1.628205128205126</v>
      </c>
      <c r="AB7" s="4">
        <v>7</v>
      </c>
      <c r="AC7" t="s">
        <v>1031</v>
      </c>
      <c r="AI7">
        <v>25</v>
      </c>
      <c r="AR7" t="s">
        <v>325</v>
      </c>
      <c r="AS7" t="s">
        <v>1048</v>
      </c>
      <c r="BK7" t="s">
        <v>22</v>
      </c>
    </row>
    <row r="8" spans="1:65" x14ac:dyDescent="0.15">
      <c r="A8" t="s">
        <v>15</v>
      </c>
      <c r="B8" t="s">
        <v>31</v>
      </c>
      <c r="C8" t="s">
        <v>622</v>
      </c>
      <c r="D8" t="s">
        <v>32</v>
      </c>
      <c r="E8" t="s">
        <v>4</v>
      </c>
      <c r="F8" s="2">
        <v>9876</v>
      </c>
      <c r="G8" s="2">
        <v>638</v>
      </c>
      <c r="H8" s="2">
        <v>515</v>
      </c>
      <c r="I8" s="2">
        <v>104</v>
      </c>
      <c r="J8" s="2">
        <v>0</v>
      </c>
      <c r="K8" s="1">
        <v>0</v>
      </c>
      <c r="L8" s="1">
        <v>0</v>
      </c>
      <c r="M8" s="1">
        <v>15</v>
      </c>
      <c r="N8" t="s">
        <v>24</v>
      </c>
      <c r="O8" t="s">
        <v>17</v>
      </c>
      <c r="P8" s="1" t="s">
        <v>17</v>
      </c>
      <c r="Q8" t="s">
        <v>17</v>
      </c>
      <c r="R8">
        <v>0</v>
      </c>
      <c r="T8" s="25">
        <v>6</v>
      </c>
      <c r="U8" s="4">
        <v>9.0357142857142865</v>
      </c>
      <c r="V8" s="4">
        <v>6.0315789473684243</v>
      </c>
      <c r="W8" s="4">
        <v>4.0874999999999995</v>
      </c>
      <c r="X8" s="4">
        <v>2.9175862068965537</v>
      </c>
      <c r="Y8" s="4">
        <v>2.1702941176470563</v>
      </c>
      <c r="Z8" s="4">
        <v>1.6102564102564081</v>
      </c>
      <c r="AB8" s="4">
        <v>8</v>
      </c>
      <c r="AC8" t="s">
        <v>1032</v>
      </c>
      <c r="AJ8">
        <v>15</v>
      </c>
      <c r="AR8" t="s">
        <v>325</v>
      </c>
      <c r="AS8" t="s">
        <v>1049</v>
      </c>
      <c r="BK8" t="s">
        <v>57</v>
      </c>
    </row>
    <row r="9" spans="1:65" x14ac:dyDescent="0.15">
      <c r="A9" t="s">
        <v>15</v>
      </c>
      <c r="B9" t="s">
        <v>33</v>
      </c>
      <c r="C9" t="s">
        <v>623</v>
      </c>
      <c r="D9" t="s">
        <v>34</v>
      </c>
      <c r="E9" t="s">
        <v>21</v>
      </c>
      <c r="F9" s="2">
        <v>10547</v>
      </c>
      <c r="G9" s="2">
        <v>747</v>
      </c>
      <c r="H9" s="2">
        <v>526</v>
      </c>
      <c r="I9" s="2">
        <v>104</v>
      </c>
      <c r="J9" s="2">
        <v>0</v>
      </c>
      <c r="K9" s="1">
        <v>0</v>
      </c>
      <c r="L9" s="1">
        <v>0</v>
      </c>
      <c r="M9" s="1">
        <v>15</v>
      </c>
      <c r="N9" t="s">
        <v>24</v>
      </c>
      <c r="O9" t="s">
        <v>17</v>
      </c>
      <c r="P9" s="1" t="s">
        <v>17</v>
      </c>
      <c r="Q9" t="s">
        <v>17</v>
      </c>
      <c r="R9">
        <v>0</v>
      </c>
      <c r="T9" s="25">
        <v>7</v>
      </c>
      <c r="U9" s="4">
        <v>8.6428571428571441</v>
      </c>
      <c r="V9" s="4">
        <v>5.8578947368421082</v>
      </c>
      <c r="W9" s="4">
        <v>4.0049999999999999</v>
      </c>
      <c r="X9" s="4">
        <v>2.8731034482758639</v>
      </c>
      <c r="Y9" s="4">
        <v>2.1423529411764681</v>
      </c>
      <c r="Z9" s="4">
        <v>1.5923076923076902</v>
      </c>
      <c r="AB9" s="4">
        <v>9</v>
      </c>
      <c r="AC9" t="s">
        <v>1005</v>
      </c>
      <c r="AK9">
        <v>20</v>
      </c>
      <c r="AR9" t="s">
        <v>325</v>
      </c>
      <c r="AS9" t="s">
        <v>1050</v>
      </c>
      <c r="BK9" t="s">
        <v>27</v>
      </c>
    </row>
    <row r="10" spans="1:65" x14ac:dyDescent="0.15">
      <c r="A10" t="s">
        <v>15</v>
      </c>
      <c r="B10" t="s">
        <v>35</v>
      </c>
      <c r="C10" t="s">
        <v>624</v>
      </c>
      <c r="D10" t="s">
        <v>36</v>
      </c>
      <c r="E10" t="s">
        <v>21</v>
      </c>
      <c r="F10" s="2">
        <v>7394</v>
      </c>
      <c r="G10" s="2">
        <v>700</v>
      </c>
      <c r="H10" s="2">
        <v>449</v>
      </c>
      <c r="I10" s="2">
        <v>111</v>
      </c>
      <c r="J10" s="2">
        <v>0</v>
      </c>
      <c r="K10" s="1">
        <v>0</v>
      </c>
      <c r="L10" s="1">
        <v>0</v>
      </c>
      <c r="M10" s="1">
        <v>0</v>
      </c>
      <c r="N10" t="s">
        <v>37</v>
      </c>
      <c r="O10" t="s">
        <v>17</v>
      </c>
      <c r="P10" s="1" t="s">
        <v>17</v>
      </c>
      <c r="Q10" t="s">
        <v>17</v>
      </c>
      <c r="R10">
        <v>0</v>
      </c>
      <c r="T10" s="25">
        <v>8</v>
      </c>
      <c r="U10" s="4">
        <v>8.2500000000000018</v>
      </c>
      <c r="V10" s="4">
        <v>5.684210526315792</v>
      </c>
      <c r="W10" s="4">
        <v>3.9225000000000003</v>
      </c>
      <c r="X10" s="4">
        <v>2.8286206896551742</v>
      </c>
      <c r="Y10" s="4">
        <v>2.11441176470588</v>
      </c>
      <c r="Z10" s="4">
        <v>1.5743589743589723</v>
      </c>
      <c r="AR10" t="s">
        <v>325</v>
      </c>
      <c r="AS10" t="s">
        <v>1201</v>
      </c>
      <c r="BK10" t="s">
        <v>13</v>
      </c>
    </row>
    <row r="11" spans="1:65" x14ac:dyDescent="0.15">
      <c r="A11" t="s">
        <v>15</v>
      </c>
      <c r="B11" t="s">
        <v>38</v>
      </c>
      <c r="C11" t="s">
        <v>625</v>
      </c>
      <c r="D11" t="s">
        <v>39</v>
      </c>
      <c r="E11" t="s">
        <v>40</v>
      </c>
      <c r="F11" s="2">
        <v>8414</v>
      </c>
      <c r="G11" s="2">
        <v>548</v>
      </c>
      <c r="H11" s="2">
        <v>539</v>
      </c>
      <c r="I11" s="2">
        <v>99</v>
      </c>
      <c r="J11" s="2">
        <v>0</v>
      </c>
      <c r="K11" s="1">
        <v>0</v>
      </c>
      <c r="L11" s="1">
        <v>0</v>
      </c>
      <c r="M11" s="1">
        <v>0</v>
      </c>
      <c r="N11" t="s">
        <v>41</v>
      </c>
      <c r="O11" t="s">
        <v>17</v>
      </c>
      <c r="P11" s="1" t="s">
        <v>17</v>
      </c>
      <c r="Q11" t="s">
        <v>17</v>
      </c>
      <c r="R11">
        <v>0</v>
      </c>
      <c r="T11" s="25">
        <v>9</v>
      </c>
      <c r="U11" s="4">
        <v>7.8571428571428594</v>
      </c>
      <c r="V11" s="4">
        <v>5.5105263157894759</v>
      </c>
      <c r="W11" s="4">
        <v>3.8400000000000003</v>
      </c>
      <c r="X11" s="4">
        <v>2.7841379310344845</v>
      </c>
      <c r="Y11" s="4">
        <v>2.0864705882352919</v>
      </c>
      <c r="Z11" s="4">
        <v>1.5564102564102544</v>
      </c>
      <c r="AR11" t="s">
        <v>325</v>
      </c>
      <c r="AS11" t="s">
        <v>1051</v>
      </c>
      <c r="BK11" t="s">
        <v>31</v>
      </c>
    </row>
    <row r="12" spans="1:65" x14ac:dyDescent="0.15">
      <c r="A12" t="s">
        <v>15</v>
      </c>
      <c r="B12" t="s">
        <v>42</v>
      </c>
      <c r="C12" t="s">
        <v>626</v>
      </c>
      <c r="D12" t="s">
        <v>43</v>
      </c>
      <c r="E12" t="s">
        <v>4</v>
      </c>
      <c r="F12" s="2">
        <v>11206</v>
      </c>
      <c r="G12" s="2">
        <v>351</v>
      </c>
      <c r="H12" s="2">
        <v>548</v>
      </c>
      <c r="I12" s="2">
        <v>102</v>
      </c>
      <c r="J12" s="2">
        <v>0</v>
      </c>
      <c r="K12" s="1">
        <v>0</v>
      </c>
      <c r="L12" s="1">
        <v>0</v>
      </c>
      <c r="M12" s="1">
        <v>0</v>
      </c>
      <c r="N12" t="s">
        <v>44</v>
      </c>
      <c r="O12" t="s">
        <v>17</v>
      </c>
      <c r="P12" s="1" t="s">
        <v>17</v>
      </c>
      <c r="Q12" t="s">
        <v>17</v>
      </c>
      <c r="R12">
        <v>0</v>
      </c>
      <c r="T12" s="25">
        <v>10</v>
      </c>
      <c r="U12" s="4">
        <v>7.4642857142857162</v>
      </c>
      <c r="V12" s="4">
        <v>5.3368421052631598</v>
      </c>
      <c r="W12" s="4">
        <v>3.7575000000000003</v>
      </c>
      <c r="X12" s="4">
        <v>2.7396551724137947</v>
      </c>
      <c r="Y12" s="4">
        <v>2.0585294117647037</v>
      </c>
      <c r="Z12" s="4">
        <v>1.5384615384615365</v>
      </c>
      <c r="AR12" t="s">
        <v>325</v>
      </c>
      <c r="AS12" t="s">
        <v>1052</v>
      </c>
      <c r="BK12" t="s">
        <v>72</v>
      </c>
    </row>
    <row r="13" spans="1:65" x14ac:dyDescent="0.15">
      <c r="A13" t="s">
        <v>15</v>
      </c>
      <c r="B13" t="s">
        <v>45</v>
      </c>
      <c r="C13" t="s">
        <v>627</v>
      </c>
      <c r="D13" t="s">
        <v>46</v>
      </c>
      <c r="E13" t="s">
        <v>16</v>
      </c>
      <c r="F13" s="2">
        <v>7583</v>
      </c>
      <c r="G13" s="2">
        <v>515</v>
      </c>
      <c r="H13" s="2">
        <v>627</v>
      </c>
      <c r="I13" s="2">
        <v>99</v>
      </c>
      <c r="J13" s="2">
        <v>0</v>
      </c>
      <c r="K13" s="1">
        <v>0</v>
      </c>
      <c r="L13" s="1">
        <v>0</v>
      </c>
      <c r="M13" s="1">
        <v>0</v>
      </c>
      <c r="N13" t="s">
        <v>47</v>
      </c>
      <c r="O13" t="s">
        <v>17</v>
      </c>
      <c r="P13" s="1" t="s">
        <v>17</v>
      </c>
      <c r="Q13" t="s">
        <v>17</v>
      </c>
      <c r="R13">
        <v>0</v>
      </c>
      <c r="T13" s="25">
        <v>11</v>
      </c>
      <c r="U13" s="4">
        <v>7.071428571428573</v>
      </c>
      <c r="V13" s="4">
        <v>5.1631578947368437</v>
      </c>
      <c r="W13" s="4">
        <v>3.6750000000000003</v>
      </c>
      <c r="X13" s="4">
        <v>2.695172413793105</v>
      </c>
      <c r="Y13" s="4">
        <v>2.0305882352941156</v>
      </c>
      <c r="Z13" s="4">
        <v>1.5205128205128187</v>
      </c>
      <c r="AR13" t="s">
        <v>325</v>
      </c>
      <c r="AS13" t="s">
        <v>1053</v>
      </c>
      <c r="BK13" t="s">
        <v>19</v>
      </c>
    </row>
    <row r="14" spans="1:65" x14ac:dyDescent="0.15">
      <c r="A14" t="s">
        <v>15</v>
      </c>
      <c r="B14" t="s">
        <v>48</v>
      </c>
      <c r="C14" t="s">
        <v>628</v>
      </c>
      <c r="D14" t="s">
        <v>49</v>
      </c>
      <c r="E14" t="s">
        <v>40</v>
      </c>
      <c r="F14" s="2">
        <v>8414</v>
      </c>
      <c r="G14" s="2">
        <v>525</v>
      </c>
      <c r="H14" s="2">
        <v>560</v>
      </c>
      <c r="I14" s="2">
        <v>93</v>
      </c>
      <c r="J14" s="2">
        <v>0</v>
      </c>
      <c r="K14" s="1">
        <v>0</v>
      </c>
      <c r="L14" s="1">
        <v>0</v>
      </c>
      <c r="M14" s="1">
        <v>0</v>
      </c>
      <c r="N14" t="s">
        <v>50</v>
      </c>
      <c r="O14" t="s">
        <v>17</v>
      </c>
      <c r="P14" s="1" t="s">
        <v>17</v>
      </c>
      <c r="Q14" t="s">
        <v>17</v>
      </c>
      <c r="R14">
        <v>0</v>
      </c>
      <c r="T14" s="25">
        <v>12</v>
      </c>
      <c r="U14" s="4">
        <v>6.6785714285714297</v>
      </c>
      <c r="V14" s="4">
        <v>4.9894736842105276</v>
      </c>
      <c r="W14" s="4">
        <v>3.5925000000000002</v>
      </c>
      <c r="X14" s="4">
        <v>2.6506896551724153</v>
      </c>
      <c r="Y14" s="4">
        <v>2.0026470588235274</v>
      </c>
      <c r="Z14" s="4">
        <v>1.5025641025641008</v>
      </c>
      <c r="AR14" t="s">
        <v>325</v>
      </c>
      <c r="AS14" t="s">
        <v>1047</v>
      </c>
      <c r="BK14" t="s">
        <v>103</v>
      </c>
    </row>
    <row r="15" spans="1:65" x14ac:dyDescent="0.15">
      <c r="A15" t="s">
        <v>15</v>
      </c>
      <c r="B15" t="s">
        <v>51</v>
      </c>
      <c r="C15" t="s">
        <v>629</v>
      </c>
      <c r="D15" t="s">
        <v>52</v>
      </c>
      <c r="E15" t="s">
        <v>21</v>
      </c>
      <c r="F15" s="2">
        <v>9221</v>
      </c>
      <c r="G15" s="2">
        <v>790</v>
      </c>
      <c r="H15" s="2">
        <v>571</v>
      </c>
      <c r="I15" s="2">
        <v>99</v>
      </c>
      <c r="J15" s="2">
        <v>0</v>
      </c>
      <c r="K15" s="1">
        <v>0</v>
      </c>
      <c r="L15" s="1">
        <v>0</v>
      </c>
      <c r="M15" s="1">
        <v>0</v>
      </c>
      <c r="N15" t="s">
        <v>53</v>
      </c>
      <c r="O15" t="s">
        <v>17</v>
      </c>
      <c r="P15" s="1" t="s">
        <v>17</v>
      </c>
      <c r="Q15" t="s">
        <v>17</v>
      </c>
      <c r="R15">
        <v>0</v>
      </c>
      <c r="T15" s="25">
        <v>13</v>
      </c>
      <c r="U15" s="4">
        <v>6.2857142857142865</v>
      </c>
      <c r="V15" s="4">
        <v>4.8157894736842115</v>
      </c>
      <c r="W15" s="4">
        <v>3.5100000000000002</v>
      </c>
      <c r="X15" s="4">
        <v>2.6062068965517255</v>
      </c>
      <c r="Y15" s="4">
        <v>1.9747058823529391</v>
      </c>
      <c r="Z15" s="4">
        <v>1.4846153846153829</v>
      </c>
      <c r="AR15" t="s">
        <v>325</v>
      </c>
      <c r="AS15" t="s">
        <v>1054</v>
      </c>
      <c r="BK15" t="s">
        <v>25</v>
      </c>
    </row>
    <row r="16" spans="1:65" x14ac:dyDescent="0.15">
      <c r="A16" t="s">
        <v>15</v>
      </c>
      <c r="B16" t="s">
        <v>54</v>
      </c>
      <c r="C16" t="s">
        <v>630</v>
      </c>
      <c r="D16" t="s">
        <v>55</v>
      </c>
      <c r="E16" t="s">
        <v>21</v>
      </c>
      <c r="F16" s="2">
        <v>7394</v>
      </c>
      <c r="G16" s="2">
        <v>725</v>
      </c>
      <c r="H16" s="2">
        <v>427</v>
      </c>
      <c r="I16" s="2">
        <v>112</v>
      </c>
      <c r="J16" s="2">
        <v>0</v>
      </c>
      <c r="K16" s="1">
        <v>0</v>
      </c>
      <c r="L16" s="1">
        <v>0</v>
      </c>
      <c r="M16" s="1">
        <v>0</v>
      </c>
      <c r="N16" t="s">
        <v>56</v>
      </c>
      <c r="O16" t="s">
        <v>17</v>
      </c>
      <c r="P16" s="1" t="s">
        <v>17</v>
      </c>
      <c r="Q16" t="s">
        <v>17</v>
      </c>
      <c r="R16">
        <v>0</v>
      </c>
      <c r="T16" s="25">
        <v>14</v>
      </c>
      <c r="U16" s="4">
        <v>5.8928571428571432</v>
      </c>
      <c r="V16" s="4">
        <v>4.6421052631578954</v>
      </c>
      <c r="W16" s="4">
        <v>3.4275000000000002</v>
      </c>
      <c r="X16" s="4">
        <v>2.5617241379310358</v>
      </c>
      <c r="Y16" s="4">
        <v>1.946764705882351</v>
      </c>
      <c r="Z16" s="4">
        <v>1.466666666666665</v>
      </c>
      <c r="AR16" t="s">
        <v>325</v>
      </c>
      <c r="AS16" t="s">
        <v>1202</v>
      </c>
      <c r="BK16" t="s">
        <v>42</v>
      </c>
    </row>
    <row r="17" spans="1:63" x14ac:dyDescent="0.15">
      <c r="A17" t="s">
        <v>15</v>
      </c>
      <c r="B17" t="s">
        <v>57</v>
      </c>
      <c r="C17" t="s">
        <v>631</v>
      </c>
      <c r="D17" t="s">
        <v>58</v>
      </c>
      <c r="E17" t="s">
        <v>21</v>
      </c>
      <c r="F17" s="2">
        <v>7736</v>
      </c>
      <c r="G17" s="2">
        <v>615</v>
      </c>
      <c r="H17" s="2">
        <v>515</v>
      </c>
      <c r="I17" s="2">
        <v>102</v>
      </c>
      <c r="J17" s="2">
        <v>0</v>
      </c>
      <c r="K17" s="1">
        <v>0</v>
      </c>
      <c r="L17" s="1">
        <v>0</v>
      </c>
      <c r="M17" s="1">
        <v>0</v>
      </c>
      <c r="N17" t="s">
        <v>59</v>
      </c>
      <c r="O17" t="s">
        <v>17</v>
      </c>
      <c r="P17" s="1" t="s">
        <v>17</v>
      </c>
      <c r="Q17" t="s">
        <v>17</v>
      </c>
      <c r="R17">
        <v>0</v>
      </c>
      <c r="T17" s="25">
        <v>15</v>
      </c>
      <c r="U17" s="4">
        <v>5.5</v>
      </c>
      <c r="V17" s="4">
        <v>4.4684210526315793</v>
      </c>
      <c r="W17" s="4">
        <v>3.3450000000000002</v>
      </c>
      <c r="X17" s="4">
        <v>2.5172413793103461</v>
      </c>
      <c r="Y17" s="4">
        <v>1.9188235294117628</v>
      </c>
      <c r="Z17" s="4">
        <v>1.4487179487179471</v>
      </c>
      <c r="AR17" t="s">
        <v>110</v>
      </c>
      <c r="AS17" t="s">
        <v>1203</v>
      </c>
      <c r="BK17" t="s">
        <v>79</v>
      </c>
    </row>
    <row r="18" spans="1:63" x14ac:dyDescent="0.15">
      <c r="A18" t="s">
        <v>15</v>
      </c>
      <c r="B18" t="s">
        <v>60</v>
      </c>
      <c r="C18" t="s">
        <v>632</v>
      </c>
      <c r="D18" t="s">
        <v>61</v>
      </c>
      <c r="E18" t="s">
        <v>21</v>
      </c>
      <c r="F18" s="2">
        <v>10710</v>
      </c>
      <c r="G18" s="2">
        <v>823</v>
      </c>
      <c r="H18" s="2">
        <v>604</v>
      </c>
      <c r="I18" s="2">
        <v>101</v>
      </c>
      <c r="J18" s="2">
        <v>0</v>
      </c>
      <c r="K18" s="1">
        <v>0</v>
      </c>
      <c r="L18" s="1">
        <v>0</v>
      </c>
      <c r="M18" s="1">
        <v>0</v>
      </c>
      <c r="N18" t="s">
        <v>62</v>
      </c>
      <c r="O18" t="s">
        <v>17</v>
      </c>
      <c r="P18" s="1" t="s">
        <v>17</v>
      </c>
      <c r="Q18" t="s">
        <v>17</v>
      </c>
      <c r="R18">
        <v>0</v>
      </c>
      <c r="T18" s="25">
        <v>16</v>
      </c>
      <c r="U18" s="4"/>
      <c r="V18" s="4">
        <v>4.2947368421052632</v>
      </c>
      <c r="W18" s="4">
        <v>3.2625000000000002</v>
      </c>
      <c r="X18" s="4">
        <v>2.4727586206896564</v>
      </c>
      <c r="Y18" s="4">
        <v>1.8908823529411747</v>
      </c>
      <c r="Z18" s="4">
        <v>1.4307692307692292</v>
      </c>
      <c r="AR18" t="s">
        <v>110</v>
      </c>
      <c r="AS18" t="s">
        <v>1044</v>
      </c>
      <c r="BK18" t="s">
        <v>38</v>
      </c>
    </row>
    <row r="19" spans="1:63" x14ac:dyDescent="0.15">
      <c r="A19" t="s">
        <v>15</v>
      </c>
      <c r="B19" t="s">
        <v>63</v>
      </c>
      <c r="C19" t="s">
        <v>633</v>
      </c>
      <c r="D19" t="s">
        <v>64</v>
      </c>
      <c r="E19" t="s">
        <v>21</v>
      </c>
      <c r="F19" s="2">
        <v>9073</v>
      </c>
      <c r="G19" s="2">
        <v>627</v>
      </c>
      <c r="H19" s="2">
        <v>582</v>
      </c>
      <c r="I19" s="2">
        <v>108</v>
      </c>
      <c r="J19" s="2">
        <v>0</v>
      </c>
      <c r="K19" s="1">
        <v>0</v>
      </c>
      <c r="L19" s="1">
        <v>0</v>
      </c>
      <c r="M19" s="1">
        <v>0</v>
      </c>
      <c r="N19" t="s">
        <v>65</v>
      </c>
      <c r="O19" t="s">
        <v>17</v>
      </c>
      <c r="P19" s="1" t="s">
        <v>17</v>
      </c>
      <c r="Q19" t="s">
        <v>17</v>
      </c>
      <c r="R19">
        <v>0</v>
      </c>
      <c r="T19" s="25">
        <v>17</v>
      </c>
      <c r="U19" s="4"/>
      <c r="V19" s="4">
        <v>4.1210526315789471</v>
      </c>
      <c r="W19" s="4">
        <v>3.18</v>
      </c>
      <c r="X19" s="4">
        <v>2.4282758620689666</v>
      </c>
      <c r="Y19" s="4">
        <v>1.8629411764705865</v>
      </c>
      <c r="Z19" s="4">
        <v>1.4128205128205114</v>
      </c>
      <c r="AR19" t="s">
        <v>110</v>
      </c>
      <c r="AS19" t="s">
        <v>1045</v>
      </c>
      <c r="BK19" t="s">
        <v>114</v>
      </c>
    </row>
    <row r="20" spans="1:63" x14ac:dyDescent="0.15">
      <c r="A20" t="s">
        <v>15</v>
      </c>
      <c r="B20" t="s">
        <v>66</v>
      </c>
      <c r="C20" t="s">
        <v>634</v>
      </c>
      <c r="D20" t="s">
        <v>67</v>
      </c>
      <c r="E20" t="s">
        <v>16</v>
      </c>
      <c r="F20" s="2">
        <v>11708</v>
      </c>
      <c r="G20" s="2">
        <v>483</v>
      </c>
      <c r="H20" s="2">
        <v>549</v>
      </c>
      <c r="I20" s="2">
        <v>111</v>
      </c>
      <c r="J20" s="2">
        <v>0</v>
      </c>
      <c r="K20" s="1">
        <v>0</v>
      </c>
      <c r="L20" s="1">
        <v>0</v>
      </c>
      <c r="M20" s="1">
        <v>0</v>
      </c>
      <c r="N20" t="s">
        <v>68</v>
      </c>
      <c r="O20" t="s">
        <v>17</v>
      </c>
      <c r="P20" s="1" t="s">
        <v>17</v>
      </c>
      <c r="Q20" t="s">
        <v>17</v>
      </c>
      <c r="R20">
        <v>0</v>
      </c>
      <c r="T20" s="25">
        <v>18</v>
      </c>
      <c r="U20" s="4"/>
      <c r="V20" s="4">
        <v>3.9473684210526314</v>
      </c>
      <c r="W20" s="4">
        <v>3.0975000000000001</v>
      </c>
      <c r="X20" s="4">
        <v>2.3837931034482769</v>
      </c>
      <c r="Y20" s="4">
        <v>1.8349999999999984</v>
      </c>
      <c r="Z20" s="4">
        <v>1.3948717948717935</v>
      </c>
      <c r="AR20" t="s">
        <v>110</v>
      </c>
      <c r="AS20" t="s">
        <v>1055</v>
      </c>
      <c r="BK20" t="s">
        <v>35</v>
      </c>
    </row>
    <row r="21" spans="1:63" x14ac:dyDescent="0.15">
      <c r="A21" t="s">
        <v>15</v>
      </c>
      <c r="B21" t="s">
        <v>69</v>
      </c>
      <c r="C21" t="s">
        <v>635</v>
      </c>
      <c r="D21" t="s">
        <v>70</v>
      </c>
      <c r="E21" t="s">
        <v>4</v>
      </c>
      <c r="F21" s="2">
        <v>10876</v>
      </c>
      <c r="G21" s="2">
        <v>539</v>
      </c>
      <c r="H21" s="2">
        <v>549</v>
      </c>
      <c r="I21" s="2">
        <v>96</v>
      </c>
      <c r="J21" s="2">
        <v>0</v>
      </c>
      <c r="K21" s="1">
        <v>0</v>
      </c>
      <c r="L21" s="1">
        <v>25</v>
      </c>
      <c r="M21" s="1">
        <v>0</v>
      </c>
      <c r="N21" t="s">
        <v>71</v>
      </c>
      <c r="O21" t="s">
        <v>17</v>
      </c>
      <c r="P21" s="1" t="s">
        <v>17</v>
      </c>
      <c r="Q21" t="s">
        <v>17</v>
      </c>
      <c r="R21">
        <v>0</v>
      </c>
      <c r="T21" s="25">
        <v>19</v>
      </c>
      <c r="U21" s="4"/>
      <c r="V21" s="4">
        <v>3.7736842105263158</v>
      </c>
      <c r="W21" s="4">
        <v>3.0150000000000001</v>
      </c>
      <c r="X21" s="4">
        <v>2.3393103448275872</v>
      </c>
      <c r="Y21" s="4">
        <v>1.8070588235294103</v>
      </c>
      <c r="Z21" s="4">
        <v>1.3769230769230756</v>
      </c>
      <c r="AR21" t="s">
        <v>110</v>
      </c>
      <c r="AS21" t="s">
        <v>1056</v>
      </c>
      <c r="BK21" t="s">
        <v>51</v>
      </c>
    </row>
    <row r="22" spans="1:63" x14ac:dyDescent="0.15">
      <c r="A22" t="s">
        <v>15</v>
      </c>
      <c r="B22" t="s">
        <v>72</v>
      </c>
      <c r="C22" t="s">
        <v>636</v>
      </c>
      <c r="D22" t="s">
        <v>73</v>
      </c>
      <c r="E22" t="s">
        <v>21</v>
      </c>
      <c r="F22" s="2">
        <v>9547</v>
      </c>
      <c r="G22" s="2">
        <v>768</v>
      </c>
      <c r="H22" s="2">
        <v>571</v>
      </c>
      <c r="I22" s="2">
        <v>103</v>
      </c>
      <c r="J22" s="2">
        <v>0</v>
      </c>
      <c r="K22" s="1">
        <v>0</v>
      </c>
      <c r="L22" s="1">
        <v>25</v>
      </c>
      <c r="M22" s="1">
        <v>0</v>
      </c>
      <c r="N22" t="s">
        <v>71</v>
      </c>
      <c r="O22" t="s">
        <v>17</v>
      </c>
      <c r="P22" s="1" t="s">
        <v>17</v>
      </c>
      <c r="Q22" t="s">
        <v>17</v>
      </c>
      <c r="R22">
        <v>0</v>
      </c>
      <c r="T22" s="25">
        <v>20</v>
      </c>
      <c r="U22" s="4"/>
      <c r="V22" s="4">
        <v>3.6</v>
      </c>
      <c r="W22" s="4">
        <v>2.9325000000000001</v>
      </c>
      <c r="X22" s="4">
        <v>2.2948275862068974</v>
      </c>
      <c r="Y22" s="4">
        <v>1.7791176470588221</v>
      </c>
      <c r="Z22" s="4">
        <v>1.3589743589743577</v>
      </c>
      <c r="AR22" t="s">
        <v>110</v>
      </c>
      <c r="AS22" t="s">
        <v>1057</v>
      </c>
      <c r="BK22" t="s">
        <v>48</v>
      </c>
    </row>
    <row r="23" spans="1:63" x14ac:dyDescent="0.15">
      <c r="A23" t="s">
        <v>15</v>
      </c>
      <c r="B23" t="s">
        <v>74</v>
      </c>
      <c r="C23" t="s">
        <v>637</v>
      </c>
      <c r="D23" t="s">
        <v>75</v>
      </c>
      <c r="E23" t="s">
        <v>16</v>
      </c>
      <c r="F23" s="2">
        <v>9874</v>
      </c>
      <c r="G23" s="2">
        <v>636</v>
      </c>
      <c r="H23" s="2">
        <v>680</v>
      </c>
      <c r="I23" s="2">
        <v>101</v>
      </c>
      <c r="J23" s="2">
        <v>0</v>
      </c>
      <c r="K23" s="1">
        <v>0</v>
      </c>
      <c r="L23" s="1">
        <v>25</v>
      </c>
      <c r="M23" s="1">
        <v>0</v>
      </c>
      <c r="N23" t="s">
        <v>71</v>
      </c>
      <c r="O23" t="s">
        <v>17</v>
      </c>
      <c r="P23" s="1" t="s">
        <v>17</v>
      </c>
      <c r="Q23" t="s">
        <v>17</v>
      </c>
      <c r="R23">
        <v>0</v>
      </c>
      <c r="T23" s="25">
        <v>21</v>
      </c>
      <c r="U23" s="4"/>
      <c r="V23" s="4"/>
      <c r="W23" s="4">
        <v>2.85</v>
      </c>
      <c r="X23" s="4">
        <v>2.2503448275862077</v>
      </c>
      <c r="Y23" s="4">
        <v>1.751176470588234</v>
      </c>
      <c r="Z23" s="4">
        <v>1.3410256410256398</v>
      </c>
      <c r="AR23" t="s">
        <v>110</v>
      </c>
      <c r="AS23" t="s">
        <v>1058</v>
      </c>
      <c r="BK23" t="s">
        <v>54</v>
      </c>
    </row>
    <row r="24" spans="1:63" x14ac:dyDescent="0.15">
      <c r="A24" t="s">
        <v>15</v>
      </c>
      <c r="B24" t="s">
        <v>76</v>
      </c>
      <c r="C24" t="s">
        <v>638</v>
      </c>
      <c r="D24" t="s">
        <v>77</v>
      </c>
      <c r="E24" t="s">
        <v>21</v>
      </c>
      <c r="F24" s="2">
        <v>8406</v>
      </c>
      <c r="G24" s="2">
        <v>703</v>
      </c>
      <c r="H24" s="2">
        <v>549</v>
      </c>
      <c r="I24" s="2">
        <v>110</v>
      </c>
      <c r="J24" s="2">
        <v>0</v>
      </c>
      <c r="K24" s="1">
        <v>0</v>
      </c>
      <c r="L24" s="1">
        <v>0</v>
      </c>
      <c r="M24" s="1">
        <v>0</v>
      </c>
      <c r="N24" t="s">
        <v>78</v>
      </c>
      <c r="O24" t="s">
        <v>17</v>
      </c>
      <c r="P24" s="1" t="s">
        <v>17</v>
      </c>
      <c r="Q24" t="s">
        <v>17</v>
      </c>
      <c r="R24">
        <v>0</v>
      </c>
      <c r="T24" s="25">
        <v>22</v>
      </c>
      <c r="U24" s="4"/>
      <c r="V24" s="4"/>
      <c r="W24" s="4">
        <v>2.7675000000000001</v>
      </c>
      <c r="X24" s="4">
        <v>2.205862068965518</v>
      </c>
      <c r="Y24" s="4">
        <v>1.7232352941176459</v>
      </c>
      <c r="Z24" s="4">
        <v>1.3230769230769219</v>
      </c>
      <c r="AR24" t="s">
        <v>110</v>
      </c>
      <c r="AS24" t="s">
        <v>1059</v>
      </c>
      <c r="BK24" t="s">
        <v>60</v>
      </c>
    </row>
    <row r="25" spans="1:63" x14ac:dyDescent="0.15">
      <c r="A25" t="s">
        <v>15</v>
      </c>
      <c r="B25" t="s">
        <v>79</v>
      </c>
      <c r="C25" t="s">
        <v>639</v>
      </c>
      <c r="D25" t="s">
        <v>80</v>
      </c>
      <c r="E25" t="s">
        <v>21</v>
      </c>
      <c r="F25" s="2">
        <v>8573</v>
      </c>
      <c r="G25" s="2">
        <v>747</v>
      </c>
      <c r="H25" s="2">
        <v>494</v>
      </c>
      <c r="I25" s="2">
        <v>122</v>
      </c>
      <c r="J25" s="2">
        <v>0</v>
      </c>
      <c r="K25" s="1">
        <v>0</v>
      </c>
      <c r="L25" s="1">
        <v>0</v>
      </c>
      <c r="M25" s="1">
        <v>0</v>
      </c>
      <c r="N25" t="s">
        <v>78</v>
      </c>
      <c r="O25" t="s">
        <v>17</v>
      </c>
      <c r="P25" s="1" t="s">
        <v>17</v>
      </c>
      <c r="Q25" t="s">
        <v>17</v>
      </c>
      <c r="R25">
        <v>0</v>
      </c>
      <c r="T25" s="25">
        <v>23</v>
      </c>
      <c r="U25" s="4"/>
      <c r="V25" s="4"/>
      <c r="W25" s="4">
        <v>2.6850000000000001</v>
      </c>
      <c r="X25" s="4">
        <v>2.1613793103448282</v>
      </c>
      <c r="Y25" s="4">
        <v>1.6952941176470577</v>
      </c>
      <c r="Z25" s="4">
        <v>1.305128205128204</v>
      </c>
      <c r="AR25" t="s">
        <v>110</v>
      </c>
      <c r="AS25" t="s">
        <v>1204</v>
      </c>
      <c r="BK25" t="s">
        <v>63</v>
      </c>
    </row>
    <row r="26" spans="1:63" x14ac:dyDescent="0.15">
      <c r="A26" t="s">
        <v>15</v>
      </c>
      <c r="B26" t="s">
        <v>81</v>
      </c>
      <c r="C26" t="s">
        <v>640</v>
      </c>
      <c r="D26" t="s">
        <v>82</v>
      </c>
      <c r="E26" t="s">
        <v>16</v>
      </c>
      <c r="F26" s="2">
        <v>9876</v>
      </c>
      <c r="G26" s="2">
        <v>385</v>
      </c>
      <c r="H26" s="2">
        <v>770</v>
      </c>
      <c r="I26" s="2">
        <v>104</v>
      </c>
      <c r="J26" s="2">
        <v>0</v>
      </c>
      <c r="K26" s="1">
        <v>0</v>
      </c>
      <c r="L26" s="1">
        <v>0</v>
      </c>
      <c r="M26" s="1">
        <v>0</v>
      </c>
      <c r="N26" t="s">
        <v>78</v>
      </c>
      <c r="O26" t="s">
        <v>17</v>
      </c>
      <c r="P26" s="1" t="s">
        <v>17</v>
      </c>
      <c r="Q26" t="s">
        <v>17</v>
      </c>
      <c r="R26">
        <v>0</v>
      </c>
      <c r="T26" s="25">
        <v>24</v>
      </c>
      <c r="U26" s="4"/>
      <c r="V26" s="4"/>
      <c r="W26" s="4">
        <v>2.6025</v>
      </c>
      <c r="X26" s="4">
        <v>2.1168965517241385</v>
      </c>
      <c r="Y26" s="4">
        <v>1.6673529411764696</v>
      </c>
      <c r="Z26" s="4">
        <v>1.2871794871794862</v>
      </c>
      <c r="AR26" t="s">
        <v>110</v>
      </c>
      <c r="AS26" t="s">
        <v>1060</v>
      </c>
      <c r="BK26" t="s">
        <v>45</v>
      </c>
    </row>
    <row r="27" spans="1:63" x14ac:dyDescent="0.15">
      <c r="A27" t="s">
        <v>15</v>
      </c>
      <c r="B27" t="s">
        <v>83</v>
      </c>
      <c r="C27" t="s">
        <v>641</v>
      </c>
      <c r="D27" t="s">
        <v>84</v>
      </c>
      <c r="E27" t="s">
        <v>21</v>
      </c>
      <c r="F27" s="2">
        <v>9073</v>
      </c>
      <c r="G27" s="2">
        <v>703</v>
      </c>
      <c r="H27" s="2">
        <v>505</v>
      </c>
      <c r="I27" s="2">
        <v>119</v>
      </c>
      <c r="J27" s="2">
        <v>0</v>
      </c>
      <c r="K27" s="1">
        <v>0</v>
      </c>
      <c r="L27" s="1">
        <v>0</v>
      </c>
      <c r="M27" s="1">
        <v>0</v>
      </c>
      <c r="N27" t="s">
        <v>78</v>
      </c>
      <c r="O27" t="s">
        <v>17</v>
      </c>
      <c r="P27" s="1" t="s">
        <v>17</v>
      </c>
      <c r="Q27" t="s">
        <v>17</v>
      </c>
      <c r="R27">
        <v>0</v>
      </c>
      <c r="T27" s="25">
        <v>25</v>
      </c>
      <c r="U27" s="4"/>
      <c r="V27" s="4"/>
      <c r="W27" s="4">
        <v>2.52</v>
      </c>
      <c r="X27" s="4">
        <v>2.0724137931034488</v>
      </c>
      <c r="Y27" s="4">
        <v>1.6394117647058815</v>
      </c>
      <c r="Z27" s="4">
        <v>1.2692307692307683</v>
      </c>
      <c r="AR27" t="s">
        <v>110</v>
      </c>
      <c r="AS27" t="s">
        <v>1061</v>
      </c>
      <c r="BK27" t="s">
        <v>83</v>
      </c>
    </row>
    <row r="28" spans="1:63" x14ac:dyDescent="0.15">
      <c r="A28" t="s">
        <v>15</v>
      </c>
      <c r="B28" t="s">
        <v>85</v>
      </c>
      <c r="C28" t="s">
        <v>642</v>
      </c>
      <c r="D28" t="s">
        <v>86</v>
      </c>
      <c r="E28" t="s">
        <v>16</v>
      </c>
      <c r="F28" s="2">
        <v>9876</v>
      </c>
      <c r="G28" s="2">
        <v>494</v>
      </c>
      <c r="H28" s="2">
        <v>658</v>
      </c>
      <c r="I28" s="2">
        <v>113</v>
      </c>
      <c r="J28" s="2">
        <v>0</v>
      </c>
      <c r="K28" s="1">
        <v>0</v>
      </c>
      <c r="L28" s="1">
        <v>0</v>
      </c>
      <c r="M28" s="1">
        <v>0</v>
      </c>
      <c r="N28" t="s">
        <v>78</v>
      </c>
      <c r="O28" t="s">
        <v>17</v>
      </c>
      <c r="P28" s="1" t="s">
        <v>17</v>
      </c>
      <c r="Q28" t="s">
        <v>17</v>
      </c>
      <c r="R28">
        <v>0</v>
      </c>
      <c r="T28" s="25">
        <v>26</v>
      </c>
      <c r="U28" s="4"/>
      <c r="V28" s="4"/>
      <c r="W28" s="4"/>
      <c r="X28" s="4">
        <v>2.027931034482759</v>
      </c>
      <c r="Y28" s="4">
        <v>1.6114705882352933</v>
      </c>
      <c r="Z28" s="4">
        <v>1.2512820512820504</v>
      </c>
      <c r="AR28" t="s">
        <v>110</v>
      </c>
      <c r="AS28" t="s">
        <v>1053</v>
      </c>
      <c r="BK28" t="s">
        <v>76</v>
      </c>
    </row>
    <row r="29" spans="1:63" x14ac:dyDescent="0.15">
      <c r="A29" t="s">
        <v>15</v>
      </c>
      <c r="B29" t="s">
        <v>87</v>
      </c>
      <c r="C29" t="s">
        <v>643</v>
      </c>
      <c r="D29" t="s">
        <v>88</v>
      </c>
      <c r="E29" t="s">
        <v>4</v>
      </c>
      <c r="F29" s="2">
        <v>11375</v>
      </c>
      <c r="G29" s="2">
        <v>560</v>
      </c>
      <c r="H29" s="2">
        <v>494</v>
      </c>
      <c r="I29" s="2">
        <v>115</v>
      </c>
      <c r="J29" s="2">
        <v>0</v>
      </c>
      <c r="K29" s="1">
        <v>0</v>
      </c>
      <c r="L29" s="1">
        <v>0</v>
      </c>
      <c r="M29" s="1">
        <v>0</v>
      </c>
      <c r="N29" t="s">
        <v>78</v>
      </c>
      <c r="O29" t="s">
        <v>17</v>
      </c>
      <c r="P29" s="1" t="s">
        <v>17</v>
      </c>
      <c r="Q29" t="s">
        <v>17</v>
      </c>
      <c r="R29">
        <v>0</v>
      </c>
      <c r="T29" s="25">
        <v>27</v>
      </c>
      <c r="U29" s="4"/>
      <c r="V29" s="4"/>
      <c r="W29" s="4"/>
      <c r="X29" s="4">
        <v>1.9834482758620693</v>
      </c>
      <c r="Y29" s="4">
        <v>1.5835294117647052</v>
      </c>
      <c r="Z29" s="4">
        <v>1.2333333333333325</v>
      </c>
      <c r="AR29" t="s">
        <v>110</v>
      </c>
      <c r="AS29" t="s">
        <v>1062</v>
      </c>
      <c r="BK29" t="s">
        <v>66</v>
      </c>
    </row>
    <row r="30" spans="1:63" x14ac:dyDescent="0.15">
      <c r="A30" t="s">
        <v>91</v>
      </c>
      <c r="B30" t="s">
        <v>89</v>
      </c>
      <c r="C30" t="s">
        <v>644</v>
      </c>
      <c r="D30" t="s">
        <v>90</v>
      </c>
      <c r="E30" t="s">
        <v>21</v>
      </c>
      <c r="F30" s="2">
        <v>8905</v>
      </c>
      <c r="G30" s="2">
        <v>703</v>
      </c>
      <c r="H30" s="2">
        <v>515</v>
      </c>
      <c r="I30" s="2">
        <v>102</v>
      </c>
      <c r="J30" s="2">
        <v>0</v>
      </c>
      <c r="K30" s="1">
        <v>25</v>
      </c>
      <c r="L30" s="1">
        <v>0</v>
      </c>
      <c r="M30" s="1">
        <v>0</v>
      </c>
      <c r="N30" t="s">
        <v>18</v>
      </c>
      <c r="O30" t="s">
        <v>17</v>
      </c>
      <c r="P30" s="1" t="s">
        <v>17</v>
      </c>
      <c r="Q30" t="s">
        <v>17</v>
      </c>
      <c r="R30">
        <v>0</v>
      </c>
      <c r="T30" s="25">
        <v>28</v>
      </c>
      <c r="U30" s="4"/>
      <c r="V30" s="4"/>
      <c r="W30" s="4"/>
      <c r="X30" s="4">
        <v>1.9389655172413796</v>
      </c>
      <c r="Y30" s="4">
        <v>1.555588235294117</v>
      </c>
      <c r="Z30" s="4">
        <v>1.2153846153846146</v>
      </c>
      <c r="AR30" t="s">
        <v>110</v>
      </c>
      <c r="AS30" t="s">
        <v>1205</v>
      </c>
      <c r="BK30" t="s">
        <v>87</v>
      </c>
    </row>
    <row r="31" spans="1:63" x14ac:dyDescent="0.15">
      <c r="A31" t="s">
        <v>91</v>
      </c>
      <c r="B31" t="s">
        <v>81</v>
      </c>
      <c r="C31" t="s">
        <v>645</v>
      </c>
      <c r="D31" t="s">
        <v>92</v>
      </c>
      <c r="E31" t="s">
        <v>16</v>
      </c>
      <c r="F31" s="2">
        <v>10543</v>
      </c>
      <c r="G31" s="2">
        <v>385</v>
      </c>
      <c r="H31" s="2">
        <v>725</v>
      </c>
      <c r="I31" s="2">
        <v>89</v>
      </c>
      <c r="J31" s="2">
        <v>0</v>
      </c>
      <c r="K31" s="1">
        <v>25</v>
      </c>
      <c r="L31" s="1">
        <v>0</v>
      </c>
      <c r="M31" s="1">
        <v>0</v>
      </c>
      <c r="N31" t="s">
        <v>18</v>
      </c>
      <c r="O31" t="s">
        <v>17</v>
      </c>
      <c r="P31" s="1" t="s">
        <v>17</v>
      </c>
      <c r="Q31" t="s">
        <v>17</v>
      </c>
      <c r="R31">
        <v>0</v>
      </c>
      <c r="T31" s="25">
        <v>29</v>
      </c>
      <c r="U31" s="4"/>
      <c r="V31" s="4"/>
      <c r="W31" s="4"/>
      <c r="X31" s="4">
        <v>1.8944827586206898</v>
      </c>
      <c r="Y31" s="4">
        <v>1.5276470588235289</v>
      </c>
      <c r="Z31" s="4">
        <v>1.1974358974358967</v>
      </c>
      <c r="AR31" t="s">
        <v>121</v>
      </c>
      <c r="AS31" t="s">
        <v>1206</v>
      </c>
      <c r="BK31" t="s">
        <v>283</v>
      </c>
    </row>
    <row r="32" spans="1:63" x14ac:dyDescent="0.15">
      <c r="A32" t="s">
        <v>91</v>
      </c>
      <c r="B32" t="s">
        <v>29</v>
      </c>
      <c r="C32" t="s">
        <v>646</v>
      </c>
      <c r="D32" t="s">
        <v>93</v>
      </c>
      <c r="E32" t="s">
        <v>16</v>
      </c>
      <c r="F32" s="2">
        <v>9406</v>
      </c>
      <c r="G32" s="2">
        <v>472</v>
      </c>
      <c r="H32" s="2">
        <v>714</v>
      </c>
      <c r="I32" s="2">
        <v>98</v>
      </c>
      <c r="J32" s="2">
        <v>0</v>
      </c>
      <c r="K32" s="1">
        <v>25</v>
      </c>
      <c r="L32" s="1">
        <v>0</v>
      </c>
      <c r="M32" s="1">
        <v>0</v>
      </c>
      <c r="N32" t="s">
        <v>18</v>
      </c>
      <c r="O32" t="s">
        <v>17</v>
      </c>
      <c r="P32" s="1" t="s">
        <v>17</v>
      </c>
      <c r="Q32" t="s">
        <v>17</v>
      </c>
      <c r="R32">
        <v>0</v>
      </c>
      <c r="T32" s="25">
        <v>30</v>
      </c>
      <c r="U32" s="4"/>
      <c r="V32" s="4"/>
      <c r="W32" s="4"/>
      <c r="X32" s="4">
        <v>1.85</v>
      </c>
      <c r="Y32" s="4">
        <v>1.4997058823529408</v>
      </c>
      <c r="Z32" s="4">
        <v>1.1794871794871788</v>
      </c>
      <c r="AR32" t="s">
        <v>121</v>
      </c>
      <c r="AS32" t="s">
        <v>1044</v>
      </c>
      <c r="BK32" t="s">
        <v>285</v>
      </c>
    </row>
    <row r="33" spans="1:63" x14ac:dyDescent="0.15">
      <c r="A33" t="s">
        <v>91</v>
      </c>
      <c r="B33" t="s">
        <v>74</v>
      </c>
      <c r="C33" t="s">
        <v>647</v>
      </c>
      <c r="D33" t="s">
        <v>94</v>
      </c>
      <c r="E33" t="s">
        <v>4</v>
      </c>
      <c r="F33" s="2">
        <v>11689</v>
      </c>
      <c r="G33" s="2">
        <v>604</v>
      </c>
      <c r="H33" s="2">
        <v>593</v>
      </c>
      <c r="I33" s="2">
        <v>101</v>
      </c>
      <c r="J33" s="2">
        <v>0</v>
      </c>
      <c r="K33" s="1">
        <v>25</v>
      </c>
      <c r="L33" s="1">
        <v>0</v>
      </c>
      <c r="M33" s="1">
        <v>0</v>
      </c>
      <c r="N33" t="s">
        <v>18</v>
      </c>
      <c r="O33" t="s">
        <v>17</v>
      </c>
      <c r="P33" s="1" t="s">
        <v>17</v>
      </c>
      <c r="Q33" t="s">
        <v>17</v>
      </c>
      <c r="R33">
        <v>0</v>
      </c>
      <c r="T33" s="25">
        <v>31</v>
      </c>
      <c r="U33" s="4"/>
      <c r="V33" s="4"/>
      <c r="W33" s="4"/>
      <c r="X33" s="4"/>
      <c r="Y33" s="4">
        <v>1.4717647058823526</v>
      </c>
      <c r="Z33" s="4">
        <v>1.161538461538461</v>
      </c>
      <c r="AR33" t="s">
        <v>121</v>
      </c>
      <c r="AS33" t="s">
        <v>1052</v>
      </c>
      <c r="BK33" t="s">
        <v>287</v>
      </c>
    </row>
    <row r="34" spans="1:63" x14ac:dyDescent="0.15">
      <c r="A34" t="s">
        <v>91</v>
      </c>
      <c r="B34" t="s">
        <v>33</v>
      </c>
      <c r="C34" t="s">
        <v>648</v>
      </c>
      <c r="D34" t="s">
        <v>95</v>
      </c>
      <c r="E34" t="s">
        <v>21</v>
      </c>
      <c r="F34" s="2">
        <v>9710</v>
      </c>
      <c r="G34" s="2">
        <v>758</v>
      </c>
      <c r="H34" s="2">
        <v>571</v>
      </c>
      <c r="I34" s="2">
        <v>104</v>
      </c>
      <c r="J34" s="2">
        <v>0</v>
      </c>
      <c r="K34" s="1">
        <v>25</v>
      </c>
      <c r="L34" s="1">
        <v>0</v>
      </c>
      <c r="M34" s="1">
        <v>0</v>
      </c>
      <c r="N34" t="s">
        <v>18</v>
      </c>
      <c r="O34" t="s">
        <v>17</v>
      </c>
      <c r="P34" s="1" t="s">
        <v>17</v>
      </c>
      <c r="Q34" t="s">
        <v>17</v>
      </c>
      <c r="R34">
        <v>0</v>
      </c>
      <c r="T34" s="25">
        <v>32</v>
      </c>
      <c r="U34" s="4"/>
      <c r="V34" s="4"/>
      <c r="W34" s="4"/>
      <c r="X34" s="4"/>
      <c r="Y34" s="4">
        <v>1.4438235294117645</v>
      </c>
      <c r="Z34" s="4">
        <v>1.1435897435897431</v>
      </c>
      <c r="AR34" t="s">
        <v>121</v>
      </c>
      <c r="AS34" t="s">
        <v>1055</v>
      </c>
      <c r="BK34" t="s">
        <v>139</v>
      </c>
    </row>
    <row r="35" spans="1:63" x14ac:dyDescent="0.15">
      <c r="A35" t="s">
        <v>91</v>
      </c>
      <c r="B35" t="s">
        <v>22</v>
      </c>
      <c r="C35" t="s">
        <v>649</v>
      </c>
      <c r="D35" t="s">
        <v>96</v>
      </c>
      <c r="E35" t="s">
        <v>21</v>
      </c>
      <c r="F35" s="2">
        <v>8573</v>
      </c>
      <c r="G35" s="2">
        <v>747</v>
      </c>
      <c r="H35" s="2">
        <v>494</v>
      </c>
      <c r="I35" s="2">
        <v>99</v>
      </c>
      <c r="J35" s="2">
        <v>0</v>
      </c>
      <c r="K35" s="1">
        <v>0</v>
      </c>
      <c r="L35" s="1">
        <v>0</v>
      </c>
      <c r="M35" s="1">
        <v>15</v>
      </c>
      <c r="N35" t="s">
        <v>24</v>
      </c>
      <c r="O35" t="s">
        <v>17</v>
      </c>
      <c r="P35" s="1" t="s">
        <v>17</v>
      </c>
      <c r="Q35" t="s">
        <v>17</v>
      </c>
      <c r="R35">
        <v>0</v>
      </c>
      <c r="T35" s="25">
        <v>33</v>
      </c>
      <c r="U35" s="4"/>
      <c r="V35" s="4"/>
      <c r="W35" s="4"/>
      <c r="X35" s="4"/>
      <c r="Y35" s="4">
        <v>1.4158823529411764</v>
      </c>
      <c r="Z35" s="4">
        <v>1.1256410256410252</v>
      </c>
      <c r="AR35" t="s">
        <v>121</v>
      </c>
      <c r="AS35" t="s">
        <v>1063</v>
      </c>
      <c r="BK35" t="s">
        <v>133</v>
      </c>
    </row>
    <row r="36" spans="1:63" x14ac:dyDescent="0.15">
      <c r="A36" t="s">
        <v>91</v>
      </c>
      <c r="B36" t="s">
        <v>57</v>
      </c>
      <c r="C36" t="s">
        <v>650</v>
      </c>
      <c r="D36" t="s">
        <v>97</v>
      </c>
      <c r="E36" t="s">
        <v>21</v>
      </c>
      <c r="F36" s="2">
        <v>8406</v>
      </c>
      <c r="G36" s="2">
        <v>725</v>
      </c>
      <c r="H36" s="2">
        <v>528</v>
      </c>
      <c r="I36" s="2">
        <v>102</v>
      </c>
      <c r="J36" s="2">
        <v>0</v>
      </c>
      <c r="K36" s="1">
        <v>0</v>
      </c>
      <c r="L36" s="1">
        <v>0</v>
      </c>
      <c r="M36" s="1">
        <v>15</v>
      </c>
      <c r="N36" t="s">
        <v>24</v>
      </c>
      <c r="O36" t="s">
        <v>17</v>
      </c>
      <c r="P36" s="1" t="s">
        <v>17</v>
      </c>
      <c r="Q36" t="s">
        <v>17</v>
      </c>
      <c r="R36">
        <v>0</v>
      </c>
      <c r="T36" s="25">
        <v>34</v>
      </c>
      <c r="U36" s="4"/>
      <c r="V36" s="4"/>
      <c r="W36" s="4"/>
      <c r="X36" s="4"/>
      <c r="Y36" s="4">
        <v>1.3879411764705882</v>
      </c>
      <c r="Z36" s="4">
        <v>1.1076923076923073</v>
      </c>
      <c r="AR36" t="s">
        <v>121</v>
      </c>
      <c r="AS36" t="s">
        <v>1064</v>
      </c>
      <c r="BK36" t="s">
        <v>314</v>
      </c>
    </row>
    <row r="37" spans="1:63" x14ac:dyDescent="0.15">
      <c r="A37" t="s">
        <v>91</v>
      </c>
      <c r="B37" t="s">
        <v>27</v>
      </c>
      <c r="C37" t="s">
        <v>651</v>
      </c>
      <c r="D37" t="s">
        <v>98</v>
      </c>
      <c r="E37" t="s">
        <v>21</v>
      </c>
      <c r="F37" s="2">
        <v>8573</v>
      </c>
      <c r="G37" s="2">
        <v>703</v>
      </c>
      <c r="H37" s="2">
        <v>539</v>
      </c>
      <c r="I37" s="2">
        <v>102</v>
      </c>
      <c r="J37" s="2">
        <v>0</v>
      </c>
      <c r="K37" s="1">
        <v>0</v>
      </c>
      <c r="L37" s="1">
        <v>0</v>
      </c>
      <c r="M37" s="1">
        <v>15</v>
      </c>
      <c r="N37" t="s">
        <v>24</v>
      </c>
      <c r="O37" t="s">
        <v>17</v>
      </c>
      <c r="P37" s="1" t="s">
        <v>17</v>
      </c>
      <c r="Q37" t="s">
        <v>17</v>
      </c>
      <c r="R37">
        <v>0</v>
      </c>
      <c r="T37" s="25">
        <v>35</v>
      </c>
      <c r="U37" s="4"/>
      <c r="V37" s="4"/>
      <c r="W37" s="4"/>
      <c r="X37" s="4"/>
      <c r="Y37" s="4">
        <v>1.36</v>
      </c>
      <c r="Z37" s="4">
        <v>1.0897435897435894</v>
      </c>
      <c r="AR37" t="s">
        <v>121</v>
      </c>
      <c r="AS37" t="s">
        <v>1065</v>
      </c>
      <c r="BK37" t="s">
        <v>292</v>
      </c>
    </row>
    <row r="38" spans="1:63" x14ac:dyDescent="0.15">
      <c r="A38" t="s">
        <v>91</v>
      </c>
      <c r="B38" t="s">
        <v>13</v>
      </c>
      <c r="C38" t="s">
        <v>652</v>
      </c>
      <c r="D38" t="s">
        <v>99</v>
      </c>
      <c r="E38" t="s">
        <v>16</v>
      </c>
      <c r="F38" s="2">
        <v>8739</v>
      </c>
      <c r="G38" s="2">
        <v>582</v>
      </c>
      <c r="H38" s="2">
        <v>649</v>
      </c>
      <c r="I38" s="2">
        <v>103</v>
      </c>
      <c r="J38" s="2">
        <v>0</v>
      </c>
      <c r="K38" s="1">
        <v>0</v>
      </c>
      <c r="L38" s="1">
        <v>0</v>
      </c>
      <c r="M38" s="1">
        <v>15</v>
      </c>
      <c r="N38" t="s">
        <v>24</v>
      </c>
      <c r="O38" t="s">
        <v>17</v>
      </c>
      <c r="P38" s="1" t="s">
        <v>17</v>
      </c>
      <c r="Q38" t="s">
        <v>17</v>
      </c>
      <c r="R38">
        <v>0</v>
      </c>
      <c r="T38" s="25">
        <v>36</v>
      </c>
      <c r="U38" s="4"/>
      <c r="V38" s="4"/>
      <c r="W38" s="4"/>
      <c r="X38" s="4"/>
      <c r="Y38" s="4"/>
      <c r="Z38" s="4">
        <v>1.0717948717948715</v>
      </c>
      <c r="AR38" t="s">
        <v>121</v>
      </c>
      <c r="AS38" t="s">
        <v>1066</v>
      </c>
      <c r="BK38" t="s">
        <v>328</v>
      </c>
    </row>
    <row r="39" spans="1:63" x14ac:dyDescent="0.15">
      <c r="A39" t="s">
        <v>91</v>
      </c>
      <c r="B39" t="s">
        <v>31</v>
      </c>
      <c r="C39" t="s">
        <v>653</v>
      </c>
      <c r="D39" t="s">
        <v>100</v>
      </c>
      <c r="E39" t="s">
        <v>21</v>
      </c>
      <c r="F39" s="2">
        <v>8406</v>
      </c>
      <c r="G39" s="2">
        <v>692</v>
      </c>
      <c r="H39" s="2">
        <v>560</v>
      </c>
      <c r="I39" s="2">
        <v>104</v>
      </c>
      <c r="J39" s="2">
        <v>0</v>
      </c>
      <c r="K39" s="1">
        <v>0</v>
      </c>
      <c r="L39" s="1">
        <v>0</v>
      </c>
      <c r="M39" s="1">
        <v>15</v>
      </c>
      <c r="N39" t="s">
        <v>24</v>
      </c>
      <c r="O39" t="s">
        <v>17</v>
      </c>
      <c r="P39" s="1" t="s">
        <v>17</v>
      </c>
      <c r="Q39" t="s">
        <v>17</v>
      </c>
      <c r="R39">
        <v>0</v>
      </c>
      <c r="T39" s="25">
        <v>37</v>
      </c>
      <c r="U39" s="4"/>
      <c r="V39" s="4"/>
      <c r="W39" s="4"/>
      <c r="X39" s="4"/>
      <c r="Y39" s="4"/>
      <c r="Z39" s="4">
        <v>1.0538461538461537</v>
      </c>
      <c r="AR39" t="s">
        <v>121</v>
      </c>
      <c r="AS39" t="s">
        <v>1067</v>
      </c>
      <c r="BK39" t="s">
        <v>294</v>
      </c>
    </row>
    <row r="40" spans="1:63" x14ac:dyDescent="0.15">
      <c r="A40" t="s">
        <v>91</v>
      </c>
      <c r="B40" t="s">
        <v>72</v>
      </c>
      <c r="C40" t="s">
        <v>654</v>
      </c>
      <c r="D40" t="s">
        <v>101</v>
      </c>
      <c r="E40" t="s">
        <v>21</v>
      </c>
      <c r="F40" s="2">
        <v>9384</v>
      </c>
      <c r="G40" s="2">
        <v>758</v>
      </c>
      <c r="H40" s="2">
        <v>593</v>
      </c>
      <c r="I40" s="2">
        <v>103</v>
      </c>
      <c r="J40" s="2">
        <v>0</v>
      </c>
      <c r="K40" s="1">
        <v>0</v>
      </c>
      <c r="L40" s="1">
        <v>0</v>
      </c>
      <c r="M40" s="1">
        <v>15</v>
      </c>
      <c r="N40" t="s">
        <v>24</v>
      </c>
      <c r="O40" t="s">
        <v>17</v>
      </c>
      <c r="P40" s="1" t="s">
        <v>17</v>
      </c>
      <c r="Q40" t="s">
        <v>17</v>
      </c>
      <c r="R40">
        <v>0</v>
      </c>
      <c r="T40" s="25">
        <v>38</v>
      </c>
      <c r="U40" s="4"/>
      <c r="V40" s="4"/>
      <c r="W40" s="4"/>
      <c r="X40" s="4"/>
      <c r="Y40" s="4"/>
      <c r="Z40" s="4">
        <v>1.0358974358974358</v>
      </c>
      <c r="AR40" t="s">
        <v>121</v>
      </c>
      <c r="AS40" t="s">
        <v>1207</v>
      </c>
      <c r="BK40" t="s">
        <v>164</v>
      </c>
    </row>
    <row r="41" spans="1:63" x14ac:dyDescent="0.15">
      <c r="A41" t="s">
        <v>91</v>
      </c>
      <c r="B41" t="s">
        <v>19</v>
      </c>
      <c r="C41" t="s">
        <v>655</v>
      </c>
      <c r="D41" t="s">
        <v>102</v>
      </c>
      <c r="E41" t="s">
        <v>21</v>
      </c>
      <c r="F41" s="2">
        <v>8405</v>
      </c>
      <c r="G41" s="2">
        <v>879</v>
      </c>
      <c r="H41" s="2">
        <v>539</v>
      </c>
      <c r="I41" s="2">
        <v>103</v>
      </c>
      <c r="J41" s="2">
        <v>0</v>
      </c>
      <c r="K41" s="1">
        <v>0</v>
      </c>
      <c r="L41" s="1">
        <v>0</v>
      </c>
      <c r="M41" s="1">
        <v>15</v>
      </c>
      <c r="N41" t="s">
        <v>24</v>
      </c>
      <c r="O41" t="s">
        <v>17</v>
      </c>
      <c r="P41" s="1" t="s">
        <v>17</v>
      </c>
      <c r="Q41" t="s">
        <v>17</v>
      </c>
      <c r="R41">
        <v>0</v>
      </c>
      <c r="T41" s="25">
        <v>39</v>
      </c>
      <c r="U41" s="4"/>
      <c r="V41" s="4"/>
      <c r="W41" s="4"/>
      <c r="X41" s="4"/>
      <c r="Y41" s="4"/>
      <c r="Z41" s="4">
        <v>1.0179487179487179</v>
      </c>
      <c r="AR41" t="s">
        <v>121</v>
      </c>
      <c r="AS41" t="s">
        <v>1060</v>
      </c>
      <c r="BK41" t="s">
        <v>174</v>
      </c>
    </row>
    <row r="42" spans="1:63" x14ac:dyDescent="0.15">
      <c r="A42" t="s">
        <v>91</v>
      </c>
      <c r="B42" t="s">
        <v>103</v>
      </c>
      <c r="C42" t="s">
        <v>656</v>
      </c>
      <c r="D42" t="s">
        <v>104</v>
      </c>
      <c r="E42" t="s">
        <v>4</v>
      </c>
      <c r="F42" s="2">
        <v>8904</v>
      </c>
      <c r="G42" s="2">
        <v>560</v>
      </c>
      <c r="H42" s="2">
        <v>494</v>
      </c>
      <c r="I42" s="2">
        <v>101</v>
      </c>
      <c r="J42" s="2">
        <v>0</v>
      </c>
      <c r="K42" s="1">
        <v>0</v>
      </c>
      <c r="L42" s="1">
        <v>0</v>
      </c>
      <c r="M42" s="1">
        <v>0</v>
      </c>
      <c r="N42" t="s">
        <v>105</v>
      </c>
      <c r="O42" t="s">
        <v>17</v>
      </c>
      <c r="P42" s="1" t="s">
        <v>17</v>
      </c>
      <c r="Q42" t="s">
        <v>17</v>
      </c>
      <c r="R42">
        <v>0</v>
      </c>
      <c r="T42" s="25">
        <v>40</v>
      </c>
      <c r="U42" s="4"/>
      <c r="V42" s="4"/>
      <c r="W42" s="4"/>
      <c r="X42" s="4"/>
      <c r="Y42" s="4"/>
      <c r="Z42" s="4">
        <v>1</v>
      </c>
      <c r="AR42" t="s">
        <v>121</v>
      </c>
      <c r="AS42" t="s">
        <v>1061</v>
      </c>
      <c r="BK42" t="s">
        <v>320</v>
      </c>
    </row>
    <row r="43" spans="1:63" x14ac:dyDescent="0.15">
      <c r="A43" t="s">
        <v>91</v>
      </c>
      <c r="B43" t="s">
        <v>25</v>
      </c>
      <c r="C43" t="s">
        <v>657</v>
      </c>
      <c r="D43" t="s">
        <v>106</v>
      </c>
      <c r="E43" t="s">
        <v>21</v>
      </c>
      <c r="F43" s="2">
        <v>6263</v>
      </c>
      <c r="G43" s="2">
        <v>823</v>
      </c>
      <c r="H43" s="2">
        <v>405</v>
      </c>
      <c r="I43" s="2">
        <v>110</v>
      </c>
      <c r="J43" s="2">
        <v>0</v>
      </c>
      <c r="K43" s="1">
        <v>0</v>
      </c>
      <c r="L43" s="1">
        <v>0</v>
      </c>
      <c r="M43" s="1">
        <v>0</v>
      </c>
      <c r="N43" t="s">
        <v>107</v>
      </c>
      <c r="O43" t="s">
        <v>17</v>
      </c>
      <c r="P43" s="1" t="s">
        <v>17</v>
      </c>
      <c r="Q43" t="s">
        <v>17</v>
      </c>
      <c r="R43">
        <v>0</v>
      </c>
      <c r="AR43" t="s">
        <v>121</v>
      </c>
      <c r="AS43" t="s">
        <v>1053</v>
      </c>
      <c r="BK43" t="s">
        <v>337</v>
      </c>
    </row>
    <row r="44" spans="1:63" x14ac:dyDescent="0.15">
      <c r="A44" t="s">
        <v>91</v>
      </c>
      <c r="B44" t="s">
        <v>42</v>
      </c>
      <c r="C44" t="s">
        <v>658</v>
      </c>
      <c r="D44" t="s">
        <v>108</v>
      </c>
      <c r="E44" t="s">
        <v>4</v>
      </c>
      <c r="F44" s="2">
        <v>9886</v>
      </c>
      <c r="G44" s="2">
        <v>548</v>
      </c>
      <c r="H44" s="2">
        <v>441</v>
      </c>
      <c r="I44" s="2">
        <v>102</v>
      </c>
      <c r="J44" s="2">
        <v>0</v>
      </c>
      <c r="K44" s="1">
        <v>0</v>
      </c>
      <c r="L44" s="1">
        <v>0</v>
      </c>
      <c r="M44" s="1">
        <v>0</v>
      </c>
      <c r="N44" t="s">
        <v>109</v>
      </c>
      <c r="O44" t="s">
        <v>17</v>
      </c>
      <c r="P44" s="1" t="s">
        <v>17</v>
      </c>
      <c r="Q44" t="s">
        <v>17</v>
      </c>
      <c r="R44">
        <v>0</v>
      </c>
      <c r="AR44" t="s">
        <v>121</v>
      </c>
      <c r="AS44" t="s">
        <v>1068</v>
      </c>
      <c r="BK44" t="s">
        <v>274</v>
      </c>
    </row>
    <row r="45" spans="1:63" x14ac:dyDescent="0.15">
      <c r="A45" t="s">
        <v>91</v>
      </c>
      <c r="B45" t="s">
        <v>79</v>
      </c>
      <c r="C45" t="s">
        <v>659</v>
      </c>
      <c r="D45" t="s">
        <v>110</v>
      </c>
      <c r="E45" t="s">
        <v>21</v>
      </c>
      <c r="F45" s="2">
        <v>7736</v>
      </c>
      <c r="G45" s="2">
        <v>636</v>
      </c>
      <c r="H45" s="2">
        <v>494</v>
      </c>
      <c r="I45" s="2">
        <v>107</v>
      </c>
      <c r="J45" s="2">
        <v>0</v>
      </c>
      <c r="K45" s="1">
        <v>0</v>
      </c>
      <c r="L45" s="1">
        <v>0</v>
      </c>
      <c r="M45" s="1">
        <v>0</v>
      </c>
      <c r="N45" t="s">
        <v>111</v>
      </c>
      <c r="O45" t="s">
        <v>17</v>
      </c>
      <c r="P45" s="1" t="s">
        <v>17</v>
      </c>
      <c r="Q45" t="s">
        <v>17</v>
      </c>
      <c r="R45">
        <v>0</v>
      </c>
      <c r="AR45" t="s">
        <v>121</v>
      </c>
      <c r="AS45" t="s">
        <v>1069</v>
      </c>
      <c r="BK45" t="s">
        <v>365</v>
      </c>
    </row>
    <row r="46" spans="1:63" x14ac:dyDescent="0.15">
      <c r="A46" t="s">
        <v>91</v>
      </c>
      <c r="B46" t="s">
        <v>38</v>
      </c>
      <c r="C46" t="s">
        <v>660</v>
      </c>
      <c r="D46" t="s">
        <v>112</v>
      </c>
      <c r="E46" t="s">
        <v>40</v>
      </c>
      <c r="F46" s="2">
        <v>8225</v>
      </c>
      <c r="G46" s="2">
        <v>548</v>
      </c>
      <c r="H46" s="2">
        <v>548</v>
      </c>
      <c r="I46" s="2">
        <v>99</v>
      </c>
      <c r="J46" s="2">
        <v>0</v>
      </c>
      <c r="K46" s="1">
        <v>0</v>
      </c>
      <c r="L46" s="1">
        <v>0</v>
      </c>
      <c r="M46" s="1">
        <v>0</v>
      </c>
      <c r="N46" t="s">
        <v>113</v>
      </c>
      <c r="O46" t="s">
        <v>17</v>
      </c>
      <c r="P46" s="1" t="s">
        <v>17</v>
      </c>
      <c r="Q46" t="s">
        <v>17</v>
      </c>
      <c r="R46">
        <v>0</v>
      </c>
      <c r="AR46" t="s">
        <v>121</v>
      </c>
      <c r="AS46" t="s">
        <v>1208</v>
      </c>
      <c r="BK46" t="s">
        <v>304</v>
      </c>
    </row>
    <row r="47" spans="1:63" x14ac:dyDescent="0.15">
      <c r="A47" t="s">
        <v>91</v>
      </c>
      <c r="B47" t="s">
        <v>114</v>
      </c>
      <c r="C47" t="s">
        <v>661</v>
      </c>
      <c r="D47" t="s">
        <v>115</v>
      </c>
      <c r="E47" t="s">
        <v>40</v>
      </c>
      <c r="F47" s="2">
        <v>7736</v>
      </c>
      <c r="G47" s="2">
        <v>602</v>
      </c>
      <c r="H47" s="2">
        <v>525</v>
      </c>
      <c r="I47" s="2">
        <v>106</v>
      </c>
      <c r="J47" s="2">
        <v>0</v>
      </c>
      <c r="K47" s="1">
        <v>0</v>
      </c>
      <c r="L47" s="1">
        <v>0</v>
      </c>
      <c r="M47" s="1">
        <v>0</v>
      </c>
      <c r="N47" t="s">
        <v>116</v>
      </c>
      <c r="O47" t="s">
        <v>17</v>
      </c>
      <c r="P47" s="1" t="s">
        <v>17</v>
      </c>
      <c r="Q47" t="s">
        <v>17</v>
      </c>
      <c r="R47">
        <v>0</v>
      </c>
      <c r="AR47" t="s">
        <v>121</v>
      </c>
      <c r="AS47" t="s">
        <v>1070</v>
      </c>
      <c r="BK47" t="s">
        <v>344</v>
      </c>
    </row>
    <row r="48" spans="1:63" x14ac:dyDescent="0.15">
      <c r="A48" t="s">
        <v>91</v>
      </c>
      <c r="B48" t="s">
        <v>35</v>
      </c>
      <c r="C48" t="s">
        <v>662</v>
      </c>
      <c r="D48" t="s">
        <v>117</v>
      </c>
      <c r="E48" t="s">
        <v>21</v>
      </c>
      <c r="F48" s="2">
        <v>6755</v>
      </c>
      <c r="G48" s="2">
        <v>734</v>
      </c>
      <c r="H48" s="2">
        <v>461</v>
      </c>
      <c r="I48" s="2">
        <v>111</v>
      </c>
      <c r="J48" s="2">
        <v>0</v>
      </c>
      <c r="K48" s="1">
        <v>0</v>
      </c>
      <c r="L48" s="1">
        <v>0</v>
      </c>
      <c r="M48" s="1">
        <v>0</v>
      </c>
      <c r="N48" t="s">
        <v>118</v>
      </c>
      <c r="O48" t="s">
        <v>17</v>
      </c>
      <c r="P48" s="1" t="s">
        <v>17</v>
      </c>
      <c r="Q48" t="s">
        <v>17</v>
      </c>
      <c r="R48">
        <v>0</v>
      </c>
      <c r="AR48" t="s">
        <v>121</v>
      </c>
      <c r="AS48" t="s">
        <v>1071</v>
      </c>
      <c r="BK48" t="s">
        <v>372</v>
      </c>
    </row>
    <row r="49" spans="1:63" x14ac:dyDescent="0.15">
      <c r="A49" t="s">
        <v>91</v>
      </c>
      <c r="B49" t="s">
        <v>51</v>
      </c>
      <c r="C49" t="s">
        <v>663</v>
      </c>
      <c r="D49" t="s">
        <v>119</v>
      </c>
      <c r="E49" t="s">
        <v>21</v>
      </c>
      <c r="F49" s="2">
        <v>8894</v>
      </c>
      <c r="G49" s="2">
        <v>823</v>
      </c>
      <c r="H49" s="2">
        <v>560</v>
      </c>
      <c r="I49" s="2">
        <v>99</v>
      </c>
      <c r="J49" s="2">
        <v>0</v>
      </c>
      <c r="K49" s="1">
        <v>0</v>
      </c>
      <c r="L49" s="1">
        <v>0</v>
      </c>
      <c r="M49" s="1">
        <v>0</v>
      </c>
      <c r="N49" t="s">
        <v>120</v>
      </c>
      <c r="O49" t="s">
        <v>17</v>
      </c>
      <c r="P49" s="1" t="s">
        <v>17</v>
      </c>
      <c r="Q49" t="s">
        <v>17</v>
      </c>
      <c r="R49">
        <v>0</v>
      </c>
      <c r="AR49" t="s">
        <v>115</v>
      </c>
      <c r="AS49" t="s">
        <v>1209</v>
      </c>
      <c r="BK49" t="s">
        <v>375</v>
      </c>
    </row>
    <row r="50" spans="1:63" x14ac:dyDescent="0.15">
      <c r="A50" t="s">
        <v>91</v>
      </c>
      <c r="B50" t="s">
        <v>48</v>
      </c>
      <c r="C50" t="s">
        <v>664</v>
      </c>
      <c r="D50" t="s">
        <v>121</v>
      </c>
      <c r="E50" t="s">
        <v>40</v>
      </c>
      <c r="F50" s="2">
        <v>5584</v>
      </c>
      <c r="G50" s="2">
        <v>658</v>
      </c>
      <c r="H50" s="2">
        <v>615</v>
      </c>
      <c r="I50" s="2">
        <v>93</v>
      </c>
      <c r="J50" s="2">
        <v>0</v>
      </c>
      <c r="K50" s="1">
        <v>0</v>
      </c>
      <c r="L50" s="1">
        <v>0</v>
      </c>
      <c r="M50" s="1">
        <v>0</v>
      </c>
      <c r="N50" t="s">
        <v>122</v>
      </c>
      <c r="O50" t="s">
        <v>17</v>
      </c>
      <c r="P50" s="1" t="s">
        <v>17</v>
      </c>
      <c r="Q50" t="s">
        <v>17</v>
      </c>
      <c r="R50">
        <v>0</v>
      </c>
      <c r="AR50" t="s">
        <v>115</v>
      </c>
      <c r="AS50" t="s">
        <v>1044</v>
      </c>
      <c r="BK50" t="s">
        <v>359</v>
      </c>
    </row>
    <row r="51" spans="1:63" x14ac:dyDescent="0.15">
      <c r="A51" t="s">
        <v>91</v>
      </c>
      <c r="B51" t="s">
        <v>54</v>
      </c>
      <c r="C51" t="s">
        <v>665</v>
      </c>
      <c r="D51" t="s">
        <v>123</v>
      </c>
      <c r="E51" t="s">
        <v>21</v>
      </c>
      <c r="F51" s="2">
        <v>7736</v>
      </c>
      <c r="G51" s="2">
        <v>649</v>
      </c>
      <c r="H51" s="2">
        <v>483</v>
      </c>
      <c r="I51" s="2">
        <v>115</v>
      </c>
      <c r="J51" s="2">
        <v>0</v>
      </c>
      <c r="K51" s="1">
        <v>0</v>
      </c>
      <c r="L51" s="1">
        <v>0</v>
      </c>
      <c r="M51" s="1">
        <v>0</v>
      </c>
      <c r="N51" t="s">
        <v>124</v>
      </c>
      <c r="O51" t="s">
        <v>17</v>
      </c>
      <c r="P51" s="1" t="s">
        <v>17</v>
      </c>
      <c r="Q51" t="s">
        <v>17</v>
      </c>
      <c r="R51">
        <v>0</v>
      </c>
      <c r="AR51" t="s">
        <v>115</v>
      </c>
      <c r="AS51" t="s">
        <v>1052</v>
      </c>
      <c r="BK51" t="s">
        <v>290</v>
      </c>
    </row>
    <row r="52" spans="1:63" x14ac:dyDescent="0.15">
      <c r="A52" t="s">
        <v>91</v>
      </c>
      <c r="B52" t="s">
        <v>60</v>
      </c>
      <c r="C52" t="s">
        <v>666</v>
      </c>
      <c r="D52" t="s">
        <v>125</v>
      </c>
      <c r="E52" t="s">
        <v>21</v>
      </c>
      <c r="F52" s="2">
        <v>9547</v>
      </c>
      <c r="G52" s="2">
        <v>768</v>
      </c>
      <c r="H52" s="2">
        <v>571</v>
      </c>
      <c r="I52" s="2">
        <v>101</v>
      </c>
      <c r="J52" s="2">
        <v>0</v>
      </c>
      <c r="K52" s="1">
        <v>0</v>
      </c>
      <c r="L52" s="1">
        <v>0</v>
      </c>
      <c r="M52" s="1">
        <v>0</v>
      </c>
      <c r="N52" t="s">
        <v>62</v>
      </c>
      <c r="O52" t="s">
        <v>17</v>
      </c>
      <c r="P52" s="1" t="s">
        <v>17</v>
      </c>
      <c r="Q52" t="s">
        <v>17</v>
      </c>
      <c r="R52">
        <v>0</v>
      </c>
      <c r="AR52" t="s">
        <v>115</v>
      </c>
      <c r="AS52" t="s">
        <v>1055</v>
      </c>
      <c r="BK52" t="s">
        <v>413</v>
      </c>
    </row>
    <row r="53" spans="1:63" x14ac:dyDescent="0.15">
      <c r="A53" t="s">
        <v>91</v>
      </c>
      <c r="B53" t="s">
        <v>63</v>
      </c>
      <c r="C53" t="s">
        <v>667</v>
      </c>
      <c r="D53" t="s">
        <v>126</v>
      </c>
      <c r="E53" t="s">
        <v>21</v>
      </c>
      <c r="F53" s="2">
        <v>9073</v>
      </c>
      <c r="G53" s="2">
        <v>680</v>
      </c>
      <c r="H53" s="2">
        <v>528</v>
      </c>
      <c r="I53" s="2">
        <v>108</v>
      </c>
      <c r="J53" s="2">
        <v>0</v>
      </c>
      <c r="K53" s="1">
        <v>0</v>
      </c>
      <c r="L53" s="1">
        <v>0</v>
      </c>
      <c r="M53" s="1">
        <v>0</v>
      </c>
      <c r="N53" t="s">
        <v>65</v>
      </c>
      <c r="O53" t="s">
        <v>17</v>
      </c>
      <c r="P53" s="1" t="s">
        <v>17</v>
      </c>
      <c r="Q53" t="s">
        <v>17</v>
      </c>
      <c r="R53">
        <v>0</v>
      </c>
      <c r="AR53" t="s">
        <v>115</v>
      </c>
      <c r="AS53" t="s">
        <v>1063</v>
      </c>
      <c r="BK53" t="s">
        <v>407</v>
      </c>
    </row>
    <row r="54" spans="1:63" x14ac:dyDescent="0.15">
      <c r="A54" t="s">
        <v>91</v>
      </c>
      <c r="B54" t="s">
        <v>45</v>
      </c>
      <c r="C54" t="s">
        <v>668</v>
      </c>
      <c r="D54" t="s">
        <v>127</v>
      </c>
      <c r="E54" t="s">
        <v>16</v>
      </c>
      <c r="F54" s="2">
        <v>8240</v>
      </c>
      <c r="G54" s="2">
        <v>616</v>
      </c>
      <c r="H54" s="2">
        <v>649</v>
      </c>
      <c r="I54" s="2">
        <v>99</v>
      </c>
      <c r="J54" s="2">
        <v>0</v>
      </c>
      <c r="K54" s="1">
        <v>0</v>
      </c>
      <c r="L54" s="1">
        <v>0</v>
      </c>
      <c r="M54" s="1">
        <v>0</v>
      </c>
      <c r="N54" t="s">
        <v>128</v>
      </c>
      <c r="O54" t="s">
        <v>17</v>
      </c>
      <c r="P54" s="1" t="s">
        <v>17</v>
      </c>
      <c r="Q54" t="s">
        <v>17</v>
      </c>
      <c r="R54">
        <v>0</v>
      </c>
      <c r="AR54" t="s">
        <v>115</v>
      </c>
      <c r="AS54" t="s">
        <v>1064</v>
      </c>
      <c r="BK54" t="s">
        <v>410</v>
      </c>
    </row>
    <row r="55" spans="1:63" x14ac:dyDescent="0.15">
      <c r="A55" t="s">
        <v>91</v>
      </c>
      <c r="B55" t="s">
        <v>83</v>
      </c>
      <c r="C55" t="s">
        <v>669</v>
      </c>
      <c r="D55" t="s">
        <v>129</v>
      </c>
      <c r="E55" t="s">
        <v>21</v>
      </c>
      <c r="F55" s="2">
        <v>8240</v>
      </c>
      <c r="G55" s="2">
        <v>747</v>
      </c>
      <c r="H55" s="2">
        <v>515</v>
      </c>
      <c r="I55" s="2">
        <v>104</v>
      </c>
      <c r="J55" s="2">
        <v>0</v>
      </c>
      <c r="K55" s="1">
        <v>0</v>
      </c>
      <c r="L55" s="1">
        <v>25</v>
      </c>
      <c r="M55" s="1">
        <v>0</v>
      </c>
      <c r="N55" t="s">
        <v>71</v>
      </c>
      <c r="O55" t="s">
        <v>17</v>
      </c>
      <c r="P55" s="1" t="s">
        <v>17</v>
      </c>
      <c r="Q55" t="s">
        <v>17</v>
      </c>
      <c r="R55">
        <v>0</v>
      </c>
      <c r="AR55" t="s">
        <v>115</v>
      </c>
      <c r="AS55" t="s">
        <v>1072</v>
      </c>
      <c r="BK55" t="s">
        <v>297</v>
      </c>
    </row>
    <row r="56" spans="1:63" x14ac:dyDescent="0.15">
      <c r="A56" t="s">
        <v>91</v>
      </c>
      <c r="B56" t="s">
        <v>76</v>
      </c>
      <c r="C56" t="s">
        <v>670</v>
      </c>
      <c r="D56" t="s">
        <v>130</v>
      </c>
      <c r="E56" t="s">
        <v>21</v>
      </c>
      <c r="F56" s="2">
        <v>9073</v>
      </c>
      <c r="G56" s="2">
        <v>627</v>
      </c>
      <c r="H56" s="2">
        <v>582</v>
      </c>
      <c r="I56" s="2">
        <v>110</v>
      </c>
      <c r="J56" s="2">
        <v>0</v>
      </c>
      <c r="K56" s="1">
        <v>0</v>
      </c>
      <c r="L56" s="1">
        <v>0</v>
      </c>
      <c r="M56" s="1">
        <v>0</v>
      </c>
      <c r="N56" t="s">
        <v>78</v>
      </c>
      <c r="O56" t="s">
        <v>17</v>
      </c>
      <c r="P56" s="1" t="s">
        <v>17</v>
      </c>
      <c r="Q56" t="s">
        <v>17</v>
      </c>
      <c r="R56">
        <v>0</v>
      </c>
      <c r="AR56" t="s">
        <v>115</v>
      </c>
      <c r="AS56" t="s">
        <v>1210</v>
      </c>
      <c r="BK56" t="s">
        <v>444</v>
      </c>
    </row>
    <row r="57" spans="1:63" x14ac:dyDescent="0.15">
      <c r="A57" t="s">
        <v>91</v>
      </c>
      <c r="B57" t="s">
        <v>66</v>
      </c>
      <c r="C57" t="s">
        <v>671</v>
      </c>
      <c r="D57" t="s">
        <v>131</v>
      </c>
      <c r="E57" t="s">
        <v>40</v>
      </c>
      <c r="F57" s="2">
        <v>9073</v>
      </c>
      <c r="G57" s="2">
        <v>571</v>
      </c>
      <c r="H57" s="2">
        <v>638</v>
      </c>
      <c r="I57" s="2">
        <v>126</v>
      </c>
      <c r="J57" s="2">
        <v>0</v>
      </c>
      <c r="K57" s="1">
        <v>0</v>
      </c>
      <c r="L57" s="1">
        <v>0</v>
      </c>
      <c r="M57" s="1">
        <v>0</v>
      </c>
      <c r="N57" t="s">
        <v>78</v>
      </c>
      <c r="O57" t="s">
        <v>17</v>
      </c>
      <c r="P57" s="1" t="s">
        <v>17</v>
      </c>
      <c r="Q57" t="s">
        <v>17</v>
      </c>
      <c r="R57">
        <v>0</v>
      </c>
      <c r="AR57" t="s">
        <v>115</v>
      </c>
      <c r="AS57" t="s">
        <v>1044</v>
      </c>
      <c r="BK57" t="s">
        <v>279</v>
      </c>
    </row>
    <row r="58" spans="1:63" x14ac:dyDescent="0.15">
      <c r="A58" t="s">
        <v>91</v>
      </c>
      <c r="B58" t="s">
        <v>87</v>
      </c>
      <c r="C58" t="s">
        <v>672</v>
      </c>
      <c r="D58" t="s">
        <v>132</v>
      </c>
      <c r="E58" t="s">
        <v>4</v>
      </c>
      <c r="F58" s="2">
        <v>12041</v>
      </c>
      <c r="G58" s="2">
        <v>515</v>
      </c>
      <c r="H58" s="2">
        <v>494</v>
      </c>
      <c r="I58" s="2">
        <v>115</v>
      </c>
      <c r="J58" s="2">
        <v>0</v>
      </c>
      <c r="K58" s="1">
        <v>0</v>
      </c>
      <c r="L58" s="1">
        <v>0</v>
      </c>
      <c r="M58" s="1">
        <v>0</v>
      </c>
      <c r="N58" t="s">
        <v>78</v>
      </c>
      <c r="O58" t="s">
        <v>17</v>
      </c>
      <c r="P58" s="1" t="s">
        <v>17</v>
      </c>
      <c r="Q58" t="s">
        <v>17</v>
      </c>
      <c r="R58">
        <v>0</v>
      </c>
      <c r="AR58" t="s">
        <v>115</v>
      </c>
      <c r="AS58" t="s">
        <v>1061</v>
      </c>
      <c r="BK58" t="s">
        <v>449</v>
      </c>
    </row>
    <row r="59" spans="1:63" x14ac:dyDescent="0.15">
      <c r="A59" t="s">
        <v>135</v>
      </c>
      <c r="B59" t="s">
        <v>133</v>
      </c>
      <c r="C59" t="s">
        <v>673</v>
      </c>
      <c r="D59" t="s">
        <v>134</v>
      </c>
      <c r="E59" t="s">
        <v>40</v>
      </c>
      <c r="F59" s="2">
        <v>6056</v>
      </c>
      <c r="G59" s="2">
        <v>623</v>
      </c>
      <c r="H59" s="2">
        <v>371</v>
      </c>
      <c r="I59" s="2">
        <v>100</v>
      </c>
      <c r="J59" s="2">
        <v>0</v>
      </c>
      <c r="K59" s="1">
        <v>0</v>
      </c>
      <c r="L59" s="1">
        <v>0</v>
      </c>
      <c r="M59" s="1">
        <v>0</v>
      </c>
      <c r="N59" t="s">
        <v>136</v>
      </c>
      <c r="O59" t="s">
        <v>17</v>
      </c>
      <c r="P59" s="1" t="s">
        <v>17</v>
      </c>
      <c r="Q59" t="s">
        <v>17</v>
      </c>
      <c r="R59">
        <v>0</v>
      </c>
      <c r="AR59" t="s">
        <v>115</v>
      </c>
      <c r="AS59" t="s">
        <v>1053</v>
      </c>
      <c r="BK59" t="s">
        <v>452</v>
      </c>
    </row>
    <row r="60" spans="1:63" x14ac:dyDescent="0.15">
      <c r="A60" t="s">
        <v>135</v>
      </c>
      <c r="B60" t="s">
        <v>137</v>
      </c>
      <c r="C60" t="s">
        <v>674</v>
      </c>
      <c r="D60" t="s">
        <v>138</v>
      </c>
      <c r="E60" t="s">
        <v>40</v>
      </c>
      <c r="F60" s="2">
        <v>10210</v>
      </c>
      <c r="G60" s="2">
        <v>669</v>
      </c>
      <c r="H60" s="2">
        <v>462</v>
      </c>
      <c r="I60" s="2">
        <v>103</v>
      </c>
      <c r="J60" s="2">
        <v>0</v>
      </c>
      <c r="K60" s="1">
        <v>0</v>
      </c>
      <c r="L60" s="1">
        <v>0</v>
      </c>
      <c r="M60" s="1">
        <v>0</v>
      </c>
      <c r="N60" t="s">
        <v>136</v>
      </c>
      <c r="O60" t="s">
        <v>17</v>
      </c>
      <c r="P60" s="1" t="s">
        <v>17</v>
      </c>
      <c r="Q60" t="s">
        <v>17</v>
      </c>
      <c r="R60">
        <v>0</v>
      </c>
      <c r="AR60" t="s">
        <v>115</v>
      </c>
      <c r="AS60" t="s">
        <v>1062</v>
      </c>
      <c r="BK60" t="s">
        <v>447</v>
      </c>
    </row>
    <row r="61" spans="1:63" x14ac:dyDescent="0.15">
      <c r="A61" t="s">
        <v>135</v>
      </c>
      <c r="B61" t="s">
        <v>139</v>
      </c>
      <c r="C61" t="s">
        <v>675</v>
      </c>
      <c r="D61" t="s">
        <v>140</v>
      </c>
      <c r="E61" t="s">
        <v>21</v>
      </c>
      <c r="F61" s="2">
        <v>8905</v>
      </c>
      <c r="G61" s="2">
        <v>747</v>
      </c>
      <c r="H61" s="2">
        <v>472</v>
      </c>
      <c r="I61" s="2">
        <v>105</v>
      </c>
      <c r="J61" s="2">
        <v>0</v>
      </c>
      <c r="K61" s="1">
        <v>0</v>
      </c>
      <c r="L61" s="1">
        <v>0</v>
      </c>
      <c r="M61" s="1">
        <v>0</v>
      </c>
      <c r="N61" t="s">
        <v>136</v>
      </c>
      <c r="O61" t="s">
        <v>17</v>
      </c>
      <c r="P61" s="1" t="s">
        <v>17</v>
      </c>
      <c r="Q61" t="s">
        <v>17</v>
      </c>
      <c r="R61">
        <v>0</v>
      </c>
      <c r="AR61" t="s">
        <v>115</v>
      </c>
      <c r="AS61" t="s">
        <v>1211</v>
      </c>
      <c r="BK61" t="s">
        <v>69</v>
      </c>
    </row>
    <row r="62" spans="1:63" x14ac:dyDescent="0.15">
      <c r="A62" t="s">
        <v>135</v>
      </c>
      <c r="B62" t="s">
        <v>29</v>
      </c>
      <c r="C62" t="s">
        <v>676</v>
      </c>
      <c r="D62" t="s">
        <v>141</v>
      </c>
      <c r="E62" t="s">
        <v>16</v>
      </c>
      <c r="F62" s="2">
        <v>9738</v>
      </c>
      <c r="G62" s="2">
        <v>462</v>
      </c>
      <c r="H62" s="2">
        <v>703</v>
      </c>
      <c r="I62" s="2">
        <v>98</v>
      </c>
      <c r="J62" s="2">
        <v>0</v>
      </c>
      <c r="K62" s="1">
        <v>25</v>
      </c>
      <c r="L62" s="1">
        <v>0</v>
      </c>
      <c r="M62" s="1">
        <v>0</v>
      </c>
      <c r="N62" t="s">
        <v>18</v>
      </c>
      <c r="O62" t="s">
        <v>17</v>
      </c>
      <c r="P62" s="1" t="s">
        <v>17</v>
      </c>
      <c r="Q62" t="s">
        <v>17</v>
      </c>
      <c r="R62">
        <v>0</v>
      </c>
      <c r="AR62" t="s">
        <v>115</v>
      </c>
      <c r="AS62" t="s">
        <v>1073</v>
      </c>
      <c r="BK62" t="s">
        <v>267</v>
      </c>
    </row>
    <row r="63" spans="1:63" x14ac:dyDescent="0.15">
      <c r="A63" t="s">
        <v>135</v>
      </c>
      <c r="B63" t="s">
        <v>85</v>
      </c>
      <c r="C63" t="s">
        <v>677</v>
      </c>
      <c r="D63" t="s">
        <v>142</v>
      </c>
      <c r="E63" t="s">
        <v>16</v>
      </c>
      <c r="F63" s="2">
        <v>10709</v>
      </c>
      <c r="G63" s="2">
        <v>549</v>
      </c>
      <c r="H63" s="2">
        <v>549</v>
      </c>
      <c r="I63" s="2">
        <v>98</v>
      </c>
      <c r="J63" s="2">
        <v>0</v>
      </c>
      <c r="K63" s="1">
        <v>25</v>
      </c>
      <c r="L63" s="1">
        <v>0</v>
      </c>
      <c r="M63" s="1">
        <v>0</v>
      </c>
      <c r="N63" t="s">
        <v>18</v>
      </c>
      <c r="O63" t="s">
        <v>17</v>
      </c>
      <c r="P63" s="1" t="s">
        <v>17</v>
      </c>
      <c r="Q63" t="s">
        <v>17</v>
      </c>
      <c r="R63">
        <v>0</v>
      </c>
      <c r="AR63" t="s">
        <v>115</v>
      </c>
      <c r="AS63" t="s">
        <v>1074</v>
      </c>
      <c r="BK63" t="s">
        <v>85</v>
      </c>
    </row>
    <row r="64" spans="1:63" x14ac:dyDescent="0.15">
      <c r="A64" t="s">
        <v>135</v>
      </c>
      <c r="B64" t="s">
        <v>33</v>
      </c>
      <c r="C64" t="s">
        <v>678</v>
      </c>
      <c r="D64" t="s">
        <v>143</v>
      </c>
      <c r="E64" t="s">
        <v>21</v>
      </c>
      <c r="F64" s="2">
        <v>9874</v>
      </c>
      <c r="G64" s="2">
        <v>736</v>
      </c>
      <c r="H64" s="2">
        <v>582</v>
      </c>
      <c r="I64" s="2">
        <v>104</v>
      </c>
      <c r="J64" s="2">
        <v>0</v>
      </c>
      <c r="K64" s="1">
        <v>25</v>
      </c>
      <c r="L64" s="1">
        <v>0</v>
      </c>
      <c r="M64" s="1">
        <v>0</v>
      </c>
      <c r="N64" t="s">
        <v>18</v>
      </c>
      <c r="O64" t="s">
        <v>17</v>
      </c>
      <c r="P64" s="1" t="s">
        <v>17</v>
      </c>
      <c r="Q64" t="s">
        <v>17</v>
      </c>
      <c r="R64">
        <v>0</v>
      </c>
      <c r="AR64" t="s">
        <v>115</v>
      </c>
      <c r="AS64" t="s">
        <v>1075</v>
      </c>
      <c r="BK64" t="s">
        <v>494</v>
      </c>
    </row>
    <row r="65" spans="1:63" x14ac:dyDescent="0.15">
      <c r="A65" t="s">
        <v>135</v>
      </c>
      <c r="B65" t="s">
        <v>22</v>
      </c>
      <c r="C65" t="s">
        <v>679</v>
      </c>
      <c r="D65" t="s">
        <v>144</v>
      </c>
      <c r="E65" t="s">
        <v>21</v>
      </c>
      <c r="F65" s="2">
        <v>9073</v>
      </c>
      <c r="G65" s="2">
        <v>658</v>
      </c>
      <c r="H65" s="2">
        <v>549</v>
      </c>
      <c r="I65" s="2">
        <v>99</v>
      </c>
      <c r="J65" s="2">
        <v>0</v>
      </c>
      <c r="K65" s="1">
        <v>0</v>
      </c>
      <c r="L65" s="1">
        <v>0</v>
      </c>
      <c r="M65" s="1">
        <v>15</v>
      </c>
      <c r="N65" t="s">
        <v>24</v>
      </c>
      <c r="O65" t="s">
        <v>17</v>
      </c>
      <c r="P65" s="1" t="s">
        <v>17</v>
      </c>
      <c r="Q65" t="s">
        <v>17</v>
      </c>
      <c r="R65">
        <v>0</v>
      </c>
      <c r="AR65" t="s">
        <v>115</v>
      </c>
      <c r="AS65" t="s">
        <v>1062</v>
      </c>
      <c r="BK65" t="s">
        <v>306</v>
      </c>
    </row>
    <row r="66" spans="1:63" x14ac:dyDescent="0.15">
      <c r="A66" t="s">
        <v>135</v>
      </c>
      <c r="B66" t="s">
        <v>79</v>
      </c>
      <c r="C66" t="s">
        <v>680</v>
      </c>
      <c r="D66" t="s">
        <v>145</v>
      </c>
      <c r="E66" t="s">
        <v>21</v>
      </c>
      <c r="F66" s="2">
        <v>8240</v>
      </c>
      <c r="G66" s="2">
        <v>692</v>
      </c>
      <c r="H66" s="2">
        <v>571</v>
      </c>
      <c r="I66" s="2">
        <v>107</v>
      </c>
      <c r="J66" s="2">
        <v>0</v>
      </c>
      <c r="K66" s="1">
        <v>0</v>
      </c>
      <c r="L66" s="1">
        <v>0</v>
      </c>
      <c r="M66" s="1">
        <v>15</v>
      </c>
      <c r="N66" t="s">
        <v>24</v>
      </c>
      <c r="O66" t="s">
        <v>17</v>
      </c>
      <c r="P66" s="1" t="s">
        <v>17</v>
      </c>
      <c r="Q66" t="s">
        <v>17</v>
      </c>
      <c r="R66">
        <v>0</v>
      </c>
      <c r="AR66" t="s">
        <v>115</v>
      </c>
      <c r="AS66" t="s">
        <v>1076</v>
      </c>
      <c r="BK66" t="s">
        <v>497</v>
      </c>
    </row>
    <row r="67" spans="1:63" x14ac:dyDescent="0.15">
      <c r="A67" t="s">
        <v>135</v>
      </c>
      <c r="B67" t="s">
        <v>27</v>
      </c>
      <c r="C67" t="s">
        <v>681</v>
      </c>
      <c r="D67" t="s">
        <v>146</v>
      </c>
      <c r="E67" t="s">
        <v>16</v>
      </c>
      <c r="F67" s="2">
        <v>8905</v>
      </c>
      <c r="G67" s="2">
        <v>605</v>
      </c>
      <c r="H67" s="2">
        <v>616</v>
      </c>
      <c r="I67" s="2">
        <v>102</v>
      </c>
      <c r="J67" s="2">
        <v>0</v>
      </c>
      <c r="K67" s="1">
        <v>0</v>
      </c>
      <c r="L67" s="1">
        <v>0</v>
      </c>
      <c r="M67" s="1">
        <v>15</v>
      </c>
      <c r="N67" t="s">
        <v>24</v>
      </c>
      <c r="O67" t="s">
        <v>17</v>
      </c>
      <c r="P67" s="1" t="s">
        <v>17</v>
      </c>
      <c r="Q67" t="s">
        <v>17</v>
      </c>
      <c r="R67">
        <v>0</v>
      </c>
      <c r="AR67" t="s">
        <v>106</v>
      </c>
      <c r="AS67" t="s">
        <v>1212</v>
      </c>
      <c r="BK67" t="s">
        <v>503</v>
      </c>
    </row>
    <row r="68" spans="1:63" x14ac:dyDescent="0.15">
      <c r="A68" t="s">
        <v>135</v>
      </c>
      <c r="B68" t="s">
        <v>13</v>
      </c>
      <c r="C68" t="s">
        <v>682</v>
      </c>
      <c r="D68" t="s">
        <v>147</v>
      </c>
      <c r="E68" t="s">
        <v>16</v>
      </c>
      <c r="F68" s="2">
        <v>8739</v>
      </c>
      <c r="G68" s="2">
        <v>605</v>
      </c>
      <c r="H68" s="2">
        <v>627</v>
      </c>
      <c r="I68" s="2">
        <v>103</v>
      </c>
      <c r="J68" s="2">
        <v>0</v>
      </c>
      <c r="K68" s="1">
        <v>0</v>
      </c>
      <c r="L68" s="1">
        <v>0</v>
      </c>
      <c r="M68" s="1">
        <v>15</v>
      </c>
      <c r="N68" t="s">
        <v>24</v>
      </c>
      <c r="O68" t="s">
        <v>17</v>
      </c>
      <c r="P68" s="1" t="s">
        <v>17</v>
      </c>
      <c r="Q68" t="s">
        <v>17</v>
      </c>
      <c r="R68">
        <v>0</v>
      </c>
      <c r="AR68" t="s">
        <v>106</v>
      </c>
      <c r="AS68" t="s">
        <v>1044</v>
      </c>
      <c r="BK68" t="s">
        <v>148</v>
      </c>
    </row>
    <row r="69" spans="1:63" x14ac:dyDescent="0.15">
      <c r="A69" t="s">
        <v>135</v>
      </c>
      <c r="B69" t="s">
        <v>148</v>
      </c>
      <c r="C69" t="s">
        <v>683</v>
      </c>
      <c r="D69" t="s">
        <v>149</v>
      </c>
      <c r="E69" t="s">
        <v>4</v>
      </c>
      <c r="F69" s="2">
        <v>10543</v>
      </c>
      <c r="G69" s="2">
        <v>539</v>
      </c>
      <c r="H69" s="2">
        <v>571</v>
      </c>
      <c r="I69" s="2">
        <v>100</v>
      </c>
      <c r="J69" s="2">
        <v>0</v>
      </c>
      <c r="K69" s="1">
        <v>0</v>
      </c>
      <c r="L69" s="1">
        <v>0</v>
      </c>
      <c r="M69" s="1">
        <v>15</v>
      </c>
      <c r="N69" t="s">
        <v>24</v>
      </c>
      <c r="O69" t="s">
        <v>17</v>
      </c>
      <c r="P69" s="1" t="s">
        <v>17</v>
      </c>
      <c r="Q69" t="s">
        <v>17</v>
      </c>
      <c r="R69">
        <v>0</v>
      </c>
      <c r="AR69" t="s">
        <v>106</v>
      </c>
      <c r="AS69" t="s">
        <v>1045</v>
      </c>
      <c r="BK69" t="s">
        <v>506</v>
      </c>
    </row>
    <row r="70" spans="1:63" x14ac:dyDescent="0.15">
      <c r="A70" t="s">
        <v>135</v>
      </c>
      <c r="B70" t="s">
        <v>72</v>
      </c>
      <c r="C70" t="s">
        <v>684</v>
      </c>
      <c r="D70" t="s">
        <v>150</v>
      </c>
      <c r="E70" t="s">
        <v>21</v>
      </c>
      <c r="F70" s="2">
        <v>10384</v>
      </c>
      <c r="G70" s="2">
        <v>703</v>
      </c>
      <c r="H70" s="2">
        <v>582</v>
      </c>
      <c r="I70" s="2">
        <v>103</v>
      </c>
      <c r="J70" s="2">
        <v>0</v>
      </c>
      <c r="K70" s="1">
        <v>0</v>
      </c>
      <c r="L70" s="1">
        <v>0</v>
      </c>
      <c r="M70" s="1">
        <v>15</v>
      </c>
      <c r="N70" t="s">
        <v>24</v>
      </c>
      <c r="O70" t="s">
        <v>17</v>
      </c>
      <c r="P70" s="1" t="s">
        <v>17</v>
      </c>
      <c r="Q70" t="s">
        <v>17</v>
      </c>
      <c r="R70">
        <v>0</v>
      </c>
      <c r="AR70" t="s">
        <v>106</v>
      </c>
      <c r="AS70" t="s">
        <v>1055</v>
      </c>
      <c r="BK70" t="s">
        <v>276</v>
      </c>
    </row>
    <row r="71" spans="1:63" x14ac:dyDescent="0.15">
      <c r="A71" t="s">
        <v>135</v>
      </c>
      <c r="B71" t="s">
        <v>74</v>
      </c>
      <c r="C71" t="s">
        <v>685</v>
      </c>
      <c r="D71" t="s">
        <v>151</v>
      </c>
      <c r="E71" t="s">
        <v>21</v>
      </c>
      <c r="F71" s="2">
        <v>9710</v>
      </c>
      <c r="G71" s="2">
        <v>768</v>
      </c>
      <c r="H71" s="2">
        <v>560</v>
      </c>
      <c r="I71" s="2">
        <v>101</v>
      </c>
      <c r="J71" s="2">
        <v>0</v>
      </c>
      <c r="K71" s="1">
        <v>0</v>
      </c>
      <c r="L71" s="1">
        <v>0</v>
      </c>
      <c r="M71" s="1">
        <v>15</v>
      </c>
      <c r="N71" t="s">
        <v>24</v>
      </c>
      <c r="O71" t="s">
        <v>17</v>
      </c>
      <c r="P71" s="1" t="s">
        <v>17</v>
      </c>
      <c r="Q71" t="s">
        <v>17</v>
      </c>
      <c r="R71">
        <v>0</v>
      </c>
      <c r="AR71" t="s">
        <v>106</v>
      </c>
      <c r="AS71" t="s">
        <v>1056</v>
      </c>
      <c r="BK71" t="s">
        <v>272</v>
      </c>
    </row>
    <row r="72" spans="1:63" x14ac:dyDescent="0.15">
      <c r="A72" t="s">
        <v>135</v>
      </c>
      <c r="B72" t="s">
        <v>25</v>
      </c>
      <c r="C72" t="s">
        <v>686</v>
      </c>
      <c r="D72" t="s">
        <v>152</v>
      </c>
      <c r="E72" t="s">
        <v>21</v>
      </c>
      <c r="F72" s="2">
        <v>8225</v>
      </c>
      <c r="G72" s="2">
        <v>725</v>
      </c>
      <c r="H72" s="2">
        <v>371</v>
      </c>
      <c r="I72" s="2">
        <v>111</v>
      </c>
      <c r="J72" s="2">
        <v>0</v>
      </c>
      <c r="K72" s="1">
        <v>0</v>
      </c>
      <c r="L72" s="1">
        <v>0</v>
      </c>
      <c r="M72" s="1">
        <v>0</v>
      </c>
      <c r="N72" t="s">
        <v>153</v>
      </c>
      <c r="O72" t="s">
        <v>17</v>
      </c>
      <c r="P72" s="1" t="s">
        <v>17</v>
      </c>
      <c r="Q72" t="s">
        <v>17</v>
      </c>
      <c r="R72">
        <v>0</v>
      </c>
      <c r="AR72" t="s">
        <v>106</v>
      </c>
      <c r="AS72" t="s">
        <v>1057</v>
      </c>
      <c r="BK72" t="s">
        <v>302</v>
      </c>
    </row>
    <row r="73" spans="1:63" x14ac:dyDescent="0.15">
      <c r="A73" t="s">
        <v>135</v>
      </c>
      <c r="B73" t="s">
        <v>51</v>
      </c>
      <c r="C73" t="s">
        <v>687</v>
      </c>
      <c r="D73" t="s">
        <v>154</v>
      </c>
      <c r="E73" t="s">
        <v>21</v>
      </c>
      <c r="F73" s="2">
        <v>8568</v>
      </c>
      <c r="G73" s="2">
        <v>801</v>
      </c>
      <c r="H73" s="2">
        <v>604</v>
      </c>
      <c r="I73" s="2">
        <v>99</v>
      </c>
      <c r="J73" s="2">
        <v>0</v>
      </c>
      <c r="K73" s="1">
        <v>0</v>
      </c>
      <c r="L73" s="1">
        <v>0</v>
      </c>
      <c r="M73" s="1">
        <v>0</v>
      </c>
      <c r="N73" t="s">
        <v>155</v>
      </c>
      <c r="O73" t="s">
        <v>17</v>
      </c>
      <c r="P73" s="1" t="s">
        <v>17</v>
      </c>
      <c r="Q73" t="s">
        <v>17</v>
      </c>
      <c r="R73">
        <v>0</v>
      </c>
      <c r="AR73" t="s">
        <v>106</v>
      </c>
      <c r="AS73" t="s">
        <v>1077</v>
      </c>
      <c r="BK73" t="s">
        <v>308</v>
      </c>
    </row>
    <row r="74" spans="1:63" x14ac:dyDescent="0.15">
      <c r="A74" t="s">
        <v>135</v>
      </c>
      <c r="B74" t="s">
        <v>54</v>
      </c>
      <c r="C74" t="s">
        <v>688</v>
      </c>
      <c r="D74" t="s">
        <v>156</v>
      </c>
      <c r="E74" t="s">
        <v>21</v>
      </c>
      <c r="F74" s="2">
        <v>7887</v>
      </c>
      <c r="G74" s="2">
        <v>602</v>
      </c>
      <c r="H74" s="2">
        <v>515</v>
      </c>
      <c r="I74" s="2">
        <v>114</v>
      </c>
      <c r="J74" s="2">
        <v>0</v>
      </c>
      <c r="K74" s="1">
        <v>0</v>
      </c>
      <c r="L74" s="1">
        <v>0</v>
      </c>
      <c r="M74" s="1">
        <v>0</v>
      </c>
      <c r="N74" t="s">
        <v>157</v>
      </c>
      <c r="O74" t="s">
        <v>17</v>
      </c>
      <c r="P74" s="1" t="s">
        <v>17</v>
      </c>
      <c r="Q74" t="s">
        <v>17</v>
      </c>
      <c r="R74">
        <v>0</v>
      </c>
      <c r="AR74" t="s">
        <v>106</v>
      </c>
      <c r="AS74" t="s">
        <v>1213</v>
      </c>
      <c r="BK74" t="s">
        <v>563</v>
      </c>
    </row>
    <row r="75" spans="1:63" x14ac:dyDescent="0.15">
      <c r="A75" t="s">
        <v>135</v>
      </c>
      <c r="B75" t="s">
        <v>38</v>
      </c>
      <c r="C75" t="s">
        <v>689</v>
      </c>
      <c r="D75" t="s">
        <v>158</v>
      </c>
      <c r="E75" t="s">
        <v>40</v>
      </c>
      <c r="F75" s="2">
        <v>9056</v>
      </c>
      <c r="G75" s="2">
        <v>449</v>
      </c>
      <c r="H75" s="2">
        <v>594</v>
      </c>
      <c r="I75" s="2">
        <v>99</v>
      </c>
      <c r="J75" s="2">
        <v>0</v>
      </c>
      <c r="K75" s="1">
        <v>0</v>
      </c>
      <c r="L75" s="1">
        <v>0</v>
      </c>
      <c r="M75" s="1">
        <v>0</v>
      </c>
      <c r="N75" t="s">
        <v>159</v>
      </c>
      <c r="O75" t="s">
        <v>17</v>
      </c>
      <c r="P75" s="1" t="s">
        <v>17</v>
      </c>
      <c r="Q75" t="s">
        <v>17</v>
      </c>
      <c r="R75">
        <v>0</v>
      </c>
      <c r="AR75" t="s">
        <v>106</v>
      </c>
      <c r="AS75" t="s">
        <v>1060</v>
      </c>
    </row>
    <row r="76" spans="1:63" x14ac:dyDescent="0.15">
      <c r="A76" t="s">
        <v>135</v>
      </c>
      <c r="B76" t="s">
        <v>45</v>
      </c>
      <c r="C76" t="s">
        <v>690</v>
      </c>
      <c r="D76" t="s">
        <v>160</v>
      </c>
      <c r="E76" t="s">
        <v>16</v>
      </c>
      <c r="F76" s="2">
        <v>8414</v>
      </c>
      <c r="G76" s="2">
        <v>505</v>
      </c>
      <c r="H76" s="2">
        <v>581</v>
      </c>
      <c r="I76" s="2">
        <v>99</v>
      </c>
      <c r="J76" s="2">
        <v>0</v>
      </c>
      <c r="K76" s="1">
        <v>0</v>
      </c>
      <c r="L76" s="1">
        <v>0</v>
      </c>
      <c r="M76" s="1">
        <v>0</v>
      </c>
      <c r="N76" t="s">
        <v>161</v>
      </c>
      <c r="O76" t="s">
        <v>17</v>
      </c>
      <c r="P76" s="1" t="s">
        <v>17</v>
      </c>
      <c r="Q76" t="s">
        <v>17</v>
      </c>
      <c r="R76">
        <v>0</v>
      </c>
      <c r="AR76" t="s">
        <v>106</v>
      </c>
      <c r="AS76" t="s">
        <v>1061</v>
      </c>
    </row>
    <row r="77" spans="1:63" x14ac:dyDescent="0.15">
      <c r="A77" t="s">
        <v>135</v>
      </c>
      <c r="B77" t="s">
        <v>35</v>
      </c>
      <c r="C77" t="s">
        <v>691</v>
      </c>
      <c r="D77" t="s">
        <v>162</v>
      </c>
      <c r="E77" t="s">
        <v>40</v>
      </c>
      <c r="F77" s="2">
        <v>8414</v>
      </c>
      <c r="G77" s="2">
        <v>581</v>
      </c>
      <c r="H77" s="2">
        <v>505</v>
      </c>
      <c r="I77" s="2">
        <v>111</v>
      </c>
      <c r="J77" s="2">
        <v>0</v>
      </c>
      <c r="K77" s="1">
        <v>0</v>
      </c>
      <c r="L77" s="1">
        <v>0</v>
      </c>
      <c r="M77" s="1">
        <v>0</v>
      </c>
      <c r="N77" t="s">
        <v>163</v>
      </c>
      <c r="O77" t="s">
        <v>17</v>
      </c>
      <c r="P77" s="1" t="s">
        <v>17</v>
      </c>
      <c r="Q77" t="s">
        <v>17</v>
      </c>
      <c r="R77">
        <v>0</v>
      </c>
      <c r="AR77" t="s">
        <v>106</v>
      </c>
      <c r="AS77" t="s">
        <v>1053</v>
      </c>
    </row>
    <row r="78" spans="1:63" x14ac:dyDescent="0.15">
      <c r="A78" t="s">
        <v>135</v>
      </c>
      <c r="B78" t="s">
        <v>164</v>
      </c>
      <c r="C78" t="s">
        <v>692</v>
      </c>
      <c r="D78" t="s">
        <v>165</v>
      </c>
      <c r="E78" t="s">
        <v>16</v>
      </c>
      <c r="F78" s="2">
        <v>8414</v>
      </c>
      <c r="G78" s="2">
        <v>473</v>
      </c>
      <c r="H78" s="2">
        <v>615</v>
      </c>
      <c r="I78" s="2">
        <v>97</v>
      </c>
      <c r="J78" s="2">
        <v>0</v>
      </c>
      <c r="K78" s="1">
        <v>0</v>
      </c>
      <c r="L78" s="1">
        <v>0</v>
      </c>
      <c r="M78" s="1">
        <v>0</v>
      </c>
      <c r="N78" t="s">
        <v>166</v>
      </c>
      <c r="O78" t="s">
        <v>17</v>
      </c>
      <c r="P78" s="1" t="s">
        <v>17</v>
      </c>
      <c r="Q78" t="s">
        <v>17</v>
      </c>
      <c r="R78">
        <v>0</v>
      </c>
      <c r="AR78" t="s">
        <v>106</v>
      </c>
      <c r="AS78" t="s">
        <v>1062</v>
      </c>
    </row>
    <row r="79" spans="1:63" x14ac:dyDescent="0.15">
      <c r="A79" t="s">
        <v>135</v>
      </c>
      <c r="B79" t="s">
        <v>103</v>
      </c>
      <c r="C79" t="s">
        <v>693</v>
      </c>
      <c r="D79" t="s">
        <v>167</v>
      </c>
      <c r="E79" t="s">
        <v>16</v>
      </c>
      <c r="F79" s="2">
        <v>8565</v>
      </c>
      <c r="G79" s="2">
        <v>418</v>
      </c>
      <c r="H79" s="2">
        <v>658</v>
      </c>
      <c r="I79" s="2">
        <v>101</v>
      </c>
      <c r="J79" s="2">
        <v>0</v>
      </c>
      <c r="K79" s="1">
        <v>0</v>
      </c>
      <c r="L79" s="1">
        <v>0</v>
      </c>
      <c r="M79" s="1">
        <v>0</v>
      </c>
      <c r="N79" t="s">
        <v>168</v>
      </c>
      <c r="O79" t="s">
        <v>17</v>
      </c>
      <c r="P79" s="1" t="s">
        <v>17</v>
      </c>
      <c r="Q79" t="s">
        <v>17</v>
      </c>
      <c r="R79">
        <v>0</v>
      </c>
      <c r="AR79" t="s">
        <v>106</v>
      </c>
      <c r="AS79" t="s">
        <v>1214</v>
      </c>
    </row>
    <row r="80" spans="1:63" x14ac:dyDescent="0.15">
      <c r="A80" t="s">
        <v>135</v>
      </c>
      <c r="B80" t="s">
        <v>63</v>
      </c>
      <c r="C80" t="s">
        <v>694</v>
      </c>
      <c r="D80" t="s">
        <v>169</v>
      </c>
      <c r="E80" t="s">
        <v>16</v>
      </c>
      <c r="F80" s="2">
        <v>9885</v>
      </c>
      <c r="G80" s="2">
        <v>472</v>
      </c>
      <c r="H80" s="2">
        <v>681</v>
      </c>
      <c r="I80" s="2">
        <v>108</v>
      </c>
      <c r="J80" s="2">
        <v>0</v>
      </c>
      <c r="K80" s="1">
        <v>0</v>
      </c>
      <c r="L80" s="1">
        <v>0</v>
      </c>
      <c r="M80" s="1">
        <v>0</v>
      </c>
      <c r="N80" t="s">
        <v>65</v>
      </c>
      <c r="O80" t="s">
        <v>17</v>
      </c>
      <c r="P80" s="1" t="s">
        <v>17</v>
      </c>
      <c r="Q80" t="s">
        <v>17</v>
      </c>
      <c r="R80">
        <v>0</v>
      </c>
      <c r="AR80" t="s">
        <v>106</v>
      </c>
      <c r="AS80" t="s">
        <v>1070</v>
      </c>
    </row>
    <row r="81" spans="1:45" x14ac:dyDescent="0.15">
      <c r="A81" t="s">
        <v>135</v>
      </c>
      <c r="B81" t="s">
        <v>83</v>
      </c>
      <c r="C81" t="s">
        <v>695</v>
      </c>
      <c r="D81" t="s">
        <v>170</v>
      </c>
      <c r="E81" t="s">
        <v>21</v>
      </c>
      <c r="F81" s="2">
        <v>8573</v>
      </c>
      <c r="G81" s="2">
        <v>770</v>
      </c>
      <c r="H81" s="2">
        <v>472</v>
      </c>
      <c r="I81" s="2">
        <v>104</v>
      </c>
      <c r="J81" s="2">
        <v>0</v>
      </c>
      <c r="K81" s="1">
        <v>0</v>
      </c>
      <c r="L81" s="1">
        <v>25</v>
      </c>
      <c r="M81" s="1">
        <v>0</v>
      </c>
      <c r="N81" t="s">
        <v>71</v>
      </c>
      <c r="O81" t="s">
        <v>17</v>
      </c>
      <c r="P81" s="1" t="s">
        <v>17</v>
      </c>
      <c r="Q81" t="s">
        <v>17</v>
      </c>
      <c r="R81">
        <v>0</v>
      </c>
      <c r="AR81" t="s">
        <v>106</v>
      </c>
      <c r="AS81" t="s">
        <v>1071</v>
      </c>
    </row>
    <row r="82" spans="1:45" x14ac:dyDescent="0.15">
      <c r="A82" t="s">
        <v>135</v>
      </c>
      <c r="B82" t="s">
        <v>19</v>
      </c>
      <c r="C82" t="s">
        <v>696</v>
      </c>
      <c r="D82" t="s">
        <v>171</v>
      </c>
      <c r="E82" t="s">
        <v>21</v>
      </c>
      <c r="F82" s="2">
        <v>8242</v>
      </c>
      <c r="G82" s="2">
        <v>889</v>
      </c>
      <c r="H82" s="2">
        <v>539</v>
      </c>
      <c r="I82" s="2">
        <v>105</v>
      </c>
      <c r="J82" s="2">
        <v>0</v>
      </c>
      <c r="K82" s="1">
        <v>0</v>
      </c>
      <c r="L82" s="1">
        <v>25</v>
      </c>
      <c r="M82" s="1">
        <v>0</v>
      </c>
      <c r="N82" t="s">
        <v>71</v>
      </c>
      <c r="O82" t="s">
        <v>17</v>
      </c>
      <c r="P82" s="1" t="s">
        <v>17</v>
      </c>
      <c r="Q82" t="s">
        <v>17</v>
      </c>
      <c r="R82">
        <v>0</v>
      </c>
      <c r="AR82" t="s">
        <v>112</v>
      </c>
      <c r="AS82" t="s">
        <v>1215</v>
      </c>
    </row>
    <row r="83" spans="1:45" x14ac:dyDescent="0.15">
      <c r="A83" t="s">
        <v>135</v>
      </c>
      <c r="B83" t="s">
        <v>31</v>
      </c>
      <c r="C83" t="s">
        <v>697</v>
      </c>
      <c r="D83" t="s">
        <v>172</v>
      </c>
      <c r="E83" t="s">
        <v>4</v>
      </c>
      <c r="F83" s="2">
        <v>11526</v>
      </c>
      <c r="G83" s="2">
        <v>636</v>
      </c>
      <c r="H83" s="2">
        <v>571</v>
      </c>
      <c r="I83" s="2">
        <v>104</v>
      </c>
      <c r="J83" s="2">
        <v>0</v>
      </c>
      <c r="K83" s="1">
        <v>0</v>
      </c>
      <c r="L83" s="1">
        <v>25</v>
      </c>
      <c r="M83" s="1">
        <v>0</v>
      </c>
      <c r="N83" t="s">
        <v>71</v>
      </c>
      <c r="O83" t="s">
        <v>17</v>
      </c>
      <c r="P83" s="1" t="s">
        <v>17</v>
      </c>
      <c r="Q83" t="s">
        <v>17</v>
      </c>
      <c r="R83">
        <v>0</v>
      </c>
      <c r="AR83" t="s">
        <v>112</v>
      </c>
      <c r="AS83" t="s">
        <v>1044</v>
      </c>
    </row>
    <row r="84" spans="1:45" x14ac:dyDescent="0.15">
      <c r="A84" t="s">
        <v>135</v>
      </c>
      <c r="B84" t="s">
        <v>76</v>
      </c>
      <c r="C84" t="s">
        <v>698</v>
      </c>
      <c r="D84" t="s">
        <v>173</v>
      </c>
      <c r="E84" t="s">
        <v>21</v>
      </c>
      <c r="F84" s="2">
        <v>8905</v>
      </c>
      <c r="G84" s="2">
        <v>638</v>
      </c>
      <c r="H84" s="2">
        <v>582</v>
      </c>
      <c r="I84" s="2">
        <v>110</v>
      </c>
      <c r="J84" s="2">
        <v>0</v>
      </c>
      <c r="K84" s="1">
        <v>0</v>
      </c>
      <c r="L84" s="1">
        <v>0</v>
      </c>
      <c r="M84" s="1">
        <v>0</v>
      </c>
      <c r="N84" t="s">
        <v>78</v>
      </c>
      <c r="O84" t="s">
        <v>17</v>
      </c>
      <c r="P84" s="1" t="s">
        <v>17</v>
      </c>
      <c r="Q84" t="s">
        <v>17</v>
      </c>
      <c r="R84">
        <v>0</v>
      </c>
      <c r="AR84" t="s">
        <v>112</v>
      </c>
      <c r="AS84" t="s">
        <v>1045</v>
      </c>
    </row>
    <row r="85" spans="1:45" x14ac:dyDescent="0.15">
      <c r="A85" t="s">
        <v>135</v>
      </c>
      <c r="B85" t="s">
        <v>174</v>
      </c>
      <c r="C85" t="s">
        <v>699</v>
      </c>
      <c r="D85" t="s">
        <v>175</v>
      </c>
      <c r="E85" t="s">
        <v>21</v>
      </c>
      <c r="F85" s="2">
        <v>7408</v>
      </c>
      <c r="G85" s="2">
        <v>781</v>
      </c>
      <c r="H85" s="2">
        <v>539</v>
      </c>
      <c r="I85" s="2">
        <v>120</v>
      </c>
      <c r="J85" s="2">
        <v>0</v>
      </c>
      <c r="K85" s="1">
        <v>0</v>
      </c>
      <c r="L85" s="1">
        <v>0</v>
      </c>
      <c r="M85" s="1">
        <v>0</v>
      </c>
      <c r="N85" t="s">
        <v>78</v>
      </c>
      <c r="O85" t="s">
        <v>17</v>
      </c>
      <c r="P85" s="1" t="s">
        <v>17</v>
      </c>
      <c r="Q85" t="s">
        <v>17</v>
      </c>
      <c r="R85">
        <v>0</v>
      </c>
      <c r="AR85" t="s">
        <v>112</v>
      </c>
      <c r="AS85" t="s">
        <v>1053</v>
      </c>
    </row>
    <row r="86" spans="1:45" x14ac:dyDescent="0.15">
      <c r="A86" t="s">
        <v>135</v>
      </c>
      <c r="B86" t="s">
        <v>87</v>
      </c>
      <c r="C86" t="s">
        <v>700</v>
      </c>
      <c r="D86" t="s">
        <v>176</v>
      </c>
      <c r="E86" t="s">
        <v>4</v>
      </c>
      <c r="F86" s="2">
        <v>12845</v>
      </c>
      <c r="G86" s="2">
        <v>472</v>
      </c>
      <c r="H86" s="2">
        <v>483</v>
      </c>
      <c r="I86" s="2">
        <v>115</v>
      </c>
      <c r="J86" s="2">
        <v>0</v>
      </c>
      <c r="K86" s="1">
        <v>0</v>
      </c>
      <c r="L86" s="1">
        <v>0</v>
      </c>
      <c r="M86" s="1">
        <v>0</v>
      </c>
      <c r="N86" t="s">
        <v>78</v>
      </c>
      <c r="O86" t="s">
        <v>17</v>
      </c>
      <c r="P86" s="1" t="s">
        <v>17</v>
      </c>
      <c r="Q86" t="s">
        <v>17</v>
      </c>
      <c r="R86">
        <v>0</v>
      </c>
      <c r="AR86" t="s">
        <v>112</v>
      </c>
      <c r="AS86" t="s">
        <v>1047</v>
      </c>
    </row>
    <row r="87" spans="1:45" x14ac:dyDescent="0.15">
      <c r="A87" t="s">
        <v>135</v>
      </c>
      <c r="B87" t="s">
        <v>60</v>
      </c>
      <c r="C87" t="s">
        <v>701</v>
      </c>
      <c r="D87" t="s">
        <v>177</v>
      </c>
      <c r="E87" t="s">
        <v>40</v>
      </c>
      <c r="F87" s="2">
        <v>11700</v>
      </c>
      <c r="G87" s="2">
        <v>736</v>
      </c>
      <c r="H87" s="2">
        <v>626</v>
      </c>
      <c r="I87" s="2">
        <v>116</v>
      </c>
      <c r="J87" s="2">
        <v>0</v>
      </c>
      <c r="K87" s="1">
        <v>0</v>
      </c>
      <c r="L87" s="1">
        <v>0</v>
      </c>
      <c r="M87" s="1">
        <v>0</v>
      </c>
      <c r="N87" t="s">
        <v>78</v>
      </c>
      <c r="O87" t="s">
        <v>17</v>
      </c>
      <c r="P87" s="1" t="s">
        <v>17</v>
      </c>
      <c r="Q87" t="s">
        <v>17</v>
      </c>
      <c r="R87">
        <v>0</v>
      </c>
      <c r="AR87" t="s">
        <v>112</v>
      </c>
      <c r="AS87" t="s">
        <v>1216</v>
      </c>
    </row>
    <row r="88" spans="1:45" x14ac:dyDescent="0.15">
      <c r="A88" t="s">
        <v>179</v>
      </c>
      <c r="B88" t="s">
        <v>13</v>
      </c>
      <c r="C88" t="s">
        <v>702</v>
      </c>
      <c r="D88" t="s">
        <v>178</v>
      </c>
      <c r="E88" t="s">
        <v>16</v>
      </c>
      <c r="F88" s="2">
        <v>8573</v>
      </c>
      <c r="G88" s="2">
        <v>571</v>
      </c>
      <c r="H88" s="2">
        <v>669</v>
      </c>
      <c r="I88" s="2">
        <v>103</v>
      </c>
      <c r="J88" s="2">
        <v>0</v>
      </c>
      <c r="K88" s="1">
        <v>25</v>
      </c>
      <c r="L88" s="1">
        <v>0</v>
      </c>
      <c r="M88" s="1">
        <v>0</v>
      </c>
      <c r="N88" t="s">
        <v>18</v>
      </c>
      <c r="O88" t="s">
        <v>17</v>
      </c>
      <c r="P88" s="1" t="s">
        <v>17</v>
      </c>
      <c r="Q88" t="s">
        <v>17</v>
      </c>
      <c r="R88">
        <v>0</v>
      </c>
      <c r="AR88" t="s">
        <v>112</v>
      </c>
      <c r="AS88" t="s">
        <v>1073</v>
      </c>
    </row>
    <row r="89" spans="1:45" x14ac:dyDescent="0.15">
      <c r="A89" t="s">
        <v>179</v>
      </c>
      <c r="B89" t="s">
        <v>72</v>
      </c>
      <c r="C89" t="s">
        <v>703</v>
      </c>
      <c r="D89" t="s">
        <v>180</v>
      </c>
      <c r="E89" t="s">
        <v>21</v>
      </c>
      <c r="F89" s="2">
        <v>10200</v>
      </c>
      <c r="G89" s="2">
        <v>725</v>
      </c>
      <c r="H89" s="2">
        <v>571</v>
      </c>
      <c r="I89" s="2">
        <v>103</v>
      </c>
      <c r="J89" s="2">
        <v>0</v>
      </c>
      <c r="K89" s="1">
        <v>25</v>
      </c>
      <c r="L89" s="1">
        <v>0</v>
      </c>
      <c r="M89" s="1">
        <v>0</v>
      </c>
      <c r="N89" t="s">
        <v>18</v>
      </c>
      <c r="O89" t="s">
        <v>17</v>
      </c>
      <c r="P89" s="1" t="s">
        <v>17</v>
      </c>
      <c r="Q89" t="s">
        <v>17</v>
      </c>
      <c r="R89">
        <v>0</v>
      </c>
      <c r="AR89" t="s">
        <v>112</v>
      </c>
      <c r="AS89" t="s">
        <v>1074</v>
      </c>
    </row>
    <row r="90" spans="1:45" x14ac:dyDescent="0.15">
      <c r="A90" t="s">
        <v>179</v>
      </c>
      <c r="B90" t="s">
        <v>74</v>
      </c>
      <c r="C90" t="s">
        <v>704</v>
      </c>
      <c r="D90" t="s">
        <v>181</v>
      </c>
      <c r="E90" t="s">
        <v>40</v>
      </c>
      <c r="F90" s="2">
        <v>9874</v>
      </c>
      <c r="G90" s="2">
        <v>658</v>
      </c>
      <c r="H90" s="2">
        <v>658</v>
      </c>
      <c r="I90" s="2">
        <v>101</v>
      </c>
      <c r="J90" s="2">
        <v>0</v>
      </c>
      <c r="K90" s="1">
        <v>25</v>
      </c>
      <c r="L90" s="1">
        <v>0</v>
      </c>
      <c r="M90" s="1">
        <v>0</v>
      </c>
      <c r="N90" t="s">
        <v>18</v>
      </c>
      <c r="O90" t="s">
        <v>17</v>
      </c>
      <c r="P90" s="1" t="s">
        <v>17</v>
      </c>
      <c r="Q90" t="s">
        <v>17</v>
      </c>
      <c r="R90">
        <v>0</v>
      </c>
      <c r="AR90" t="s">
        <v>112</v>
      </c>
      <c r="AS90" t="s">
        <v>1075</v>
      </c>
    </row>
    <row r="91" spans="1:45" x14ac:dyDescent="0.15">
      <c r="A91" t="s">
        <v>179</v>
      </c>
      <c r="B91" t="s">
        <v>19</v>
      </c>
      <c r="C91" t="s">
        <v>705</v>
      </c>
      <c r="D91" t="s">
        <v>182</v>
      </c>
      <c r="E91" t="s">
        <v>21</v>
      </c>
      <c r="F91" s="2">
        <v>8568</v>
      </c>
      <c r="G91" s="2">
        <v>857</v>
      </c>
      <c r="H91" s="2">
        <v>549</v>
      </c>
      <c r="I91" s="2">
        <v>103</v>
      </c>
      <c r="J91" s="2">
        <v>0</v>
      </c>
      <c r="K91" s="1">
        <v>25</v>
      </c>
      <c r="L91" s="1">
        <v>0</v>
      </c>
      <c r="M91" s="1">
        <v>0</v>
      </c>
      <c r="N91" t="s">
        <v>18</v>
      </c>
      <c r="O91" t="s">
        <v>17</v>
      </c>
      <c r="P91" s="1" t="s">
        <v>17</v>
      </c>
      <c r="Q91" t="s">
        <v>17</v>
      </c>
      <c r="R91">
        <v>0</v>
      </c>
      <c r="AR91" t="s">
        <v>112</v>
      </c>
      <c r="AS91" t="s">
        <v>1062</v>
      </c>
    </row>
    <row r="92" spans="1:45" x14ac:dyDescent="0.15">
      <c r="A92" t="s">
        <v>179</v>
      </c>
      <c r="B92" t="s">
        <v>31</v>
      </c>
      <c r="C92" t="s">
        <v>706</v>
      </c>
      <c r="D92" t="s">
        <v>183</v>
      </c>
      <c r="E92" t="s">
        <v>21</v>
      </c>
      <c r="F92" s="2">
        <v>8731</v>
      </c>
      <c r="G92" s="2">
        <v>846</v>
      </c>
      <c r="H92" s="2">
        <v>549</v>
      </c>
      <c r="I92" s="2">
        <v>104</v>
      </c>
      <c r="J92" s="2">
        <v>0</v>
      </c>
      <c r="K92" s="1">
        <v>25</v>
      </c>
      <c r="L92" s="1">
        <v>0</v>
      </c>
      <c r="M92" s="1">
        <v>0</v>
      </c>
      <c r="N92" t="s">
        <v>18</v>
      </c>
      <c r="O92" t="s">
        <v>17</v>
      </c>
      <c r="P92" s="1" t="s">
        <v>17</v>
      </c>
      <c r="Q92" t="s">
        <v>17</v>
      </c>
      <c r="R92">
        <v>0</v>
      </c>
      <c r="AR92" t="s">
        <v>112</v>
      </c>
      <c r="AS92" t="s">
        <v>1217</v>
      </c>
    </row>
    <row r="93" spans="1:45" x14ac:dyDescent="0.15">
      <c r="A93" t="s">
        <v>179</v>
      </c>
      <c r="B93" t="s">
        <v>89</v>
      </c>
      <c r="C93" t="s">
        <v>707</v>
      </c>
      <c r="D93" t="s">
        <v>184</v>
      </c>
      <c r="E93" t="s">
        <v>21</v>
      </c>
      <c r="F93" s="2">
        <v>8406</v>
      </c>
      <c r="G93" s="2">
        <v>747</v>
      </c>
      <c r="H93" s="2">
        <v>505</v>
      </c>
      <c r="I93" s="2">
        <v>102</v>
      </c>
      <c r="J93" s="2">
        <v>0</v>
      </c>
      <c r="K93" s="1">
        <v>0</v>
      </c>
      <c r="L93" s="1">
        <v>0</v>
      </c>
      <c r="M93" s="1">
        <v>15</v>
      </c>
      <c r="N93" t="s">
        <v>24</v>
      </c>
      <c r="O93" t="s">
        <v>17</v>
      </c>
      <c r="P93" s="1" t="s">
        <v>17</v>
      </c>
      <c r="Q93" t="s">
        <v>17</v>
      </c>
      <c r="R93">
        <v>0</v>
      </c>
      <c r="AR93" t="s">
        <v>112</v>
      </c>
      <c r="AS93" t="s">
        <v>1070</v>
      </c>
    </row>
    <row r="94" spans="1:45" x14ac:dyDescent="0.15">
      <c r="A94" t="s">
        <v>179</v>
      </c>
      <c r="B94" t="s">
        <v>22</v>
      </c>
      <c r="C94" t="s">
        <v>708</v>
      </c>
      <c r="D94" t="s">
        <v>185</v>
      </c>
      <c r="E94" t="s">
        <v>21</v>
      </c>
      <c r="F94" s="2">
        <v>8406</v>
      </c>
      <c r="G94" s="2">
        <v>714</v>
      </c>
      <c r="H94" s="2">
        <v>539</v>
      </c>
      <c r="I94" s="2">
        <v>99</v>
      </c>
      <c r="J94" s="2">
        <v>0</v>
      </c>
      <c r="K94" s="1">
        <v>0</v>
      </c>
      <c r="L94" s="1">
        <v>0</v>
      </c>
      <c r="M94" s="1">
        <v>15</v>
      </c>
      <c r="N94" t="s">
        <v>24</v>
      </c>
      <c r="O94" t="s">
        <v>17</v>
      </c>
      <c r="P94" s="1" t="s">
        <v>17</v>
      </c>
      <c r="Q94" t="s">
        <v>17</v>
      </c>
      <c r="R94">
        <v>0</v>
      </c>
      <c r="AR94" t="s">
        <v>123</v>
      </c>
      <c r="AS94" t="s">
        <v>1218</v>
      </c>
    </row>
    <row r="95" spans="1:45" x14ac:dyDescent="0.15">
      <c r="A95" t="s">
        <v>179</v>
      </c>
      <c r="B95" t="s">
        <v>27</v>
      </c>
      <c r="C95" t="s">
        <v>709</v>
      </c>
      <c r="D95" t="s">
        <v>186</v>
      </c>
      <c r="E95" t="s">
        <v>21</v>
      </c>
      <c r="F95" s="2">
        <v>8240</v>
      </c>
      <c r="G95" s="2">
        <v>714</v>
      </c>
      <c r="H95" s="2">
        <v>549</v>
      </c>
      <c r="I95" s="2">
        <v>102</v>
      </c>
      <c r="J95" s="2">
        <v>0</v>
      </c>
      <c r="K95" s="1">
        <v>0</v>
      </c>
      <c r="L95" s="1">
        <v>0</v>
      </c>
      <c r="M95" s="1">
        <v>15</v>
      </c>
      <c r="N95" t="s">
        <v>24</v>
      </c>
      <c r="O95" t="s">
        <v>17</v>
      </c>
      <c r="P95" s="1" t="s">
        <v>17</v>
      </c>
      <c r="Q95" t="s">
        <v>17</v>
      </c>
      <c r="R95">
        <v>0</v>
      </c>
      <c r="AR95" t="s">
        <v>123</v>
      </c>
      <c r="AS95" t="s">
        <v>1044</v>
      </c>
    </row>
    <row r="96" spans="1:45" x14ac:dyDescent="0.15">
      <c r="A96" t="s">
        <v>179</v>
      </c>
      <c r="B96" t="s">
        <v>29</v>
      </c>
      <c r="C96" t="s">
        <v>710</v>
      </c>
      <c r="D96" t="s">
        <v>187</v>
      </c>
      <c r="E96" t="s">
        <v>16</v>
      </c>
      <c r="F96" s="2">
        <v>9073</v>
      </c>
      <c r="G96" s="2">
        <v>515</v>
      </c>
      <c r="H96" s="2">
        <v>692</v>
      </c>
      <c r="I96" s="2">
        <v>98</v>
      </c>
      <c r="J96" s="2">
        <v>0</v>
      </c>
      <c r="K96" s="1">
        <v>0</v>
      </c>
      <c r="L96" s="1">
        <v>0</v>
      </c>
      <c r="M96" s="1">
        <v>15</v>
      </c>
      <c r="N96" t="s">
        <v>24</v>
      </c>
      <c r="O96" t="s">
        <v>17</v>
      </c>
      <c r="P96" s="1" t="s">
        <v>17</v>
      </c>
      <c r="Q96" t="s">
        <v>17</v>
      </c>
      <c r="R96">
        <v>0</v>
      </c>
      <c r="AR96" t="s">
        <v>123</v>
      </c>
      <c r="AS96" t="s">
        <v>1045</v>
      </c>
    </row>
    <row r="97" spans="1:45" x14ac:dyDescent="0.15">
      <c r="A97" t="s">
        <v>179</v>
      </c>
      <c r="B97" t="s">
        <v>33</v>
      </c>
      <c r="C97" t="s">
        <v>711</v>
      </c>
      <c r="D97" t="s">
        <v>188</v>
      </c>
      <c r="E97" t="s">
        <v>21</v>
      </c>
      <c r="F97" s="2">
        <v>9874</v>
      </c>
      <c r="G97" s="2">
        <v>768</v>
      </c>
      <c r="H97" s="2">
        <v>549</v>
      </c>
      <c r="I97" s="2">
        <v>104</v>
      </c>
      <c r="J97" s="2">
        <v>0</v>
      </c>
      <c r="K97" s="1">
        <v>0</v>
      </c>
      <c r="L97" s="1">
        <v>0</v>
      </c>
      <c r="M97" s="1">
        <v>15</v>
      </c>
      <c r="N97" t="s">
        <v>24</v>
      </c>
      <c r="O97" t="s">
        <v>17</v>
      </c>
      <c r="P97" s="1" t="s">
        <v>17</v>
      </c>
      <c r="Q97" t="s">
        <v>17</v>
      </c>
      <c r="R97">
        <v>0</v>
      </c>
      <c r="AR97" t="s">
        <v>123</v>
      </c>
      <c r="AS97" t="s">
        <v>1055</v>
      </c>
    </row>
    <row r="98" spans="1:45" x14ac:dyDescent="0.15">
      <c r="A98" t="s">
        <v>179</v>
      </c>
      <c r="B98" t="s">
        <v>114</v>
      </c>
      <c r="C98" t="s">
        <v>712</v>
      </c>
      <c r="D98" t="s">
        <v>189</v>
      </c>
      <c r="E98" t="s">
        <v>40</v>
      </c>
      <c r="F98" s="2">
        <v>7245</v>
      </c>
      <c r="G98" s="2">
        <v>581</v>
      </c>
      <c r="H98" s="2">
        <v>581</v>
      </c>
      <c r="I98" s="2">
        <v>106</v>
      </c>
      <c r="J98" s="2">
        <v>0</v>
      </c>
      <c r="K98" s="1">
        <v>0</v>
      </c>
      <c r="L98" s="1">
        <v>0</v>
      </c>
      <c r="M98" s="1">
        <v>0</v>
      </c>
      <c r="N98" t="s">
        <v>190</v>
      </c>
      <c r="O98" t="s">
        <v>17</v>
      </c>
      <c r="P98" s="1" t="s">
        <v>17</v>
      </c>
      <c r="Q98" t="s">
        <v>17</v>
      </c>
      <c r="R98">
        <v>0</v>
      </c>
      <c r="AR98" t="s">
        <v>123</v>
      </c>
      <c r="AS98" t="s">
        <v>1056</v>
      </c>
    </row>
    <row r="99" spans="1:45" x14ac:dyDescent="0.15">
      <c r="A99" t="s">
        <v>179</v>
      </c>
      <c r="B99" t="s">
        <v>45</v>
      </c>
      <c r="C99" t="s">
        <v>713</v>
      </c>
      <c r="D99" t="s">
        <v>191</v>
      </c>
      <c r="E99" t="s">
        <v>16</v>
      </c>
      <c r="F99" s="2">
        <v>7394</v>
      </c>
      <c r="G99" s="2">
        <v>494</v>
      </c>
      <c r="H99" s="2">
        <v>734</v>
      </c>
      <c r="I99" s="2">
        <v>99</v>
      </c>
      <c r="J99" s="2">
        <v>0</v>
      </c>
      <c r="K99" s="1">
        <v>0</v>
      </c>
      <c r="L99" s="1">
        <v>0</v>
      </c>
      <c r="M99" s="1">
        <v>0</v>
      </c>
      <c r="N99" t="s">
        <v>192</v>
      </c>
      <c r="O99" t="s">
        <v>17</v>
      </c>
      <c r="P99" s="1" t="s">
        <v>17</v>
      </c>
      <c r="Q99" t="s">
        <v>17</v>
      </c>
      <c r="R99">
        <v>0</v>
      </c>
      <c r="AR99" t="s">
        <v>123</v>
      </c>
      <c r="AS99" t="s">
        <v>1057</v>
      </c>
    </row>
    <row r="100" spans="1:45" x14ac:dyDescent="0.15">
      <c r="A100" t="s">
        <v>179</v>
      </c>
      <c r="B100" t="s">
        <v>25</v>
      </c>
      <c r="C100" t="s">
        <v>714</v>
      </c>
      <c r="D100" t="s">
        <v>193</v>
      </c>
      <c r="E100" t="s">
        <v>21</v>
      </c>
      <c r="F100" s="2">
        <v>8565</v>
      </c>
      <c r="G100" s="2">
        <v>714</v>
      </c>
      <c r="H100" s="2">
        <v>363</v>
      </c>
      <c r="I100" s="2">
        <v>115</v>
      </c>
      <c r="J100" s="2">
        <v>0</v>
      </c>
      <c r="K100" s="1">
        <v>0</v>
      </c>
      <c r="L100" s="1">
        <v>0</v>
      </c>
      <c r="M100" s="1">
        <v>0</v>
      </c>
      <c r="N100" t="s">
        <v>194</v>
      </c>
      <c r="O100" t="s">
        <v>17</v>
      </c>
      <c r="P100" s="1" t="s">
        <v>17</v>
      </c>
      <c r="Q100" t="s">
        <v>17</v>
      </c>
      <c r="R100">
        <v>0</v>
      </c>
      <c r="AR100" t="s">
        <v>123</v>
      </c>
      <c r="AS100" t="s">
        <v>1058</v>
      </c>
    </row>
    <row r="101" spans="1:45" x14ac:dyDescent="0.15">
      <c r="A101" t="s">
        <v>179</v>
      </c>
      <c r="B101" t="s">
        <v>51</v>
      </c>
      <c r="C101" t="s">
        <v>715</v>
      </c>
      <c r="D101" t="s">
        <v>195</v>
      </c>
      <c r="E101" t="s">
        <v>21</v>
      </c>
      <c r="F101" s="2">
        <v>8568</v>
      </c>
      <c r="G101" s="2">
        <v>812</v>
      </c>
      <c r="H101" s="2">
        <v>593</v>
      </c>
      <c r="I101" s="2">
        <v>99</v>
      </c>
      <c r="J101" s="2">
        <v>0</v>
      </c>
      <c r="K101" s="1">
        <v>0</v>
      </c>
      <c r="L101" s="1">
        <v>0</v>
      </c>
      <c r="M101" s="1">
        <v>0</v>
      </c>
      <c r="N101" t="s">
        <v>196</v>
      </c>
      <c r="O101" t="s">
        <v>17</v>
      </c>
      <c r="P101" s="1" t="s">
        <v>17</v>
      </c>
      <c r="Q101" t="s">
        <v>17</v>
      </c>
      <c r="R101">
        <v>0</v>
      </c>
      <c r="AR101" t="s">
        <v>123</v>
      </c>
      <c r="AS101" t="s">
        <v>1078</v>
      </c>
    </row>
    <row r="102" spans="1:45" x14ac:dyDescent="0.15">
      <c r="A102" t="s">
        <v>179</v>
      </c>
      <c r="B102" t="s">
        <v>48</v>
      </c>
      <c r="C102" t="s">
        <v>716</v>
      </c>
      <c r="D102" t="s">
        <v>197</v>
      </c>
      <c r="E102" t="s">
        <v>40</v>
      </c>
      <c r="F102" s="2">
        <v>11697</v>
      </c>
      <c r="G102" s="2">
        <v>385</v>
      </c>
      <c r="H102" s="2">
        <v>483</v>
      </c>
      <c r="I102" s="2">
        <v>91</v>
      </c>
      <c r="J102" s="2">
        <v>0</v>
      </c>
      <c r="K102" s="1">
        <v>0</v>
      </c>
      <c r="L102" s="1">
        <v>0</v>
      </c>
      <c r="M102" s="1">
        <v>0</v>
      </c>
      <c r="N102" t="s">
        <v>198</v>
      </c>
      <c r="O102" t="s">
        <v>17</v>
      </c>
      <c r="P102" s="1" t="s">
        <v>17</v>
      </c>
      <c r="Q102" t="s">
        <v>17</v>
      </c>
      <c r="R102">
        <v>0</v>
      </c>
      <c r="AR102" t="s">
        <v>123</v>
      </c>
      <c r="AS102" t="s">
        <v>1219</v>
      </c>
    </row>
    <row r="103" spans="1:45" x14ac:dyDescent="0.15">
      <c r="A103" t="s">
        <v>179</v>
      </c>
      <c r="B103" t="s">
        <v>38</v>
      </c>
      <c r="C103" t="s">
        <v>717</v>
      </c>
      <c r="D103" t="s">
        <v>199</v>
      </c>
      <c r="E103" t="s">
        <v>40</v>
      </c>
      <c r="F103" s="2">
        <v>6200</v>
      </c>
      <c r="G103" s="2">
        <v>525</v>
      </c>
      <c r="H103" s="2">
        <v>539</v>
      </c>
      <c r="I103" s="2">
        <v>99</v>
      </c>
      <c r="J103" s="2">
        <v>0</v>
      </c>
      <c r="K103" s="1">
        <v>0</v>
      </c>
      <c r="L103" s="1">
        <v>0</v>
      </c>
      <c r="M103" s="1">
        <v>0</v>
      </c>
      <c r="N103" t="s">
        <v>200</v>
      </c>
      <c r="O103" t="s">
        <v>17</v>
      </c>
      <c r="P103" s="1" t="s">
        <v>17</v>
      </c>
      <c r="Q103" t="s">
        <v>17</v>
      </c>
      <c r="R103">
        <v>0</v>
      </c>
      <c r="AR103" t="s">
        <v>123</v>
      </c>
      <c r="AS103" t="s">
        <v>1044</v>
      </c>
    </row>
    <row r="104" spans="1:45" x14ac:dyDescent="0.15">
      <c r="A104" t="s">
        <v>179</v>
      </c>
      <c r="B104" t="s">
        <v>79</v>
      </c>
      <c r="C104" t="s">
        <v>718</v>
      </c>
      <c r="D104" t="s">
        <v>201</v>
      </c>
      <c r="E104" t="s">
        <v>21</v>
      </c>
      <c r="F104" s="2">
        <v>7094</v>
      </c>
      <c r="G104" s="2">
        <v>756</v>
      </c>
      <c r="H104" s="2">
        <v>418</v>
      </c>
      <c r="I104" s="2">
        <v>107</v>
      </c>
      <c r="J104" s="2">
        <v>0</v>
      </c>
      <c r="K104" s="1">
        <v>0</v>
      </c>
      <c r="L104" s="1">
        <v>0</v>
      </c>
      <c r="M104" s="1">
        <v>0</v>
      </c>
      <c r="N104" t="s">
        <v>202</v>
      </c>
      <c r="O104" t="s">
        <v>17</v>
      </c>
      <c r="P104" s="1" t="s">
        <v>17</v>
      </c>
      <c r="Q104" t="s">
        <v>17</v>
      </c>
      <c r="R104">
        <v>0</v>
      </c>
      <c r="AR104" t="s">
        <v>123</v>
      </c>
      <c r="AS104" t="s">
        <v>1045</v>
      </c>
    </row>
    <row r="105" spans="1:45" x14ac:dyDescent="0.15">
      <c r="A105" t="s">
        <v>179</v>
      </c>
      <c r="B105" t="s">
        <v>35</v>
      </c>
      <c r="C105" t="s">
        <v>719</v>
      </c>
      <c r="D105" t="s">
        <v>203</v>
      </c>
      <c r="E105" t="s">
        <v>40</v>
      </c>
      <c r="F105" s="2">
        <v>9207</v>
      </c>
      <c r="G105" s="2">
        <v>548</v>
      </c>
      <c r="H105" s="2">
        <v>483</v>
      </c>
      <c r="I105" s="2">
        <v>111</v>
      </c>
      <c r="J105" s="2">
        <v>0</v>
      </c>
      <c r="K105" s="1">
        <v>0</v>
      </c>
      <c r="L105" s="1">
        <v>0</v>
      </c>
      <c r="M105" s="1">
        <v>0</v>
      </c>
      <c r="N105" t="s">
        <v>204</v>
      </c>
      <c r="O105" t="s">
        <v>17</v>
      </c>
      <c r="P105" s="1" t="s">
        <v>17</v>
      </c>
      <c r="Q105" t="s">
        <v>17</v>
      </c>
      <c r="R105">
        <v>0</v>
      </c>
      <c r="AR105" t="s">
        <v>123</v>
      </c>
      <c r="AS105" t="s">
        <v>1053</v>
      </c>
    </row>
    <row r="106" spans="1:45" x14ac:dyDescent="0.15">
      <c r="A106" t="s">
        <v>179</v>
      </c>
      <c r="B106" t="s">
        <v>164</v>
      </c>
      <c r="C106" t="s">
        <v>720</v>
      </c>
      <c r="D106" t="s">
        <v>205</v>
      </c>
      <c r="E106" t="s">
        <v>21</v>
      </c>
      <c r="F106" s="2">
        <v>6263</v>
      </c>
      <c r="G106" s="2">
        <v>756</v>
      </c>
      <c r="H106" s="2">
        <v>473</v>
      </c>
      <c r="I106" s="2">
        <v>97</v>
      </c>
      <c r="J106" s="2">
        <v>0</v>
      </c>
      <c r="K106" s="1">
        <v>0</v>
      </c>
      <c r="L106" s="1">
        <v>0</v>
      </c>
      <c r="M106" s="1">
        <v>0</v>
      </c>
      <c r="N106" t="s">
        <v>206</v>
      </c>
      <c r="O106" t="s">
        <v>17</v>
      </c>
      <c r="P106" s="1" t="s">
        <v>17</v>
      </c>
      <c r="Q106" t="s">
        <v>17</v>
      </c>
      <c r="R106">
        <v>0</v>
      </c>
      <c r="AR106" t="s">
        <v>123</v>
      </c>
      <c r="AS106" t="s">
        <v>1047</v>
      </c>
    </row>
    <row r="107" spans="1:45" x14ac:dyDescent="0.15">
      <c r="A107" t="s">
        <v>179</v>
      </c>
      <c r="B107" t="s">
        <v>85</v>
      </c>
      <c r="C107" t="s">
        <v>721</v>
      </c>
      <c r="D107" t="s">
        <v>207</v>
      </c>
      <c r="E107" t="s">
        <v>4</v>
      </c>
      <c r="F107" s="2">
        <v>10035</v>
      </c>
      <c r="G107" s="2">
        <v>461</v>
      </c>
      <c r="H107" s="2">
        <v>515</v>
      </c>
      <c r="I107" s="2">
        <v>98</v>
      </c>
      <c r="J107" s="2">
        <v>0</v>
      </c>
      <c r="K107" s="1">
        <v>0</v>
      </c>
      <c r="L107" s="1">
        <v>0</v>
      </c>
      <c r="M107" s="1">
        <v>0</v>
      </c>
      <c r="N107" t="s">
        <v>208</v>
      </c>
      <c r="O107" t="s">
        <v>17</v>
      </c>
      <c r="P107" s="1" t="s">
        <v>17</v>
      </c>
      <c r="Q107" t="s">
        <v>17</v>
      </c>
      <c r="R107">
        <v>0</v>
      </c>
      <c r="AR107" t="s">
        <v>123</v>
      </c>
      <c r="AS107" t="s">
        <v>1076</v>
      </c>
    </row>
    <row r="108" spans="1:45" x14ac:dyDescent="0.15">
      <c r="A108" t="s">
        <v>179</v>
      </c>
      <c r="B108" t="s">
        <v>54</v>
      </c>
      <c r="C108" t="s">
        <v>722</v>
      </c>
      <c r="D108" t="s">
        <v>209</v>
      </c>
      <c r="E108" t="s">
        <v>21</v>
      </c>
      <c r="F108" s="2">
        <v>5282</v>
      </c>
      <c r="G108" s="2">
        <v>734</v>
      </c>
      <c r="H108" s="2">
        <v>560</v>
      </c>
      <c r="I108" s="2">
        <v>111</v>
      </c>
      <c r="J108" s="2">
        <v>0</v>
      </c>
      <c r="K108" s="1">
        <v>0</v>
      </c>
      <c r="L108" s="1">
        <v>0</v>
      </c>
      <c r="M108" s="1">
        <v>0</v>
      </c>
      <c r="N108" t="s">
        <v>210</v>
      </c>
      <c r="O108" t="s">
        <v>17</v>
      </c>
      <c r="P108" s="1" t="s">
        <v>17</v>
      </c>
      <c r="Q108" t="s">
        <v>17</v>
      </c>
      <c r="R108">
        <v>0</v>
      </c>
      <c r="AR108" t="s">
        <v>123</v>
      </c>
      <c r="AS108" t="s">
        <v>1220</v>
      </c>
    </row>
    <row r="109" spans="1:45" x14ac:dyDescent="0.15">
      <c r="A109" t="s">
        <v>179</v>
      </c>
      <c r="B109" t="s">
        <v>103</v>
      </c>
      <c r="C109" t="s">
        <v>723</v>
      </c>
      <c r="D109" t="s">
        <v>211</v>
      </c>
      <c r="E109" t="s">
        <v>16</v>
      </c>
      <c r="F109" s="2">
        <v>10224</v>
      </c>
      <c r="G109" s="2">
        <v>396</v>
      </c>
      <c r="H109" s="2">
        <v>571</v>
      </c>
      <c r="I109" s="2">
        <v>101</v>
      </c>
      <c r="J109" s="2">
        <v>0</v>
      </c>
      <c r="K109" s="1">
        <v>0</v>
      </c>
      <c r="L109" s="1">
        <v>0</v>
      </c>
      <c r="M109" s="1">
        <v>0</v>
      </c>
      <c r="N109" t="s">
        <v>212</v>
      </c>
      <c r="O109" t="s">
        <v>17</v>
      </c>
      <c r="P109" s="1" t="s">
        <v>17</v>
      </c>
      <c r="Q109" t="s">
        <v>17</v>
      </c>
      <c r="R109">
        <v>0</v>
      </c>
      <c r="AR109" t="s">
        <v>123</v>
      </c>
      <c r="AS109" t="s">
        <v>1060</v>
      </c>
    </row>
    <row r="110" spans="1:45" x14ac:dyDescent="0.15">
      <c r="A110" t="s">
        <v>179</v>
      </c>
      <c r="B110" t="s">
        <v>69</v>
      </c>
      <c r="C110" t="s">
        <v>724</v>
      </c>
      <c r="D110" t="s">
        <v>213</v>
      </c>
      <c r="E110" t="s">
        <v>40</v>
      </c>
      <c r="F110" s="2">
        <v>10709</v>
      </c>
      <c r="G110" s="2">
        <v>441</v>
      </c>
      <c r="H110" s="2">
        <v>658</v>
      </c>
      <c r="I110" s="2">
        <v>96</v>
      </c>
      <c r="J110" s="2">
        <v>0</v>
      </c>
      <c r="K110" s="1">
        <v>0</v>
      </c>
      <c r="L110" s="1">
        <v>25</v>
      </c>
      <c r="M110" s="1">
        <v>0</v>
      </c>
      <c r="N110" t="s">
        <v>71</v>
      </c>
      <c r="O110" t="s">
        <v>17</v>
      </c>
      <c r="P110" s="1" t="s">
        <v>17</v>
      </c>
      <c r="Q110" t="s">
        <v>17</v>
      </c>
      <c r="R110">
        <v>0</v>
      </c>
      <c r="AR110" t="s">
        <v>123</v>
      </c>
      <c r="AS110" t="s">
        <v>1061</v>
      </c>
    </row>
    <row r="111" spans="1:45" x14ac:dyDescent="0.15">
      <c r="A111" t="s">
        <v>179</v>
      </c>
      <c r="B111" t="s">
        <v>81</v>
      </c>
      <c r="C111" t="s">
        <v>725</v>
      </c>
      <c r="D111" t="s">
        <v>214</v>
      </c>
      <c r="E111" t="s">
        <v>16</v>
      </c>
      <c r="F111" s="2">
        <v>10709</v>
      </c>
      <c r="G111" s="2">
        <v>351</v>
      </c>
      <c r="H111" s="2">
        <v>747</v>
      </c>
      <c r="I111" s="2">
        <v>87</v>
      </c>
      <c r="J111" s="2">
        <v>0</v>
      </c>
      <c r="K111" s="1">
        <v>0</v>
      </c>
      <c r="L111" s="1">
        <v>25</v>
      </c>
      <c r="M111" s="1">
        <v>0</v>
      </c>
      <c r="N111" t="s">
        <v>71</v>
      </c>
      <c r="O111" t="s">
        <v>17</v>
      </c>
      <c r="P111" s="1" t="s">
        <v>17</v>
      </c>
      <c r="Q111" t="s">
        <v>17</v>
      </c>
      <c r="R111">
        <v>0</v>
      </c>
      <c r="AR111" t="s">
        <v>123</v>
      </c>
      <c r="AS111" t="s">
        <v>1053</v>
      </c>
    </row>
    <row r="112" spans="1:45" x14ac:dyDescent="0.15">
      <c r="A112" t="s">
        <v>179</v>
      </c>
      <c r="B112" t="s">
        <v>174</v>
      </c>
      <c r="C112" t="s">
        <v>726</v>
      </c>
      <c r="D112" t="s">
        <v>215</v>
      </c>
      <c r="E112" t="s">
        <v>21</v>
      </c>
      <c r="F112" s="2">
        <v>8573</v>
      </c>
      <c r="G112" s="2">
        <v>736</v>
      </c>
      <c r="H112" s="2">
        <v>505</v>
      </c>
      <c r="I112" s="2">
        <v>105</v>
      </c>
      <c r="J112" s="2">
        <v>0</v>
      </c>
      <c r="K112" s="1">
        <v>0</v>
      </c>
      <c r="L112" s="1">
        <v>25</v>
      </c>
      <c r="M112" s="1">
        <v>0</v>
      </c>
      <c r="N112" t="s">
        <v>71</v>
      </c>
      <c r="O112" t="s">
        <v>17</v>
      </c>
      <c r="P112" s="1" t="s">
        <v>17</v>
      </c>
      <c r="Q112" t="s">
        <v>17</v>
      </c>
      <c r="R112">
        <v>0</v>
      </c>
      <c r="AR112" t="s">
        <v>123</v>
      </c>
      <c r="AS112" t="s">
        <v>1062</v>
      </c>
    </row>
    <row r="113" spans="1:45" x14ac:dyDescent="0.15">
      <c r="A113" t="s">
        <v>179</v>
      </c>
      <c r="B113" t="s">
        <v>60</v>
      </c>
      <c r="C113" t="s">
        <v>727</v>
      </c>
      <c r="D113" t="s">
        <v>216</v>
      </c>
      <c r="E113" t="s">
        <v>40</v>
      </c>
      <c r="F113" s="2">
        <v>11200</v>
      </c>
      <c r="G113" s="2">
        <v>669</v>
      </c>
      <c r="H113" s="2">
        <v>560</v>
      </c>
      <c r="I113" s="2">
        <v>101</v>
      </c>
      <c r="J113" s="2">
        <v>0</v>
      </c>
      <c r="K113" s="1">
        <v>0</v>
      </c>
      <c r="L113" s="1">
        <v>25</v>
      </c>
      <c r="M113" s="1">
        <v>0</v>
      </c>
      <c r="N113" t="s">
        <v>71</v>
      </c>
      <c r="O113" t="s">
        <v>17</v>
      </c>
      <c r="P113" s="1" t="s">
        <v>17</v>
      </c>
      <c r="Q113" t="s">
        <v>17</v>
      </c>
      <c r="R113">
        <v>0</v>
      </c>
      <c r="AR113" t="s">
        <v>117</v>
      </c>
      <c r="AS113" t="s">
        <v>1221</v>
      </c>
    </row>
    <row r="114" spans="1:45" x14ac:dyDescent="0.15">
      <c r="A114" t="s">
        <v>179</v>
      </c>
      <c r="B114" t="s">
        <v>76</v>
      </c>
      <c r="C114" t="s">
        <v>728</v>
      </c>
      <c r="D114" t="s">
        <v>217</v>
      </c>
      <c r="E114" t="s">
        <v>21</v>
      </c>
      <c r="F114" s="2">
        <v>8573</v>
      </c>
      <c r="G114" s="2">
        <v>649</v>
      </c>
      <c r="H114" s="2">
        <v>594</v>
      </c>
      <c r="I114" s="2">
        <v>110</v>
      </c>
      <c r="J114" s="2">
        <v>0</v>
      </c>
      <c r="K114" s="1">
        <v>0</v>
      </c>
      <c r="L114" s="1">
        <v>0</v>
      </c>
      <c r="M114" s="1">
        <v>0</v>
      </c>
      <c r="N114" t="s">
        <v>78</v>
      </c>
      <c r="O114" t="s">
        <v>17</v>
      </c>
      <c r="P114" s="1" t="s">
        <v>17</v>
      </c>
      <c r="Q114" t="s">
        <v>17</v>
      </c>
      <c r="R114">
        <v>0</v>
      </c>
      <c r="AR114" t="s">
        <v>117</v>
      </c>
      <c r="AS114" t="s">
        <v>1044</v>
      </c>
    </row>
    <row r="115" spans="1:45" x14ac:dyDescent="0.15">
      <c r="A115" t="s">
        <v>179</v>
      </c>
      <c r="B115" t="s">
        <v>83</v>
      </c>
      <c r="C115" t="s">
        <v>729</v>
      </c>
      <c r="D115" t="s">
        <v>218</v>
      </c>
      <c r="E115" t="s">
        <v>21</v>
      </c>
      <c r="F115" s="2">
        <v>7907</v>
      </c>
      <c r="G115" s="2">
        <v>792</v>
      </c>
      <c r="H115" s="2">
        <v>494</v>
      </c>
      <c r="I115" s="2">
        <v>119</v>
      </c>
      <c r="J115" s="2">
        <v>0</v>
      </c>
      <c r="K115" s="1">
        <v>0</v>
      </c>
      <c r="L115" s="1">
        <v>0</v>
      </c>
      <c r="M115" s="1">
        <v>0</v>
      </c>
      <c r="N115" t="s">
        <v>78</v>
      </c>
      <c r="O115" t="s">
        <v>17</v>
      </c>
      <c r="P115" s="1" t="s">
        <v>17</v>
      </c>
      <c r="Q115" t="s">
        <v>17</v>
      </c>
      <c r="R115">
        <v>0</v>
      </c>
      <c r="AR115" t="s">
        <v>117</v>
      </c>
      <c r="AS115" t="s">
        <v>1045</v>
      </c>
    </row>
    <row r="116" spans="1:45" x14ac:dyDescent="0.15">
      <c r="A116" t="s">
        <v>179</v>
      </c>
      <c r="B116" t="s">
        <v>148</v>
      </c>
      <c r="C116" t="s">
        <v>730</v>
      </c>
      <c r="D116" t="s">
        <v>219</v>
      </c>
      <c r="E116" t="s">
        <v>4</v>
      </c>
      <c r="F116" s="2">
        <v>9738</v>
      </c>
      <c r="G116" s="2">
        <v>560</v>
      </c>
      <c r="H116" s="2">
        <v>605</v>
      </c>
      <c r="I116" s="2">
        <v>115</v>
      </c>
      <c r="J116" s="2">
        <v>0</v>
      </c>
      <c r="K116" s="1">
        <v>0</v>
      </c>
      <c r="L116" s="1">
        <v>0</v>
      </c>
      <c r="M116" s="1">
        <v>0</v>
      </c>
      <c r="N116" t="s">
        <v>78</v>
      </c>
      <c r="O116" t="s">
        <v>17</v>
      </c>
      <c r="P116" s="1" t="s">
        <v>17</v>
      </c>
      <c r="Q116" t="s">
        <v>17</v>
      </c>
      <c r="R116">
        <v>0</v>
      </c>
      <c r="AR116" t="s">
        <v>117</v>
      </c>
      <c r="AS116" t="s">
        <v>1046</v>
      </c>
    </row>
    <row r="117" spans="1:45" x14ac:dyDescent="0.15">
      <c r="A117" t="s">
        <v>179</v>
      </c>
      <c r="B117" t="s">
        <v>87</v>
      </c>
      <c r="C117" t="s">
        <v>731</v>
      </c>
      <c r="D117" t="s">
        <v>220</v>
      </c>
      <c r="E117" t="s">
        <v>4</v>
      </c>
      <c r="F117" s="2">
        <v>11541</v>
      </c>
      <c r="G117" s="2">
        <v>582</v>
      </c>
      <c r="H117" s="2">
        <v>462</v>
      </c>
      <c r="I117" s="2">
        <v>115</v>
      </c>
      <c r="J117" s="2">
        <v>0</v>
      </c>
      <c r="K117" s="1">
        <v>0</v>
      </c>
      <c r="L117" s="1">
        <v>0</v>
      </c>
      <c r="M117" s="1">
        <v>0</v>
      </c>
      <c r="N117" t="s">
        <v>78</v>
      </c>
      <c r="O117" t="s">
        <v>17</v>
      </c>
      <c r="P117" s="1" t="s">
        <v>17</v>
      </c>
      <c r="Q117" t="s">
        <v>17</v>
      </c>
      <c r="R117">
        <v>0</v>
      </c>
      <c r="AR117" t="s">
        <v>117</v>
      </c>
      <c r="AS117" t="s">
        <v>1047</v>
      </c>
    </row>
    <row r="118" spans="1:45" x14ac:dyDescent="0.15">
      <c r="A118" t="s">
        <v>222</v>
      </c>
      <c r="B118" t="s">
        <v>174</v>
      </c>
      <c r="C118" t="s">
        <v>732</v>
      </c>
      <c r="D118" t="s">
        <v>221</v>
      </c>
      <c r="E118" t="s">
        <v>21</v>
      </c>
      <c r="F118" s="2">
        <v>8240</v>
      </c>
      <c r="G118" s="2">
        <v>736</v>
      </c>
      <c r="H118" s="2">
        <v>528</v>
      </c>
      <c r="I118" s="2">
        <v>105</v>
      </c>
      <c r="J118" s="2">
        <v>0</v>
      </c>
      <c r="K118" s="1">
        <v>25</v>
      </c>
      <c r="L118" s="1">
        <v>0</v>
      </c>
      <c r="M118" s="1">
        <v>0</v>
      </c>
      <c r="N118" t="s">
        <v>18</v>
      </c>
      <c r="O118" t="s">
        <v>17</v>
      </c>
      <c r="P118" s="1" t="s">
        <v>17</v>
      </c>
      <c r="Q118" t="s">
        <v>17</v>
      </c>
      <c r="R118">
        <v>0</v>
      </c>
      <c r="AR118" t="s">
        <v>117</v>
      </c>
      <c r="AS118" t="s">
        <v>1048</v>
      </c>
    </row>
    <row r="119" spans="1:45" x14ac:dyDescent="0.15">
      <c r="A119" t="s">
        <v>222</v>
      </c>
      <c r="B119" t="s">
        <v>13</v>
      </c>
      <c r="C119" t="s">
        <v>733</v>
      </c>
      <c r="D119" t="s">
        <v>223</v>
      </c>
      <c r="E119" t="s">
        <v>16</v>
      </c>
      <c r="F119" s="2">
        <v>8905</v>
      </c>
      <c r="G119" s="2">
        <v>560</v>
      </c>
      <c r="H119" s="2">
        <v>658</v>
      </c>
      <c r="I119" s="2">
        <v>103</v>
      </c>
      <c r="J119" s="2">
        <v>0</v>
      </c>
      <c r="K119" s="1">
        <v>25</v>
      </c>
      <c r="L119" s="1">
        <v>0</v>
      </c>
      <c r="M119" s="1">
        <v>0</v>
      </c>
      <c r="N119" t="s">
        <v>18</v>
      </c>
      <c r="O119" t="s">
        <v>17</v>
      </c>
      <c r="P119" s="1" t="s">
        <v>17</v>
      </c>
      <c r="Q119" t="s">
        <v>17</v>
      </c>
      <c r="R119">
        <v>0</v>
      </c>
      <c r="AR119" t="s">
        <v>117</v>
      </c>
      <c r="AS119" t="s">
        <v>1049</v>
      </c>
    </row>
    <row r="120" spans="1:45" x14ac:dyDescent="0.15">
      <c r="A120" t="s">
        <v>222</v>
      </c>
      <c r="B120" t="s">
        <v>19</v>
      </c>
      <c r="C120" t="s">
        <v>734</v>
      </c>
      <c r="D120" t="s">
        <v>224</v>
      </c>
      <c r="E120" t="s">
        <v>21</v>
      </c>
      <c r="F120" s="2">
        <v>9058</v>
      </c>
      <c r="G120" s="2">
        <v>868</v>
      </c>
      <c r="H120" s="2">
        <v>505</v>
      </c>
      <c r="I120" s="2">
        <v>103</v>
      </c>
      <c r="J120" s="2">
        <v>0</v>
      </c>
      <c r="K120" s="1">
        <v>25</v>
      </c>
      <c r="L120" s="1">
        <v>0</v>
      </c>
      <c r="M120" s="1">
        <v>0</v>
      </c>
      <c r="N120" t="s">
        <v>18</v>
      </c>
      <c r="O120" t="s">
        <v>17</v>
      </c>
      <c r="P120" s="1" t="s">
        <v>17</v>
      </c>
      <c r="Q120" t="s">
        <v>17</v>
      </c>
      <c r="R120">
        <v>0</v>
      </c>
      <c r="AR120" t="s">
        <v>117</v>
      </c>
      <c r="AS120" t="s">
        <v>1079</v>
      </c>
    </row>
    <row r="121" spans="1:45" x14ac:dyDescent="0.15">
      <c r="A121" t="s">
        <v>222</v>
      </c>
      <c r="B121" t="s">
        <v>22</v>
      </c>
      <c r="C121" t="s">
        <v>735</v>
      </c>
      <c r="D121" t="s">
        <v>225</v>
      </c>
      <c r="E121" t="s">
        <v>21</v>
      </c>
      <c r="F121" s="2">
        <v>8240</v>
      </c>
      <c r="G121" s="2">
        <v>736</v>
      </c>
      <c r="H121" s="2">
        <v>528</v>
      </c>
      <c r="I121" s="2">
        <v>99</v>
      </c>
      <c r="J121" s="2">
        <v>0</v>
      </c>
      <c r="K121" s="1">
        <v>0</v>
      </c>
      <c r="L121" s="1">
        <v>0</v>
      </c>
      <c r="M121" s="1">
        <v>15</v>
      </c>
      <c r="N121" t="s">
        <v>24</v>
      </c>
      <c r="O121" t="s">
        <v>17</v>
      </c>
      <c r="P121" s="1" t="s">
        <v>17</v>
      </c>
      <c r="Q121" t="s">
        <v>17</v>
      </c>
      <c r="R121">
        <v>0</v>
      </c>
      <c r="AR121" t="s">
        <v>117</v>
      </c>
      <c r="AS121" t="s">
        <v>1222</v>
      </c>
    </row>
    <row r="122" spans="1:45" x14ac:dyDescent="0.15">
      <c r="A122" t="s">
        <v>222</v>
      </c>
      <c r="B122" t="s">
        <v>27</v>
      </c>
      <c r="C122" t="s">
        <v>736</v>
      </c>
      <c r="D122" t="s">
        <v>226</v>
      </c>
      <c r="E122" t="s">
        <v>16</v>
      </c>
      <c r="F122" s="2">
        <v>9073</v>
      </c>
      <c r="G122" s="2">
        <v>594</v>
      </c>
      <c r="H122" s="2">
        <v>616</v>
      </c>
      <c r="I122" s="2">
        <v>102</v>
      </c>
      <c r="J122" s="2">
        <v>0</v>
      </c>
      <c r="K122" s="1">
        <v>0</v>
      </c>
      <c r="L122" s="1">
        <v>0</v>
      </c>
      <c r="M122" s="1">
        <v>15</v>
      </c>
      <c r="N122" t="s">
        <v>24</v>
      </c>
      <c r="O122" t="s">
        <v>17</v>
      </c>
      <c r="P122" s="1" t="s">
        <v>17</v>
      </c>
      <c r="Q122" t="s">
        <v>17</v>
      </c>
      <c r="R122">
        <v>0</v>
      </c>
      <c r="AR122" t="s">
        <v>117</v>
      </c>
      <c r="AS122" t="s">
        <v>1044</v>
      </c>
    </row>
    <row r="123" spans="1:45" x14ac:dyDescent="0.15">
      <c r="A123" t="s">
        <v>222</v>
      </c>
      <c r="B123" t="s">
        <v>33</v>
      </c>
      <c r="C123" t="s">
        <v>737</v>
      </c>
      <c r="D123" t="s">
        <v>227</v>
      </c>
      <c r="E123" t="s">
        <v>21</v>
      </c>
      <c r="F123" s="2">
        <v>10200</v>
      </c>
      <c r="G123" s="2">
        <v>779</v>
      </c>
      <c r="H123" s="2">
        <v>515</v>
      </c>
      <c r="I123" s="2">
        <v>104</v>
      </c>
      <c r="J123" s="2">
        <v>0</v>
      </c>
      <c r="K123" s="1">
        <v>0</v>
      </c>
      <c r="L123" s="1">
        <v>0</v>
      </c>
      <c r="M123" s="1">
        <v>15</v>
      </c>
      <c r="N123" t="s">
        <v>24</v>
      </c>
      <c r="O123" t="s">
        <v>17</v>
      </c>
      <c r="P123" s="1" t="s">
        <v>17</v>
      </c>
      <c r="Q123" t="s">
        <v>17</v>
      </c>
      <c r="R123">
        <v>0</v>
      </c>
      <c r="AR123" t="s">
        <v>117</v>
      </c>
      <c r="AS123" t="s">
        <v>1061</v>
      </c>
    </row>
    <row r="124" spans="1:45" x14ac:dyDescent="0.15">
      <c r="A124" t="s">
        <v>222</v>
      </c>
      <c r="B124" t="s">
        <v>79</v>
      </c>
      <c r="C124" t="s">
        <v>738</v>
      </c>
      <c r="D124" t="s">
        <v>228</v>
      </c>
      <c r="E124" t="s">
        <v>21</v>
      </c>
      <c r="F124" s="2">
        <v>6414</v>
      </c>
      <c r="G124" s="2">
        <v>781</v>
      </c>
      <c r="H124" s="2">
        <v>441</v>
      </c>
      <c r="I124" s="2">
        <v>107</v>
      </c>
      <c r="J124" s="2">
        <v>0</v>
      </c>
      <c r="K124" s="1">
        <v>0</v>
      </c>
      <c r="L124" s="1">
        <v>0</v>
      </c>
      <c r="M124" s="1">
        <v>0</v>
      </c>
      <c r="N124" t="s">
        <v>229</v>
      </c>
      <c r="O124" t="s">
        <v>17</v>
      </c>
      <c r="P124" s="1" t="s">
        <v>17</v>
      </c>
      <c r="Q124" t="s">
        <v>17</v>
      </c>
      <c r="R124">
        <v>0</v>
      </c>
      <c r="AR124" t="s">
        <v>117</v>
      </c>
      <c r="AS124" t="s">
        <v>1053</v>
      </c>
    </row>
    <row r="125" spans="1:45" x14ac:dyDescent="0.15">
      <c r="A125" t="s">
        <v>222</v>
      </c>
      <c r="B125" t="s">
        <v>38</v>
      </c>
      <c r="C125" t="s">
        <v>739</v>
      </c>
      <c r="D125" t="s">
        <v>230</v>
      </c>
      <c r="E125" t="s">
        <v>40</v>
      </c>
      <c r="F125" s="2">
        <v>7887</v>
      </c>
      <c r="G125" s="2">
        <v>515</v>
      </c>
      <c r="H125" s="2">
        <v>602</v>
      </c>
      <c r="I125" s="2">
        <v>99</v>
      </c>
      <c r="J125" s="2">
        <v>0</v>
      </c>
      <c r="K125" s="1">
        <v>0</v>
      </c>
      <c r="L125" s="1">
        <v>0</v>
      </c>
      <c r="M125" s="1">
        <v>0</v>
      </c>
      <c r="N125" t="s">
        <v>231</v>
      </c>
      <c r="O125" t="s">
        <v>17</v>
      </c>
      <c r="P125" s="1" t="s">
        <v>17</v>
      </c>
      <c r="Q125" t="s">
        <v>17</v>
      </c>
      <c r="R125">
        <v>0</v>
      </c>
      <c r="AR125" t="s">
        <v>117</v>
      </c>
      <c r="AS125" t="s">
        <v>1062</v>
      </c>
    </row>
    <row r="126" spans="1:45" x14ac:dyDescent="0.15">
      <c r="A126" t="s">
        <v>222</v>
      </c>
      <c r="B126" t="s">
        <v>42</v>
      </c>
      <c r="C126" t="s">
        <v>740</v>
      </c>
      <c r="D126" t="s">
        <v>232</v>
      </c>
      <c r="E126" t="s">
        <v>4</v>
      </c>
      <c r="F126" s="2">
        <v>10528</v>
      </c>
      <c r="G126" s="2">
        <v>385</v>
      </c>
      <c r="H126" s="2">
        <v>560</v>
      </c>
      <c r="I126" s="2">
        <v>102</v>
      </c>
      <c r="J126" s="2">
        <v>0</v>
      </c>
      <c r="K126" s="1">
        <v>0</v>
      </c>
      <c r="L126" s="1">
        <v>0</v>
      </c>
      <c r="M126" s="1">
        <v>0</v>
      </c>
      <c r="N126" t="s">
        <v>233</v>
      </c>
      <c r="O126" t="s">
        <v>17</v>
      </c>
      <c r="P126" s="1" t="s">
        <v>17</v>
      </c>
      <c r="Q126" t="s">
        <v>17</v>
      </c>
      <c r="R126">
        <v>0</v>
      </c>
      <c r="AR126" t="s">
        <v>117</v>
      </c>
      <c r="AS126" t="s">
        <v>1223</v>
      </c>
    </row>
    <row r="127" spans="1:45" x14ac:dyDescent="0.15">
      <c r="A127" t="s">
        <v>222</v>
      </c>
      <c r="B127" t="s">
        <v>51</v>
      </c>
      <c r="C127" t="s">
        <v>741</v>
      </c>
      <c r="D127" t="s">
        <v>234</v>
      </c>
      <c r="E127" t="s">
        <v>21</v>
      </c>
      <c r="F127" s="2">
        <v>9221</v>
      </c>
      <c r="G127" s="2">
        <v>790</v>
      </c>
      <c r="H127" s="2">
        <v>571</v>
      </c>
      <c r="I127" s="2">
        <v>99</v>
      </c>
      <c r="J127" s="2">
        <v>0</v>
      </c>
      <c r="K127" s="1">
        <v>0</v>
      </c>
      <c r="L127" s="1">
        <v>0</v>
      </c>
      <c r="M127" s="1">
        <v>0</v>
      </c>
      <c r="N127" t="s">
        <v>235</v>
      </c>
      <c r="O127" t="s">
        <v>17</v>
      </c>
      <c r="P127" s="1" t="s">
        <v>17</v>
      </c>
      <c r="Q127" t="s">
        <v>17</v>
      </c>
      <c r="R127">
        <v>0</v>
      </c>
      <c r="AR127" t="s">
        <v>117</v>
      </c>
      <c r="AS127" t="s">
        <v>1044</v>
      </c>
    </row>
    <row r="128" spans="1:45" x14ac:dyDescent="0.15">
      <c r="A128" t="s">
        <v>222</v>
      </c>
      <c r="B128" t="s">
        <v>25</v>
      </c>
      <c r="C128" t="s">
        <v>742</v>
      </c>
      <c r="D128" t="s">
        <v>236</v>
      </c>
      <c r="E128" t="s">
        <v>21</v>
      </c>
      <c r="F128" s="2">
        <v>6905</v>
      </c>
      <c r="G128" s="2">
        <v>790</v>
      </c>
      <c r="H128" s="2">
        <v>396</v>
      </c>
      <c r="I128" s="2">
        <v>113</v>
      </c>
      <c r="J128" s="2">
        <v>0</v>
      </c>
      <c r="K128" s="1">
        <v>0</v>
      </c>
      <c r="L128" s="1">
        <v>0</v>
      </c>
      <c r="M128" s="1">
        <v>0</v>
      </c>
      <c r="N128" t="s">
        <v>237</v>
      </c>
      <c r="O128" t="s">
        <v>17</v>
      </c>
      <c r="P128" s="1" t="s">
        <v>17</v>
      </c>
      <c r="Q128" t="s">
        <v>17</v>
      </c>
      <c r="R128">
        <v>0</v>
      </c>
      <c r="AR128" t="s">
        <v>117</v>
      </c>
      <c r="AS128" t="s">
        <v>1061</v>
      </c>
    </row>
    <row r="129" spans="1:45" x14ac:dyDescent="0.15">
      <c r="A129" t="s">
        <v>222</v>
      </c>
      <c r="B129" t="s">
        <v>164</v>
      </c>
      <c r="C129" t="s">
        <v>743</v>
      </c>
      <c r="D129" t="s">
        <v>238</v>
      </c>
      <c r="E129" t="s">
        <v>4</v>
      </c>
      <c r="F129" s="2">
        <v>10377</v>
      </c>
      <c r="G129" s="2">
        <v>449</v>
      </c>
      <c r="H129" s="2">
        <v>505</v>
      </c>
      <c r="I129" s="2">
        <v>97</v>
      </c>
      <c r="J129" s="2">
        <v>0</v>
      </c>
      <c r="K129" s="1">
        <v>0</v>
      </c>
      <c r="L129" s="1">
        <v>0</v>
      </c>
      <c r="M129" s="1">
        <v>0</v>
      </c>
      <c r="N129" t="s">
        <v>239</v>
      </c>
      <c r="O129" t="s">
        <v>17</v>
      </c>
      <c r="P129" s="1" t="s">
        <v>17</v>
      </c>
      <c r="Q129" t="s">
        <v>17</v>
      </c>
      <c r="R129">
        <v>0</v>
      </c>
      <c r="AR129" t="s">
        <v>117</v>
      </c>
      <c r="AS129" t="s">
        <v>1053</v>
      </c>
    </row>
    <row r="130" spans="1:45" x14ac:dyDescent="0.15">
      <c r="A130" t="s">
        <v>222</v>
      </c>
      <c r="B130" t="s">
        <v>54</v>
      </c>
      <c r="C130" t="s">
        <v>744</v>
      </c>
      <c r="D130" t="s">
        <v>240</v>
      </c>
      <c r="E130" t="s">
        <v>21</v>
      </c>
      <c r="F130" s="2">
        <v>5584</v>
      </c>
      <c r="G130" s="2">
        <v>790</v>
      </c>
      <c r="H130" s="2">
        <v>483</v>
      </c>
      <c r="I130" s="2">
        <v>113</v>
      </c>
      <c r="J130" s="2">
        <v>0</v>
      </c>
      <c r="K130" s="1">
        <v>0</v>
      </c>
      <c r="L130" s="1">
        <v>0</v>
      </c>
      <c r="M130" s="1">
        <v>0</v>
      </c>
      <c r="N130" t="s">
        <v>241</v>
      </c>
      <c r="O130" t="s">
        <v>17</v>
      </c>
      <c r="P130" s="1" t="s">
        <v>17</v>
      </c>
      <c r="Q130" t="s">
        <v>17</v>
      </c>
      <c r="R130">
        <v>0</v>
      </c>
      <c r="AR130" t="s">
        <v>117</v>
      </c>
      <c r="AS130" t="s">
        <v>1062</v>
      </c>
    </row>
    <row r="131" spans="1:45" x14ac:dyDescent="0.15">
      <c r="A131" t="s">
        <v>222</v>
      </c>
      <c r="B131" t="s">
        <v>35</v>
      </c>
      <c r="C131" t="s">
        <v>745</v>
      </c>
      <c r="D131" t="s">
        <v>242</v>
      </c>
      <c r="E131" t="s">
        <v>40</v>
      </c>
      <c r="F131" s="2">
        <v>7245</v>
      </c>
      <c r="G131" s="2">
        <v>602</v>
      </c>
      <c r="H131" s="2">
        <v>560</v>
      </c>
      <c r="I131" s="2">
        <v>111</v>
      </c>
      <c r="J131" s="2">
        <v>0</v>
      </c>
      <c r="K131" s="1">
        <v>0</v>
      </c>
      <c r="L131" s="1">
        <v>0</v>
      </c>
      <c r="M131" s="1">
        <v>0</v>
      </c>
      <c r="N131" t="s">
        <v>243</v>
      </c>
      <c r="O131" t="s">
        <v>17</v>
      </c>
      <c r="P131" s="1" t="s">
        <v>17</v>
      </c>
      <c r="Q131" t="s">
        <v>17</v>
      </c>
      <c r="R131">
        <v>0</v>
      </c>
      <c r="AR131" t="s">
        <v>108</v>
      </c>
      <c r="AS131" t="s">
        <v>1224</v>
      </c>
    </row>
    <row r="132" spans="1:45" x14ac:dyDescent="0.15">
      <c r="A132" t="s">
        <v>222</v>
      </c>
      <c r="B132" t="s">
        <v>45</v>
      </c>
      <c r="C132" t="s">
        <v>746</v>
      </c>
      <c r="D132" t="s">
        <v>244</v>
      </c>
      <c r="E132" t="s">
        <v>16</v>
      </c>
      <c r="F132" s="2">
        <v>7245</v>
      </c>
      <c r="G132" s="2">
        <v>581</v>
      </c>
      <c r="H132" s="2">
        <v>581</v>
      </c>
      <c r="I132" s="2">
        <v>99</v>
      </c>
      <c r="J132" s="2">
        <v>0</v>
      </c>
      <c r="K132" s="1">
        <v>0</v>
      </c>
      <c r="L132" s="1">
        <v>0</v>
      </c>
      <c r="M132" s="1">
        <v>0</v>
      </c>
      <c r="N132" t="s">
        <v>245</v>
      </c>
      <c r="O132" t="s">
        <v>17</v>
      </c>
      <c r="P132" s="1" t="s">
        <v>17</v>
      </c>
      <c r="Q132" t="s">
        <v>17</v>
      </c>
      <c r="R132">
        <v>0</v>
      </c>
      <c r="AR132" t="s">
        <v>108</v>
      </c>
      <c r="AS132" t="s">
        <v>1044</v>
      </c>
    </row>
    <row r="133" spans="1:45" x14ac:dyDescent="0.15">
      <c r="A133" t="s">
        <v>222</v>
      </c>
      <c r="B133" t="s">
        <v>85</v>
      </c>
      <c r="C133" t="s">
        <v>747</v>
      </c>
      <c r="D133" t="s">
        <v>246</v>
      </c>
      <c r="E133" t="s">
        <v>4</v>
      </c>
      <c r="F133" s="2">
        <v>8715</v>
      </c>
      <c r="G133" s="2">
        <v>548</v>
      </c>
      <c r="H133" s="2">
        <v>515</v>
      </c>
      <c r="I133" s="2">
        <v>98</v>
      </c>
      <c r="J133" s="2">
        <v>0</v>
      </c>
      <c r="K133" s="1">
        <v>0</v>
      </c>
      <c r="L133" s="1">
        <v>0</v>
      </c>
      <c r="M133" s="1">
        <v>0</v>
      </c>
      <c r="N133" t="s">
        <v>247</v>
      </c>
      <c r="O133" t="s">
        <v>17</v>
      </c>
      <c r="P133" s="1" t="s">
        <v>17</v>
      </c>
      <c r="Q133" t="s">
        <v>17</v>
      </c>
      <c r="R133">
        <v>0</v>
      </c>
      <c r="AR133" t="s">
        <v>108</v>
      </c>
      <c r="AS133" t="s">
        <v>1052</v>
      </c>
    </row>
    <row r="134" spans="1:45" x14ac:dyDescent="0.15">
      <c r="A134" t="s">
        <v>222</v>
      </c>
      <c r="B134" t="s">
        <v>57</v>
      </c>
      <c r="C134" t="s">
        <v>748</v>
      </c>
      <c r="D134" t="s">
        <v>248</v>
      </c>
      <c r="E134" t="s">
        <v>40</v>
      </c>
      <c r="F134" s="2">
        <v>7887</v>
      </c>
      <c r="G134" s="2">
        <v>602</v>
      </c>
      <c r="H134" s="2">
        <v>515</v>
      </c>
      <c r="I134" s="2">
        <v>104</v>
      </c>
      <c r="J134" s="2">
        <v>0</v>
      </c>
      <c r="K134" s="1">
        <v>0</v>
      </c>
      <c r="L134" s="1">
        <v>0</v>
      </c>
      <c r="M134" s="1">
        <v>0</v>
      </c>
      <c r="N134" t="s">
        <v>249</v>
      </c>
      <c r="O134" t="s">
        <v>17</v>
      </c>
      <c r="P134" s="1" t="s">
        <v>17</v>
      </c>
      <c r="Q134" t="s">
        <v>17</v>
      </c>
      <c r="R134">
        <v>0</v>
      </c>
      <c r="AR134" t="s">
        <v>108</v>
      </c>
      <c r="AS134" t="s">
        <v>1055</v>
      </c>
    </row>
    <row r="135" spans="1:45" x14ac:dyDescent="0.15">
      <c r="A135" t="s">
        <v>222</v>
      </c>
      <c r="B135" t="s">
        <v>103</v>
      </c>
      <c r="C135" t="s">
        <v>749</v>
      </c>
      <c r="D135" t="s">
        <v>250</v>
      </c>
      <c r="E135" t="s">
        <v>16</v>
      </c>
      <c r="F135" s="2">
        <v>8225</v>
      </c>
      <c r="G135" s="2">
        <v>483</v>
      </c>
      <c r="H135" s="2">
        <v>615</v>
      </c>
      <c r="I135" s="2">
        <v>101</v>
      </c>
      <c r="J135" s="2">
        <v>0</v>
      </c>
      <c r="K135" s="1">
        <v>0</v>
      </c>
      <c r="L135" s="1">
        <v>0</v>
      </c>
      <c r="M135" s="1">
        <v>0</v>
      </c>
      <c r="N135" t="s">
        <v>251</v>
      </c>
      <c r="O135" t="s">
        <v>17</v>
      </c>
      <c r="P135" s="1" t="s">
        <v>17</v>
      </c>
      <c r="Q135" t="s">
        <v>17</v>
      </c>
      <c r="R135">
        <v>0</v>
      </c>
      <c r="AR135" t="s">
        <v>108</v>
      </c>
      <c r="AS135" t="s">
        <v>1080</v>
      </c>
    </row>
    <row r="136" spans="1:45" x14ac:dyDescent="0.15">
      <c r="A136" t="s">
        <v>222</v>
      </c>
      <c r="B136" t="s">
        <v>48</v>
      </c>
      <c r="C136" t="s">
        <v>750</v>
      </c>
      <c r="D136" t="s">
        <v>252</v>
      </c>
      <c r="E136" t="s">
        <v>40</v>
      </c>
      <c r="F136" s="2">
        <v>7887</v>
      </c>
      <c r="G136" s="2">
        <v>483</v>
      </c>
      <c r="H136" s="2">
        <v>636</v>
      </c>
      <c r="I136" s="2">
        <v>91</v>
      </c>
      <c r="J136" s="2">
        <v>0</v>
      </c>
      <c r="K136" s="1">
        <v>0</v>
      </c>
      <c r="L136" s="1">
        <v>0</v>
      </c>
      <c r="M136" s="1">
        <v>0</v>
      </c>
      <c r="N136" t="s">
        <v>253</v>
      </c>
      <c r="O136" t="s">
        <v>17</v>
      </c>
      <c r="P136" s="1" t="s">
        <v>17</v>
      </c>
      <c r="Q136" t="s">
        <v>17</v>
      </c>
      <c r="R136">
        <v>0</v>
      </c>
      <c r="AR136" t="s">
        <v>108</v>
      </c>
      <c r="AS136" t="s">
        <v>1064</v>
      </c>
    </row>
    <row r="137" spans="1:45" x14ac:dyDescent="0.15">
      <c r="A137" t="s">
        <v>222</v>
      </c>
      <c r="B137" t="s">
        <v>114</v>
      </c>
      <c r="C137" t="s">
        <v>751</v>
      </c>
      <c r="D137" t="s">
        <v>254</v>
      </c>
      <c r="E137" t="s">
        <v>40</v>
      </c>
      <c r="F137" s="2">
        <v>8076</v>
      </c>
      <c r="G137" s="2">
        <v>615</v>
      </c>
      <c r="H137" s="2">
        <v>494</v>
      </c>
      <c r="I137" s="2">
        <v>108</v>
      </c>
      <c r="J137" s="2">
        <v>0</v>
      </c>
      <c r="K137" s="1">
        <v>0</v>
      </c>
      <c r="L137" s="1">
        <v>0</v>
      </c>
      <c r="M137" s="1">
        <v>0</v>
      </c>
      <c r="N137" t="s">
        <v>255</v>
      </c>
      <c r="O137" t="s">
        <v>17</v>
      </c>
      <c r="P137" s="1" t="s">
        <v>17</v>
      </c>
      <c r="Q137" t="s">
        <v>17</v>
      </c>
      <c r="R137">
        <v>0</v>
      </c>
      <c r="AR137" t="s">
        <v>108</v>
      </c>
      <c r="AS137" t="s">
        <v>1081</v>
      </c>
    </row>
    <row r="138" spans="1:45" x14ac:dyDescent="0.15">
      <c r="A138" t="s">
        <v>222</v>
      </c>
      <c r="B138" t="s">
        <v>148</v>
      </c>
      <c r="C138" t="s">
        <v>752</v>
      </c>
      <c r="D138" t="s">
        <v>256</v>
      </c>
      <c r="E138" t="s">
        <v>4</v>
      </c>
      <c r="F138" s="2">
        <v>11375</v>
      </c>
      <c r="G138" s="2">
        <v>582</v>
      </c>
      <c r="H138" s="2">
        <v>472</v>
      </c>
      <c r="I138" s="2">
        <v>100</v>
      </c>
      <c r="J138" s="2">
        <v>0</v>
      </c>
      <c r="K138" s="1">
        <v>0</v>
      </c>
      <c r="L138" s="1">
        <v>0</v>
      </c>
      <c r="M138" s="1">
        <v>0</v>
      </c>
      <c r="N138" t="s">
        <v>257</v>
      </c>
      <c r="O138" t="s">
        <v>17</v>
      </c>
      <c r="P138" s="1" t="s">
        <v>17</v>
      </c>
      <c r="Q138" t="s">
        <v>17</v>
      </c>
      <c r="R138">
        <v>0</v>
      </c>
      <c r="AR138" t="s">
        <v>108</v>
      </c>
      <c r="AS138" t="s">
        <v>1225</v>
      </c>
    </row>
    <row r="139" spans="1:45" x14ac:dyDescent="0.15">
      <c r="A139" t="s">
        <v>222</v>
      </c>
      <c r="B139" t="s">
        <v>69</v>
      </c>
      <c r="C139" t="s">
        <v>753</v>
      </c>
      <c r="D139" t="s">
        <v>258</v>
      </c>
      <c r="E139" t="s">
        <v>40</v>
      </c>
      <c r="F139" s="2">
        <v>11209</v>
      </c>
      <c r="G139" s="2">
        <v>549</v>
      </c>
      <c r="H139" s="2">
        <v>515</v>
      </c>
      <c r="I139" s="2">
        <v>96</v>
      </c>
      <c r="J139" s="2">
        <v>0</v>
      </c>
      <c r="K139" s="1">
        <v>0</v>
      </c>
      <c r="L139" s="1">
        <v>25</v>
      </c>
      <c r="M139" s="1">
        <v>0</v>
      </c>
      <c r="N139" t="s">
        <v>71</v>
      </c>
      <c r="O139" t="s">
        <v>17</v>
      </c>
      <c r="P139" s="1" t="s">
        <v>17</v>
      </c>
      <c r="Q139" t="s">
        <v>17</v>
      </c>
      <c r="R139">
        <v>0</v>
      </c>
      <c r="AR139" t="s">
        <v>108</v>
      </c>
      <c r="AS139" t="s">
        <v>1060</v>
      </c>
    </row>
    <row r="140" spans="1:45" x14ac:dyDescent="0.15">
      <c r="A140" t="s">
        <v>222</v>
      </c>
      <c r="B140" t="s">
        <v>29</v>
      </c>
      <c r="C140" t="s">
        <v>754</v>
      </c>
      <c r="D140" t="s">
        <v>259</v>
      </c>
      <c r="E140" t="s">
        <v>16</v>
      </c>
      <c r="F140" s="2">
        <v>9572</v>
      </c>
      <c r="G140" s="2">
        <v>483</v>
      </c>
      <c r="H140" s="2">
        <v>692</v>
      </c>
      <c r="I140" s="2">
        <v>98</v>
      </c>
      <c r="J140" s="2">
        <v>0</v>
      </c>
      <c r="K140" s="1">
        <v>0</v>
      </c>
      <c r="L140" s="1">
        <v>25</v>
      </c>
      <c r="M140" s="1">
        <v>0</v>
      </c>
      <c r="N140" t="s">
        <v>71</v>
      </c>
      <c r="O140" t="s">
        <v>17</v>
      </c>
      <c r="P140" s="1" t="s">
        <v>17</v>
      </c>
      <c r="Q140" t="s">
        <v>17</v>
      </c>
      <c r="R140">
        <v>0</v>
      </c>
      <c r="AR140" t="s">
        <v>108</v>
      </c>
      <c r="AS140" t="s">
        <v>1061</v>
      </c>
    </row>
    <row r="141" spans="1:45" x14ac:dyDescent="0.15">
      <c r="A141" t="s">
        <v>222</v>
      </c>
      <c r="B141" t="s">
        <v>72</v>
      </c>
      <c r="C141" t="s">
        <v>755</v>
      </c>
      <c r="D141" t="s">
        <v>260</v>
      </c>
      <c r="E141" t="s">
        <v>21</v>
      </c>
      <c r="F141" s="2">
        <v>10200</v>
      </c>
      <c r="G141" s="2">
        <v>747</v>
      </c>
      <c r="H141" s="2">
        <v>549</v>
      </c>
      <c r="I141" s="2">
        <v>103</v>
      </c>
      <c r="J141" s="2">
        <v>0</v>
      </c>
      <c r="K141" s="1">
        <v>0</v>
      </c>
      <c r="L141" s="1">
        <v>25</v>
      </c>
      <c r="M141" s="1">
        <v>0</v>
      </c>
      <c r="N141" t="s">
        <v>71</v>
      </c>
      <c r="O141" t="s">
        <v>17</v>
      </c>
      <c r="P141" s="1" t="s">
        <v>17</v>
      </c>
      <c r="Q141" t="s">
        <v>17</v>
      </c>
      <c r="R141">
        <v>0</v>
      </c>
      <c r="AR141" t="s">
        <v>108</v>
      </c>
      <c r="AS141" t="s">
        <v>1082</v>
      </c>
    </row>
    <row r="142" spans="1:45" x14ac:dyDescent="0.15">
      <c r="A142" t="s">
        <v>222</v>
      </c>
      <c r="B142" t="s">
        <v>60</v>
      </c>
      <c r="C142" t="s">
        <v>756</v>
      </c>
      <c r="D142" t="s">
        <v>261</v>
      </c>
      <c r="E142" t="s">
        <v>40</v>
      </c>
      <c r="F142" s="2">
        <v>11036</v>
      </c>
      <c r="G142" s="2">
        <v>658</v>
      </c>
      <c r="H142" s="2">
        <v>582</v>
      </c>
      <c r="I142" s="2">
        <v>101</v>
      </c>
      <c r="J142" s="2">
        <v>0</v>
      </c>
      <c r="K142" s="1">
        <v>0</v>
      </c>
      <c r="L142" s="1">
        <v>25</v>
      </c>
      <c r="M142" s="1">
        <v>0</v>
      </c>
      <c r="N142" t="s">
        <v>71</v>
      </c>
      <c r="O142" t="s">
        <v>17</v>
      </c>
      <c r="P142" s="1" t="s">
        <v>17</v>
      </c>
      <c r="Q142" t="s">
        <v>17</v>
      </c>
      <c r="R142">
        <v>0</v>
      </c>
      <c r="AR142" t="s">
        <v>108</v>
      </c>
      <c r="AS142" t="s">
        <v>1062</v>
      </c>
    </row>
    <row r="143" spans="1:45" x14ac:dyDescent="0.15">
      <c r="A143" t="s">
        <v>222</v>
      </c>
      <c r="B143" t="s">
        <v>76</v>
      </c>
      <c r="C143" t="s">
        <v>757</v>
      </c>
      <c r="D143" t="s">
        <v>262</v>
      </c>
      <c r="E143" t="s">
        <v>21</v>
      </c>
      <c r="F143" s="2">
        <v>8573</v>
      </c>
      <c r="G143" s="2">
        <v>669</v>
      </c>
      <c r="H143" s="2">
        <v>571</v>
      </c>
      <c r="I143" s="2">
        <v>110</v>
      </c>
      <c r="J143" s="2">
        <v>0</v>
      </c>
      <c r="K143" s="1">
        <v>0</v>
      </c>
      <c r="L143" s="1">
        <v>0</v>
      </c>
      <c r="M143" s="1">
        <v>0</v>
      </c>
      <c r="N143" t="s">
        <v>78</v>
      </c>
      <c r="O143" t="s">
        <v>17</v>
      </c>
      <c r="P143" s="1" t="s">
        <v>17</v>
      </c>
      <c r="Q143" t="s">
        <v>17</v>
      </c>
      <c r="R143">
        <v>0</v>
      </c>
      <c r="AR143" t="s">
        <v>108</v>
      </c>
      <c r="AS143" t="s">
        <v>1226</v>
      </c>
    </row>
    <row r="144" spans="1:45" x14ac:dyDescent="0.15">
      <c r="A144" t="s">
        <v>222</v>
      </c>
      <c r="B144" t="s">
        <v>89</v>
      </c>
      <c r="C144" t="s">
        <v>758</v>
      </c>
      <c r="D144" t="s">
        <v>263</v>
      </c>
      <c r="E144" t="s">
        <v>21</v>
      </c>
      <c r="F144" s="2">
        <v>8406</v>
      </c>
      <c r="G144" s="2">
        <v>725</v>
      </c>
      <c r="H144" s="2">
        <v>528</v>
      </c>
      <c r="I144" s="2">
        <v>117</v>
      </c>
      <c r="J144" s="2">
        <v>0</v>
      </c>
      <c r="K144" s="1">
        <v>0</v>
      </c>
      <c r="L144" s="1">
        <v>0</v>
      </c>
      <c r="M144" s="1">
        <v>0</v>
      </c>
      <c r="N144" t="s">
        <v>78</v>
      </c>
      <c r="O144" t="s">
        <v>17</v>
      </c>
      <c r="P144" s="1" t="s">
        <v>17</v>
      </c>
      <c r="Q144" t="s">
        <v>17</v>
      </c>
      <c r="R144">
        <v>0</v>
      </c>
      <c r="AR144" t="s">
        <v>108</v>
      </c>
      <c r="AS144" t="s">
        <v>1070</v>
      </c>
    </row>
    <row r="145" spans="1:45" x14ac:dyDescent="0.15">
      <c r="A145" t="s">
        <v>222</v>
      </c>
      <c r="B145" t="s">
        <v>83</v>
      </c>
      <c r="C145" t="s">
        <v>759</v>
      </c>
      <c r="D145" t="s">
        <v>264</v>
      </c>
      <c r="E145" t="s">
        <v>21</v>
      </c>
      <c r="F145" s="2">
        <v>8905</v>
      </c>
      <c r="G145" s="2">
        <v>680</v>
      </c>
      <c r="H145" s="2">
        <v>539</v>
      </c>
      <c r="I145" s="2">
        <v>119</v>
      </c>
      <c r="J145" s="2">
        <v>0</v>
      </c>
      <c r="K145" s="1">
        <v>0</v>
      </c>
      <c r="L145" s="1">
        <v>0</v>
      </c>
      <c r="M145" s="1">
        <v>0</v>
      </c>
      <c r="N145" t="s">
        <v>78</v>
      </c>
      <c r="O145" t="s">
        <v>17</v>
      </c>
      <c r="P145" s="1" t="s">
        <v>17</v>
      </c>
      <c r="Q145" t="s">
        <v>17</v>
      </c>
      <c r="R145">
        <v>0</v>
      </c>
      <c r="AR145" t="s">
        <v>108</v>
      </c>
      <c r="AS145" t="s">
        <v>1071</v>
      </c>
    </row>
    <row r="146" spans="1:45" x14ac:dyDescent="0.15">
      <c r="A146" t="s">
        <v>222</v>
      </c>
      <c r="B146" t="s">
        <v>87</v>
      </c>
      <c r="C146" t="s">
        <v>760</v>
      </c>
      <c r="D146" t="s">
        <v>265</v>
      </c>
      <c r="E146" t="s">
        <v>16</v>
      </c>
      <c r="F146" s="2">
        <v>8573</v>
      </c>
      <c r="G146" s="2">
        <v>582</v>
      </c>
      <c r="H146" s="2">
        <v>658</v>
      </c>
      <c r="I146" s="2">
        <v>115</v>
      </c>
      <c r="J146" s="2">
        <v>0</v>
      </c>
      <c r="K146" s="1">
        <v>0</v>
      </c>
      <c r="L146" s="1">
        <v>0</v>
      </c>
      <c r="M146" s="1">
        <v>0</v>
      </c>
      <c r="N146" t="s">
        <v>78</v>
      </c>
      <c r="O146" t="s">
        <v>17</v>
      </c>
      <c r="P146" s="1" t="s">
        <v>17</v>
      </c>
      <c r="Q146" t="s">
        <v>17</v>
      </c>
      <c r="R146">
        <v>0</v>
      </c>
      <c r="AR146" t="s">
        <v>108</v>
      </c>
      <c r="AS146" t="s">
        <v>1082</v>
      </c>
    </row>
    <row r="147" spans="1:45" x14ac:dyDescent="0.15">
      <c r="A147" t="s">
        <v>222</v>
      </c>
      <c r="B147" t="s">
        <v>74</v>
      </c>
      <c r="C147" t="s">
        <v>761</v>
      </c>
      <c r="D147" t="s">
        <v>266</v>
      </c>
      <c r="E147" t="s">
        <v>4</v>
      </c>
      <c r="F147" s="2">
        <v>12852</v>
      </c>
      <c r="G147" s="2">
        <v>526</v>
      </c>
      <c r="H147" s="2">
        <v>593</v>
      </c>
      <c r="I147" s="2">
        <v>116</v>
      </c>
      <c r="J147" s="2">
        <v>0</v>
      </c>
      <c r="K147" s="1">
        <v>0</v>
      </c>
      <c r="L147" s="1">
        <v>0</v>
      </c>
      <c r="M147" s="1">
        <v>0</v>
      </c>
      <c r="N147" t="s">
        <v>78</v>
      </c>
      <c r="O147" t="s">
        <v>17</v>
      </c>
      <c r="P147" s="1" t="s">
        <v>17</v>
      </c>
      <c r="Q147" t="s">
        <v>17</v>
      </c>
      <c r="R147">
        <v>0</v>
      </c>
      <c r="AR147" t="s">
        <v>104</v>
      </c>
      <c r="AS147" t="s">
        <v>1227</v>
      </c>
    </row>
    <row r="148" spans="1:45" x14ac:dyDescent="0.15">
      <c r="A148" t="s">
        <v>15</v>
      </c>
      <c r="B148" t="s">
        <v>267</v>
      </c>
      <c r="C148" t="s">
        <v>762</v>
      </c>
      <c r="D148" t="s">
        <v>268</v>
      </c>
      <c r="E148" t="s">
        <v>21</v>
      </c>
      <c r="F148" s="2">
        <v>10215</v>
      </c>
      <c r="G148" s="2">
        <v>801</v>
      </c>
      <c r="H148" s="2">
        <v>659</v>
      </c>
      <c r="I148" s="2">
        <v>118</v>
      </c>
      <c r="J148" s="2">
        <v>0</v>
      </c>
      <c r="K148" s="1">
        <v>0</v>
      </c>
      <c r="L148" s="1">
        <v>0</v>
      </c>
      <c r="M148" s="1">
        <v>0</v>
      </c>
      <c r="N148" t="s">
        <v>78</v>
      </c>
      <c r="O148" t="s">
        <v>269</v>
      </c>
      <c r="P148" s="1">
        <v>41</v>
      </c>
      <c r="Q148" t="s">
        <v>270</v>
      </c>
      <c r="R148">
        <v>0</v>
      </c>
      <c r="AR148" t="s">
        <v>104</v>
      </c>
      <c r="AS148" t="s">
        <v>1044</v>
      </c>
    </row>
    <row r="149" spans="1:45" x14ac:dyDescent="0.15">
      <c r="A149" t="s">
        <v>15</v>
      </c>
      <c r="B149" t="s">
        <v>133</v>
      </c>
      <c r="C149" t="s">
        <v>763</v>
      </c>
      <c r="D149" t="s">
        <v>271</v>
      </c>
      <c r="E149" t="s">
        <v>40</v>
      </c>
      <c r="F149" s="2">
        <v>6672</v>
      </c>
      <c r="G149" s="2">
        <v>495</v>
      </c>
      <c r="H149" s="2">
        <v>456</v>
      </c>
      <c r="I149" s="2">
        <v>100</v>
      </c>
      <c r="J149" s="2">
        <v>0</v>
      </c>
      <c r="K149" s="1">
        <v>0</v>
      </c>
      <c r="L149" s="1">
        <v>0</v>
      </c>
      <c r="M149" s="1">
        <v>0</v>
      </c>
      <c r="N149" t="s">
        <v>136</v>
      </c>
      <c r="O149" t="s">
        <v>269</v>
      </c>
      <c r="P149" s="1">
        <v>15</v>
      </c>
      <c r="Q149" t="s">
        <v>270</v>
      </c>
      <c r="R149">
        <v>0</v>
      </c>
      <c r="AR149" t="s">
        <v>104</v>
      </c>
      <c r="AS149" t="s">
        <v>1045</v>
      </c>
    </row>
    <row r="150" spans="1:45" x14ac:dyDescent="0.15">
      <c r="A150" t="s">
        <v>15</v>
      </c>
      <c r="B150" t="s">
        <v>272</v>
      </c>
      <c r="C150" t="s">
        <v>764</v>
      </c>
      <c r="D150" t="s">
        <v>273</v>
      </c>
      <c r="E150" t="s">
        <v>21</v>
      </c>
      <c r="F150" s="2">
        <v>8242</v>
      </c>
      <c r="G150" s="2">
        <v>879</v>
      </c>
      <c r="H150" s="2">
        <v>549</v>
      </c>
      <c r="I150" s="2">
        <v>103</v>
      </c>
      <c r="J150" s="2">
        <v>0</v>
      </c>
      <c r="K150" s="1">
        <v>0</v>
      </c>
      <c r="L150" s="1">
        <v>0</v>
      </c>
      <c r="M150" s="1">
        <v>0</v>
      </c>
      <c r="N150" t="s">
        <v>136</v>
      </c>
      <c r="O150" t="s">
        <v>269</v>
      </c>
      <c r="P150" s="1">
        <v>30</v>
      </c>
      <c r="Q150" t="s">
        <v>270</v>
      </c>
      <c r="R150">
        <v>0</v>
      </c>
      <c r="AR150" t="s">
        <v>104</v>
      </c>
      <c r="AS150" t="s">
        <v>1083</v>
      </c>
    </row>
    <row r="151" spans="1:45" x14ac:dyDescent="0.15">
      <c r="A151" t="s">
        <v>15</v>
      </c>
      <c r="B151" t="s">
        <v>274</v>
      </c>
      <c r="C151" t="s">
        <v>765</v>
      </c>
      <c r="D151" t="s">
        <v>275</v>
      </c>
      <c r="E151" t="s">
        <v>21</v>
      </c>
      <c r="F151" s="2">
        <v>7741</v>
      </c>
      <c r="G151" s="2">
        <v>911</v>
      </c>
      <c r="H151" s="2">
        <v>385</v>
      </c>
      <c r="I151" s="2">
        <v>102</v>
      </c>
      <c r="J151" s="2">
        <v>0</v>
      </c>
      <c r="K151" s="1">
        <v>0</v>
      </c>
      <c r="L151" s="1">
        <v>0</v>
      </c>
      <c r="M151" s="1">
        <v>0</v>
      </c>
      <c r="N151" t="s">
        <v>136</v>
      </c>
      <c r="O151" t="s">
        <v>269</v>
      </c>
      <c r="P151" s="1">
        <v>22</v>
      </c>
      <c r="Q151" t="s">
        <v>270</v>
      </c>
      <c r="R151">
        <v>0</v>
      </c>
      <c r="AR151" t="s">
        <v>104</v>
      </c>
      <c r="AS151" t="s">
        <v>1047</v>
      </c>
    </row>
    <row r="152" spans="1:45" x14ac:dyDescent="0.15">
      <c r="A152" t="s">
        <v>15</v>
      </c>
      <c r="B152" t="s">
        <v>276</v>
      </c>
      <c r="C152" t="s">
        <v>766</v>
      </c>
      <c r="D152" t="s">
        <v>277</v>
      </c>
      <c r="E152" t="s">
        <v>21</v>
      </c>
      <c r="F152" s="2">
        <v>10545</v>
      </c>
      <c r="G152" s="2">
        <v>790</v>
      </c>
      <c r="H152" s="2">
        <v>648</v>
      </c>
      <c r="I152" s="2">
        <v>96</v>
      </c>
      <c r="J152" s="2">
        <v>0</v>
      </c>
      <c r="K152" s="1">
        <v>0</v>
      </c>
      <c r="L152" s="1">
        <v>0</v>
      </c>
      <c r="M152" s="1">
        <v>15</v>
      </c>
      <c r="N152" t="s">
        <v>24</v>
      </c>
      <c r="O152" t="s">
        <v>269</v>
      </c>
      <c r="P152" s="1">
        <v>55.000000000000007</v>
      </c>
      <c r="Q152" t="s">
        <v>278</v>
      </c>
      <c r="R152">
        <v>0</v>
      </c>
      <c r="AR152" t="s">
        <v>104</v>
      </c>
      <c r="AS152" t="s">
        <v>1064</v>
      </c>
    </row>
    <row r="153" spans="1:45" x14ac:dyDescent="0.15">
      <c r="A153" t="s">
        <v>15</v>
      </c>
      <c r="B153" t="s">
        <v>279</v>
      </c>
      <c r="C153" t="s">
        <v>767</v>
      </c>
      <c r="D153" t="s">
        <v>280</v>
      </c>
      <c r="E153" t="s">
        <v>21</v>
      </c>
      <c r="F153" s="2">
        <v>8242</v>
      </c>
      <c r="G153" s="2">
        <v>879</v>
      </c>
      <c r="H153" s="2">
        <v>549</v>
      </c>
      <c r="I153" s="2">
        <v>103</v>
      </c>
      <c r="J153" s="2">
        <v>0</v>
      </c>
      <c r="K153" s="1">
        <v>0</v>
      </c>
      <c r="L153" s="1">
        <v>0</v>
      </c>
      <c r="M153" s="1">
        <v>0</v>
      </c>
      <c r="N153" t="s">
        <v>281</v>
      </c>
      <c r="O153" t="s">
        <v>269</v>
      </c>
      <c r="P153" s="1">
        <v>40</v>
      </c>
      <c r="Q153" t="s">
        <v>282</v>
      </c>
      <c r="R153">
        <v>0</v>
      </c>
      <c r="AR153" t="s">
        <v>104</v>
      </c>
      <c r="AS153" t="s">
        <v>1081</v>
      </c>
    </row>
    <row r="154" spans="1:45" x14ac:dyDescent="0.15">
      <c r="A154" t="s">
        <v>91</v>
      </c>
      <c r="B154" t="s">
        <v>283</v>
      </c>
      <c r="C154" t="s">
        <v>768</v>
      </c>
      <c r="D154" t="s">
        <v>284</v>
      </c>
      <c r="E154" t="s">
        <v>21</v>
      </c>
      <c r="F154" s="2">
        <v>10384</v>
      </c>
      <c r="G154" s="2">
        <v>758</v>
      </c>
      <c r="H154" s="2">
        <v>526</v>
      </c>
      <c r="I154" s="2">
        <v>106</v>
      </c>
      <c r="J154" s="2">
        <v>0</v>
      </c>
      <c r="K154" s="1">
        <v>0</v>
      </c>
      <c r="L154" s="1">
        <v>0</v>
      </c>
      <c r="M154" s="1">
        <v>0</v>
      </c>
      <c r="N154" t="s">
        <v>136</v>
      </c>
      <c r="O154" t="s">
        <v>269</v>
      </c>
      <c r="P154" s="1">
        <v>40</v>
      </c>
      <c r="Q154" t="s">
        <v>278</v>
      </c>
      <c r="R154">
        <v>0</v>
      </c>
      <c r="AR154" t="s">
        <v>104</v>
      </c>
      <c r="AS154" t="s">
        <v>1228</v>
      </c>
    </row>
    <row r="155" spans="1:45" x14ac:dyDescent="0.15">
      <c r="A155" t="s">
        <v>91</v>
      </c>
      <c r="B155" t="s">
        <v>285</v>
      </c>
      <c r="C155" t="s">
        <v>769</v>
      </c>
      <c r="D155" t="s">
        <v>286</v>
      </c>
      <c r="E155" t="s">
        <v>21</v>
      </c>
      <c r="F155" s="2">
        <v>8573</v>
      </c>
      <c r="G155" s="2">
        <v>725</v>
      </c>
      <c r="H155" s="2">
        <v>515</v>
      </c>
      <c r="I155" s="2">
        <v>100</v>
      </c>
      <c r="J155" s="2">
        <v>0</v>
      </c>
      <c r="K155" s="1">
        <v>0</v>
      </c>
      <c r="L155" s="1">
        <v>0</v>
      </c>
      <c r="M155" s="1">
        <v>0</v>
      </c>
      <c r="N155" t="s">
        <v>136</v>
      </c>
      <c r="O155" t="s">
        <v>269</v>
      </c>
      <c r="P155" s="1">
        <v>26</v>
      </c>
      <c r="Q155" t="s">
        <v>282</v>
      </c>
      <c r="R155">
        <v>0</v>
      </c>
      <c r="AR155" t="s">
        <v>104</v>
      </c>
      <c r="AS155" t="s">
        <v>1060</v>
      </c>
    </row>
    <row r="156" spans="1:45" x14ac:dyDescent="0.15">
      <c r="A156" t="s">
        <v>91</v>
      </c>
      <c r="B156" t="s">
        <v>287</v>
      </c>
      <c r="C156" t="s">
        <v>770</v>
      </c>
      <c r="D156" t="s">
        <v>288</v>
      </c>
      <c r="E156" t="s">
        <v>40</v>
      </c>
      <c r="F156" s="2">
        <v>9572</v>
      </c>
      <c r="G156" s="2">
        <v>627</v>
      </c>
      <c r="H156" s="2">
        <v>549</v>
      </c>
      <c r="I156" s="2">
        <v>97</v>
      </c>
      <c r="J156" s="2">
        <v>0</v>
      </c>
      <c r="K156" s="1">
        <v>0</v>
      </c>
      <c r="L156" s="1">
        <v>0</v>
      </c>
      <c r="M156" s="1">
        <v>0</v>
      </c>
      <c r="N156" t="s">
        <v>136</v>
      </c>
      <c r="O156" t="s">
        <v>269</v>
      </c>
      <c r="P156" s="1">
        <v>26</v>
      </c>
      <c r="Q156" t="s">
        <v>278</v>
      </c>
      <c r="R156">
        <v>0</v>
      </c>
      <c r="AR156" t="s">
        <v>104</v>
      </c>
      <c r="AS156" t="s">
        <v>1061</v>
      </c>
    </row>
    <row r="157" spans="1:45" x14ac:dyDescent="0.15">
      <c r="A157" t="s">
        <v>135</v>
      </c>
      <c r="B157" t="s">
        <v>287</v>
      </c>
      <c r="C157" t="s">
        <v>771</v>
      </c>
      <c r="D157" t="s">
        <v>289</v>
      </c>
      <c r="E157" t="s">
        <v>21</v>
      </c>
      <c r="F157" s="2">
        <v>7907</v>
      </c>
      <c r="G157" s="2">
        <v>714</v>
      </c>
      <c r="H157" s="2">
        <v>571</v>
      </c>
      <c r="I157" s="2">
        <v>97</v>
      </c>
      <c r="J157" s="2">
        <v>0</v>
      </c>
      <c r="K157" s="1">
        <v>0</v>
      </c>
      <c r="L157" s="1">
        <v>0</v>
      </c>
      <c r="M157" s="1">
        <v>0</v>
      </c>
      <c r="N157" t="s">
        <v>136</v>
      </c>
      <c r="O157" t="s">
        <v>269</v>
      </c>
      <c r="P157" s="1">
        <v>26</v>
      </c>
      <c r="Q157" t="s">
        <v>278</v>
      </c>
      <c r="R157">
        <v>0</v>
      </c>
      <c r="AR157" t="s">
        <v>104</v>
      </c>
      <c r="AS157" t="s">
        <v>1053</v>
      </c>
    </row>
    <row r="158" spans="1:45" x14ac:dyDescent="0.15">
      <c r="A158" t="s">
        <v>135</v>
      </c>
      <c r="B158" t="s">
        <v>290</v>
      </c>
      <c r="C158" t="s">
        <v>772</v>
      </c>
      <c r="D158" t="s">
        <v>291</v>
      </c>
      <c r="E158" t="s">
        <v>40</v>
      </c>
      <c r="F158" s="2">
        <v>12015</v>
      </c>
      <c r="G158" s="2">
        <v>714</v>
      </c>
      <c r="H158" s="2">
        <v>626</v>
      </c>
      <c r="I158" s="2">
        <v>100</v>
      </c>
      <c r="J158" s="2">
        <v>0</v>
      </c>
      <c r="K158" s="1">
        <v>25</v>
      </c>
      <c r="L158" s="1">
        <v>0</v>
      </c>
      <c r="M158" s="1">
        <v>0</v>
      </c>
      <c r="N158" t="s">
        <v>18</v>
      </c>
      <c r="O158" t="s">
        <v>269</v>
      </c>
      <c r="P158" s="1">
        <v>41</v>
      </c>
      <c r="Q158" t="s">
        <v>270</v>
      </c>
      <c r="R158">
        <v>0</v>
      </c>
      <c r="AR158" t="s">
        <v>104</v>
      </c>
      <c r="AS158" t="s">
        <v>1062</v>
      </c>
    </row>
    <row r="159" spans="1:45" x14ac:dyDescent="0.15">
      <c r="A159" t="s">
        <v>135</v>
      </c>
      <c r="B159" t="s">
        <v>292</v>
      </c>
      <c r="C159" t="s">
        <v>773</v>
      </c>
      <c r="D159" t="s">
        <v>293</v>
      </c>
      <c r="E159" t="s">
        <v>21</v>
      </c>
      <c r="F159" s="2">
        <v>10710</v>
      </c>
      <c r="G159" s="2">
        <v>812</v>
      </c>
      <c r="H159" s="2">
        <v>615</v>
      </c>
      <c r="I159" s="2">
        <v>104</v>
      </c>
      <c r="J159" s="2">
        <v>0</v>
      </c>
      <c r="K159" s="1">
        <v>25</v>
      </c>
      <c r="L159" s="1">
        <v>0</v>
      </c>
      <c r="M159" s="1">
        <v>0</v>
      </c>
      <c r="N159" t="s">
        <v>18</v>
      </c>
      <c r="O159" t="s">
        <v>269</v>
      </c>
      <c r="P159" s="1">
        <v>55.000000000000007</v>
      </c>
      <c r="Q159" t="s">
        <v>278</v>
      </c>
      <c r="R159">
        <v>0</v>
      </c>
      <c r="AR159" t="s">
        <v>104</v>
      </c>
      <c r="AS159" t="s">
        <v>1229</v>
      </c>
    </row>
    <row r="160" spans="1:45" x14ac:dyDescent="0.15">
      <c r="A160" t="s">
        <v>135</v>
      </c>
      <c r="B160" t="s">
        <v>294</v>
      </c>
      <c r="C160" t="s">
        <v>774</v>
      </c>
      <c r="D160" t="s">
        <v>295</v>
      </c>
      <c r="E160" t="s">
        <v>4</v>
      </c>
      <c r="F160" s="2">
        <v>10710</v>
      </c>
      <c r="G160" s="2">
        <v>626</v>
      </c>
      <c r="H160" s="2">
        <v>636</v>
      </c>
      <c r="I160" s="2">
        <v>102</v>
      </c>
      <c r="J160" s="2">
        <v>0</v>
      </c>
      <c r="K160" s="1">
        <v>0</v>
      </c>
      <c r="L160" s="1">
        <v>0</v>
      </c>
      <c r="M160" s="1">
        <v>0</v>
      </c>
      <c r="N160" t="s">
        <v>296</v>
      </c>
      <c r="O160" t="s">
        <v>269</v>
      </c>
      <c r="P160" s="1">
        <v>40</v>
      </c>
      <c r="Q160" t="s">
        <v>278</v>
      </c>
      <c r="R160">
        <v>0</v>
      </c>
      <c r="AR160" t="s">
        <v>104</v>
      </c>
      <c r="AS160" t="s">
        <v>1084</v>
      </c>
    </row>
    <row r="161" spans="1:45" x14ac:dyDescent="0.15">
      <c r="A161" t="s">
        <v>135</v>
      </c>
      <c r="B161" t="s">
        <v>297</v>
      </c>
      <c r="C161" t="s">
        <v>775</v>
      </c>
      <c r="D161" t="s">
        <v>298</v>
      </c>
      <c r="E161" t="s">
        <v>4</v>
      </c>
      <c r="F161" s="2">
        <v>11700</v>
      </c>
      <c r="G161" s="2">
        <v>670</v>
      </c>
      <c r="H161" s="2">
        <v>692</v>
      </c>
      <c r="I161" s="2">
        <v>96</v>
      </c>
      <c r="J161" s="2">
        <v>0</v>
      </c>
      <c r="K161" s="1">
        <v>0</v>
      </c>
      <c r="L161" s="1">
        <v>0</v>
      </c>
      <c r="M161" s="1">
        <v>0</v>
      </c>
      <c r="N161" t="s">
        <v>299</v>
      </c>
      <c r="O161" t="s">
        <v>269</v>
      </c>
      <c r="P161" s="1">
        <v>55.000000000000007</v>
      </c>
      <c r="Q161" t="s">
        <v>282</v>
      </c>
      <c r="R161">
        <v>0</v>
      </c>
      <c r="AR161" t="s">
        <v>104</v>
      </c>
      <c r="AS161" t="s">
        <v>1085</v>
      </c>
    </row>
    <row r="162" spans="1:45" x14ac:dyDescent="0.15">
      <c r="A162" t="s">
        <v>179</v>
      </c>
      <c r="B162" t="s">
        <v>274</v>
      </c>
      <c r="C162" t="s">
        <v>776</v>
      </c>
      <c r="D162" t="s">
        <v>300</v>
      </c>
      <c r="E162" t="s">
        <v>21</v>
      </c>
      <c r="F162" s="2">
        <v>9073</v>
      </c>
      <c r="G162" s="2">
        <v>826</v>
      </c>
      <c r="H162" s="2">
        <v>385</v>
      </c>
      <c r="I162" s="2">
        <v>102</v>
      </c>
      <c r="J162" s="2">
        <v>0</v>
      </c>
      <c r="K162" s="1">
        <v>0</v>
      </c>
      <c r="L162" s="1">
        <v>0</v>
      </c>
      <c r="M162" s="1">
        <v>0</v>
      </c>
      <c r="N162" t="s">
        <v>136</v>
      </c>
      <c r="O162" t="s">
        <v>269</v>
      </c>
      <c r="P162" s="1">
        <v>22</v>
      </c>
      <c r="Q162" t="s">
        <v>270</v>
      </c>
      <c r="R162">
        <v>0</v>
      </c>
      <c r="AR162" t="s">
        <v>104</v>
      </c>
      <c r="AS162" t="s">
        <v>1082</v>
      </c>
    </row>
    <row r="163" spans="1:45" x14ac:dyDescent="0.15">
      <c r="A163" t="s">
        <v>179</v>
      </c>
      <c r="B163" t="s">
        <v>272</v>
      </c>
      <c r="C163" t="s">
        <v>777</v>
      </c>
      <c r="D163" t="s">
        <v>301</v>
      </c>
      <c r="E163" t="s">
        <v>21</v>
      </c>
      <c r="F163" s="2">
        <v>10547</v>
      </c>
      <c r="G163" s="2">
        <v>834</v>
      </c>
      <c r="H163" s="2">
        <v>439</v>
      </c>
      <c r="I163" s="2">
        <v>103</v>
      </c>
      <c r="J163" s="2">
        <v>0</v>
      </c>
      <c r="K163" s="1">
        <v>0</v>
      </c>
      <c r="L163" s="1">
        <v>0</v>
      </c>
      <c r="M163" s="1">
        <v>0</v>
      </c>
      <c r="N163" t="s">
        <v>136</v>
      </c>
      <c r="O163" t="s">
        <v>269</v>
      </c>
      <c r="P163" s="1">
        <v>30</v>
      </c>
      <c r="Q163" t="s">
        <v>270</v>
      </c>
      <c r="R163">
        <v>0</v>
      </c>
      <c r="AR163" t="s">
        <v>377</v>
      </c>
      <c r="AS163" t="s">
        <v>1230</v>
      </c>
    </row>
    <row r="164" spans="1:45" x14ac:dyDescent="0.15">
      <c r="A164" t="s">
        <v>179</v>
      </c>
      <c r="B164" t="s">
        <v>302</v>
      </c>
      <c r="C164" t="s">
        <v>778</v>
      </c>
      <c r="D164" t="s">
        <v>303</v>
      </c>
      <c r="E164" t="s">
        <v>40</v>
      </c>
      <c r="F164" s="2">
        <v>10710</v>
      </c>
      <c r="G164" s="2">
        <v>658</v>
      </c>
      <c r="H164" s="2">
        <v>604</v>
      </c>
      <c r="I164" s="2">
        <v>105</v>
      </c>
      <c r="J164" s="2">
        <v>0</v>
      </c>
      <c r="K164" s="1">
        <v>0</v>
      </c>
      <c r="L164" s="1">
        <v>0</v>
      </c>
      <c r="M164" s="1">
        <v>0</v>
      </c>
      <c r="N164" t="s">
        <v>136</v>
      </c>
      <c r="O164" t="s">
        <v>269</v>
      </c>
      <c r="P164" s="1">
        <v>40</v>
      </c>
      <c r="Q164" t="s">
        <v>278</v>
      </c>
      <c r="R164">
        <v>0</v>
      </c>
      <c r="AR164" t="s">
        <v>377</v>
      </c>
      <c r="AS164" t="s">
        <v>1044</v>
      </c>
    </row>
    <row r="165" spans="1:45" x14ac:dyDescent="0.15">
      <c r="A165" t="s">
        <v>179</v>
      </c>
      <c r="B165" t="s">
        <v>304</v>
      </c>
      <c r="C165" t="s">
        <v>779</v>
      </c>
      <c r="D165" t="s">
        <v>305</v>
      </c>
      <c r="E165" t="s">
        <v>4</v>
      </c>
      <c r="F165" s="2">
        <v>12015</v>
      </c>
      <c r="G165" s="2">
        <v>659</v>
      </c>
      <c r="H165" s="2">
        <v>681</v>
      </c>
      <c r="I165" s="2">
        <v>118</v>
      </c>
      <c r="J165" s="2">
        <v>0</v>
      </c>
      <c r="K165" s="1">
        <v>0</v>
      </c>
      <c r="L165" s="1">
        <v>0</v>
      </c>
      <c r="M165" s="1">
        <v>0</v>
      </c>
      <c r="N165" t="s">
        <v>78</v>
      </c>
      <c r="O165" t="s">
        <v>269</v>
      </c>
      <c r="P165" s="1">
        <v>41</v>
      </c>
      <c r="Q165" t="s">
        <v>270</v>
      </c>
      <c r="R165">
        <v>0</v>
      </c>
      <c r="AR165" t="s">
        <v>377</v>
      </c>
      <c r="AS165" t="s">
        <v>1045</v>
      </c>
    </row>
    <row r="166" spans="1:45" x14ac:dyDescent="0.15">
      <c r="A166" t="s">
        <v>222</v>
      </c>
      <c r="B166" t="s">
        <v>306</v>
      </c>
      <c r="C166" t="s">
        <v>780</v>
      </c>
      <c r="D166" t="s">
        <v>307</v>
      </c>
      <c r="E166" t="s">
        <v>21</v>
      </c>
      <c r="F166" s="2">
        <v>9547</v>
      </c>
      <c r="G166" s="2">
        <v>747</v>
      </c>
      <c r="H166" s="2">
        <v>593</v>
      </c>
      <c r="I166" s="2">
        <v>106</v>
      </c>
      <c r="J166" s="2">
        <v>0</v>
      </c>
      <c r="K166" s="1">
        <v>0</v>
      </c>
      <c r="L166" s="1">
        <v>0</v>
      </c>
      <c r="M166" s="1">
        <v>0</v>
      </c>
      <c r="N166" t="s">
        <v>136</v>
      </c>
      <c r="O166" t="s">
        <v>269</v>
      </c>
      <c r="P166" s="1">
        <v>30</v>
      </c>
      <c r="Q166" t="s">
        <v>270</v>
      </c>
      <c r="R166">
        <v>0</v>
      </c>
      <c r="AR166" t="s">
        <v>377</v>
      </c>
      <c r="AS166" t="s">
        <v>1055</v>
      </c>
    </row>
    <row r="167" spans="1:45" x14ac:dyDescent="0.15">
      <c r="A167" t="s">
        <v>222</v>
      </c>
      <c r="B167" t="s">
        <v>308</v>
      </c>
      <c r="C167" t="s">
        <v>781</v>
      </c>
      <c r="D167" t="s">
        <v>309</v>
      </c>
      <c r="E167" t="s">
        <v>21</v>
      </c>
      <c r="F167" s="2">
        <v>11370</v>
      </c>
      <c r="G167" s="2">
        <v>812</v>
      </c>
      <c r="H167" s="2">
        <v>571</v>
      </c>
      <c r="I167" s="2">
        <v>100</v>
      </c>
      <c r="J167" s="2">
        <v>0</v>
      </c>
      <c r="K167" s="1">
        <v>0</v>
      </c>
      <c r="L167" s="1">
        <v>0</v>
      </c>
      <c r="M167" s="1">
        <v>15</v>
      </c>
      <c r="N167" t="s">
        <v>24</v>
      </c>
      <c r="O167" t="s">
        <v>269</v>
      </c>
      <c r="P167" s="1">
        <v>41</v>
      </c>
      <c r="Q167" t="s">
        <v>270</v>
      </c>
      <c r="R167">
        <v>0</v>
      </c>
      <c r="AR167" t="s">
        <v>377</v>
      </c>
      <c r="AS167" t="s">
        <v>1056</v>
      </c>
    </row>
    <row r="168" spans="1:45" x14ac:dyDescent="0.15">
      <c r="A168" t="s">
        <v>222</v>
      </c>
      <c r="B168" t="s">
        <v>294</v>
      </c>
      <c r="C168" t="s">
        <v>782</v>
      </c>
      <c r="D168" t="s">
        <v>310</v>
      </c>
      <c r="E168" t="s">
        <v>21</v>
      </c>
      <c r="F168" s="2">
        <v>8894</v>
      </c>
      <c r="G168" s="2">
        <v>758</v>
      </c>
      <c r="H168" s="2">
        <v>626</v>
      </c>
      <c r="I168" s="2">
        <v>102</v>
      </c>
      <c r="J168" s="2">
        <v>0</v>
      </c>
      <c r="K168" s="1">
        <v>0</v>
      </c>
      <c r="L168" s="1">
        <v>0</v>
      </c>
      <c r="M168" s="1">
        <v>0</v>
      </c>
      <c r="N168" t="s">
        <v>311</v>
      </c>
      <c r="O168" t="s">
        <v>269</v>
      </c>
      <c r="P168" s="1">
        <v>40</v>
      </c>
      <c r="Q168" t="s">
        <v>278</v>
      </c>
      <c r="R168">
        <v>0</v>
      </c>
      <c r="AR168" t="s">
        <v>377</v>
      </c>
      <c r="AS168" t="s">
        <v>1064</v>
      </c>
    </row>
    <row r="169" spans="1:45" x14ac:dyDescent="0.15">
      <c r="A169" t="s">
        <v>222</v>
      </c>
      <c r="B169" t="s">
        <v>297</v>
      </c>
      <c r="C169" t="s">
        <v>783</v>
      </c>
      <c r="D169" t="s">
        <v>312</v>
      </c>
      <c r="E169" t="s">
        <v>4</v>
      </c>
      <c r="F169" s="2">
        <v>13500</v>
      </c>
      <c r="G169" s="2">
        <v>637</v>
      </c>
      <c r="H169" s="2">
        <v>604</v>
      </c>
      <c r="I169" s="2">
        <v>96</v>
      </c>
      <c r="J169" s="2">
        <v>0</v>
      </c>
      <c r="K169" s="1">
        <v>0</v>
      </c>
      <c r="L169" s="1">
        <v>0</v>
      </c>
      <c r="M169" s="1">
        <v>0</v>
      </c>
      <c r="N169" t="s">
        <v>299</v>
      </c>
      <c r="O169" t="s">
        <v>269</v>
      </c>
      <c r="P169" s="1">
        <v>55.000000000000007</v>
      </c>
      <c r="Q169" t="s">
        <v>282</v>
      </c>
      <c r="R169">
        <v>0</v>
      </c>
      <c r="AR169" t="s">
        <v>377</v>
      </c>
      <c r="AS169" t="s">
        <v>1231</v>
      </c>
    </row>
    <row r="170" spans="1:45" x14ac:dyDescent="0.15">
      <c r="A170" t="s">
        <v>15</v>
      </c>
      <c r="B170" t="s">
        <v>302</v>
      </c>
      <c r="C170" t="s">
        <v>784</v>
      </c>
      <c r="D170" t="s">
        <v>313</v>
      </c>
      <c r="E170" t="s">
        <v>21</v>
      </c>
      <c r="F170" s="2">
        <v>8894</v>
      </c>
      <c r="G170" s="2">
        <v>900</v>
      </c>
      <c r="H170" s="2">
        <v>483</v>
      </c>
      <c r="I170" s="2">
        <v>105</v>
      </c>
      <c r="J170" s="2">
        <v>0</v>
      </c>
      <c r="K170" s="1">
        <v>0</v>
      </c>
      <c r="L170" s="1">
        <v>0</v>
      </c>
      <c r="M170" s="1">
        <v>0</v>
      </c>
      <c r="N170" t="s">
        <v>136</v>
      </c>
      <c r="O170" t="s">
        <v>21</v>
      </c>
      <c r="P170" s="1">
        <v>33</v>
      </c>
      <c r="Q170" t="s">
        <v>278</v>
      </c>
      <c r="R170">
        <v>0</v>
      </c>
      <c r="AR170" t="s">
        <v>377</v>
      </c>
      <c r="AS170" t="s">
        <v>1044</v>
      </c>
    </row>
    <row r="171" spans="1:45" x14ac:dyDescent="0.15">
      <c r="A171" t="s">
        <v>15</v>
      </c>
      <c r="B171" t="s">
        <v>314</v>
      </c>
      <c r="C171" t="s">
        <v>785</v>
      </c>
      <c r="D171" t="s">
        <v>315</v>
      </c>
      <c r="E171" t="s">
        <v>21</v>
      </c>
      <c r="F171" s="2">
        <v>10210</v>
      </c>
      <c r="G171" s="2">
        <v>826</v>
      </c>
      <c r="H171" s="2">
        <v>307</v>
      </c>
      <c r="I171" s="2">
        <v>91</v>
      </c>
      <c r="J171" s="2">
        <v>0</v>
      </c>
      <c r="K171" s="1">
        <v>0</v>
      </c>
      <c r="L171" s="1">
        <v>0</v>
      </c>
      <c r="M171" s="1">
        <v>0</v>
      </c>
      <c r="N171" t="s">
        <v>136</v>
      </c>
      <c r="O171" t="s">
        <v>21</v>
      </c>
      <c r="P171" s="1">
        <v>30</v>
      </c>
      <c r="Q171" t="s">
        <v>15</v>
      </c>
      <c r="R171">
        <v>0</v>
      </c>
      <c r="AR171" t="s">
        <v>377</v>
      </c>
      <c r="AS171" t="s">
        <v>1061</v>
      </c>
    </row>
    <row r="172" spans="1:45" x14ac:dyDescent="0.15">
      <c r="A172" t="s">
        <v>15</v>
      </c>
      <c r="B172" t="s">
        <v>290</v>
      </c>
      <c r="C172" t="s">
        <v>786</v>
      </c>
      <c r="D172" t="s">
        <v>316</v>
      </c>
      <c r="E172" t="s">
        <v>21</v>
      </c>
      <c r="F172" s="2">
        <v>10545</v>
      </c>
      <c r="G172" s="2">
        <v>790</v>
      </c>
      <c r="H172" s="2">
        <v>648</v>
      </c>
      <c r="I172" s="2">
        <v>100</v>
      </c>
      <c r="J172" s="2">
        <v>0</v>
      </c>
      <c r="K172" s="1">
        <v>25</v>
      </c>
      <c r="L172" s="1">
        <v>0</v>
      </c>
      <c r="M172" s="1">
        <v>0</v>
      </c>
      <c r="N172" t="s">
        <v>18</v>
      </c>
      <c r="O172" t="s">
        <v>21</v>
      </c>
      <c r="P172" s="1">
        <v>33</v>
      </c>
      <c r="Q172" t="s">
        <v>270</v>
      </c>
      <c r="R172">
        <v>0</v>
      </c>
      <c r="AR172" t="s">
        <v>377</v>
      </c>
      <c r="AS172" t="s">
        <v>1083</v>
      </c>
    </row>
    <row r="173" spans="1:45" x14ac:dyDescent="0.15">
      <c r="A173" t="s">
        <v>15</v>
      </c>
      <c r="B173" t="s">
        <v>174</v>
      </c>
      <c r="C173" t="s">
        <v>787</v>
      </c>
      <c r="D173" t="s">
        <v>317</v>
      </c>
      <c r="E173" t="s">
        <v>21</v>
      </c>
      <c r="F173" s="2">
        <v>7574</v>
      </c>
      <c r="G173" s="2">
        <v>802</v>
      </c>
      <c r="H173" s="2">
        <v>505</v>
      </c>
      <c r="I173" s="2">
        <v>104</v>
      </c>
      <c r="J173" s="2">
        <v>0</v>
      </c>
      <c r="K173" s="1">
        <v>0</v>
      </c>
      <c r="L173" s="1">
        <v>0</v>
      </c>
      <c r="M173" s="1">
        <v>0</v>
      </c>
      <c r="N173" t="s">
        <v>318</v>
      </c>
      <c r="O173" t="s">
        <v>21</v>
      </c>
      <c r="P173" s="1">
        <v>30</v>
      </c>
      <c r="Q173" t="s">
        <v>15</v>
      </c>
      <c r="R173">
        <v>0</v>
      </c>
      <c r="AR173" t="s">
        <v>377</v>
      </c>
      <c r="AS173" t="s">
        <v>1080</v>
      </c>
    </row>
    <row r="174" spans="1:45" x14ac:dyDescent="0.15">
      <c r="A174" t="s">
        <v>15</v>
      </c>
      <c r="B174" t="s">
        <v>297</v>
      </c>
      <c r="C174" t="s">
        <v>788</v>
      </c>
      <c r="D174" t="s">
        <v>319</v>
      </c>
      <c r="E174" t="s">
        <v>4</v>
      </c>
      <c r="F174" s="2">
        <v>12180</v>
      </c>
      <c r="G174" s="2">
        <v>714</v>
      </c>
      <c r="H174" s="2">
        <v>651</v>
      </c>
      <c r="I174" s="2">
        <v>96</v>
      </c>
      <c r="J174" s="2">
        <v>0</v>
      </c>
      <c r="K174" s="1">
        <v>0</v>
      </c>
      <c r="L174" s="1">
        <v>0</v>
      </c>
      <c r="M174" s="1">
        <v>0</v>
      </c>
      <c r="N174" t="s">
        <v>299</v>
      </c>
      <c r="O174" t="s">
        <v>21</v>
      </c>
      <c r="P174" s="1">
        <v>44</v>
      </c>
      <c r="Q174" t="s">
        <v>282</v>
      </c>
      <c r="R174">
        <v>0</v>
      </c>
      <c r="AR174" t="s">
        <v>377</v>
      </c>
      <c r="AS174" t="s">
        <v>1076</v>
      </c>
    </row>
    <row r="175" spans="1:45" x14ac:dyDescent="0.15">
      <c r="A175" t="s">
        <v>15</v>
      </c>
      <c r="B175" t="s">
        <v>320</v>
      </c>
      <c r="C175" t="s">
        <v>789</v>
      </c>
      <c r="D175" t="s">
        <v>321</v>
      </c>
      <c r="E175" t="s">
        <v>21</v>
      </c>
      <c r="F175" s="2">
        <v>8894</v>
      </c>
      <c r="G175" s="2">
        <v>900</v>
      </c>
      <c r="H175" s="2">
        <v>483</v>
      </c>
      <c r="I175" s="2">
        <v>102</v>
      </c>
      <c r="J175" s="2">
        <v>0</v>
      </c>
      <c r="K175" s="1">
        <v>0</v>
      </c>
      <c r="L175" s="1">
        <v>0</v>
      </c>
      <c r="M175" s="1">
        <v>0</v>
      </c>
      <c r="N175" t="s">
        <v>322</v>
      </c>
      <c r="O175" t="s">
        <v>21</v>
      </c>
      <c r="P175" s="1">
        <v>40</v>
      </c>
      <c r="Q175" t="s">
        <v>15</v>
      </c>
      <c r="R175">
        <v>0</v>
      </c>
      <c r="AR175" t="s">
        <v>377</v>
      </c>
      <c r="AS175" t="s">
        <v>1232</v>
      </c>
    </row>
    <row r="176" spans="1:45" x14ac:dyDescent="0.15">
      <c r="A176" t="s">
        <v>15</v>
      </c>
      <c r="B176" t="s">
        <v>139</v>
      </c>
      <c r="C176" t="s">
        <v>790</v>
      </c>
      <c r="D176" t="s">
        <v>323</v>
      </c>
      <c r="E176" t="s">
        <v>21</v>
      </c>
      <c r="F176" s="2">
        <v>9058</v>
      </c>
      <c r="G176" s="2">
        <v>922</v>
      </c>
      <c r="H176" s="2">
        <v>450</v>
      </c>
      <c r="I176" s="2">
        <v>120</v>
      </c>
      <c r="J176" s="2">
        <v>0</v>
      </c>
      <c r="K176" s="1">
        <v>0</v>
      </c>
      <c r="L176" s="1">
        <v>0</v>
      </c>
      <c r="M176" s="1">
        <v>0</v>
      </c>
      <c r="N176" t="s">
        <v>78</v>
      </c>
      <c r="O176" t="s">
        <v>21</v>
      </c>
      <c r="P176" s="1">
        <v>35</v>
      </c>
      <c r="Q176" t="s">
        <v>15</v>
      </c>
      <c r="R176">
        <v>0</v>
      </c>
      <c r="AR176" t="s">
        <v>377</v>
      </c>
      <c r="AS176" t="s">
        <v>1060</v>
      </c>
    </row>
    <row r="177" spans="1:45" x14ac:dyDescent="0.15">
      <c r="A177" t="s">
        <v>91</v>
      </c>
      <c r="B177" t="s">
        <v>139</v>
      </c>
      <c r="C177" t="s">
        <v>791</v>
      </c>
      <c r="D177" t="s">
        <v>324</v>
      </c>
      <c r="E177" t="s">
        <v>21</v>
      </c>
      <c r="F177" s="2">
        <v>9073</v>
      </c>
      <c r="G177" s="2">
        <v>792</v>
      </c>
      <c r="H177" s="2">
        <v>418</v>
      </c>
      <c r="I177" s="2">
        <v>105</v>
      </c>
      <c r="J177" s="2">
        <v>0</v>
      </c>
      <c r="K177" s="1">
        <v>0</v>
      </c>
      <c r="L177" s="1">
        <v>0</v>
      </c>
      <c r="M177" s="1">
        <v>0</v>
      </c>
      <c r="N177" t="s">
        <v>136</v>
      </c>
      <c r="O177" t="s">
        <v>21</v>
      </c>
      <c r="P177" s="1">
        <v>35</v>
      </c>
      <c r="Q177" t="s">
        <v>91</v>
      </c>
      <c r="R177">
        <v>0</v>
      </c>
      <c r="AR177" t="s">
        <v>377</v>
      </c>
      <c r="AS177" t="s">
        <v>1061</v>
      </c>
    </row>
    <row r="178" spans="1:45" x14ac:dyDescent="0.15">
      <c r="A178" t="s">
        <v>91</v>
      </c>
      <c r="B178" t="s">
        <v>133</v>
      </c>
      <c r="C178" t="s">
        <v>792</v>
      </c>
      <c r="D178" t="s">
        <v>325</v>
      </c>
      <c r="E178" t="s">
        <v>40</v>
      </c>
      <c r="F178" s="2">
        <v>6824</v>
      </c>
      <c r="G178" s="2">
        <v>505</v>
      </c>
      <c r="H178" s="2">
        <v>435</v>
      </c>
      <c r="I178" s="2">
        <v>100</v>
      </c>
      <c r="J178" s="2">
        <v>0</v>
      </c>
      <c r="K178" s="1">
        <v>0</v>
      </c>
      <c r="L178" s="1">
        <v>0</v>
      </c>
      <c r="M178" s="1">
        <v>0</v>
      </c>
      <c r="N178" t="s">
        <v>136</v>
      </c>
      <c r="O178" t="s">
        <v>21</v>
      </c>
      <c r="P178" s="1">
        <v>15</v>
      </c>
      <c r="Q178" t="s">
        <v>270</v>
      </c>
      <c r="R178">
        <v>0</v>
      </c>
      <c r="AR178" t="s">
        <v>377</v>
      </c>
      <c r="AS178" t="s">
        <v>1053</v>
      </c>
    </row>
    <row r="179" spans="1:45" x14ac:dyDescent="0.15">
      <c r="A179" t="s">
        <v>91</v>
      </c>
      <c r="B179" t="s">
        <v>314</v>
      </c>
      <c r="C179" t="s">
        <v>793</v>
      </c>
      <c r="D179" t="s">
        <v>326</v>
      </c>
      <c r="E179" t="s">
        <v>21</v>
      </c>
      <c r="F179" s="2">
        <v>8573</v>
      </c>
      <c r="G179" s="2">
        <v>826</v>
      </c>
      <c r="H179" s="2">
        <v>418</v>
      </c>
      <c r="I179" s="2">
        <v>91</v>
      </c>
      <c r="J179" s="2">
        <v>0</v>
      </c>
      <c r="K179" s="1">
        <v>0</v>
      </c>
      <c r="L179" s="1">
        <v>0</v>
      </c>
      <c r="M179" s="1">
        <v>0</v>
      </c>
      <c r="N179" t="s">
        <v>136</v>
      </c>
      <c r="O179" t="s">
        <v>21</v>
      </c>
      <c r="P179" s="1">
        <v>30</v>
      </c>
      <c r="Q179" t="s">
        <v>91</v>
      </c>
      <c r="R179">
        <v>0</v>
      </c>
      <c r="AR179" t="s">
        <v>377</v>
      </c>
      <c r="AS179" t="s">
        <v>1062</v>
      </c>
    </row>
    <row r="180" spans="1:45" x14ac:dyDescent="0.15">
      <c r="A180" t="s">
        <v>91</v>
      </c>
      <c r="B180" t="s">
        <v>292</v>
      </c>
      <c r="C180" t="s">
        <v>794</v>
      </c>
      <c r="D180" t="s">
        <v>327</v>
      </c>
      <c r="E180" t="s">
        <v>21</v>
      </c>
      <c r="F180" s="2">
        <v>10050</v>
      </c>
      <c r="G180" s="2">
        <v>856</v>
      </c>
      <c r="H180" s="2">
        <v>615</v>
      </c>
      <c r="I180" s="2">
        <v>104</v>
      </c>
      <c r="J180" s="2">
        <v>0</v>
      </c>
      <c r="K180" s="1">
        <v>0</v>
      </c>
      <c r="L180" s="1">
        <v>0</v>
      </c>
      <c r="M180" s="1">
        <v>15</v>
      </c>
      <c r="N180" t="s">
        <v>24</v>
      </c>
      <c r="O180" t="s">
        <v>21</v>
      </c>
      <c r="P180" s="1">
        <v>44</v>
      </c>
      <c r="Q180" t="s">
        <v>278</v>
      </c>
      <c r="R180">
        <v>0</v>
      </c>
      <c r="AR180" t="s">
        <v>377</v>
      </c>
      <c r="AS180" t="s">
        <v>1233</v>
      </c>
    </row>
    <row r="181" spans="1:45" x14ac:dyDescent="0.15">
      <c r="A181" t="s">
        <v>91</v>
      </c>
      <c r="B181" t="s">
        <v>328</v>
      </c>
      <c r="C181" t="s">
        <v>795</v>
      </c>
      <c r="D181" t="s">
        <v>329</v>
      </c>
      <c r="E181" t="s">
        <v>21</v>
      </c>
      <c r="F181" s="2">
        <v>9720</v>
      </c>
      <c r="G181" s="2">
        <v>911</v>
      </c>
      <c r="H181" s="2">
        <v>582</v>
      </c>
      <c r="I181" s="2">
        <v>94</v>
      </c>
      <c r="J181" s="2">
        <v>0</v>
      </c>
      <c r="K181" s="1">
        <v>0</v>
      </c>
      <c r="L181" s="1">
        <v>0</v>
      </c>
      <c r="M181" s="1">
        <v>15</v>
      </c>
      <c r="N181" t="s">
        <v>24</v>
      </c>
      <c r="O181" t="s">
        <v>21</v>
      </c>
      <c r="P181" s="1">
        <v>33</v>
      </c>
      <c r="Q181" t="s">
        <v>270</v>
      </c>
      <c r="R181">
        <v>0</v>
      </c>
      <c r="AR181" t="s">
        <v>457</v>
      </c>
      <c r="AS181" t="s">
        <v>1234</v>
      </c>
    </row>
    <row r="182" spans="1:45" x14ac:dyDescent="0.15">
      <c r="A182" t="s">
        <v>91</v>
      </c>
      <c r="B182" t="s">
        <v>294</v>
      </c>
      <c r="C182" t="s">
        <v>796</v>
      </c>
      <c r="D182" t="s">
        <v>330</v>
      </c>
      <c r="E182" t="s">
        <v>4</v>
      </c>
      <c r="F182" s="2">
        <v>11363</v>
      </c>
      <c r="G182" s="2">
        <v>647</v>
      </c>
      <c r="H182" s="2">
        <v>571</v>
      </c>
      <c r="I182" s="2">
        <v>102</v>
      </c>
      <c r="J182" s="2">
        <v>0</v>
      </c>
      <c r="K182" s="1">
        <v>0</v>
      </c>
      <c r="L182" s="1">
        <v>0</v>
      </c>
      <c r="M182" s="1">
        <v>0</v>
      </c>
      <c r="N182" t="s">
        <v>331</v>
      </c>
      <c r="O182" t="s">
        <v>21</v>
      </c>
      <c r="P182" s="1">
        <v>33</v>
      </c>
      <c r="Q182" t="s">
        <v>278</v>
      </c>
      <c r="R182">
        <v>0</v>
      </c>
      <c r="AR182" t="s">
        <v>457</v>
      </c>
      <c r="AS182" t="s">
        <v>1086</v>
      </c>
    </row>
    <row r="183" spans="1:45" x14ac:dyDescent="0.15">
      <c r="A183" t="s">
        <v>91</v>
      </c>
      <c r="B183" t="s">
        <v>164</v>
      </c>
      <c r="C183" t="s">
        <v>797</v>
      </c>
      <c r="D183" t="s">
        <v>332</v>
      </c>
      <c r="E183" t="s">
        <v>16</v>
      </c>
      <c r="F183" s="2">
        <v>8573</v>
      </c>
      <c r="G183" s="2">
        <v>571</v>
      </c>
      <c r="H183" s="2">
        <v>669</v>
      </c>
      <c r="I183" s="2">
        <v>97</v>
      </c>
      <c r="J183" s="2">
        <v>0</v>
      </c>
      <c r="K183" s="1">
        <v>0</v>
      </c>
      <c r="L183" s="1">
        <v>0</v>
      </c>
      <c r="M183" s="1">
        <v>0</v>
      </c>
      <c r="N183" t="s">
        <v>333</v>
      </c>
      <c r="O183" t="s">
        <v>21</v>
      </c>
      <c r="P183" s="1">
        <v>15</v>
      </c>
      <c r="Q183" t="s">
        <v>270</v>
      </c>
      <c r="R183">
        <v>0</v>
      </c>
      <c r="AR183" t="s">
        <v>457</v>
      </c>
      <c r="AS183" t="s">
        <v>1061</v>
      </c>
    </row>
    <row r="184" spans="1:45" x14ac:dyDescent="0.15">
      <c r="A184" t="s">
        <v>91</v>
      </c>
      <c r="B184" t="s">
        <v>174</v>
      </c>
      <c r="C184" t="s">
        <v>798</v>
      </c>
      <c r="D184" t="s">
        <v>334</v>
      </c>
      <c r="E184" t="s">
        <v>21</v>
      </c>
      <c r="F184" s="2">
        <v>6936</v>
      </c>
      <c r="G184" s="2">
        <v>889</v>
      </c>
      <c r="H184" s="2">
        <v>462</v>
      </c>
      <c r="I184" s="2">
        <v>103</v>
      </c>
      <c r="J184" s="2">
        <v>0</v>
      </c>
      <c r="K184" s="1">
        <v>0</v>
      </c>
      <c r="L184" s="1">
        <v>0</v>
      </c>
      <c r="M184" s="1">
        <v>0</v>
      </c>
      <c r="N184" t="s">
        <v>335</v>
      </c>
      <c r="O184" t="s">
        <v>21</v>
      </c>
      <c r="P184" s="1">
        <v>30</v>
      </c>
      <c r="Q184" t="s">
        <v>91</v>
      </c>
      <c r="R184">
        <v>0</v>
      </c>
      <c r="AR184" t="s">
        <v>457</v>
      </c>
      <c r="AS184" t="s">
        <v>1083</v>
      </c>
    </row>
    <row r="185" spans="1:45" x14ac:dyDescent="0.15">
      <c r="A185" t="s">
        <v>91</v>
      </c>
      <c r="B185" t="s">
        <v>320</v>
      </c>
      <c r="C185" t="s">
        <v>799</v>
      </c>
      <c r="D185" t="s">
        <v>336</v>
      </c>
      <c r="E185" t="s">
        <v>21</v>
      </c>
      <c r="F185" s="2">
        <v>9547</v>
      </c>
      <c r="G185" s="2">
        <v>714</v>
      </c>
      <c r="H185" s="2">
        <v>626</v>
      </c>
      <c r="I185" s="2">
        <v>102</v>
      </c>
      <c r="J185" s="2">
        <v>0</v>
      </c>
      <c r="K185" s="1">
        <v>0</v>
      </c>
      <c r="L185" s="1">
        <v>0</v>
      </c>
      <c r="M185" s="1">
        <v>0</v>
      </c>
      <c r="N185" t="s">
        <v>322</v>
      </c>
      <c r="O185" t="s">
        <v>21</v>
      </c>
      <c r="P185" s="1">
        <v>40</v>
      </c>
      <c r="Q185" t="s">
        <v>91</v>
      </c>
      <c r="R185">
        <v>0</v>
      </c>
      <c r="AR185" t="s">
        <v>457</v>
      </c>
      <c r="AS185" t="s">
        <v>1047</v>
      </c>
    </row>
    <row r="186" spans="1:45" x14ac:dyDescent="0.15">
      <c r="A186" t="s">
        <v>91</v>
      </c>
      <c r="B186" t="s">
        <v>337</v>
      </c>
      <c r="C186" t="s">
        <v>800</v>
      </c>
      <c r="D186" t="s">
        <v>338</v>
      </c>
      <c r="E186" t="s">
        <v>4</v>
      </c>
      <c r="F186" s="2">
        <v>12345</v>
      </c>
      <c r="G186" s="2">
        <v>878</v>
      </c>
      <c r="H186" s="2">
        <v>439</v>
      </c>
      <c r="I186" s="2">
        <v>109</v>
      </c>
      <c r="J186" s="2">
        <v>0</v>
      </c>
      <c r="K186" s="1">
        <v>0</v>
      </c>
      <c r="L186" s="1">
        <v>0</v>
      </c>
      <c r="M186" s="1">
        <v>0</v>
      </c>
      <c r="N186" t="s">
        <v>78</v>
      </c>
      <c r="O186" t="s">
        <v>21</v>
      </c>
      <c r="P186" s="1">
        <v>44</v>
      </c>
      <c r="Q186" t="s">
        <v>282</v>
      </c>
      <c r="R186">
        <v>0</v>
      </c>
      <c r="AR186" t="s">
        <v>457</v>
      </c>
      <c r="AS186" t="s">
        <v>1048</v>
      </c>
    </row>
    <row r="187" spans="1:45" x14ac:dyDescent="0.15">
      <c r="A187" t="s">
        <v>135</v>
      </c>
      <c r="B187" t="s">
        <v>274</v>
      </c>
      <c r="C187" t="s">
        <v>801</v>
      </c>
      <c r="D187" t="s">
        <v>339</v>
      </c>
      <c r="E187" t="s">
        <v>21</v>
      </c>
      <c r="F187" s="2">
        <v>10377</v>
      </c>
      <c r="G187" s="2">
        <v>792</v>
      </c>
      <c r="H187" s="2">
        <v>329</v>
      </c>
      <c r="I187" s="2">
        <v>102</v>
      </c>
      <c r="J187" s="2">
        <v>0</v>
      </c>
      <c r="K187" s="1">
        <v>0</v>
      </c>
      <c r="L187" s="1">
        <v>0</v>
      </c>
      <c r="M187" s="1">
        <v>0</v>
      </c>
      <c r="N187" t="s">
        <v>136</v>
      </c>
      <c r="O187" t="s">
        <v>21</v>
      </c>
      <c r="P187" s="1">
        <v>18</v>
      </c>
      <c r="Q187" t="s">
        <v>270</v>
      </c>
      <c r="R187">
        <v>0</v>
      </c>
      <c r="AR187" t="s">
        <v>457</v>
      </c>
      <c r="AS187" t="s">
        <v>1049</v>
      </c>
    </row>
    <row r="188" spans="1:45" x14ac:dyDescent="0.15">
      <c r="A188" t="s">
        <v>135</v>
      </c>
      <c r="B188" t="s">
        <v>314</v>
      </c>
      <c r="C188" t="s">
        <v>802</v>
      </c>
      <c r="D188" t="s">
        <v>340</v>
      </c>
      <c r="E188" t="s">
        <v>21</v>
      </c>
      <c r="F188" s="2">
        <v>7907</v>
      </c>
      <c r="G188" s="2">
        <v>911</v>
      </c>
      <c r="H188" s="2">
        <v>374</v>
      </c>
      <c r="I188" s="2">
        <v>91</v>
      </c>
      <c r="J188" s="2">
        <v>0</v>
      </c>
      <c r="K188" s="1">
        <v>0</v>
      </c>
      <c r="L188" s="1">
        <v>0</v>
      </c>
      <c r="M188" s="1">
        <v>0</v>
      </c>
      <c r="N188" t="s">
        <v>136</v>
      </c>
      <c r="O188" t="s">
        <v>21</v>
      </c>
      <c r="P188" s="1">
        <v>30</v>
      </c>
      <c r="Q188" t="s">
        <v>135</v>
      </c>
      <c r="R188">
        <v>0</v>
      </c>
      <c r="AR188" t="s">
        <v>457</v>
      </c>
      <c r="AS188" t="s">
        <v>1235</v>
      </c>
    </row>
    <row r="189" spans="1:45" x14ac:dyDescent="0.15">
      <c r="A189" t="s">
        <v>135</v>
      </c>
      <c r="B189" t="s">
        <v>66</v>
      </c>
      <c r="C189" t="s">
        <v>803</v>
      </c>
      <c r="D189" t="s">
        <v>341</v>
      </c>
      <c r="E189" t="s">
        <v>16</v>
      </c>
      <c r="F189" s="2">
        <v>11042</v>
      </c>
      <c r="G189" s="2">
        <v>472</v>
      </c>
      <c r="H189" s="2">
        <v>605</v>
      </c>
      <c r="I189" s="2">
        <v>111</v>
      </c>
      <c r="J189" s="2">
        <v>0</v>
      </c>
      <c r="K189" s="1">
        <v>0</v>
      </c>
      <c r="L189" s="1">
        <v>0</v>
      </c>
      <c r="M189" s="1">
        <v>0</v>
      </c>
      <c r="N189" t="s">
        <v>136</v>
      </c>
      <c r="O189" t="s">
        <v>21</v>
      </c>
      <c r="P189" s="1">
        <v>30</v>
      </c>
      <c r="Q189" t="s">
        <v>135</v>
      </c>
      <c r="R189">
        <v>0</v>
      </c>
      <c r="AR189" t="s">
        <v>457</v>
      </c>
      <c r="AS189" t="s">
        <v>1060</v>
      </c>
    </row>
    <row r="190" spans="1:45" x14ac:dyDescent="0.15">
      <c r="A190" t="s">
        <v>135</v>
      </c>
      <c r="B190" t="s">
        <v>139</v>
      </c>
      <c r="C190" t="s">
        <v>675</v>
      </c>
      <c r="D190" t="s">
        <v>342</v>
      </c>
      <c r="E190" t="s">
        <v>21</v>
      </c>
      <c r="F190" s="2">
        <v>10384</v>
      </c>
      <c r="G190" s="2">
        <v>879</v>
      </c>
      <c r="H190" s="2">
        <v>407</v>
      </c>
      <c r="I190" s="2">
        <v>105</v>
      </c>
      <c r="J190" s="2">
        <v>0</v>
      </c>
      <c r="K190" s="1">
        <v>0</v>
      </c>
      <c r="L190" s="1">
        <v>0</v>
      </c>
      <c r="M190" s="1">
        <v>15</v>
      </c>
      <c r="N190" t="s">
        <v>24</v>
      </c>
      <c r="O190" t="s">
        <v>21</v>
      </c>
      <c r="P190" s="1">
        <v>35</v>
      </c>
      <c r="Q190" t="s">
        <v>135</v>
      </c>
      <c r="R190">
        <v>0</v>
      </c>
      <c r="AR190" t="s">
        <v>457</v>
      </c>
      <c r="AS190" t="s">
        <v>1087</v>
      </c>
    </row>
    <row r="191" spans="1:45" x14ac:dyDescent="0.15">
      <c r="A191" t="s">
        <v>135</v>
      </c>
      <c r="B191" t="s">
        <v>320</v>
      </c>
      <c r="C191" t="s">
        <v>804</v>
      </c>
      <c r="D191" t="s">
        <v>343</v>
      </c>
      <c r="E191" t="s">
        <v>21</v>
      </c>
      <c r="F191" s="2">
        <v>10384</v>
      </c>
      <c r="G191" s="2">
        <v>747</v>
      </c>
      <c r="H191" s="2">
        <v>539</v>
      </c>
      <c r="I191" s="2">
        <v>102</v>
      </c>
      <c r="J191" s="2">
        <v>0</v>
      </c>
      <c r="K191" s="1">
        <v>0</v>
      </c>
      <c r="L191" s="1">
        <v>0</v>
      </c>
      <c r="M191" s="1">
        <v>0</v>
      </c>
      <c r="N191" t="s">
        <v>322</v>
      </c>
      <c r="O191" t="s">
        <v>21</v>
      </c>
      <c r="P191" s="1">
        <v>40</v>
      </c>
      <c r="Q191" t="s">
        <v>135</v>
      </c>
      <c r="R191">
        <v>0</v>
      </c>
      <c r="AR191" t="s">
        <v>457</v>
      </c>
      <c r="AS191" t="s">
        <v>1053</v>
      </c>
    </row>
    <row r="192" spans="1:45" x14ac:dyDescent="0.15">
      <c r="A192" t="s">
        <v>135</v>
      </c>
      <c r="B192" t="s">
        <v>344</v>
      </c>
      <c r="C192" t="s">
        <v>805</v>
      </c>
      <c r="D192" t="s">
        <v>345</v>
      </c>
      <c r="E192" t="s">
        <v>21</v>
      </c>
      <c r="F192" s="2">
        <v>12345</v>
      </c>
      <c r="G192" s="2">
        <v>823</v>
      </c>
      <c r="H192" s="2">
        <v>494</v>
      </c>
      <c r="I192" s="2">
        <v>99</v>
      </c>
      <c r="J192" s="2">
        <v>0</v>
      </c>
      <c r="K192" s="1">
        <v>0</v>
      </c>
      <c r="L192" s="1">
        <v>25</v>
      </c>
      <c r="M192" s="1">
        <v>0</v>
      </c>
      <c r="N192" t="s">
        <v>71</v>
      </c>
      <c r="O192" t="s">
        <v>21</v>
      </c>
      <c r="P192" s="1">
        <v>38</v>
      </c>
      <c r="Q192" t="s">
        <v>282</v>
      </c>
      <c r="R192">
        <v>0</v>
      </c>
      <c r="AR192" t="s">
        <v>457</v>
      </c>
      <c r="AS192" t="s">
        <v>1080</v>
      </c>
    </row>
    <row r="193" spans="1:45" x14ac:dyDescent="0.15">
      <c r="A193" t="s">
        <v>135</v>
      </c>
      <c r="B193" t="s">
        <v>308</v>
      </c>
      <c r="C193" t="s">
        <v>806</v>
      </c>
      <c r="D193" t="s">
        <v>346</v>
      </c>
      <c r="E193" t="s">
        <v>347</v>
      </c>
      <c r="F193" s="2" t="s">
        <v>347</v>
      </c>
      <c r="G193" s="2" t="s">
        <v>347</v>
      </c>
      <c r="H193" s="2" t="s">
        <v>347</v>
      </c>
      <c r="I193" s="2" t="s">
        <v>347</v>
      </c>
      <c r="J193" s="2">
        <v>0</v>
      </c>
      <c r="K193" s="1">
        <v>0</v>
      </c>
      <c r="L193" s="1">
        <v>0</v>
      </c>
      <c r="M193" s="1">
        <v>0</v>
      </c>
      <c r="O193" t="s">
        <v>21</v>
      </c>
      <c r="P193" s="1">
        <v>33</v>
      </c>
      <c r="Q193" t="s">
        <v>270</v>
      </c>
      <c r="R193">
        <v>0</v>
      </c>
      <c r="AR193" t="s">
        <v>457</v>
      </c>
      <c r="AS193" t="s">
        <v>1076</v>
      </c>
    </row>
    <row r="194" spans="1:45" x14ac:dyDescent="0.15">
      <c r="A194" t="s">
        <v>179</v>
      </c>
      <c r="B194" t="s">
        <v>314</v>
      </c>
      <c r="C194" t="s">
        <v>807</v>
      </c>
      <c r="D194" t="s">
        <v>348</v>
      </c>
      <c r="E194" t="s">
        <v>21</v>
      </c>
      <c r="F194" s="2">
        <v>8073</v>
      </c>
      <c r="G194" s="2">
        <v>802</v>
      </c>
      <c r="H194" s="2">
        <v>472</v>
      </c>
      <c r="I194" s="2">
        <v>91</v>
      </c>
      <c r="J194" s="2">
        <v>0</v>
      </c>
      <c r="K194" s="1">
        <v>0</v>
      </c>
      <c r="L194" s="1">
        <v>0</v>
      </c>
      <c r="M194" s="1">
        <v>0</v>
      </c>
      <c r="N194" t="s">
        <v>136</v>
      </c>
      <c r="O194" t="s">
        <v>21</v>
      </c>
      <c r="P194" s="1">
        <v>30</v>
      </c>
      <c r="Q194" t="s">
        <v>179</v>
      </c>
      <c r="R194">
        <v>0</v>
      </c>
      <c r="AR194" t="s">
        <v>457</v>
      </c>
      <c r="AS194" t="s">
        <v>1236</v>
      </c>
    </row>
    <row r="195" spans="1:45" x14ac:dyDescent="0.15">
      <c r="A195" t="s">
        <v>179</v>
      </c>
      <c r="B195" t="s">
        <v>139</v>
      </c>
      <c r="C195" t="s">
        <v>808</v>
      </c>
      <c r="D195" t="s">
        <v>349</v>
      </c>
      <c r="E195" t="s">
        <v>21</v>
      </c>
      <c r="F195" s="2">
        <v>8240</v>
      </c>
      <c r="G195" s="2">
        <v>826</v>
      </c>
      <c r="H195" s="2">
        <v>441</v>
      </c>
      <c r="I195" s="2">
        <v>105</v>
      </c>
      <c r="J195" s="2">
        <v>0</v>
      </c>
      <c r="K195" s="1">
        <v>0</v>
      </c>
      <c r="L195" s="1">
        <v>0</v>
      </c>
      <c r="M195" s="1">
        <v>0</v>
      </c>
      <c r="N195" t="s">
        <v>136</v>
      </c>
      <c r="O195" t="s">
        <v>21</v>
      </c>
      <c r="P195" s="1">
        <v>35</v>
      </c>
      <c r="Q195" t="s">
        <v>179</v>
      </c>
      <c r="R195">
        <v>0</v>
      </c>
      <c r="AR195" t="s">
        <v>457</v>
      </c>
      <c r="AS195" t="s">
        <v>1060</v>
      </c>
    </row>
    <row r="196" spans="1:45" x14ac:dyDescent="0.15">
      <c r="A196" t="s">
        <v>179</v>
      </c>
      <c r="B196" t="s">
        <v>276</v>
      </c>
      <c r="C196" t="s">
        <v>809</v>
      </c>
      <c r="D196" t="s">
        <v>350</v>
      </c>
      <c r="E196" t="s">
        <v>21</v>
      </c>
      <c r="F196" s="2">
        <v>9885</v>
      </c>
      <c r="G196" s="2">
        <v>790</v>
      </c>
      <c r="H196" s="2">
        <v>692</v>
      </c>
      <c r="I196" s="2">
        <v>96</v>
      </c>
      <c r="J196" s="2">
        <v>0</v>
      </c>
      <c r="K196" s="1">
        <v>0</v>
      </c>
      <c r="L196" s="1">
        <v>0</v>
      </c>
      <c r="M196" s="1">
        <v>15</v>
      </c>
      <c r="N196" t="s">
        <v>24</v>
      </c>
      <c r="O196" t="s">
        <v>21</v>
      </c>
      <c r="P196" s="1">
        <v>44</v>
      </c>
      <c r="Q196" t="s">
        <v>278</v>
      </c>
      <c r="R196">
        <v>0</v>
      </c>
      <c r="AR196" t="s">
        <v>457</v>
      </c>
      <c r="AS196" t="s">
        <v>1087</v>
      </c>
    </row>
    <row r="197" spans="1:45" x14ac:dyDescent="0.15">
      <c r="A197" t="s">
        <v>179</v>
      </c>
      <c r="B197" t="s">
        <v>66</v>
      </c>
      <c r="C197" t="s">
        <v>810</v>
      </c>
      <c r="D197" t="s">
        <v>351</v>
      </c>
      <c r="E197" t="s">
        <v>4</v>
      </c>
      <c r="F197" s="2">
        <v>12845</v>
      </c>
      <c r="G197" s="2">
        <v>351</v>
      </c>
      <c r="H197" s="2">
        <v>605</v>
      </c>
      <c r="I197" s="2">
        <v>111</v>
      </c>
      <c r="J197" s="2">
        <v>0</v>
      </c>
      <c r="K197" s="1">
        <v>0</v>
      </c>
      <c r="L197" s="1">
        <v>0</v>
      </c>
      <c r="M197" s="1">
        <v>0</v>
      </c>
      <c r="N197" t="s">
        <v>352</v>
      </c>
      <c r="O197" t="s">
        <v>21</v>
      </c>
      <c r="P197" s="1">
        <v>30</v>
      </c>
      <c r="Q197" t="s">
        <v>179</v>
      </c>
      <c r="R197">
        <v>0</v>
      </c>
      <c r="AR197" t="s">
        <v>457</v>
      </c>
      <c r="AS197" t="s">
        <v>1053</v>
      </c>
    </row>
    <row r="198" spans="1:45" x14ac:dyDescent="0.15">
      <c r="A198" t="s">
        <v>179</v>
      </c>
      <c r="B198" t="s">
        <v>287</v>
      </c>
      <c r="C198" t="s">
        <v>811</v>
      </c>
      <c r="D198" t="s">
        <v>353</v>
      </c>
      <c r="E198" t="s">
        <v>40</v>
      </c>
      <c r="F198" s="2">
        <v>9876</v>
      </c>
      <c r="G198" s="2">
        <v>582</v>
      </c>
      <c r="H198" s="2">
        <v>571</v>
      </c>
      <c r="I198" s="2">
        <v>97</v>
      </c>
      <c r="J198" s="2">
        <v>0</v>
      </c>
      <c r="K198" s="1">
        <v>0</v>
      </c>
      <c r="L198" s="1">
        <v>0</v>
      </c>
      <c r="M198" s="1">
        <v>0</v>
      </c>
      <c r="N198" t="s">
        <v>354</v>
      </c>
      <c r="O198" t="s">
        <v>21</v>
      </c>
      <c r="P198" s="1">
        <v>21</v>
      </c>
      <c r="Q198" t="s">
        <v>278</v>
      </c>
      <c r="R198">
        <v>0</v>
      </c>
      <c r="AR198" t="s">
        <v>457</v>
      </c>
      <c r="AS198" t="s">
        <v>1080</v>
      </c>
    </row>
    <row r="199" spans="1:45" x14ac:dyDescent="0.15">
      <c r="A199" t="s">
        <v>179</v>
      </c>
      <c r="B199" t="s">
        <v>320</v>
      </c>
      <c r="C199" t="s">
        <v>812</v>
      </c>
      <c r="D199" t="s">
        <v>355</v>
      </c>
      <c r="E199" t="s">
        <v>21</v>
      </c>
      <c r="F199" s="2">
        <v>8242</v>
      </c>
      <c r="G199" s="2">
        <v>879</v>
      </c>
      <c r="H199" s="2">
        <v>549</v>
      </c>
      <c r="I199" s="2">
        <v>102</v>
      </c>
      <c r="J199" s="2">
        <v>0</v>
      </c>
      <c r="K199" s="1">
        <v>0</v>
      </c>
      <c r="L199" s="1">
        <v>0</v>
      </c>
      <c r="M199" s="1">
        <v>0</v>
      </c>
      <c r="N199" t="s">
        <v>322</v>
      </c>
      <c r="O199" t="s">
        <v>21</v>
      </c>
      <c r="P199" s="1">
        <v>40</v>
      </c>
      <c r="Q199" t="s">
        <v>179</v>
      </c>
      <c r="R199">
        <v>0</v>
      </c>
      <c r="AR199" t="s">
        <v>457</v>
      </c>
      <c r="AS199" t="s">
        <v>1076</v>
      </c>
    </row>
    <row r="200" spans="1:45" x14ac:dyDescent="0.15">
      <c r="A200" t="s">
        <v>179</v>
      </c>
      <c r="B200" t="s">
        <v>267</v>
      </c>
      <c r="C200" t="s">
        <v>813</v>
      </c>
      <c r="D200" t="s">
        <v>356</v>
      </c>
      <c r="E200" t="s">
        <v>21</v>
      </c>
      <c r="F200" s="2">
        <v>10380</v>
      </c>
      <c r="G200" s="2">
        <v>780</v>
      </c>
      <c r="H200" s="2">
        <v>670</v>
      </c>
      <c r="I200" s="2">
        <v>115</v>
      </c>
      <c r="J200" s="2">
        <v>0</v>
      </c>
      <c r="K200" s="1">
        <v>0</v>
      </c>
      <c r="L200" s="1">
        <v>0</v>
      </c>
      <c r="M200" s="1">
        <v>0</v>
      </c>
      <c r="N200" t="s">
        <v>78</v>
      </c>
      <c r="O200" t="s">
        <v>21</v>
      </c>
      <c r="P200" s="1">
        <v>33</v>
      </c>
      <c r="Q200" t="s">
        <v>270</v>
      </c>
      <c r="R200">
        <v>0</v>
      </c>
      <c r="AR200" t="s">
        <v>457</v>
      </c>
      <c r="AS200" t="s">
        <v>1237</v>
      </c>
    </row>
    <row r="201" spans="1:45" x14ac:dyDescent="0.15">
      <c r="A201" t="s">
        <v>222</v>
      </c>
      <c r="B201" t="s">
        <v>139</v>
      </c>
      <c r="C201" t="s">
        <v>814</v>
      </c>
      <c r="D201" t="s">
        <v>357</v>
      </c>
      <c r="E201" t="s">
        <v>21</v>
      </c>
      <c r="F201" s="2">
        <v>7574</v>
      </c>
      <c r="G201" s="2">
        <v>846</v>
      </c>
      <c r="H201" s="2">
        <v>462</v>
      </c>
      <c r="I201" s="2">
        <v>105</v>
      </c>
      <c r="J201" s="2">
        <v>0</v>
      </c>
      <c r="K201" s="1">
        <v>0</v>
      </c>
      <c r="L201" s="1">
        <v>0</v>
      </c>
      <c r="M201" s="1">
        <v>0</v>
      </c>
      <c r="N201" t="s">
        <v>136</v>
      </c>
      <c r="O201" t="s">
        <v>21</v>
      </c>
      <c r="P201" s="1">
        <v>35</v>
      </c>
      <c r="Q201" t="s">
        <v>222</v>
      </c>
      <c r="R201">
        <v>0</v>
      </c>
      <c r="AR201" t="s">
        <v>460</v>
      </c>
      <c r="AS201" t="s">
        <v>1238</v>
      </c>
    </row>
    <row r="202" spans="1:45" x14ac:dyDescent="0.15">
      <c r="A202" t="s">
        <v>222</v>
      </c>
      <c r="B202" t="s">
        <v>66</v>
      </c>
      <c r="C202" t="s">
        <v>815</v>
      </c>
      <c r="D202" t="s">
        <v>358</v>
      </c>
      <c r="E202" t="s">
        <v>40</v>
      </c>
      <c r="F202" s="2">
        <v>10377</v>
      </c>
      <c r="G202" s="2">
        <v>418</v>
      </c>
      <c r="H202" s="2">
        <v>703</v>
      </c>
      <c r="I202" s="2">
        <v>111</v>
      </c>
      <c r="J202" s="2">
        <v>0</v>
      </c>
      <c r="K202" s="1">
        <v>0</v>
      </c>
      <c r="L202" s="1">
        <v>0</v>
      </c>
      <c r="M202" s="1">
        <v>0</v>
      </c>
      <c r="N202" t="s">
        <v>136</v>
      </c>
      <c r="O202" t="s">
        <v>21</v>
      </c>
      <c r="P202" s="1">
        <v>30</v>
      </c>
      <c r="Q202" t="s">
        <v>222</v>
      </c>
      <c r="R202">
        <v>0</v>
      </c>
      <c r="AR202" t="s">
        <v>460</v>
      </c>
      <c r="AS202" t="s">
        <v>1051</v>
      </c>
    </row>
    <row r="203" spans="1:45" x14ac:dyDescent="0.15">
      <c r="A203" t="s">
        <v>222</v>
      </c>
      <c r="B203" t="s">
        <v>359</v>
      </c>
      <c r="C203" t="s">
        <v>816</v>
      </c>
      <c r="D203" t="s">
        <v>360</v>
      </c>
      <c r="E203" t="s">
        <v>4</v>
      </c>
      <c r="F203" s="2">
        <v>10873</v>
      </c>
      <c r="G203" s="2">
        <v>703</v>
      </c>
      <c r="H203" s="2">
        <v>549</v>
      </c>
      <c r="I203" s="2">
        <v>96</v>
      </c>
      <c r="J203" s="2">
        <v>0</v>
      </c>
      <c r="K203" s="1">
        <v>0</v>
      </c>
      <c r="L203" s="1">
        <v>0</v>
      </c>
      <c r="M203" s="1">
        <v>0</v>
      </c>
      <c r="N203" t="s">
        <v>136</v>
      </c>
      <c r="O203" t="s">
        <v>21</v>
      </c>
      <c r="P203" s="1">
        <v>33</v>
      </c>
      <c r="Q203" t="s">
        <v>278</v>
      </c>
      <c r="R203">
        <v>0</v>
      </c>
      <c r="AR203" t="s">
        <v>460</v>
      </c>
      <c r="AS203" t="s">
        <v>1045</v>
      </c>
    </row>
    <row r="204" spans="1:45" x14ac:dyDescent="0.15">
      <c r="A204" t="s">
        <v>222</v>
      </c>
      <c r="B204" t="s">
        <v>314</v>
      </c>
      <c r="C204" t="s">
        <v>817</v>
      </c>
      <c r="D204" t="s">
        <v>361</v>
      </c>
      <c r="E204" t="s">
        <v>21</v>
      </c>
      <c r="F204" s="2">
        <v>8905</v>
      </c>
      <c r="G204" s="2">
        <v>759</v>
      </c>
      <c r="H204" s="2">
        <v>462</v>
      </c>
      <c r="I204" s="2">
        <v>91</v>
      </c>
      <c r="J204" s="2">
        <v>0</v>
      </c>
      <c r="K204" s="1">
        <v>0</v>
      </c>
      <c r="L204" s="1">
        <v>0</v>
      </c>
      <c r="M204" s="1">
        <v>0</v>
      </c>
      <c r="N204" t="s">
        <v>136</v>
      </c>
      <c r="O204" t="s">
        <v>21</v>
      </c>
      <c r="P204" s="1">
        <v>30</v>
      </c>
      <c r="Q204" t="s">
        <v>222</v>
      </c>
      <c r="R204">
        <v>0</v>
      </c>
      <c r="AR204" t="s">
        <v>460</v>
      </c>
      <c r="AS204" t="s">
        <v>1046</v>
      </c>
    </row>
    <row r="205" spans="1:45" x14ac:dyDescent="0.15">
      <c r="A205" t="s">
        <v>222</v>
      </c>
      <c r="B205" t="s">
        <v>279</v>
      </c>
      <c r="C205" t="s">
        <v>818</v>
      </c>
      <c r="D205" t="s">
        <v>362</v>
      </c>
      <c r="E205" t="s">
        <v>21</v>
      </c>
      <c r="F205" s="2">
        <v>9221</v>
      </c>
      <c r="G205" s="2">
        <v>900</v>
      </c>
      <c r="H205" s="2">
        <v>461</v>
      </c>
      <c r="I205" s="2">
        <v>103</v>
      </c>
      <c r="J205" s="2">
        <v>0</v>
      </c>
      <c r="K205" s="1">
        <v>0</v>
      </c>
      <c r="L205" s="1">
        <v>0</v>
      </c>
      <c r="M205" s="1">
        <v>0</v>
      </c>
      <c r="N205" t="s">
        <v>363</v>
      </c>
      <c r="O205" t="s">
        <v>21</v>
      </c>
      <c r="P205" s="1">
        <v>33</v>
      </c>
      <c r="Q205" t="s">
        <v>282</v>
      </c>
      <c r="R205">
        <v>0</v>
      </c>
      <c r="AR205" t="s">
        <v>460</v>
      </c>
      <c r="AS205" t="s">
        <v>1080</v>
      </c>
    </row>
    <row r="206" spans="1:45" x14ac:dyDescent="0.15">
      <c r="A206" t="s">
        <v>222</v>
      </c>
      <c r="B206" t="s">
        <v>320</v>
      </c>
      <c r="C206" t="s">
        <v>819</v>
      </c>
      <c r="D206" t="s">
        <v>364</v>
      </c>
      <c r="E206" t="s">
        <v>21</v>
      </c>
      <c r="F206" s="2">
        <v>9874</v>
      </c>
      <c r="G206" s="2">
        <v>944</v>
      </c>
      <c r="H206" s="2">
        <v>373</v>
      </c>
      <c r="I206" s="2">
        <v>102</v>
      </c>
      <c r="J206" s="2">
        <v>0</v>
      </c>
      <c r="K206" s="1">
        <v>0</v>
      </c>
      <c r="L206" s="1">
        <v>0</v>
      </c>
      <c r="M206" s="1">
        <v>0</v>
      </c>
      <c r="N206" t="s">
        <v>322</v>
      </c>
      <c r="O206" t="s">
        <v>21</v>
      </c>
      <c r="P206" s="1">
        <v>40</v>
      </c>
      <c r="Q206" t="s">
        <v>222</v>
      </c>
      <c r="R206">
        <v>0</v>
      </c>
      <c r="AR206" t="s">
        <v>460</v>
      </c>
      <c r="AS206" t="s">
        <v>1064</v>
      </c>
    </row>
    <row r="207" spans="1:45" x14ac:dyDescent="0.15">
      <c r="A207" t="s">
        <v>15</v>
      </c>
      <c r="B207" t="s">
        <v>365</v>
      </c>
      <c r="C207" t="s">
        <v>820</v>
      </c>
      <c r="D207" t="s">
        <v>366</v>
      </c>
      <c r="E207" t="s">
        <v>4</v>
      </c>
      <c r="F207" s="2">
        <v>12015</v>
      </c>
      <c r="G207" s="2">
        <v>780</v>
      </c>
      <c r="H207" s="2">
        <v>560</v>
      </c>
      <c r="I207" s="2">
        <v>107</v>
      </c>
      <c r="J207" s="2">
        <v>0</v>
      </c>
      <c r="K207" s="1">
        <v>0</v>
      </c>
      <c r="L207" s="1">
        <v>0</v>
      </c>
      <c r="M207" s="1">
        <v>15</v>
      </c>
      <c r="N207" t="s">
        <v>24</v>
      </c>
      <c r="O207" t="s">
        <v>367</v>
      </c>
      <c r="P207" s="1">
        <v>30</v>
      </c>
      <c r="Q207" t="s">
        <v>15</v>
      </c>
      <c r="R207">
        <v>0</v>
      </c>
      <c r="AR207" t="s">
        <v>460</v>
      </c>
      <c r="AS207" t="s">
        <v>1088</v>
      </c>
    </row>
    <row r="208" spans="1:45" x14ac:dyDescent="0.15">
      <c r="A208" t="s">
        <v>15</v>
      </c>
      <c r="B208" t="s">
        <v>294</v>
      </c>
      <c r="C208" t="s">
        <v>821</v>
      </c>
      <c r="D208" t="s">
        <v>368</v>
      </c>
      <c r="E208" t="s">
        <v>21</v>
      </c>
      <c r="F208" s="2">
        <v>10200</v>
      </c>
      <c r="G208" s="2">
        <v>714</v>
      </c>
      <c r="H208" s="2">
        <v>582</v>
      </c>
      <c r="I208" s="2">
        <v>102</v>
      </c>
      <c r="J208" s="2">
        <v>0</v>
      </c>
      <c r="K208" s="1">
        <v>0</v>
      </c>
      <c r="L208" s="1">
        <v>0</v>
      </c>
      <c r="M208" s="1">
        <v>0</v>
      </c>
      <c r="N208" t="s">
        <v>369</v>
      </c>
      <c r="O208" t="s">
        <v>367</v>
      </c>
      <c r="P208" s="1">
        <v>24</v>
      </c>
      <c r="Q208" t="s">
        <v>278</v>
      </c>
      <c r="R208">
        <v>0</v>
      </c>
      <c r="AR208" t="s">
        <v>460</v>
      </c>
      <c r="AS208" t="s">
        <v>1239</v>
      </c>
    </row>
    <row r="209" spans="1:45" x14ac:dyDescent="0.15">
      <c r="A209" t="s">
        <v>15</v>
      </c>
      <c r="B209" t="s">
        <v>164</v>
      </c>
      <c r="C209" t="s">
        <v>822</v>
      </c>
      <c r="D209" t="s">
        <v>370</v>
      </c>
      <c r="E209" t="s">
        <v>4</v>
      </c>
      <c r="F209" s="2">
        <v>11708</v>
      </c>
      <c r="G209" s="2">
        <v>483</v>
      </c>
      <c r="H209" s="2">
        <v>549</v>
      </c>
      <c r="I209" s="2">
        <v>97</v>
      </c>
      <c r="J209" s="2">
        <v>0</v>
      </c>
      <c r="K209" s="1">
        <v>0</v>
      </c>
      <c r="L209" s="1">
        <v>0</v>
      </c>
      <c r="M209" s="1">
        <v>0</v>
      </c>
      <c r="N209" t="s">
        <v>371</v>
      </c>
      <c r="O209" t="s">
        <v>367</v>
      </c>
      <c r="P209" s="1">
        <v>10</v>
      </c>
      <c r="Q209" t="s">
        <v>270</v>
      </c>
      <c r="R209">
        <v>0</v>
      </c>
      <c r="AR209" t="s">
        <v>460</v>
      </c>
      <c r="AS209" t="s">
        <v>1044</v>
      </c>
    </row>
    <row r="210" spans="1:45" x14ac:dyDescent="0.15">
      <c r="A210" t="s">
        <v>15</v>
      </c>
      <c r="B210" t="s">
        <v>372</v>
      </c>
      <c r="C210" t="s">
        <v>823</v>
      </c>
      <c r="D210" t="s">
        <v>373</v>
      </c>
      <c r="E210" t="s">
        <v>21</v>
      </c>
      <c r="F210" s="2">
        <v>11200</v>
      </c>
      <c r="G210" s="2">
        <v>736</v>
      </c>
      <c r="H210" s="2">
        <v>494</v>
      </c>
      <c r="I210" s="2">
        <v>105</v>
      </c>
      <c r="J210" s="2">
        <v>0</v>
      </c>
      <c r="K210" s="1">
        <v>0</v>
      </c>
      <c r="L210" s="1">
        <v>0</v>
      </c>
      <c r="M210" s="1">
        <v>0</v>
      </c>
      <c r="N210" t="s">
        <v>374</v>
      </c>
      <c r="O210" t="s">
        <v>367</v>
      </c>
      <c r="P210" s="1">
        <v>24</v>
      </c>
      <c r="Q210" t="s">
        <v>282</v>
      </c>
      <c r="R210">
        <v>0</v>
      </c>
      <c r="AR210" t="s">
        <v>460</v>
      </c>
      <c r="AS210" t="s">
        <v>1061</v>
      </c>
    </row>
    <row r="211" spans="1:45" x14ac:dyDescent="0.15">
      <c r="A211" t="s">
        <v>15</v>
      </c>
      <c r="B211" t="s">
        <v>375</v>
      </c>
      <c r="C211" t="s">
        <v>824</v>
      </c>
      <c r="D211" t="s">
        <v>376</v>
      </c>
      <c r="E211" t="s">
        <v>4</v>
      </c>
      <c r="F211" s="2">
        <v>12345</v>
      </c>
      <c r="G211" s="2">
        <v>659</v>
      </c>
      <c r="H211" s="2">
        <v>659</v>
      </c>
      <c r="I211" s="2">
        <v>101</v>
      </c>
      <c r="J211" s="2">
        <v>0</v>
      </c>
      <c r="K211" s="1">
        <v>0</v>
      </c>
      <c r="L211" s="1">
        <v>25</v>
      </c>
      <c r="M211" s="1">
        <v>0</v>
      </c>
      <c r="N211" t="s">
        <v>71</v>
      </c>
      <c r="O211" t="s">
        <v>367</v>
      </c>
      <c r="P211" s="1">
        <v>33</v>
      </c>
      <c r="Q211" t="s">
        <v>278</v>
      </c>
      <c r="R211">
        <v>0</v>
      </c>
      <c r="AR211" t="s">
        <v>460</v>
      </c>
      <c r="AS211" t="s">
        <v>1053</v>
      </c>
    </row>
    <row r="212" spans="1:45" x14ac:dyDescent="0.15">
      <c r="A212" t="s">
        <v>91</v>
      </c>
      <c r="B212" t="s">
        <v>274</v>
      </c>
      <c r="C212" t="s">
        <v>825</v>
      </c>
      <c r="D212" t="s">
        <v>377</v>
      </c>
      <c r="E212" t="s">
        <v>21</v>
      </c>
      <c r="F212" s="2">
        <v>10044</v>
      </c>
      <c r="G212" s="2">
        <v>802</v>
      </c>
      <c r="H212" s="2">
        <v>340</v>
      </c>
      <c r="I212" s="2">
        <v>102</v>
      </c>
      <c r="J212" s="2">
        <v>0</v>
      </c>
      <c r="K212" s="1">
        <v>0</v>
      </c>
      <c r="L212" s="1">
        <v>0</v>
      </c>
      <c r="M212" s="1">
        <v>0</v>
      </c>
      <c r="N212" t="s">
        <v>136</v>
      </c>
      <c r="O212" t="s">
        <v>367</v>
      </c>
      <c r="P212" s="1">
        <v>13</v>
      </c>
      <c r="Q212" t="s">
        <v>270</v>
      </c>
      <c r="R212">
        <v>0</v>
      </c>
      <c r="AR212" t="s">
        <v>460</v>
      </c>
      <c r="AS212" t="s">
        <v>1062</v>
      </c>
    </row>
    <row r="213" spans="1:45" x14ac:dyDescent="0.15">
      <c r="A213" t="s">
        <v>91</v>
      </c>
      <c r="B213" t="s">
        <v>365</v>
      </c>
      <c r="C213" t="s">
        <v>826</v>
      </c>
      <c r="D213" t="s">
        <v>378</v>
      </c>
      <c r="E213" t="s">
        <v>21</v>
      </c>
      <c r="F213" s="2">
        <v>8242</v>
      </c>
      <c r="G213" s="2">
        <v>879</v>
      </c>
      <c r="H213" s="2">
        <v>549</v>
      </c>
      <c r="I213" s="2">
        <v>107</v>
      </c>
      <c r="J213" s="2">
        <v>0</v>
      </c>
      <c r="K213" s="1">
        <v>0</v>
      </c>
      <c r="L213" s="1">
        <v>0</v>
      </c>
      <c r="M213" s="1">
        <v>0</v>
      </c>
      <c r="N213" t="s">
        <v>136</v>
      </c>
      <c r="O213" t="s">
        <v>367</v>
      </c>
      <c r="P213" s="1">
        <v>30</v>
      </c>
      <c r="Q213" t="s">
        <v>91</v>
      </c>
      <c r="R213">
        <v>0</v>
      </c>
      <c r="AR213" t="s">
        <v>460</v>
      </c>
      <c r="AS213" t="s">
        <v>1240</v>
      </c>
    </row>
    <row r="214" spans="1:45" x14ac:dyDescent="0.15">
      <c r="A214" t="s">
        <v>91</v>
      </c>
      <c r="B214" t="s">
        <v>304</v>
      </c>
      <c r="C214" t="s">
        <v>827</v>
      </c>
      <c r="D214" t="s">
        <v>379</v>
      </c>
      <c r="E214" t="s">
        <v>4</v>
      </c>
      <c r="F214" s="2">
        <v>12180</v>
      </c>
      <c r="G214" s="2">
        <v>780</v>
      </c>
      <c r="H214" s="2">
        <v>549</v>
      </c>
      <c r="I214" s="2">
        <v>103</v>
      </c>
      <c r="J214" s="2">
        <v>0</v>
      </c>
      <c r="K214" s="1">
        <v>25</v>
      </c>
      <c r="L214" s="1">
        <v>0</v>
      </c>
      <c r="M214" s="1">
        <v>0</v>
      </c>
      <c r="N214" t="s">
        <v>18</v>
      </c>
      <c r="O214" t="s">
        <v>367</v>
      </c>
      <c r="P214" s="1">
        <v>24</v>
      </c>
      <c r="Q214" t="s">
        <v>278</v>
      </c>
      <c r="R214">
        <v>0</v>
      </c>
      <c r="AR214" t="s">
        <v>460</v>
      </c>
      <c r="AS214" t="s">
        <v>1060</v>
      </c>
    </row>
    <row r="215" spans="1:45" x14ac:dyDescent="0.15">
      <c r="A215" t="s">
        <v>91</v>
      </c>
      <c r="B215" t="s">
        <v>344</v>
      </c>
      <c r="C215" t="s">
        <v>828</v>
      </c>
      <c r="D215" t="s">
        <v>380</v>
      </c>
      <c r="E215" t="s">
        <v>21</v>
      </c>
      <c r="F215" s="2">
        <v>9874</v>
      </c>
      <c r="G215" s="2">
        <v>812</v>
      </c>
      <c r="H215" s="2">
        <v>505</v>
      </c>
      <c r="I215" s="2">
        <v>99</v>
      </c>
      <c r="J215" s="2">
        <v>0</v>
      </c>
      <c r="K215" s="1">
        <v>0</v>
      </c>
      <c r="L215" s="1">
        <v>0</v>
      </c>
      <c r="M215" s="1">
        <v>0</v>
      </c>
      <c r="N215" t="s">
        <v>381</v>
      </c>
      <c r="O215" t="s">
        <v>367</v>
      </c>
      <c r="P215" s="1">
        <v>28.000000000000004</v>
      </c>
      <c r="Q215" t="s">
        <v>282</v>
      </c>
      <c r="R215">
        <v>0</v>
      </c>
      <c r="AR215" t="s">
        <v>460</v>
      </c>
      <c r="AS215" t="s">
        <v>1061</v>
      </c>
    </row>
    <row r="216" spans="1:45" x14ac:dyDescent="0.15">
      <c r="A216" t="s">
        <v>91</v>
      </c>
      <c r="B216" t="s">
        <v>372</v>
      </c>
      <c r="C216" t="s">
        <v>829</v>
      </c>
      <c r="D216" t="s">
        <v>382</v>
      </c>
      <c r="E216" t="s">
        <v>21</v>
      </c>
      <c r="F216" s="2">
        <v>11200</v>
      </c>
      <c r="G216" s="2">
        <v>680</v>
      </c>
      <c r="H216" s="2">
        <v>549</v>
      </c>
      <c r="I216" s="2">
        <v>105</v>
      </c>
      <c r="J216" s="2">
        <v>0</v>
      </c>
      <c r="K216" s="1">
        <v>0</v>
      </c>
      <c r="L216" s="1">
        <v>0</v>
      </c>
      <c r="M216" s="1">
        <v>0</v>
      </c>
      <c r="N216" t="s">
        <v>383</v>
      </c>
      <c r="O216" t="s">
        <v>367</v>
      </c>
      <c r="P216" s="1">
        <v>19</v>
      </c>
      <c r="Q216" t="s">
        <v>270</v>
      </c>
      <c r="R216">
        <v>0</v>
      </c>
      <c r="AR216" t="s">
        <v>460</v>
      </c>
      <c r="AS216" t="s">
        <v>1083</v>
      </c>
    </row>
    <row r="217" spans="1:45" x14ac:dyDescent="0.15">
      <c r="A217" t="s">
        <v>91</v>
      </c>
      <c r="B217" t="s">
        <v>375</v>
      </c>
      <c r="C217" t="s">
        <v>830</v>
      </c>
      <c r="D217" t="s">
        <v>384</v>
      </c>
      <c r="E217" t="s">
        <v>40</v>
      </c>
      <c r="F217" s="2">
        <v>10875</v>
      </c>
      <c r="G217" s="2">
        <v>703</v>
      </c>
      <c r="H217" s="2">
        <v>714</v>
      </c>
      <c r="I217" s="2">
        <v>101</v>
      </c>
      <c r="J217" s="2">
        <v>0</v>
      </c>
      <c r="K217" s="1">
        <v>0</v>
      </c>
      <c r="L217" s="1">
        <v>25</v>
      </c>
      <c r="M217" s="1">
        <v>0</v>
      </c>
      <c r="N217" t="s">
        <v>71</v>
      </c>
      <c r="O217" t="s">
        <v>367</v>
      </c>
      <c r="P217" s="1">
        <v>33</v>
      </c>
      <c r="Q217" t="s">
        <v>278</v>
      </c>
      <c r="R217">
        <v>0</v>
      </c>
      <c r="AR217" t="s">
        <v>460</v>
      </c>
      <c r="AS217" t="s">
        <v>1089</v>
      </c>
    </row>
    <row r="218" spans="1:45" x14ac:dyDescent="0.15">
      <c r="A218" t="s">
        <v>135</v>
      </c>
      <c r="B218" t="s">
        <v>365</v>
      </c>
      <c r="C218" t="s">
        <v>831</v>
      </c>
      <c r="D218" t="s">
        <v>385</v>
      </c>
      <c r="E218" t="s">
        <v>21</v>
      </c>
      <c r="F218" s="2">
        <v>9384</v>
      </c>
      <c r="G218" s="2">
        <v>834</v>
      </c>
      <c r="H218" s="2">
        <v>515</v>
      </c>
      <c r="I218" s="2">
        <v>107</v>
      </c>
      <c r="J218" s="2">
        <v>0</v>
      </c>
      <c r="K218" s="1">
        <v>0</v>
      </c>
      <c r="L218" s="1">
        <v>0</v>
      </c>
      <c r="M218" s="1">
        <v>0</v>
      </c>
      <c r="N218" t="s">
        <v>136</v>
      </c>
      <c r="O218" t="s">
        <v>367</v>
      </c>
      <c r="P218" s="1">
        <v>30</v>
      </c>
      <c r="Q218" t="s">
        <v>135</v>
      </c>
      <c r="R218">
        <v>0</v>
      </c>
      <c r="AR218" t="s">
        <v>460</v>
      </c>
      <c r="AS218" t="s">
        <v>1241</v>
      </c>
    </row>
    <row r="219" spans="1:45" x14ac:dyDescent="0.15">
      <c r="A219" t="s">
        <v>135</v>
      </c>
      <c r="B219" t="s">
        <v>359</v>
      </c>
      <c r="C219" t="s">
        <v>832</v>
      </c>
      <c r="D219" t="s">
        <v>386</v>
      </c>
      <c r="E219" t="s">
        <v>16</v>
      </c>
      <c r="F219" s="2">
        <v>9710</v>
      </c>
      <c r="G219" s="2">
        <v>647</v>
      </c>
      <c r="H219" s="2">
        <v>680</v>
      </c>
      <c r="I219" s="2">
        <v>96</v>
      </c>
      <c r="J219" s="2">
        <v>0</v>
      </c>
      <c r="K219" s="1">
        <v>0</v>
      </c>
      <c r="L219" s="1">
        <v>0</v>
      </c>
      <c r="M219" s="1">
        <v>0</v>
      </c>
      <c r="N219" t="s">
        <v>136</v>
      </c>
      <c r="O219" t="s">
        <v>367</v>
      </c>
      <c r="P219" s="1">
        <v>24</v>
      </c>
      <c r="Q219" t="s">
        <v>278</v>
      </c>
      <c r="R219">
        <v>0</v>
      </c>
      <c r="AR219" t="s">
        <v>286</v>
      </c>
      <c r="AS219" t="s">
        <v>1242</v>
      </c>
    </row>
    <row r="220" spans="1:45" x14ac:dyDescent="0.15">
      <c r="A220" t="s">
        <v>135</v>
      </c>
      <c r="B220" t="s">
        <v>306</v>
      </c>
      <c r="C220" t="s">
        <v>833</v>
      </c>
      <c r="D220" t="s">
        <v>387</v>
      </c>
      <c r="E220" t="s">
        <v>21</v>
      </c>
      <c r="F220" s="2">
        <v>9221</v>
      </c>
      <c r="G220" s="2">
        <v>779</v>
      </c>
      <c r="H220" s="2">
        <v>582</v>
      </c>
      <c r="I220" s="2">
        <v>106</v>
      </c>
      <c r="J220" s="2">
        <v>0</v>
      </c>
      <c r="K220" s="1">
        <v>0</v>
      </c>
      <c r="L220" s="1">
        <v>0</v>
      </c>
      <c r="M220" s="1">
        <v>0</v>
      </c>
      <c r="N220" t="s">
        <v>136</v>
      </c>
      <c r="O220" t="s">
        <v>367</v>
      </c>
      <c r="P220" s="1">
        <v>19</v>
      </c>
      <c r="Q220" t="s">
        <v>270</v>
      </c>
      <c r="R220">
        <v>0</v>
      </c>
      <c r="AR220" t="s">
        <v>286</v>
      </c>
      <c r="AS220" t="s">
        <v>1044</v>
      </c>
    </row>
    <row r="221" spans="1:45" x14ac:dyDescent="0.15">
      <c r="A221" t="s">
        <v>135</v>
      </c>
      <c r="B221" t="s">
        <v>372</v>
      </c>
      <c r="C221" t="s">
        <v>834</v>
      </c>
      <c r="D221" t="s">
        <v>388</v>
      </c>
      <c r="E221" t="s">
        <v>4</v>
      </c>
      <c r="F221" s="2">
        <v>11526</v>
      </c>
      <c r="G221" s="2">
        <v>703</v>
      </c>
      <c r="H221" s="2">
        <v>505</v>
      </c>
      <c r="I221" s="2">
        <v>105</v>
      </c>
      <c r="J221" s="2">
        <v>0</v>
      </c>
      <c r="K221" s="1">
        <v>25</v>
      </c>
      <c r="L221" s="1">
        <v>0</v>
      </c>
      <c r="M221" s="1">
        <v>0</v>
      </c>
      <c r="N221" t="s">
        <v>18</v>
      </c>
      <c r="O221" t="s">
        <v>367</v>
      </c>
      <c r="P221" s="1">
        <v>24</v>
      </c>
      <c r="Q221" t="s">
        <v>282</v>
      </c>
      <c r="R221">
        <v>0</v>
      </c>
      <c r="AR221" t="s">
        <v>286</v>
      </c>
      <c r="AS221" t="s">
        <v>1045</v>
      </c>
    </row>
    <row r="222" spans="1:45" x14ac:dyDescent="0.15">
      <c r="A222" t="s">
        <v>179</v>
      </c>
      <c r="B222" t="s">
        <v>283</v>
      </c>
      <c r="C222" t="s">
        <v>835</v>
      </c>
      <c r="D222" t="s">
        <v>389</v>
      </c>
      <c r="E222" t="s">
        <v>21</v>
      </c>
      <c r="F222" s="2">
        <v>10037</v>
      </c>
      <c r="G222" s="2">
        <v>747</v>
      </c>
      <c r="H222" s="2">
        <v>560</v>
      </c>
      <c r="I222" s="2">
        <v>106</v>
      </c>
      <c r="J222" s="2">
        <v>0</v>
      </c>
      <c r="K222" s="1">
        <v>0</v>
      </c>
      <c r="L222" s="1">
        <v>0</v>
      </c>
      <c r="M222" s="1">
        <v>0</v>
      </c>
      <c r="N222" t="s">
        <v>136</v>
      </c>
      <c r="O222" t="s">
        <v>367</v>
      </c>
      <c r="P222" s="1">
        <v>24</v>
      </c>
      <c r="Q222" t="s">
        <v>278</v>
      </c>
      <c r="R222">
        <v>0</v>
      </c>
      <c r="AR222" t="s">
        <v>286</v>
      </c>
      <c r="AS222" t="s">
        <v>1055</v>
      </c>
    </row>
    <row r="223" spans="1:45" x14ac:dyDescent="0.15">
      <c r="A223" t="s">
        <v>179</v>
      </c>
      <c r="B223" t="s">
        <v>365</v>
      </c>
      <c r="C223" t="s">
        <v>836</v>
      </c>
      <c r="D223" t="s">
        <v>390</v>
      </c>
      <c r="E223" t="s">
        <v>21</v>
      </c>
      <c r="F223" s="2">
        <v>8078</v>
      </c>
      <c r="G223" s="2">
        <v>911</v>
      </c>
      <c r="H223" s="2">
        <v>526</v>
      </c>
      <c r="I223" s="2">
        <v>107</v>
      </c>
      <c r="J223" s="2">
        <v>0</v>
      </c>
      <c r="K223" s="1">
        <v>0</v>
      </c>
      <c r="L223" s="1">
        <v>0</v>
      </c>
      <c r="M223" s="1">
        <v>0</v>
      </c>
      <c r="N223" t="s">
        <v>136</v>
      </c>
      <c r="O223" t="s">
        <v>367</v>
      </c>
      <c r="P223" s="1">
        <v>30</v>
      </c>
      <c r="Q223" t="s">
        <v>179</v>
      </c>
      <c r="R223">
        <v>0</v>
      </c>
      <c r="AR223" t="s">
        <v>286</v>
      </c>
      <c r="AS223" t="s">
        <v>1056</v>
      </c>
    </row>
    <row r="224" spans="1:45" x14ac:dyDescent="0.15">
      <c r="A224" t="s">
        <v>179</v>
      </c>
      <c r="B224" t="s">
        <v>63</v>
      </c>
      <c r="C224" t="s">
        <v>837</v>
      </c>
      <c r="D224" t="s">
        <v>391</v>
      </c>
      <c r="E224" t="s">
        <v>16</v>
      </c>
      <c r="F224" s="2">
        <v>9406</v>
      </c>
      <c r="G224" s="2">
        <v>549</v>
      </c>
      <c r="H224" s="2">
        <v>638</v>
      </c>
      <c r="I224" s="2">
        <v>108</v>
      </c>
      <c r="J224" s="2">
        <v>0</v>
      </c>
      <c r="K224" s="1">
        <v>0</v>
      </c>
      <c r="L224" s="1">
        <v>0</v>
      </c>
      <c r="M224" s="1">
        <v>0</v>
      </c>
      <c r="N224" t="s">
        <v>392</v>
      </c>
      <c r="O224" t="s">
        <v>367</v>
      </c>
      <c r="P224" s="1">
        <v>23</v>
      </c>
      <c r="Q224" t="s">
        <v>179</v>
      </c>
      <c r="R224">
        <v>0</v>
      </c>
      <c r="AR224" t="s">
        <v>286</v>
      </c>
      <c r="AS224" t="s">
        <v>1064</v>
      </c>
    </row>
    <row r="225" spans="1:45" x14ac:dyDescent="0.15">
      <c r="A225" t="s">
        <v>179</v>
      </c>
      <c r="B225" t="s">
        <v>372</v>
      </c>
      <c r="C225" t="s">
        <v>838</v>
      </c>
      <c r="D225" t="s">
        <v>393</v>
      </c>
      <c r="E225" t="s">
        <v>21</v>
      </c>
      <c r="F225" s="2">
        <v>10873</v>
      </c>
      <c r="G225" s="2">
        <v>725</v>
      </c>
      <c r="H225" s="2">
        <v>526</v>
      </c>
      <c r="I225" s="2">
        <v>105</v>
      </c>
      <c r="J225" s="2">
        <v>0</v>
      </c>
      <c r="K225" s="1">
        <v>0</v>
      </c>
      <c r="L225" s="1">
        <v>0</v>
      </c>
      <c r="M225" s="1">
        <v>0</v>
      </c>
      <c r="N225" t="s">
        <v>394</v>
      </c>
      <c r="O225" t="s">
        <v>367</v>
      </c>
      <c r="P225" s="1">
        <v>19</v>
      </c>
      <c r="Q225" t="s">
        <v>270</v>
      </c>
      <c r="R225">
        <v>0</v>
      </c>
      <c r="AR225" t="s">
        <v>286</v>
      </c>
      <c r="AS225" t="s">
        <v>1243</v>
      </c>
    </row>
    <row r="226" spans="1:45" x14ac:dyDescent="0.15">
      <c r="A226" t="s">
        <v>222</v>
      </c>
      <c r="B226" t="s">
        <v>285</v>
      </c>
      <c r="C226" t="s">
        <v>839</v>
      </c>
      <c r="D226" t="s">
        <v>395</v>
      </c>
      <c r="E226" t="s">
        <v>21</v>
      </c>
      <c r="F226" s="2">
        <v>8905</v>
      </c>
      <c r="G226" s="2">
        <v>714</v>
      </c>
      <c r="H226" s="2">
        <v>505</v>
      </c>
      <c r="I226" s="2">
        <v>100</v>
      </c>
      <c r="J226" s="2">
        <v>0</v>
      </c>
      <c r="K226" s="1">
        <v>0</v>
      </c>
      <c r="L226" s="1">
        <v>0</v>
      </c>
      <c r="M226" s="1">
        <v>0</v>
      </c>
      <c r="N226" t="s">
        <v>136</v>
      </c>
      <c r="O226" t="s">
        <v>367</v>
      </c>
      <c r="P226" s="1">
        <v>16</v>
      </c>
      <c r="Q226" t="s">
        <v>278</v>
      </c>
      <c r="R226">
        <v>0</v>
      </c>
      <c r="AR226" t="s">
        <v>286</v>
      </c>
      <c r="AS226" t="s">
        <v>1060</v>
      </c>
    </row>
    <row r="227" spans="1:45" x14ac:dyDescent="0.15">
      <c r="A227" t="s">
        <v>222</v>
      </c>
      <c r="B227" t="s">
        <v>365</v>
      </c>
      <c r="C227" t="s">
        <v>840</v>
      </c>
      <c r="D227" t="s">
        <v>396</v>
      </c>
      <c r="E227" t="s">
        <v>4</v>
      </c>
      <c r="F227" s="2">
        <v>11526</v>
      </c>
      <c r="G227" s="2">
        <v>768</v>
      </c>
      <c r="H227" s="2">
        <v>439</v>
      </c>
      <c r="I227" s="2">
        <v>107</v>
      </c>
      <c r="J227" s="2">
        <v>0</v>
      </c>
      <c r="K227" s="1">
        <v>0</v>
      </c>
      <c r="L227" s="1">
        <v>0</v>
      </c>
      <c r="M227" s="1">
        <v>0</v>
      </c>
      <c r="N227" t="s">
        <v>136</v>
      </c>
      <c r="O227" t="s">
        <v>367</v>
      </c>
      <c r="P227" s="1">
        <v>30</v>
      </c>
      <c r="Q227" t="s">
        <v>222</v>
      </c>
      <c r="R227">
        <v>0</v>
      </c>
      <c r="AR227" t="s">
        <v>286</v>
      </c>
      <c r="AS227" t="s">
        <v>1061</v>
      </c>
    </row>
    <row r="228" spans="1:45" x14ac:dyDescent="0.15">
      <c r="A228" t="s">
        <v>222</v>
      </c>
      <c r="B228" t="s">
        <v>290</v>
      </c>
      <c r="C228" t="s">
        <v>841</v>
      </c>
      <c r="D228" t="s">
        <v>397</v>
      </c>
      <c r="E228" t="s">
        <v>21</v>
      </c>
      <c r="F228" s="2">
        <v>10875</v>
      </c>
      <c r="G228" s="2">
        <v>801</v>
      </c>
      <c r="H228" s="2">
        <v>615</v>
      </c>
      <c r="I228" s="2">
        <v>100</v>
      </c>
      <c r="J228" s="2">
        <v>0</v>
      </c>
      <c r="K228" s="1">
        <v>25</v>
      </c>
      <c r="L228" s="1">
        <v>0</v>
      </c>
      <c r="M228" s="1">
        <v>0</v>
      </c>
      <c r="N228" t="s">
        <v>18</v>
      </c>
      <c r="O228" t="s">
        <v>367</v>
      </c>
      <c r="P228" s="1">
        <v>24</v>
      </c>
      <c r="Q228" t="s">
        <v>270</v>
      </c>
      <c r="R228">
        <v>0</v>
      </c>
      <c r="AR228" t="s">
        <v>286</v>
      </c>
      <c r="AS228" t="s">
        <v>1053</v>
      </c>
    </row>
    <row r="229" spans="1:45" x14ac:dyDescent="0.15">
      <c r="A229" t="s">
        <v>222</v>
      </c>
      <c r="B229" t="s">
        <v>63</v>
      </c>
      <c r="C229" t="s">
        <v>842</v>
      </c>
      <c r="D229" t="s">
        <v>398</v>
      </c>
      <c r="E229" t="s">
        <v>16</v>
      </c>
      <c r="F229" s="2">
        <v>9572</v>
      </c>
      <c r="G229" s="2">
        <v>472</v>
      </c>
      <c r="H229" s="2">
        <v>703</v>
      </c>
      <c r="I229" s="2">
        <v>108</v>
      </c>
      <c r="J229" s="2">
        <v>0</v>
      </c>
      <c r="K229" s="1">
        <v>0</v>
      </c>
      <c r="L229" s="1">
        <v>0</v>
      </c>
      <c r="M229" s="1">
        <v>0</v>
      </c>
      <c r="N229" t="s">
        <v>399</v>
      </c>
      <c r="O229" t="s">
        <v>367</v>
      </c>
      <c r="P229" s="1">
        <v>23</v>
      </c>
      <c r="Q229" t="s">
        <v>222</v>
      </c>
      <c r="R229">
        <v>0</v>
      </c>
      <c r="AR229" t="s">
        <v>286</v>
      </c>
      <c r="AS229" t="s">
        <v>1062</v>
      </c>
    </row>
    <row r="230" spans="1:45" x14ac:dyDescent="0.15">
      <c r="A230" t="s">
        <v>222</v>
      </c>
      <c r="B230" t="s">
        <v>372</v>
      </c>
      <c r="C230" t="s">
        <v>843</v>
      </c>
      <c r="D230" t="s">
        <v>400</v>
      </c>
      <c r="E230" t="s">
        <v>21</v>
      </c>
      <c r="F230" s="2">
        <v>10200</v>
      </c>
      <c r="G230" s="2">
        <v>834</v>
      </c>
      <c r="H230" s="2">
        <v>461</v>
      </c>
      <c r="I230" s="2">
        <v>106</v>
      </c>
      <c r="J230" s="2">
        <v>0</v>
      </c>
      <c r="K230" s="1">
        <v>0</v>
      </c>
      <c r="L230" s="1">
        <v>0</v>
      </c>
      <c r="M230" s="1">
        <v>0</v>
      </c>
      <c r="N230" t="s">
        <v>401</v>
      </c>
      <c r="O230" t="s">
        <v>367</v>
      </c>
      <c r="P230" s="1">
        <v>24</v>
      </c>
      <c r="Q230" t="s">
        <v>278</v>
      </c>
      <c r="R230">
        <v>0</v>
      </c>
      <c r="AR230" t="s">
        <v>286</v>
      </c>
      <c r="AS230" t="s">
        <v>1244</v>
      </c>
    </row>
    <row r="231" spans="1:45" x14ac:dyDescent="0.15">
      <c r="A231" t="s">
        <v>222</v>
      </c>
      <c r="B231" t="s">
        <v>328</v>
      </c>
      <c r="C231" t="s">
        <v>844</v>
      </c>
      <c r="D231" t="s">
        <v>402</v>
      </c>
      <c r="E231" t="s">
        <v>40</v>
      </c>
      <c r="F231" s="2">
        <v>10710</v>
      </c>
      <c r="G231" s="2">
        <v>714</v>
      </c>
      <c r="H231" s="2">
        <v>714</v>
      </c>
      <c r="I231" s="2">
        <v>113</v>
      </c>
      <c r="J231" s="2">
        <v>0</v>
      </c>
      <c r="K231" s="1">
        <v>0</v>
      </c>
      <c r="L231" s="1">
        <v>0</v>
      </c>
      <c r="M231" s="1">
        <v>0</v>
      </c>
      <c r="N231" t="s">
        <v>78</v>
      </c>
      <c r="O231" t="s">
        <v>367</v>
      </c>
      <c r="P231" s="1">
        <v>24</v>
      </c>
      <c r="Q231" t="s">
        <v>270</v>
      </c>
      <c r="R231">
        <v>0</v>
      </c>
      <c r="AR231" t="s">
        <v>286</v>
      </c>
      <c r="AS231" t="s">
        <v>1245</v>
      </c>
    </row>
    <row r="232" spans="1:45" x14ac:dyDescent="0.15">
      <c r="A232" t="s">
        <v>15</v>
      </c>
      <c r="B232" t="s">
        <v>285</v>
      </c>
      <c r="C232" t="s">
        <v>845</v>
      </c>
      <c r="D232" t="s">
        <v>403</v>
      </c>
      <c r="E232" t="s">
        <v>21</v>
      </c>
      <c r="F232" s="2">
        <v>8739</v>
      </c>
      <c r="G232" s="2">
        <v>747</v>
      </c>
      <c r="H232" s="2">
        <v>483</v>
      </c>
      <c r="I232" s="2">
        <v>100</v>
      </c>
      <c r="J232" s="2">
        <v>0</v>
      </c>
      <c r="K232" s="1">
        <v>0</v>
      </c>
      <c r="L232" s="1">
        <v>0</v>
      </c>
      <c r="M232" s="1">
        <v>0</v>
      </c>
      <c r="N232" t="s">
        <v>136</v>
      </c>
      <c r="O232" t="s">
        <v>404</v>
      </c>
      <c r="P232" s="1">
        <v>16</v>
      </c>
      <c r="Q232" t="s">
        <v>278</v>
      </c>
      <c r="R232">
        <v>0</v>
      </c>
      <c r="AR232" t="s">
        <v>130</v>
      </c>
      <c r="AS232" t="s">
        <v>1246</v>
      </c>
    </row>
    <row r="233" spans="1:45" x14ac:dyDescent="0.15">
      <c r="A233" t="s">
        <v>15</v>
      </c>
      <c r="B233" t="s">
        <v>306</v>
      </c>
      <c r="C233" t="s">
        <v>846</v>
      </c>
      <c r="D233" t="s">
        <v>405</v>
      </c>
      <c r="E233" t="s">
        <v>40</v>
      </c>
      <c r="F233" s="2">
        <v>10037</v>
      </c>
      <c r="G233" s="2">
        <v>680</v>
      </c>
      <c r="H233" s="2">
        <v>626</v>
      </c>
      <c r="I233" s="2">
        <v>106</v>
      </c>
      <c r="J233" s="2">
        <v>0</v>
      </c>
      <c r="K233" s="1">
        <v>0</v>
      </c>
      <c r="L233" s="1">
        <v>0</v>
      </c>
      <c r="M233" s="1">
        <v>0</v>
      </c>
      <c r="N233" t="s">
        <v>136</v>
      </c>
      <c r="O233" t="s">
        <v>404</v>
      </c>
      <c r="P233" s="1">
        <v>19</v>
      </c>
      <c r="Q233" t="s">
        <v>270</v>
      </c>
      <c r="R233">
        <v>0</v>
      </c>
      <c r="AR233" t="s">
        <v>130</v>
      </c>
      <c r="AS233" t="s">
        <v>1044</v>
      </c>
    </row>
    <row r="234" spans="1:45" x14ac:dyDescent="0.15">
      <c r="A234" t="s">
        <v>15</v>
      </c>
      <c r="B234" t="s">
        <v>344</v>
      </c>
      <c r="C234" t="s">
        <v>847</v>
      </c>
      <c r="D234" t="s">
        <v>406</v>
      </c>
      <c r="E234" t="s">
        <v>21</v>
      </c>
      <c r="F234" s="2">
        <v>11205</v>
      </c>
      <c r="G234" s="2">
        <v>856</v>
      </c>
      <c r="H234" s="2">
        <v>538</v>
      </c>
      <c r="I234" s="2">
        <v>99</v>
      </c>
      <c r="J234" s="2">
        <v>0</v>
      </c>
      <c r="K234" s="1">
        <v>0</v>
      </c>
      <c r="L234" s="1">
        <v>0</v>
      </c>
      <c r="M234" s="1">
        <v>15</v>
      </c>
      <c r="N234" t="s">
        <v>24</v>
      </c>
      <c r="O234" t="s">
        <v>404</v>
      </c>
      <c r="P234" s="1">
        <v>28.000000000000004</v>
      </c>
      <c r="Q234" t="s">
        <v>282</v>
      </c>
      <c r="R234">
        <v>0</v>
      </c>
      <c r="AR234" t="s">
        <v>130</v>
      </c>
      <c r="AS234" t="s">
        <v>1045</v>
      </c>
    </row>
    <row r="235" spans="1:45" x14ac:dyDescent="0.15">
      <c r="A235" t="s">
        <v>15</v>
      </c>
      <c r="B235" t="s">
        <v>407</v>
      </c>
      <c r="C235" t="s">
        <v>848</v>
      </c>
      <c r="D235" t="s">
        <v>408</v>
      </c>
      <c r="E235" t="s">
        <v>21</v>
      </c>
      <c r="F235" s="2">
        <v>7241</v>
      </c>
      <c r="G235" s="2">
        <v>868</v>
      </c>
      <c r="H235" s="2">
        <v>462</v>
      </c>
      <c r="I235" s="2">
        <v>104</v>
      </c>
      <c r="J235" s="2">
        <v>0</v>
      </c>
      <c r="K235" s="1">
        <v>0</v>
      </c>
      <c r="L235" s="1">
        <v>0</v>
      </c>
      <c r="M235" s="1">
        <v>0</v>
      </c>
      <c r="N235" t="s">
        <v>409</v>
      </c>
      <c r="O235" t="s">
        <v>404</v>
      </c>
      <c r="P235" s="1">
        <v>23</v>
      </c>
      <c r="Q235" t="s">
        <v>15</v>
      </c>
      <c r="R235">
        <v>0</v>
      </c>
      <c r="AR235" t="s">
        <v>130</v>
      </c>
      <c r="AS235" t="s">
        <v>1055</v>
      </c>
    </row>
    <row r="236" spans="1:45" x14ac:dyDescent="0.15">
      <c r="A236" t="s">
        <v>15</v>
      </c>
      <c r="B236" t="s">
        <v>410</v>
      </c>
      <c r="C236" t="s">
        <v>849</v>
      </c>
      <c r="D236" t="s">
        <v>411</v>
      </c>
      <c r="E236" t="s">
        <v>21</v>
      </c>
      <c r="F236" s="2">
        <v>8406</v>
      </c>
      <c r="G236" s="2">
        <v>879</v>
      </c>
      <c r="H236" s="2">
        <v>374</v>
      </c>
      <c r="I236" s="2">
        <v>95</v>
      </c>
      <c r="J236" s="2">
        <v>0</v>
      </c>
      <c r="K236" s="1">
        <v>0</v>
      </c>
      <c r="L236" s="1">
        <v>0</v>
      </c>
      <c r="M236" s="1">
        <v>0</v>
      </c>
      <c r="N236" t="s">
        <v>412</v>
      </c>
      <c r="O236" t="s">
        <v>404</v>
      </c>
      <c r="P236" s="1">
        <v>23</v>
      </c>
      <c r="Q236" t="s">
        <v>15</v>
      </c>
      <c r="R236">
        <v>0</v>
      </c>
      <c r="AR236" t="s">
        <v>130</v>
      </c>
      <c r="AS236" t="s">
        <v>1056</v>
      </c>
    </row>
    <row r="237" spans="1:45" x14ac:dyDescent="0.15">
      <c r="A237" t="s">
        <v>15</v>
      </c>
      <c r="B237" t="s">
        <v>413</v>
      </c>
      <c r="C237" t="s">
        <v>850</v>
      </c>
      <c r="D237" t="s">
        <v>414</v>
      </c>
      <c r="E237" t="s">
        <v>21</v>
      </c>
      <c r="F237" s="2">
        <v>10215</v>
      </c>
      <c r="G237" s="2">
        <v>812</v>
      </c>
      <c r="H237" s="2">
        <v>648</v>
      </c>
      <c r="I237" s="2">
        <v>105</v>
      </c>
      <c r="J237" s="2">
        <v>0</v>
      </c>
      <c r="K237" s="1">
        <v>0</v>
      </c>
      <c r="L237" s="1">
        <v>25</v>
      </c>
      <c r="M237" s="1">
        <v>0</v>
      </c>
      <c r="N237" t="s">
        <v>71</v>
      </c>
      <c r="O237" t="s">
        <v>404</v>
      </c>
      <c r="P237" s="1">
        <v>38</v>
      </c>
      <c r="Q237" t="s">
        <v>15</v>
      </c>
      <c r="R237">
        <v>0</v>
      </c>
      <c r="AR237" t="s">
        <v>130</v>
      </c>
      <c r="AS237" t="s">
        <v>1064</v>
      </c>
    </row>
    <row r="238" spans="1:45" x14ac:dyDescent="0.15">
      <c r="A238" t="s">
        <v>91</v>
      </c>
      <c r="B238" t="s">
        <v>359</v>
      </c>
      <c r="C238" t="s">
        <v>851</v>
      </c>
      <c r="D238" t="s">
        <v>415</v>
      </c>
      <c r="E238" t="s">
        <v>21</v>
      </c>
      <c r="F238" s="2">
        <v>9710</v>
      </c>
      <c r="G238" s="2">
        <v>790</v>
      </c>
      <c r="H238" s="2">
        <v>539</v>
      </c>
      <c r="I238" s="2">
        <v>96</v>
      </c>
      <c r="J238" s="2">
        <v>0</v>
      </c>
      <c r="K238" s="1">
        <v>0</v>
      </c>
      <c r="L238" s="1">
        <v>0</v>
      </c>
      <c r="M238" s="1">
        <v>0</v>
      </c>
      <c r="N238" t="s">
        <v>136</v>
      </c>
      <c r="O238" t="s">
        <v>404</v>
      </c>
      <c r="P238" s="1">
        <v>24</v>
      </c>
      <c r="Q238" t="s">
        <v>278</v>
      </c>
      <c r="R238">
        <v>0</v>
      </c>
      <c r="AR238" t="s">
        <v>130</v>
      </c>
      <c r="AS238" t="s">
        <v>1247</v>
      </c>
    </row>
    <row r="239" spans="1:45" x14ac:dyDescent="0.15">
      <c r="A239" t="s">
        <v>91</v>
      </c>
      <c r="B239" t="s">
        <v>290</v>
      </c>
      <c r="C239" t="s">
        <v>852</v>
      </c>
      <c r="D239" t="s">
        <v>416</v>
      </c>
      <c r="E239" t="s">
        <v>40</v>
      </c>
      <c r="F239" s="2">
        <v>11370</v>
      </c>
      <c r="G239" s="2">
        <v>703</v>
      </c>
      <c r="H239" s="2">
        <v>681</v>
      </c>
      <c r="I239" s="2">
        <v>100</v>
      </c>
      <c r="J239" s="2">
        <v>0</v>
      </c>
      <c r="K239" s="1">
        <v>25</v>
      </c>
      <c r="L239" s="1">
        <v>0</v>
      </c>
      <c r="M239" s="1">
        <v>0</v>
      </c>
      <c r="N239" t="s">
        <v>18</v>
      </c>
      <c r="O239" t="s">
        <v>404</v>
      </c>
      <c r="P239" s="1">
        <v>24</v>
      </c>
      <c r="Q239" t="s">
        <v>270</v>
      </c>
      <c r="R239">
        <v>0</v>
      </c>
      <c r="AR239" t="s">
        <v>130</v>
      </c>
      <c r="AS239" t="s">
        <v>1044</v>
      </c>
    </row>
    <row r="240" spans="1:45" x14ac:dyDescent="0.15">
      <c r="A240" t="s">
        <v>91</v>
      </c>
      <c r="B240" t="s">
        <v>413</v>
      </c>
      <c r="C240" t="s">
        <v>853</v>
      </c>
      <c r="D240" t="s">
        <v>417</v>
      </c>
      <c r="E240" t="s">
        <v>21</v>
      </c>
      <c r="F240" s="2">
        <v>10215</v>
      </c>
      <c r="G240" s="2">
        <v>823</v>
      </c>
      <c r="H240" s="2">
        <v>637</v>
      </c>
      <c r="I240" s="2">
        <v>105</v>
      </c>
      <c r="J240" s="2">
        <v>0</v>
      </c>
      <c r="K240" s="1">
        <v>25</v>
      </c>
      <c r="L240" s="1">
        <v>0</v>
      </c>
      <c r="M240" s="1">
        <v>0</v>
      </c>
      <c r="N240" t="s">
        <v>18</v>
      </c>
      <c r="O240" t="s">
        <v>404</v>
      </c>
      <c r="P240" s="1">
        <v>38</v>
      </c>
      <c r="Q240" t="s">
        <v>91</v>
      </c>
      <c r="R240">
        <v>0</v>
      </c>
      <c r="AR240" t="s">
        <v>130</v>
      </c>
      <c r="AS240" t="s">
        <v>1061</v>
      </c>
    </row>
    <row r="241" spans="1:45" x14ac:dyDescent="0.15">
      <c r="A241" t="s">
        <v>91</v>
      </c>
      <c r="B241" t="s">
        <v>407</v>
      </c>
      <c r="C241" t="s">
        <v>854</v>
      </c>
      <c r="D241" t="s">
        <v>418</v>
      </c>
      <c r="E241" t="s">
        <v>21</v>
      </c>
      <c r="F241" s="2">
        <v>6270</v>
      </c>
      <c r="G241" s="2">
        <v>879</v>
      </c>
      <c r="H241" s="2">
        <v>515</v>
      </c>
      <c r="I241" s="2">
        <v>102</v>
      </c>
      <c r="J241" s="2">
        <v>0</v>
      </c>
      <c r="K241" s="1">
        <v>0</v>
      </c>
      <c r="L241" s="1">
        <v>0</v>
      </c>
      <c r="M241" s="1">
        <v>0</v>
      </c>
      <c r="N241" t="s">
        <v>419</v>
      </c>
      <c r="O241" t="s">
        <v>404</v>
      </c>
      <c r="P241" s="1">
        <v>23</v>
      </c>
      <c r="Q241" t="s">
        <v>91</v>
      </c>
      <c r="R241">
        <v>0</v>
      </c>
      <c r="AR241" t="s">
        <v>130</v>
      </c>
      <c r="AS241" t="s">
        <v>1053</v>
      </c>
    </row>
    <row r="242" spans="1:45" x14ac:dyDescent="0.15">
      <c r="A242" t="s">
        <v>91</v>
      </c>
      <c r="B242" t="s">
        <v>410</v>
      </c>
      <c r="C242" t="s">
        <v>855</v>
      </c>
      <c r="D242" t="s">
        <v>420</v>
      </c>
      <c r="E242" t="s">
        <v>21</v>
      </c>
      <c r="F242" s="2">
        <v>7741</v>
      </c>
      <c r="G242" s="2">
        <v>911</v>
      </c>
      <c r="H242" s="2">
        <v>385</v>
      </c>
      <c r="I242" s="2">
        <v>95</v>
      </c>
      <c r="J242" s="2">
        <v>0</v>
      </c>
      <c r="K242" s="1">
        <v>0</v>
      </c>
      <c r="L242" s="1">
        <v>0</v>
      </c>
      <c r="M242" s="1">
        <v>0</v>
      </c>
      <c r="N242" t="s">
        <v>421</v>
      </c>
      <c r="O242" t="s">
        <v>404</v>
      </c>
      <c r="P242" s="1">
        <v>23</v>
      </c>
      <c r="Q242" t="s">
        <v>91</v>
      </c>
      <c r="R242">
        <v>0</v>
      </c>
      <c r="AR242" t="s">
        <v>130</v>
      </c>
      <c r="AS242" t="s">
        <v>1062</v>
      </c>
    </row>
    <row r="243" spans="1:45" x14ac:dyDescent="0.15">
      <c r="A243" t="s">
        <v>91</v>
      </c>
      <c r="B243" t="s">
        <v>297</v>
      </c>
      <c r="C243" t="s">
        <v>856</v>
      </c>
      <c r="D243" t="s">
        <v>422</v>
      </c>
      <c r="E243" t="s">
        <v>4</v>
      </c>
      <c r="F243" s="2">
        <v>13005</v>
      </c>
      <c r="G243" s="2">
        <v>593</v>
      </c>
      <c r="H243" s="2">
        <v>681</v>
      </c>
      <c r="I243" s="2">
        <v>96</v>
      </c>
      <c r="J243" s="2">
        <v>0</v>
      </c>
      <c r="K243" s="1">
        <v>0</v>
      </c>
      <c r="L243" s="1">
        <v>0</v>
      </c>
      <c r="M243" s="1">
        <v>0</v>
      </c>
      <c r="N243" t="s">
        <v>299</v>
      </c>
      <c r="O243" t="s">
        <v>404</v>
      </c>
      <c r="P243" s="1">
        <v>33</v>
      </c>
      <c r="Q243" t="s">
        <v>282</v>
      </c>
      <c r="R243">
        <v>0</v>
      </c>
      <c r="AR243" t="s">
        <v>130</v>
      </c>
      <c r="AS243" t="s">
        <v>1248</v>
      </c>
    </row>
    <row r="244" spans="1:45" x14ac:dyDescent="0.15">
      <c r="A244" t="s">
        <v>135</v>
      </c>
      <c r="B244" t="s">
        <v>410</v>
      </c>
      <c r="C244" t="s">
        <v>857</v>
      </c>
      <c r="D244" t="s">
        <v>423</v>
      </c>
      <c r="E244" t="s">
        <v>21</v>
      </c>
      <c r="F244" s="2">
        <v>7741</v>
      </c>
      <c r="G244" s="2">
        <v>868</v>
      </c>
      <c r="H244" s="2">
        <v>430</v>
      </c>
      <c r="I244" s="2">
        <v>95</v>
      </c>
      <c r="J244" s="2">
        <v>0</v>
      </c>
      <c r="K244" s="1">
        <v>0</v>
      </c>
      <c r="L244" s="1">
        <v>0</v>
      </c>
      <c r="M244" s="1">
        <v>0</v>
      </c>
      <c r="N244" t="s">
        <v>136</v>
      </c>
      <c r="O244" t="s">
        <v>404</v>
      </c>
      <c r="P244" s="1">
        <v>23</v>
      </c>
      <c r="Q244" t="s">
        <v>135</v>
      </c>
      <c r="R244">
        <v>0</v>
      </c>
      <c r="AR244" t="s">
        <v>130</v>
      </c>
      <c r="AS244" t="s">
        <v>1070</v>
      </c>
    </row>
    <row r="245" spans="1:45" x14ac:dyDescent="0.15">
      <c r="A245" t="s">
        <v>135</v>
      </c>
      <c r="B245" t="s">
        <v>413</v>
      </c>
      <c r="C245" t="s">
        <v>858</v>
      </c>
      <c r="D245" t="s">
        <v>424</v>
      </c>
      <c r="E245" t="s">
        <v>4</v>
      </c>
      <c r="F245" s="2">
        <v>11850</v>
      </c>
      <c r="G245" s="2">
        <v>692</v>
      </c>
      <c r="H245" s="2">
        <v>659</v>
      </c>
      <c r="I245" s="2">
        <v>105</v>
      </c>
      <c r="J245" s="2">
        <v>0</v>
      </c>
      <c r="K245" s="1">
        <v>25</v>
      </c>
      <c r="L245" s="1">
        <v>0</v>
      </c>
      <c r="M245" s="1">
        <v>0</v>
      </c>
      <c r="N245" t="s">
        <v>18</v>
      </c>
      <c r="O245" t="s">
        <v>404</v>
      </c>
      <c r="P245" s="1">
        <v>38</v>
      </c>
      <c r="Q245" t="s">
        <v>135</v>
      </c>
      <c r="R245">
        <v>0</v>
      </c>
      <c r="AR245" t="s">
        <v>130</v>
      </c>
      <c r="AS245" t="s">
        <v>1071</v>
      </c>
    </row>
    <row r="246" spans="1:45" x14ac:dyDescent="0.15">
      <c r="A246" t="s">
        <v>135</v>
      </c>
      <c r="B246" t="s">
        <v>407</v>
      </c>
      <c r="C246" t="s">
        <v>859</v>
      </c>
      <c r="D246" t="s">
        <v>425</v>
      </c>
      <c r="E246" t="s">
        <v>40</v>
      </c>
      <c r="F246" s="2">
        <v>10377</v>
      </c>
      <c r="G246" s="2">
        <v>725</v>
      </c>
      <c r="H246" s="2">
        <v>396</v>
      </c>
      <c r="I246" s="2">
        <v>104</v>
      </c>
      <c r="J246" s="2">
        <v>0</v>
      </c>
      <c r="K246" s="1">
        <v>0</v>
      </c>
      <c r="L246" s="1">
        <v>0</v>
      </c>
      <c r="M246" s="1">
        <v>0</v>
      </c>
      <c r="N246" t="s">
        <v>426</v>
      </c>
      <c r="O246" t="s">
        <v>404</v>
      </c>
      <c r="P246" s="1">
        <v>23</v>
      </c>
      <c r="Q246" t="s">
        <v>135</v>
      </c>
      <c r="R246">
        <v>0</v>
      </c>
      <c r="AR246" t="s">
        <v>90</v>
      </c>
      <c r="AS246" t="s">
        <v>1249</v>
      </c>
    </row>
    <row r="247" spans="1:45" x14ac:dyDescent="0.15">
      <c r="A247" t="s">
        <v>135</v>
      </c>
      <c r="B247" t="s">
        <v>328</v>
      </c>
      <c r="C247" t="s">
        <v>860</v>
      </c>
      <c r="D247" t="s">
        <v>427</v>
      </c>
      <c r="E247" t="s">
        <v>4</v>
      </c>
      <c r="F247" s="2">
        <v>15315</v>
      </c>
      <c r="G247" s="2">
        <v>560</v>
      </c>
      <c r="H247" s="2">
        <v>560</v>
      </c>
      <c r="I247" s="2">
        <v>96</v>
      </c>
      <c r="J247" s="2">
        <v>0</v>
      </c>
      <c r="K247" s="1">
        <v>0</v>
      </c>
      <c r="L247" s="1">
        <v>25</v>
      </c>
      <c r="M247" s="1">
        <v>0</v>
      </c>
      <c r="N247" t="s">
        <v>71</v>
      </c>
      <c r="O247" t="s">
        <v>404</v>
      </c>
      <c r="P247" s="1">
        <v>24</v>
      </c>
      <c r="Q247" t="s">
        <v>270</v>
      </c>
      <c r="R247">
        <v>0</v>
      </c>
      <c r="AR247" t="s">
        <v>90</v>
      </c>
      <c r="AS247" t="s">
        <v>1250</v>
      </c>
    </row>
    <row r="248" spans="1:45" x14ac:dyDescent="0.15">
      <c r="A248" t="s">
        <v>179</v>
      </c>
      <c r="B248" t="s">
        <v>410</v>
      </c>
      <c r="C248" t="s">
        <v>861</v>
      </c>
      <c r="D248" t="s">
        <v>428</v>
      </c>
      <c r="E248" t="s">
        <v>21</v>
      </c>
      <c r="F248" s="2">
        <v>7408</v>
      </c>
      <c r="G248" s="2">
        <v>781</v>
      </c>
      <c r="H248" s="2">
        <v>539</v>
      </c>
      <c r="I248" s="2">
        <v>97</v>
      </c>
      <c r="J248" s="2">
        <v>0</v>
      </c>
      <c r="K248" s="1">
        <v>0</v>
      </c>
      <c r="L248" s="1">
        <v>0</v>
      </c>
      <c r="M248" s="1">
        <v>0</v>
      </c>
      <c r="N248" t="s">
        <v>136</v>
      </c>
      <c r="O248" t="s">
        <v>404</v>
      </c>
      <c r="P248" s="1">
        <v>23</v>
      </c>
      <c r="Q248" t="s">
        <v>179</v>
      </c>
      <c r="R248">
        <v>0</v>
      </c>
      <c r="AR248" t="s">
        <v>90</v>
      </c>
      <c r="AS248" t="s">
        <v>1251</v>
      </c>
    </row>
    <row r="249" spans="1:45" x14ac:dyDescent="0.15">
      <c r="A249" t="s">
        <v>179</v>
      </c>
      <c r="B249" t="s">
        <v>375</v>
      </c>
      <c r="C249" t="s">
        <v>862</v>
      </c>
      <c r="D249" t="s">
        <v>429</v>
      </c>
      <c r="E249" t="s">
        <v>4</v>
      </c>
      <c r="F249" s="2">
        <v>12015</v>
      </c>
      <c r="G249" s="2">
        <v>714</v>
      </c>
      <c r="H249" s="2">
        <v>626</v>
      </c>
      <c r="I249" s="2">
        <v>101</v>
      </c>
      <c r="J249" s="2">
        <v>0</v>
      </c>
      <c r="K249" s="1">
        <v>0</v>
      </c>
      <c r="L249" s="1">
        <v>0</v>
      </c>
      <c r="M249" s="1">
        <v>15</v>
      </c>
      <c r="N249" t="s">
        <v>24</v>
      </c>
      <c r="O249" t="s">
        <v>404</v>
      </c>
      <c r="P249" s="1">
        <v>33</v>
      </c>
      <c r="Q249" t="s">
        <v>278</v>
      </c>
      <c r="R249">
        <v>0</v>
      </c>
      <c r="AR249" t="s">
        <v>96</v>
      </c>
      <c r="AS249" t="s">
        <v>1252</v>
      </c>
    </row>
    <row r="250" spans="1:45" x14ac:dyDescent="0.15">
      <c r="A250" t="s">
        <v>179</v>
      </c>
      <c r="B250" t="s">
        <v>308</v>
      </c>
      <c r="C250" t="s">
        <v>863</v>
      </c>
      <c r="D250" t="s">
        <v>430</v>
      </c>
      <c r="E250" t="s">
        <v>21</v>
      </c>
      <c r="F250" s="2">
        <v>10875</v>
      </c>
      <c r="G250" s="2">
        <v>823</v>
      </c>
      <c r="H250" s="2">
        <v>593</v>
      </c>
      <c r="I250" s="2">
        <v>100</v>
      </c>
      <c r="J250" s="2">
        <v>0</v>
      </c>
      <c r="K250" s="1">
        <v>0</v>
      </c>
      <c r="L250" s="1">
        <v>0</v>
      </c>
      <c r="M250" s="1">
        <v>15</v>
      </c>
      <c r="N250" t="s">
        <v>24</v>
      </c>
      <c r="O250" t="s">
        <v>404</v>
      </c>
      <c r="P250" s="1">
        <v>24</v>
      </c>
      <c r="Q250" t="s">
        <v>270</v>
      </c>
      <c r="R250">
        <v>0</v>
      </c>
      <c r="AR250" t="s">
        <v>96</v>
      </c>
      <c r="AS250" t="s">
        <v>1044</v>
      </c>
    </row>
    <row r="251" spans="1:45" x14ac:dyDescent="0.15">
      <c r="A251" t="s">
        <v>179</v>
      </c>
      <c r="B251" t="s">
        <v>407</v>
      </c>
      <c r="C251" t="s">
        <v>864</v>
      </c>
      <c r="D251" t="s">
        <v>431</v>
      </c>
      <c r="E251" t="s">
        <v>21</v>
      </c>
      <c r="F251" s="2">
        <v>5938</v>
      </c>
      <c r="G251" s="2">
        <v>813</v>
      </c>
      <c r="H251" s="2">
        <v>605</v>
      </c>
      <c r="I251" s="2">
        <v>103</v>
      </c>
      <c r="J251" s="2">
        <v>0</v>
      </c>
      <c r="K251" s="1">
        <v>0</v>
      </c>
      <c r="L251" s="1">
        <v>0</v>
      </c>
      <c r="M251" s="1">
        <v>0</v>
      </c>
      <c r="N251" t="s">
        <v>432</v>
      </c>
      <c r="O251" t="s">
        <v>404</v>
      </c>
      <c r="P251" s="1">
        <v>23</v>
      </c>
      <c r="Q251" t="s">
        <v>179</v>
      </c>
      <c r="R251">
        <v>0</v>
      </c>
      <c r="AR251" t="s">
        <v>96</v>
      </c>
      <c r="AS251" t="s">
        <v>1087</v>
      </c>
    </row>
    <row r="252" spans="1:45" x14ac:dyDescent="0.15">
      <c r="A252" t="s">
        <v>179</v>
      </c>
      <c r="B252" t="s">
        <v>413</v>
      </c>
      <c r="C252" t="s">
        <v>865</v>
      </c>
      <c r="D252" t="s">
        <v>433</v>
      </c>
      <c r="E252" t="s">
        <v>40</v>
      </c>
      <c r="F252" s="2">
        <v>10710</v>
      </c>
      <c r="G252" s="2">
        <v>769</v>
      </c>
      <c r="H252" s="2">
        <v>659</v>
      </c>
      <c r="I252" s="2">
        <v>105</v>
      </c>
      <c r="J252" s="2">
        <v>0</v>
      </c>
      <c r="K252" s="1">
        <v>0</v>
      </c>
      <c r="L252" s="1">
        <v>25</v>
      </c>
      <c r="M252" s="1">
        <v>0</v>
      </c>
      <c r="N252" t="s">
        <v>71</v>
      </c>
      <c r="O252" t="s">
        <v>404</v>
      </c>
      <c r="P252" s="1">
        <v>38</v>
      </c>
      <c r="Q252" t="s">
        <v>179</v>
      </c>
      <c r="R252">
        <v>0</v>
      </c>
      <c r="AR252" t="s">
        <v>96</v>
      </c>
      <c r="AS252" t="s">
        <v>1053</v>
      </c>
    </row>
    <row r="253" spans="1:45" x14ac:dyDescent="0.15">
      <c r="A253" t="s">
        <v>222</v>
      </c>
      <c r="B253" t="s">
        <v>410</v>
      </c>
      <c r="C253" t="s">
        <v>866</v>
      </c>
      <c r="D253" t="s">
        <v>434</v>
      </c>
      <c r="E253" t="s">
        <v>21</v>
      </c>
      <c r="F253" s="2">
        <v>7075</v>
      </c>
      <c r="G253" s="2">
        <v>826</v>
      </c>
      <c r="H253" s="2">
        <v>515</v>
      </c>
      <c r="I253" s="2">
        <v>98</v>
      </c>
      <c r="J253" s="2">
        <v>0</v>
      </c>
      <c r="K253" s="1">
        <v>0</v>
      </c>
      <c r="L253" s="1">
        <v>0</v>
      </c>
      <c r="M253" s="1">
        <v>0</v>
      </c>
      <c r="N253" t="s">
        <v>136</v>
      </c>
      <c r="O253" t="s">
        <v>404</v>
      </c>
      <c r="P253" s="1">
        <v>23</v>
      </c>
      <c r="Q253" t="s">
        <v>222</v>
      </c>
      <c r="R253">
        <v>0</v>
      </c>
      <c r="AR253" t="s">
        <v>96</v>
      </c>
      <c r="AS253" t="s">
        <v>1080</v>
      </c>
    </row>
    <row r="254" spans="1:45" x14ac:dyDescent="0.15">
      <c r="A254" t="s">
        <v>222</v>
      </c>
      <c r="B254" t="s">
        <v>413</v>
      </c>
      <c r="C254" t="s">
        <v>867</v>
      </c>
      <c r="D254" t="s">
        <v>435</v>
      </c>
      <c r="E254" t="s">
        <v>21</v>
      </c>
      <c r="F254" s="2">
        <v>10380</v>
      </c>
      <c r="G254" s="2">
        <v>845</v>
      </c>
      <c r="H254" s="2">
        <v>604</v>
      </c>
      <c r="I254" s="2">
        <v>105</v>
      </c>
      <c r="J254" s="2">
        <v>0</v>
      </c>
      <c r="K254" s="1">
        <v>0</v>
      </c>
      <c r="L254" s="1">
        <v>0</v>
      </c>
      <c r="M254" s="1">
        <v>0</v>
      </c>
      <c r="N254" t="s">
        <v>136</v>
      </c>
      <c r="O254" t="s">
        <v>404</v>
      </c>
      <c r="P254" s="1">
        <v>38</v>
      </c>
      <c r="Q254" t="s">
        <v>222</v>
      </c>
      <c r="R254">
        <v>0</v>
      </c>
      <c r="AR254" t="s">
        <v>96</v>
      </c>
      <c r="AS254" t="s">
        <v>1064</v>
      </c>
    </row>
    <row r="255" spans="1:45" x14ac:dyDescent="0.15">
      <c r="A255" t="s">
        <v>222</v>
      </c>
      <c r="B255" t="s">
        <v>274</v>
      </c>
      <c r="C255" t="s">
        <v>868</v>
      </c>
      <c r="D255" t="s">
        <v>436</v>
      </c>
      <c r="E255" t="s">
        <v>21</v>
      </c>
      <c r="F255" s="2">
        <v>9238</v>
      </c>
      <c r="G255" s="2">
        <v>846</v>
      </c>
      <c r="H255" s="2">
        <v>351</v>
      </c>
      <c r="I255" s="2">
        <v>102</v>
      </c>
      <c r="J255" s="2">
        <v>0</v>
      </c>
      <c r="K255" s="1">
        <v>0</v>
      </c>
      <c r="L255" s="1">
        <v>0</v>
      </c>
      <c r="M255" s="1">
        <v>0</v>
      </c>
      <c r="N255" t="s">
        <v>136</v>
      </c>
      <c r="O255" t="s">
        <v>404</v>
      </c>
      <c r="P255" s="1">
        <v>13</v>
      </c>
      <c r="Q255" t="s">
        <v>270</v>
      </c>
      <c r="R255">
        <v>0</v>
      </c>
      <c r="AR255" t="s">
        <v>96</v>
      </c>
      <c r="AS255" t="s">
        <v>1253</v>
      </c>
    </row>
    <row r="256" spans="1:45" x14ac:dyDescent="0.15">
      <c r="A256" t="s">
        <v>222</v>
      </c>
      <c r="B256" t="s">
        <v>133</v>
      </c>
      <c r="C256" t="s">
        <v>869</v>
      </c>
      <c r="D256" t="s">
        <v>437</v>
      </c>
      <c r="E256" t="s">
        <v>40</v>
      </c>
      <c r="F256" s="2">
        <v>6978</v>
      </c>
      <c r="G256" s="2">
        <v>551</v>
      </c>
      <c r="H256" s="2">
        <v>384</v>
      </c>
      <c r="I256" s="2">
        <v>100</v>
      </c>
      <c r="J256" s="2">
        <v>0</v>
      </c>
      <c r="K256" s="1">
        <v>0</v>
      </c>
      <c r="L256" s="1">
        <v>0</v>
      </c>
      <c r="M256" s="1">
        <v>0</v>
      </c>
      <c r="N256" t="s">
        <v>136</v>
      </c>
      <c r="O256" t="s">
        <v>404</v>
      </c>
      <c r="P256" s="1">
        <v>10</v>
      </c>
      <c r="Q256" t="s">
        <v>270</v>
      </c>
      <c r="R256">
        <v>0</v>
      </c>
      <c r="AR256" t="s">
        <v>96</v>
      </c>
      <c r="AS256" t="s">
        <v>1060</v>
      </c>
    </row>
    <row r="257" spans="1:45" x14ac:dyDescent="0.15">
      <c r="A257" t="s">
        <v>222</v>
      </c>
      <c r="B257" t="s">
        <v>304</v>
      </c>
      <c r="C257" t="s">
        <v>870</v>
      </c>
      <c r="D257" t="s">
        <v>438</v>
      </c>
      <c r="E257" t="s">
        <v>4</v>
      </c>
      <c r="F257" s="2">
        <v>11850</v>
      </c>
      <c r="G257" s="2">
        <v>769</v>
      </c>
      <c r="H257" s="2">
        <v>582</v>
      </c>
      <c r="I257" s="2">
        <v>103</v>
      </c>
      <c r="J257" s="2">
        <v>0</v>
      </c>
      <c r="K257" s="1">
        <v>0</v>
      </c>
      <c r="L257" s="1">
        <v>0</v>
      </c>
      <c r="M257" s="1">
        <v>15</v>
      </c>
      <c r="N257" t="s">
        <v>24</v>
      </c>
      <c r="O257" t="s">
        <v>404</v>
      </c>
      <c r="P257" s="1">
        <v>24</v>
      </c>
      <c r="Q257" t="s">
        <v>270</v>
      </c>
      <c r="R257">
        <v>0</v>
      </c>
      <c r="AR257" t="s">
        <v>96</v>
      </c>
      <c r="AS257" t="s">
        <v>1061</v>
      </c>
    </row>
    <row r="258" spans="1:45" x14ac:dyDescent="0.15">
      <c r="A258" t="s">
        <v>222</v>
      </c>
      <c r="B258" t="s">
        <v>407</v>
      </c>
      <c r="C258" t="s">
        <v>871</v>
      </c>
      <c r="D258" t="s">
        <v>439</v>
      </c>
      <c r="E258" t="s">
        <v>21</v>
      </c>
      <c r="F258" s="2">
        <v>5605</v>
      </c>
      <c r="G258" s="2">
        <v>934</v>
      </c>
      <c r="H258" s="2">
        <v>505</v>
      </c>
      <c r="I258" s="2">
        <v>105</v>
      </c>
      <c r="J258" s="2">
        <v>0</v>
      </c>
      <c r="K258" s="1">
        <v>0</v>
      </c>
      <c r="L258" s="1">
        <v>0</v>
      </c>
      <c r="M258" s="1">
        <v>0</v>
      </c>
      <c r="N258" t="s">
        <v>440</v>
      </c>
      <c r="O258" t="s">
        <v>404</v>
      </c>
      <c r="P258" s="1">
        <v>23</v>
      </c>
      <c r="Q258" t="s">
        <v>222</v>
      </c>
      <c r="R258">
        <v>0</v>
      </c>
      <c r="AR258" t="s">
        <v>96</v>
      </c>
      <c r="AS258" t="s">
        <v>1053</v>
      </c>
    </row>
    <row r="259" spans="1:45" x14ac:dyDescent="0.15">
      <c r="A259" t="s">
        <v>222</v>
      </c>
      <c r="B259" t="s">
        <v>292</v>
      </c>
      <c r="C259" t="s">
        <v>872</v>
      </c>
      <c r="D259" t="s">
        <v>441</v>
      </c>
      <c r="E259" t="s">
        <v>21</v>
      </c>
      <c r="F259" s="2">
        <v>10380</v>
      </c>
      <c r="G259" s="2">
        <v>845</v>
      </c>
      <c r="H259" s="2">
        <v>604</v>
      </c>
      <c r="I259" s="2">
        <v>119</v>
      </c>
      <c r="J259" s="2">
        <v>0</v>
      </c>
      <c r="K259" s="1">
        <v>0</v>
      </c>
      <c r="L259" s="1">
        <v>0</v>
      </c>
      <c r="M259" s="1">
        <v>0</v>
      </c>
      <c r="N259" t="s">
        <v>78</v>
      </c>
      <c r="O259" t="s">
        <v>404</v>
      </c>
      <c r="P259" s="1">
        <v>33</v>
      </c>
      <c r="Q259" t="s">
        <v>278</v>
      </c>
      <c r="R259">
        <v>0</v>
      </c>
      <c r="AR259" t="s">
        <v>96</v>
      </c>
      <c r="AS259" t="s">
        <v>1062</v>
      </c>
    </row>
    <row r="260" spans="1:45" x14ac:dyDescent="0.15">
      <c r="A260" t="s">
        <v>222</v>
      </c>
      <c r="B260" t="s">
        <v>337</v>
      </c>
      <c r="C260" t="s">
        <v>873</v>
      </c>
      <c r="D260" t="s">
        <v>442</v>
      </c>
      <c r="E260" t="s">
        <v>21</v>
      </c>
      <c r="F260" s="2">
        <v>7410</v>
      </c>
      <c r="G260" s="2">
        <v>1098</v>
      </c>
      <c r="H260" s="2">
        <v>549</v>
      </c>
      <c r="I260" s="2">
        <v>109</v>
      </c>
      <c r="J260" s="2">
        <v>0</v>
      </c>
      <c r="K260" s="1">
        <v>0</v>
      </c>
      <c r="L260" s="1">
        <v>0</v>
      </c>
      <c r="M260" s="1">
        <v>0</v>
      </c>
      <c r="N260" t="s">
        <v>78</v>
      </c>
      <c r="O260" t="s">
        <v>404</v>
      </c>
      <c r="P260" s="1">
        <v>33</v>
      </c>
      <c r="Q260" t="s">
        <v>282</v>
      </c>
      <c r="R260">
        <v>0</v>
      </c>
      <c r="AR260" t="s">
        <v>96</v>
      </c>
      <c r="AS260" t="s">
        <v>1254</v>
      </c>
    </row>
    <row r="261" spans="1:45" x14ac:dyDescent="0.15">
      <c r="A261" t="s">
        <v>15</v>
      </c>
      <c r="B261" t="s">
        <v>283</v>
      </c>
      <c r="C261" t="s">
        <v>874</v>
      </c>
      <c r="D261" t="s">
        <v>443</v>
      </c>
      <c r="E261" t="s">
        <v>21</v>
      </c>
      <c r="F261" s="2">
        <v>9874</v>
      </c>
      <c r="G261" s="2">
        <v>768</v>
      </c>
      <c r="H261" s="2">
        <v>549</v>
      </c>
      <c r="I261" s="2">
        <v>106</v>
      </c>
      <c r="J261" s="2">
        <v>0</v>
      </c>
      <c r="K261" s="1">
        <v>0</v>
      </c>
      <c r="L261" s="1">
        <v>0</v>
      </c>
      <c r="M261" s="1">
        <v>0</v>
      </c>
      <c r="N261" t="s">
        <v>136</v>
      </c>
      <c r="O261" t="s">
        <v>16</v>
      </c>
      <c r="P261" s="1">
        <v>33</v>
      </c>
      <c r="Q261" t="s">
        <v>278</v>
      </c>
      <c r="R261">
        <v>0</v>
      </c>
      <c r="AR261" t="s">
        <v>96</v>
      </c>
      <c r="AS261" t="s">
        <v>1060</v>
      </c>
    </row>
    <row r="262" spans="1:45" x14ac:dyDescent="0.15">
      <c r="A262" t="s">
        <v>15</v>
      </c>
      <c r="B262" t="s">
        <v>444</v>
      </c>
      <c r="C262" t="s">
        <v>875</v>
      </c>
      <c r="D262" t="s">
        <v>445</v>
      </c>
      <c r="E262" t="s">
        <v>16</v>
      </c>
      <c r="F262" s="2">
        <v>9876</v>
      </c>
      <c r="G262" s="2">
        <v>441</v>
      </c>
      <c r="H262" s="2">
        <v>714</v>
      </c>
      <c r="I262" s="2">
        <v>99</v>
      </c>
      <c r="J262" s="2">
        <v>0</v>
      </c>
      <c r="K262" s="1">
        <v>0</v>
      </c>
      <c r="L262" s="1">
        <v>0</v>
      </c>
      <c r="M262" s="1">
        <v>0</v>
      </c>
      <c r="N262" t="s">
        <v>136</v>
      </c>
      <c r="O262" t="s">
        <v>16</v>
      </c>
      <c r="P262" s="1">
        <v>30</v>
      </c>
      <c r="Q262" t="s">
        <v>15</v>
      </c>
      <c r="R262">
        <v>0</v>
      </c>
      <c r="AR262" t="s">
        <v>96</v>
      </c>
      <c r="AS262" t="s">
        <v>1061</v>
      </c>
    </row>
    <row r="263" spans="1:45" x14ac:dyDescent="0.15">
      <c r="A263" t="s">
        <v>15</v>
      </c>
      <c r="B263" t="s">
        <v>114</v>
      </c>
      <c r="C263" t="s">
        <v>876</v>
      </c>
      <c r="D263" t="s">
        <v>446</v>
      </c>
      <c r="E263" t="s">
        <v>21</v>
      </c>
      <c r="F263" s="2">
        <v>8905</v>
      </c>
      <c r="G263" s="2">
        <v>658</v>
      </c>
      <c r="H263" s="2">
        <v>560</v>
      </c>
      <c r="I263" s="2">
        <v>104</v>
      </c>
      <c r="J263" s="2">
        <v>0</v>
      </c>
      <c r="K263" s="1">
        <v>0</v>
      </c>
      <c r="L263" s="1">
        <v>0</v>
      </c>
      <c r="M263" s="1">
        <v>0</v>
      </c>
      <c r="N263" t="s">
        <v>136</v>
      </c>
      <c r="O263" t="s">
        <v>16</v>
      </c>
      <c r="P263" s="1">
        <v>25</v>
      </c>
      <c r="Q263" t="s">
        <v>15</v>
      </c>
      <c r="R263">
        <v>0</v>
      </c>
      <c r="AR263" t="s">
        <v>96</v>
      </c>
      <c r="AS263" t="s">
        <v>1053</v>
      </c>
    </row>
    <row r="264" spans="1:45" x14ac:dyDescent="0.15">
      <c r="A264" t="s">
        <v>15</v>
      </c>
      <c r="B264" t="s">
        <v>447</v>
      </c>
      <c r="C264" t="s">
        <v>877</v>
      </c>
      <c r="D264" t="s">
        <v>448</v>
      </c>
      <c r="E264" t="s">
        <v>40</v>
      </c>
      <c r="F264" s="2">
        <v>11535</v>
      </c>
      <c r="G264" s="2">
        <v>714</v>
      </c>
      <c r="H264" s="2">
        <v>659</v>
      </c>
      <c r="I264" s="2">
        <v>100</v>
      </c>
      <c r="J264" s="2">
        <v>0</v>
      </c>
      <c r="K264" s="1">
        <v>0</v>
      </c>
      <c r="L264" s="1">
        <v>0</v>
      </c>
      <c r="M264" s="1">
        <v>15</v>
      </c>
      <c r="N264" t="s">
        <v>24</v>
      </c>
      <c r="O264" t="s">
        <v>16</v>
      </c>
      <c r="P264" s="1">
        <v>50</v>
      </c>
      <c r="Q264" t="s">
        <v>15</v>
      </c>
      <c r="R264">
        <v>0</v>
      </c>
      <c r="AR264" t="s">
        <v>96</v>
      </c>
      <c r="AS264" t="s">
        <v>1062</v>
      </c>
    </row>
    <row r="265" spans="1:45" x14ac:dyDescent="0.15">
      <c r="A265" t="s">
        <v>15</v>
      </c>
      <c r="B265" t="s">
        <v>449</v>
      </c>
      <c r="C265" t="s">
        <v>878</v>
      </c>
      <c r="D265" t="s">
        <v>450</v>
      </c>
      <c r="E265" t="s">
        <v>4</v>
      </c>
      <c r="F265" s="2">
        <v>11209</v>
      </c>
      <c r="G265" s="2">
        <v>462</v>
      </c>
      <c r="H265" s="2">
        <v>605</v>
      </c>
      <c r="I265" s="2">
        <v>101</v>
      </c>
      <c r="J265" s="2">
        <v>0</v>
      </c>
      <c r="K265" s="1">
        <v>0</v>
      </c>
      <c r="L265" s="1">
        <v>0</v>
      </c>
      <c r="M265" s="1">
        <v>0</v>
      </c>
      <c r="N265" t="s">
        <v>451</v>
      </c>
      <c r="O265" t="s">
        <v>16</v>
      </c>
      <c r="P265" s="1">
        <v>30</v>
      </c>
      <c r="Q265" t="s">
        <v>15</v>
      </c>
      <c r="R265">
        <v>0</v>
      </c>
      <c r="AR265" t="s">
        <v>97</v>
      </c>
      <c r="AS265" t="s">
        <v>1255</v>
      </c>
    </row>
    <row r="266" spans="1:45" x14ac:dyDescent="0.15">
      <c r="A266" t="s">
        <v>15</v>
      </c>
      <c r="B266" t="s">
        <v>452</v>
      </c>
      <c r="C266" t="s">
        <v>879</v>
      </c>
      <c r="D266" t="s">
        <v>453</v>
      </c>
      <c r="E266" t="s">
        <v>40</v>
      </c>
      <c r="F266" s="2">
        <v>9547</v>
      </c>
      <c r="G266" s="2">
        <v>703</v>
      </c>
      <c r="H266" s="2">
        <v>636</v>
      </c>
      <c r="I266" s="2">
        <v>96</v>
      </c>
      <c r="J266" s="2">
        <v>0</v>
      </c>
      <c r="K266" s="1">
        <v>0</v>
      </c>
      <c r="L266" s="1">
        <v>0</v>
      </c>
      <c r="M266" s="1">
        <v>0</v>
      </c>
      <c r="N266" t="s">
        <v>454</v>
      </c>
      <c r="O266" t="s">
        <v>16</v>
      </c>
      <c r="P266" s="1">
        <v>40</v>
      </c>
      <c r="Q266" t="s">
        <v>15</v>
      </c>
      <c r="R266">
        <v>0</v>
      </c>
      <c r="AR266" t="s">
        <v>97</v>
      </c>
      <c r="AS266" t="s">
        <v>1051</v>
      </c>
    </row>
    <row r="267" spans="1:45" x14ac:dyDescent="0.15">
      <c r="A267" t="s">
        <v>15</v>
      </c>
      <c r="B267" t="s">
        <v>292</v>
      </c>
      <c r="C267" t="s">
        <v>880</v>
      </c>
      <c r="D267" t="s">
        <v>455</v>
      </c>
      <c r="E267" t="s">
        <v>40</v>
      </c>
      <c r="F267" s="2">
        <v>11535</v>
      </c>
      <c r="G267" s="2">
        <v>769</v>
      </c>
      <c r="H267" s="2">
        <v>604</v>
      </c>
      <c r="I267" s="2">
        <v>104</v>
      </c>
      <c r="J267" s="2">
        <v>0</v>
      </c>
      <c r="K267" s="1">
        <v>0</v>
      </c>
      <c r="L267" s="1">
        <v>25</v>
      </c>
      <c r="M267" s="1">
        <v>0</v>
      </c>
      <c r="N267" t="s">
        <v>71</v>
      </c>
      <c r="O267" t="s">
        <v>16</v>
      </c>
      <c r="P267" s="1">
        <v>44</v>
      </c>
      <c r="Q267" t="s">
        <v>278</v>
      </c>
      <c r="R267">
        <v>0</v>
      </c>
      <c r="AR267" t="s">
        <v>97</v>
      </c>
      <c r="AS267" t="s">
        <v>1061</v>
      </c>
    </row>
    <row r="268" spans="1:45" x14ac:dyDescent="0.15">
      <c r="A268" t="s">
        <v>15</v>
      </c>
      <c r="B268" t="s">
        <v>304</v>
      </c>
      <c r="C268" t="s">
        <v>881</v>
      </c>
      <c r="D268" t="s">
        <v>456</v>
      </c>
      <c r="E268" t="s">
        <v>4</v>
      </c>
      <c r="F268" s="2">
        <v>12015</v>
      </c>
      <c r="G268" s="2">
        <v>703</v>
      </c>
      <c r="H268" s="2">
        <v>637</v>
      </c>
      <c r="I268" s="2">
        <v>118</v>
      </c>
      <c r="J268" s="2">
        <v>0</v>
      </c>
      <c r="K268" s="1">
        <v>0</v>
      </c>
      <c r="L268" s="1">
        <v>0</v>
      </c>
      <c r="M268" s="1">
        <v>0</v>
      </c>
      <c r="N268" t="s">
        <v>78</v>
      </c>
      <c r="O268" t="s">
        <v>16</v>
      </c>
      <c r="P268" s="1">
        <v>33</v>
      </c>
      <c r="Q268" t="s">
        <v>270</v>
      </c>
      <c r="R268">
        <v>0</v>
      </c>
      <c r="AR268" t="s">
        <v>97</v>
      </c>
      <c r="AS268" t="s">
        <v>1046</v>
      </c>
    </row>
    <row r="269" spans="1:45" x14ac:dyDescent="0.15">
      <c r="A269" t="s">
        <v>91</v>
      </c>
      <c r="B269" t="s">
        <v>444</v>
      </c>
      <c r="C269" t="s">
        <v>882</v>
      </c>
      <c r="D269" t="s">
        <v>457</v>
      </c>
      <c r="E269" t="s">
        <v>4</v>
      </c>
      <c r="F269" s="2">
        <v>11541</v>
      </c>
      <c r="G269" s="2">
        <v>472</v>
      </c>
      <c r="H269" s="2">
        <v>571</v>
      </c>
      <c r="I269" s="2">
        <v>99</v>
      </c>
      <c r="J269" s="2">
        <v>0</v>
      </c>
      <c r="K269" s="1">
        <v>0</v>
      </c>
      <c r="L269" s="1">
        <v>0</v>
      </c>
      <c r="M269" s="1">
        <v>0</v>
      </c>
      <c r="N269" t="s">
        <v>136</v>
      </c>
      <c r="O269" t="s">
        <v>16</v>
      </c>
      <c r="P269" s="1">
        <v>30</v>
      </c>
      <c r="Q269" t="s">
        <v>91</v>
      </c>
      <c r="R269">
        <v>0</v>
      </c>
      <c r="AR269" t="s">
        <v>97</v>
      </c>
      <c r="AS269" t="s">
        <v>1047</v>
      </c>
    </row>
    <row r="270" spans="1:45" x14ac:dyDescent="0.15">
      <c r="A270" t="s">
        <v>91</v>
      </c>
      <c r="B270" t="s">
        <v>279</v>
      </c>
      <c r="C270" t="s">
        <v>883</v>
      </c>
      <c r="D270" t="s">
        <v>458</v>
      </c>
      <c r="E270" t="s">
        <v>16</v>
      </c>
      <c r="F270" s="2">
        <v>9547</v>
      </c>
      <c r="G270" s="2">
        <v>658</v>
      </c>
      <c r="H270" s="2">
        <v>680</v>
      </c>
      <c r="I270" s="2">
        <v>103</v>
      </c>
      <c r="J270" s="2">
        <v>0</v>
      </c>
      <c r="K270" s="1">
        <v>0</v>
      </c>
      <c r="L270" s="1">
        <v>0</v>
      </c>
      <c r="M270" s="1">
        <v>0</v>
      </c>
      <c r="N270" t="s">
        <v>459</v>
      </c>
      <c r="O270" t="s">
        <v>16</v>
      </c>
      <c r="P270" s="1">
        <v>33</v>
      </c>
      <c r="Q270" t="s">
        <v>282</v>
      </c>
      <c r="R270">
        <v>0</v>
      </c>
      <c r="AR270" t="s">
        <v>97</v>
      </c>
      <c r="AS270" t="s">
        <v>1090</v>
      </c>
    </row>
    <row r="271" spans="1:45" x14ac:dyDescent="0.15">
      <c r="A271" t="s">
        <v>91</v>
      </c>
      <c r="B271" t="s">
        <v>449</v>
      </c>
      <c r="C271" t="s">
        <v>884</v>
      </c>
      <c r="D271" t="s">
        <v>460</v>
      </c>
      <c r="E271" t="s">
        <v>4</v>
      </c>
      <c r="F271" s="2">
        <v>12373</v>
      </c>
      <c r="G271" s="2">
        <v>385</v>
      </c>
      <c r="H271" s="2">
        <v>605</v>
      </c>
      <c r="I271" s="2">
        <v>101</v>
      </c>
      <c r="J271" s="2">
        <v>0</v>
      </c>
      <c r="K271" s="1">
        <v>0</v>
      </c>
      <c r="L271" s="1">
        <v>0</v>
      </c>
      <c r="M271" s="1">
        <v>0</v>
      </c>
      <c r="N271" t="s">
        <v>461</v>
      </c>
      <c r="O271" t="s">
        <v>16</v>
      </c>
      <c r="P271" s="1">
        <v>30</v>
      </c>
      <c r="Q271" t="s">
        <v>91</v>
      </c>
      <c r="R271">
        <v>0</v>
      </c>
      <c r="AR271" t="s">
        <v>97</v>
      </c>
      <c r="AS271" t="s">
        <v>1049</v>
      </c>
    </row>
    <row r="272" spans="1:45" x14ac:dyDescent="0.15">
      <c r="A272" t="s">
        <v>91</v>
      </c>
      <c r="B272" t="s">
        <v>452</v>
      </c>
      <c r="C272" t="s">
        <v>885</v>
      </c>
      <c r="D272" t="s">
        <v>462</v>
      </c>
      <c r="E272" t="s">
        <v>40</v>
      </c>
      <c r="F272" s="2">
        <v>12505</v>
      </c>
      <c r="G272" s="2">
        <v>526</v>
      </c>
      <c r="H272" s="2">
        <v>615</v>
      </c>
      <c r="I272" s="2">
        <v>96</v>
      </c>
      <c r="J272" s="2">
        <v>0</v>
      </c>
      <c r="K272" s="1">
        <v>0</v>
      </c>
      <c r="L272" s="1">
        <v>0</v>
      </c>
      <c r="M272" s="1">
        <v>0</v>
      </c>
      <c r="N272" t="s">
        <v>463</v>
      </c>
      <c r="O272" t="s">
        <v>16</v>
      </c>
      <c r="P272" s="1">
        <v>40</v>
      </c>
      <c r="Q272" t="s">
        <v>91</v>
      </c>
      <c r="R272">
        <v>0</v>
      </c>
      <c r="AR272" t="s">
        <v>97</v>
      </c>
      <c r="AS272" t="s">
        <v>1091</v>
      </c>
    </row>
    <row r="273" spans="1:45" x14ac:dyDescent="0.15">
      <c r="A273" t="s">
        <v>91</v>
      </c>
      <c r="B273" t="s">
        <v>447</v>
      </c>
      <c r="C273" t="s">
        <v>886</v>
      </c>
      <c r="D273" t="s">
        <v>464</v>
      </c>
      <c r="E273" t="s">
        <v>21</v>
      </c>
      <c r="F273" s="2">
        <v>11040</v>
      </c>
      <c r="G273" s="2">
        <v>834</v>
      </c>
      <c r="H273" s="2">
        <v>571</v>
      </c>
      <c r="I273" s="2">
        <v>100</v>
      </c>
      <c r="J273" s="2">
        <v>0</v>
      </c>
      <c r="K273" s="1">
        <v>0</v>
      </c>
      <c r="L273" s="1">
        <v>25</v>
      </c>
      <c r="M273" s="1">
        <v>0</v>
      </c>
      <c r="N273" t="s">
        <v>71</v>
      </c>
      <c r="O273" t="s">
        <v>16</v>
      </c>
      <c r="P273" s="1">
        <v>50</v>
      </c>
      <c r="Q273" t="s">
        <v>91</v>
      </c>
      <c r="R273">
        <v>0</v>
      </c>
      <c r="AR273" t="s">
        <v>97</v>
      </c>
      <c r="AS273" t="s">
        <v>1256</v>
      </c>
    </row>
    <row r="274" spans="1:45" x14ac:dyDescent="0.15">
      <c r="A274" t="s">
        <v>91</v>
      </c>
      <c r="B274" t="s">
        <v>69</v>
      </c>
      <c r="C274" t="s">
        <v>887</v>
      </c>
      <c r="D274" t="s">
        <v>465</v>
      </c>
      <c r="E274" t="s">
        <v>40</v>
      </c>
      <c r="F274" s="2">
        <v>11689</v>
      </c>
      <c r="G274" s="2">
        <v>549</v>
      </c>
      <c r="H274" s="2">
        <v>647</v>
      </c>
      <c r="I274" s="2">
        <v>111</v>
      </c>
      <c r="J274" s="2">
        <v>0</v>
      </c>
      <c r="K274" s="1">
        <v>0</v>
      </c>
      <c r="L274" s="1">
        <v>0</v>
      </c>
      <c r="M274" s="1">
        <v>0</v>
      </c>
      <c r="N274" t="s">
        <v>78</v>
      </c>
      <c r="O274" t="s">
        <v>16</v>
      </c>
      <c r="P274" s="1">
        <v>27</v>
      </c>
      <c r="Q274" t="s">
        <v>278</v>
      </c>
      <c r="R274">
        <v>0</v>
      </c>
      <c r="AR274" t="s">
        <v>97</v>
      </c>
      <c r="AS274" t="s">
        <v>1044</v>
      </c>
    </row>
    <row r="275" spans="1:45" x14ac:dyDescent="0.15">
      <c r="A275" t="s">
        <v>91</v>
      </c>
      <c r="B275" t="s">
        <v>267</v>
      </c>
      <c r="C275" t="s">
        <v>888</v>
      </c>
      <c r="D275" t="s">
        <v>466</v>
      </c>
      <c r="E275" t="s">
        <v>16</v>
      </c>
      <c r="F275" s="2">
        <v>10545</v>
      </c>
      <c r="G275" s="2">
        <v>692</v>
      </c>
      <c r="H275" s="2">
        <v>747</v>
      </c>
      <c r="I275" s="2">
        <v>116</v>
      </c>
      <c r="J275" s="2">
        <v>0</v>
      </c>
      <c r="K275" s="1">
        <v>0</v>
      </c>
      <c r="L275" s="1">
        <v>0</v>
      </c>
      <c r="M275" s="1">
        <v>0</v>
      </c>
      <c r="N275" t="s">
        <v>78</v>
      </c>
      <c r="O275" t="s">
        <v>16</v>
      </c>
      <c r="P275" s="1">
        <v>33</v>
      </c>
      <c r="Q275" t="s">
        <v>270</v>
      </c>
      <c r="R275">
        <v>0</v>
      </c>
      <c r="AR275" t="s">
        <v>97</v>
      </c>
      <c r="AS275" t="s">
        <v>1045</v>
      </c>
    </row>
    <row r="276" spans="1:45" x14ac:dyDescent="0.15">
      <c r="A276" t="s">
        <v>135</v>
      </c>
      <c r="B276" t="s">
        <v>302</v>
      </c>
      <c r="C276" t="s">
        <v>889</v>
      </c>
      <c r="D276" t="s">
        <v>467</v>
      </c>
      <c r="E276" t="s">
        <v>40</v>
      </c>
      <c r="F276" s="2">
        <v>10384</v>
      </c>
      <c r="G276" s="2">
        <v>604</v>
      </c>
      <c r="H276" s="2">
        <v>680</v>
      </c>
      <c r="I276" s="2">
        <v>105</v>
      </c>
      <c r="J276" s="2">
        <v>0</v>
      </c>
      <c r="K276" s="1">
        <v>0</v>
      </c>
      <c r="L276" s="1">
        <v>0</v>
      </c>
      <c r="M276" s="1">
        <v>0</v>
      </c>
      <c r="N276" t="s">
        <v>136</v>
      </c>
      <c r="O276" t="s">
        <v>16</v>
      </c>
      <c r="P276" s="1">
        <v>33</v>
      </c>
      <c r="Q276" t="s">
        <v>278</v>
      </c>
      <c r="R276">
        <v>0</v>
      </c>
      <c r="AR276" t="s">
        <v>97</v>
      </c>
      <c r="AS276" t="s">
        <v>1053</v>
      </c>
    </row>
    <row r="277" spans="1:45" x14ac:dyDescent="0.15">
      <c r="A277" t="s">
        <v>135</v>
      </c>
      <c r="B277" t="s">
        <v>444</v>
      </c>
      <c r="C277" t="s">
        <v>890</v>
      </c>
      <c r="D277" t="s">
        <v>468</v>
      </c>
      <c r="E277" t="s">
        <v>4</v>
      </c>
      <c r="F277" s="2">
        <v>11209</v>
      </c>
      <c r="G277" s="2">
        <v>505</v>
      </c>
      <c r="H277" s="2">
        <v>560</v>
      </c>
      <c r="I277" s="2">
        <v>99</v>
      </c>
      <c r="J277" s="2">
        <v>0</v>
      </c>
      <c r="K277" s="1">
        <v>0</v>
      </c>
      <c r="L277" s="1">
        <v>0</v>
      </c>
      <c r="M277" s="1">
        <v>0</v>
      </c>
      <c r="N277" t="s">
        <v>136</v>
      </c>
      <c r="O277" t="s">
        <v>16</v>
      </c>
      <c r="P277" s="1">
        <v>30</v>
      </c>
      <c r="Q277" t="s">
        <v>135</v>
      </c>
      <c r="R277">
        <v>0</v>
      </c>
      <c r="AR277" t="s">
        <v>97</v>
      </c>
      <c r="AS277" t="s">
        <v>1047</v>
      </c>
    </row>
    <row r="278" spans="1:45" x14ac:dyDescent="0.15">
      <c r="A278" t="s">
        <v>135</v>
      </c>
      <c r="B278" t="s">
        <v>447</v>
      </c>
      <c r="C278" t="s">
        <v>891</v>
      </c>
      <c r="D278" t="s">
        <v>469</v>
      </c>
      <c r="E278" t="s">
        <v>4</v>
      </c>
      <c r="F278" s="2">
        <v>12675</v>
      </c>
      <c r="G278" s="2">
        <v>670</v>
      </c>
      <c r="H278" s="2">
        <v>626</v>
      </c>
      <c r="I278" s="2">
        <v>100</v>
      </c>
      <c r="J278" s="2">
        <v>0</v>
      </c>
      <c r="K278" s="1">
        <v>0</v>
      </c>
      <c r="L278" s="1">
        <v>0</v>
      </c>
      <c r="M278" s="1">
        <v>15</v>
      </c>
      <c r="N278" t="s">
        <v>24</v>
      </c>
      <c r="O278" t="s">
        <v>16</v>
      </c>
      <c r="P278" s="1">
        <v>50</v>
      </c>
      <c r="Q278" t="s">
        <v>135</v>
      </c>
      <c r="R278">
        <v>0</v>
      </c>
      <c r="S278">
        <f>IFERROR(VLOOKUP(E4,Database!D295:P340,13,0),0)</f>
        <v>0</v>
      </c>
      <c r="AR278" t="s">
        <v>97</v>
      </c>
      <c r="AS278" t="s">
        <v>1076</v>
      </c>
    </row>
    <row r="279" spans="1:45" x14ac:dyDescent="0.15">
      <c r="A279" t="s">
        <v>135</v>
      </c>
      <c r="B279" t="s">
        <v>449</v>
      </c>
      <c r="C279" t="s">
        <v>892</v>
      </c>
      <c r="D279" t="s">
        <v>470</v>
      </c>
      <c r="E279" t="s">
        <v>4</v>
      </c>
      <c r="F279" s="2">
        <v>10709</v>
      </c>
      <c r="G279" s="2">
        <v>549</v>
      </c>
      <c r="H279" s="2">
        <v>549</v>
      </c>
      <c r="I279" s="2">
        <v>101</v>
      </c>
      <c r="J279" s="2">
        <v>0</v>
      </c>
      <c r="K279" s="1">
        <v>0</v>
      </c>
      <c r="L279" s="1">
        <v>0</v>
      </c>
      <c r="M279" s="1">
        <v>0</v>
      </c>
      <c r="N279" t="s">
        <v>471</v>
      </c>
      <c r="O279" t="s">
        <v>16</v>
      </c>
      <c r="P279" s="1">
        <v>30</v>
      </c>
      <c r="Q279" t="s">
        <v>135</v>
      </c>
      <c r="R279">
        <v>0</v>
      </c>
      <c r="AR279" t="s">
        <v>97</v>
      </c>
      <c r="AS279" t="s">
        <v>1257</v>
      </c>
    </row>
    <row r="280" spans="1:45" x14ac:dyDescent="0.15">
      <c r="A280" t="s">
        <v>135</v>
      </c>
      <c r="B280" t="s">
        <v>114</v>
      </c>
      <c r="C280" t="s">
        <v>893</v>
      </c>
      <c r="D280" t="s">
        <v>472</v>
      </c>
      <c r="E280" t="s">
        <v>21</v>
      </c>
      <c r="F280" s="2">
        <v>9238</v>
      </c>
      <c r="G280" s="2">
        <v>669</v>
      </c>
      <c r="H280" s="2">
        <v>528</v>
      </c>
      <c r="I280" s="2">
        <v>105</v>
      </c>
      <c r="J280" s="2">
        <v>0</v>
      </c>
      <c r="K280" s="1">
        <v>0</v>
      </c>
      <c r="L280" s="1">
        <v>0</v>
      </c>
      <c r="M280" s="1">
        <v>0</v>
      </c>
      <c r="N280" t="s">
        <v>473</v>
      </c>
      <c r="O280" t="s">
        <v>16</v>
      </c>
      <c r="P280" s="1">
        <v>25</v>
      </c>
      <c r="Q280" t="s">
        <v>135</v>
      </c>
      <c r="R280">
        <v>0</v>
      </c>
      <c r="AR280" t="s">
        <v>97</v>
      </c>
      <c r="AS280" t="s">
        <v>1060</v>
      </c>
    </row>
    <row r="281" spans="1:45" x14ac:dyDescent="0.15">
      <c r="A281" t="s">
        <v>135</v>
      </c>
      <c r="B281" t="s">
        <v>452</v>
      </c>
      <c r="C281" t="s">
        <v>894</v>
      </c>
      <c r="D281" t="s">
        <v>474</v>
      </c>
      <c r="E281" t="s">
        <v>40</v>
      </c>
      <c r="F281" s="2">
        <v>9221</v>
      </c>
      <c r="G281" s="2">
        <v>615</v>
      </c>
      <c r="H281" s="2">
        <v>747</v>
      </c>
      <c r="I281" s="2">
        <v>96</v>
      </c>
      <c r="J281" s="2">
        <v>0</v>
      </c>
      <c r="K281" s="1">
        <v>0</v>
      </c>
      <c r="L281" s="1">
        <v>0</v>
      </c>
      <c r="M281" s="1">
        <v>0</v>
      </c>
      <c r="N281" t="s">
        <v>475</v>
      </c>
      <c r="O281" t="s">
        <v>16</v>
      </c>
      <c r="P281" s="1">
        <v>40</v>
      </c>
      <c r="Q281" t="s">
        <v>135</v>
      </c>
      <c r="R281">
        <v>0</v>
      </c>
      <c r="AR281" t="s">
        <v>97</v>
      </c>
      <c r="AS281" t="s">
        <v>1061</v>
      </c>
    </row>
    <row r="282" spans="1:45" x14ac:dyDescent="0.15">
      <c r="A282" t="s">
        <v>135</v>
      </c>
      <c r="B282" t="s">
        <v>337</v>
      </c>
      <c r="C282" t="s">
        <v>895</v>
      </c>
      <c r="D282" t="s">
        <v>476</v>
      </c>
      <c r="E282" t="s">
        <v>21</v>
      </c>
      <c r="F282" s="2">
        <v>9390</v>
      </c>
      <c r="G282" s="2">
        <v>1054</v>
      </c>
      <c r="H282" s="2">
        <v>461</v>
      </c>
      <c r="I282" s="2">
        <v>94</v>
      </c>
      <c r="J282" s="2">
        <v>0</v>
      </c>
      <c r="K282" s="1">
        <v>0</v>
      </c>
      <c r="L282" s="1">
        <v>25</v>
      </c>
      <c r="M282" s="1">
        <v>0</v>
      </c>
      <c r="N282" t="s">
        <v>71</v>
      </c>
      <c r="O282" t="s">
        <v>16</v>
      </c>
      <c r="P282" s="1">
        <v>44</v>
      </c>
      <c r="Q282" t="s">
        <v>282</v>
      </c>
      <c r="R282">
        <v>0</v>
      </c>
      <c r="AR282" t="s">
        <v>97</v>
      </c>
      <c r="AS282" t="s">
        <v>1082</v>
      </c>
    </row>
    <row r="283" spans="1:45" x14ac:dyDescent="0.15">
      <c r="A283" t="s">
        <v>179</v>
      </c>
      <c r="B283" t="s">
        <v>444</v>
      </c>
      <c r="C283" t="s">
        <v>896</v>
      </c>
      <c r="D283" t="s">
        <v>477</v>
      </c>
      <c r="E283" t="s">
        <v>4</v>
      </c>
      <c r="F283" s="2">
        <v>10876</v>
      </c>
      <c r="G283" s="2">
        <v>515</v>
      </c>
      <c r="H283" s="2">
        <v>571</v>
      </c>
      <c r="I283" s="2">
        <v>99</v>
      </c>
      <c r="J283" s="2">
        <v>0</v>
      </c>
      <c r="K283" s="1">
        <v>0</v>
      </c>
      <c r="L283" s="1">
        <v>0</v>
      </c>
      <c r="M283" s="1">
        <v>0</v>
      </c>
      <c r="N283" t="s">
        <v>136</v>
      </c>
      <c r="O283" t="s">
        <v>16</v>
      </c>
      <c r="P283" s="1">
        <v>30</v>
      </c>
      <c r="Q283" t="s">
        <v>179</v>
      </c>
      <c r="R283">
        <v>0</v>
      </c>
      <c r="AR283" t="s">
        <v>97</v>
      </c>
      <c r="AS283" t="s">
        <v>1062</v>
      </c>
    </row>
    <row r="284" spans="1:45" x14ac:dyDescent="0.15">
      <c r="A284" t="s">
        <v>179</v>
      </c>
      <c r="B284" t="s">
        <v>306</v>
      </c>
      <c r="C284" t="s">
        <v>897</v>
      </c>
      <c r="D284" t="s">
        <v>478</v>
      </c>
      <c r="E284" t="s">
        <v>40</v>
      </c>
      <c r="F284" s="2">
        <v>10200</v>
      </c>
      <c r="G284" s="2">
        <v>636</v>
      </c>
      <c r="H284" s="2">
        <v>658</v>
      </c>
      <c r="I284" s="2">
        <v>106</v>
      </c>
      <c r="J284" s="2">
        <v>0</v>
      </c>
      <c r="K284" s="1">
        <v>0</v>
      </c>
      <c r="L284" s="1">
        <v>0</v>
      </c>
      <c r="M284" s="1">
        <v>0</v>
      </c>
      <c r="N284" t="s">
        <v>136</v>
      </c>
      <c r="O284" t="s">
        <v>16</v>
      </c>
      <c r="P284" s="1">
        <v>25</v>
      </c>
      <c r="Q284" t="s">
        <v>270</v>
      </c>
      <c r="R284">
        <v>0</v>
      </c>
      <c r="AR284" t="s">
        <v>92</v>
      </c>
      <c r="AS284" t="s">
        <v>1258</v>
      </c>
    </row>
    <row r="285" spans="1:45" x14ac:dyDescent="0.15">
      <c r="A285" t="s">
        <v>179</v>
      </c>
      <c r="B285" t="s">
        <v>447</v>
      </c>
      <c r="C285" t="s">
        <v>898</v>
      </c>
      <c r="D285" t="s">
        <v>479</v>
      </c>
      <c r="E285" t="s">
        <v>4</v>
      </c>
      <c r="F285" s="2">
        <v>13005</v>
      </c>
      <c r="G285" s="2">
        <v>681</v>
      </c>
      <c r="H285" s="2">
        <v>593</v>
      </c>
      <c r="I285" s="2">
        <v>100</v>
      </c>
      <c r="J285" s="2">
        <v>0</v>
      </c>
      <c r="K285" s="1">
        <v>0</v>
      </c>
      <c r="L285" s="1">
        <v>0</v>
      </c>
      <c r="M285" s="1">
        <v>15</v>
      </c>
      <c r="N285" t="s">
        <v>24</v>
      </c>
      <c r="O285" t="s">
        <v>16</v>
      </c>
      <c r="P285" s="1">
        <v>50</v>
      </c>
      <c r="Q285" t="s">
        <v>179</v>
      </c>
      <c r="R285">
        <v>0</v>
      </c>
      <c r="AR285" t="s">
        <v>92</v>
      </c>
      <c r="AS285" t="s">
        <v>1051</v>
      </c>
    </row>
    <row r="286" spans="1:45" x14ac:dyDescent="0.15">
      <c r="A286" t="s">
        <v>179</v>
      </c>
      <c r="B286" t="s">
        <v>294</v>
      </c>
      <c r="C286" t="s">
        <v>899</v>
      </c>
      <c r="D286" t="s">
        <v>480</v>
      </c>
      <c r="E286" t="s">
        <v>21</v>
      </c>
      <c r="F286" s="2">
        <v>8731</v>
      </c>
      <c r="G286" s="2">
        <v>736</v>
      </c>
      <c r="H286" s="2">
        <v>658</v>
      </c>
      <c r="I286" s="2">
        <v>102</v>
      </c>
      <c r="J286" s="2">
        <v>0</v>
      </c>
      <c r="K286" s="1">
        <v>0</v>
      </c>
      <c r="L286" s="1">
        <v>0</v>
      </c>
      <c r="M286" s="1">
        <v>0</v>
      </c>
      <c r="N286" t="s">
        <v>481</v>
      </c>
      <c r="O286" t="s">
        <v>16</v>
      </c>
      <c r="P286" s="1">
        <v>33</v>
      </c>
      <c r="Q286" t="s">
        <v>278</v>
      </c>
      <c r="R286">
        <v>0</v>
      </c>
      <c r="AR286" t="s">
        <v>92</v>
      </c>
      <c r="AS286" t="s">
        <v>1052</v>
      </c>
    </row>
    <row r="287" spans="1:45" x14ac:dyDescent="0.15">
      <c r="A287" t="s">
        <v>179</v>
      </c>
      <c r="B287" t="s">
        <v>449</v>
      </c>
      <c r="C287" t="s">
        <v>900</v>
      </c>
      <c r="D287" t="s">
        <v>482</v>
      </c>
      <c r="E287" t="s">
        <v>4</v>
      </c>
      <c r="F287" s="2">
        <v>11708</v>
      </c>
      <c r="G287" s="2">
        <v>351</v>
      </c>
      <c r="H287" s="2">
        <v>680</v>
      </c>
      <c r="I287" s="2">
        <v>101</v>
      </c>
      <c r="J287" s="2">
        <v>0</v>
      </c>
      <c r="K287" s="1">
        <v>0</v>
      </c>
      <c r="L287" s="1">
        <v>0</v>
      </c>
      <c r="M287" s="1">
        <v>0</v>
      </c>
      <c r="N287" t="s">
        <v>483</v>
      </c>
      <c r="O287" t="s">
        <v>16</v>
      </c>
      <c r="P287" s="1">
        <v>30</v>
      </c>
      <c r="Q287" t="s">
        <v>179</v>
      </c>
      <c r="R287">
        <v>0</v>
      </c>
      <c r="AR287" t="s">
        <v>92</v>
      </c>
      <c r="AS287" t="s">
        <v>1053</v>
      </c>
    </row>
    <row r="288" spans="1:45" x14ac:dyDescent="0.15">
      <c r="A288" t="s">
        <v>179</v>
      </c>
      <c r="B288" t="s">
        <v>297</v>
      </c>
      <c r="C288" t="s">
        <v>901</v>
      </c>
      <c r="D288" t="s">
        <v>484</v>
      </c>
      <c r="E288" t="s">
        <v>4</v>
      </c>
      <c r="F288" s="2">
        <v>13170</v>
      </c>
      <c r="G288" s="2">
        <v>604</v>
      </c>
      <c r="H288" s="2">
        <v>659</v>
      </c>
      <c r="I288" s="2">
        <v>96</v>
      </c>
      <c r="J288" s="2">
        <v>0</v>
      </c>
      <c r="K288" s="1">
        <v>0</v>
      </c>
      <c r="L288" s="1">
        <v>0</v>
      </c>
      <c r="M288" s="1">
        <v>0</v>
      </c>
      <c r="N288" t="s">
        <v>299</v>
      </c>
      <c r="O288" t="s">
        <v>16</v>
      </c>
      <c r="P288" s="1">
        <v>44</v>
      </c>
      <c r="Q288" t="s">
        <v>282</v>
      </c>
      <c r="R288">
        <v>0</v>
      </c>
      <c r="AR288" t="s">
        <v>92</v>
      </c>
      <c r="AS288" t="s">
        <v>1047</v>
      </c>
    </row>
    <row r="289" spans="1:45" x14ac:dyDescent="0.15">
      <c r="A289" t="s">
        <v>179</v>
      </c>
      <c r="B289" t="s">
        <v>452</v>
      </c>
      <c r="C289" t="s">
        <v>902</v>
      </c>
      <c r="D289" t="s">
        <v>485</v>
      </c>
      <c r="E289" t="s">
        <v>40</v>
      </c>
      <c r="F289" s="2">
        <v>8894</v>
      </c>
      <c r="G289" s="2">
        <v>790</v>
      </c>
      <c r="H289" s="2">
        <v>593</v>
      </c>
      <c r="I289" s="2">
        <v>96</v>
      </c>
      <c r="J289" s="2">
        <v>0</v>
      </c>
      <c r="K289" s="1">
        <v>0</v>
      </c>
      <c r="L289" s="1">
        <v>0</v>
      </c>
      <c r="M289" s="1">
        <v>0</v>
      </c>
      <c r="N289" t="s">
        <v>486</v>
      </c>
      <c r="O289" t="s">
        <v>16</v>
      </c>
      <c r="P289" s="1">
        <v>40</v>
      </c>
      <c r="Q289" t="s">
        <v>179</v>
      </c>
      <c r="R289">
        <v>0</v>
      </c>
      <c r="AR289" t="s">
        <v>92</v>
      </c>
      <c r="AS289" t="s">
        <v>1092</v>
      </c>
    </row>
    <row r="290" spans="1:45" x14ac:dyDescent="0.15">
      <c r="A290" t="s">
        <v>222</v>
      </c>
      <c r="B290" t="s">
        <v>444</v>
      </c>
      <c r="C290" t="s">
        <v>903</v>
      </c>
      <c r="D290" t="s">
        <v>487</v>
      </c>
      <c r="E290" t="s">
        <v>16</v>
      </c>
      <c r="F290" s="2">
        <v>10044</v>
      </c>
      <c r="G290" s="2">
        <v>462</v>
      </c>
      <c r="H290" s="2">
        <v>680</v>
      </c>
      <c r="I290" s="2">
        <v>99</v>
      </c>
      <c r="J290" s="2">
        <v>0</v>
      </c>
      <c r="K290" s="1">
        <v>0</v>
      </c>
      <c r="L290" s="1">
        <v>0</v>
      </c>
      <c r="M290" s="1">
        <v>0</v>
      </c>
      <c r="N290" t="s">
        <v>136</v>
      </c>
      <c r="O290" t="s">
        <v>16</v>
      </c>
      <c r="P290" s="1">
        <v>30</v>
      </c>
      <c r="Q290" t="s">
        <v>222</v>
      </c>
      <c r="R290">
        <v>0</v>
      </c>
      <c r="AR290" t="s">
        <v>92</v>
      </c>
      <c r="AS290" t="s">
        <v>1259</v>
      </c>
    </row>
    <row r="291" spans="1:45" x14ac:dyDescent="0.15">
      <c r="A291" t="s">
        <v>222</v>
      </c>
      <c r="B291" t="s">
        <v>449</v>
      </c>
      <c r="C291" t="s">
        <v>904</v>
      </c>
      <c r="D291" t="s">
        <v>488</v>
      </c>
      <c r="E291" t="s">
        <v>21</v>
      </c>
      <c r="F291" s="2">
        <v>9876</v>
      </c>
      <c r="G291" s="2">
        <v>692</v>
      </c>
      <c r="H291" s="2">
        <v>462</v>
      </c>
      <c r="I291" s="2">
        <v>101</v>
      </c>
      <c r="J291" s="2">
        <v>0</v>
      </c>
      <c r="K291" s="1">
        <v>0</v>
      </c>
      <c r="L291" s="1">
        <v>0</v>
      </c>
      <c r="M291" s="1">
        <v>0</v>
      </c>
      <c r="N291" t="s">
        <v>489</v>
      </c>
      <c r="O291" t="s">
        <v>16</v>
      </c>
      <c r="P291" s="1">
        <v>30</v>
      </c>
      <c r="Q291" t="s">
        <v>222</v>
      </c>
      <c r="R291">
        <v>0</v>
      </c>
      <c r="AR291" t="s">
        <v>92</v>
      </c>
      <c r="AS291" t="s">
        <v>1060</v>
      </c>
    </row>
    <row r="292" spans="1:45" x14ac:dyDescent="0.15">
      <c r="A292" t="s">
        <v>222</v>
      </c>
      <c r="B292" t="s">
        <v>452</v>
      </c>
      <c r="C292" t="s">
        <v>905</v>
      </c>
      <c r="D292" t="s">
        <v>490</v>
      </c>
      <c r="E292" t="s">
        <v>40</v>
      </c>
      <c r="F292" s="2">
        <v>10873</v>
      </c>
      <c r="G292" s="2">
        <v>549</v>
      </c>
      <c r="H292" s="2">
        <v>703</v>
      </c>
      <c r="I292" s="2">
        <v>96</v>
      </c>
      <c r="J292" s="2">
        <v>0</v>
      </c>
      <c r="K292" s="1">
        <v>0</v>
      </c>
      <c r="L292" s="1">
        <v>0</v>
      </c>
      <c r="M292" s="1">
        <v>0</v>
      </c>
      <c r="N292" t="s">
        <v>491</v>
      </c>
      <c r="O292" t="s">
        <v>16</v>
      </c>
      <c r="P292" s="1">
        <v>40</v>
      </c>
      <c r="Q292" t="s">
        <v>222</v>
      </c>
      <c r="R292">
        <v>0</v>
      </c>
      <c r="AR292" t="s">
        <v>92</v>
      </c>
      <c r="AS292" t="s">
        <v>1061</v>
      </c>
    </row>
    <row r="293" spans="1:45" x14ac:dyDescent="0.15">
      <c r="A293" t="s">
        <v>222</v>
      </c>
      <c r="B293" t="s">
        <v>447</v>
      </c>
      <c r="C293" t="s">
        <v>906</v>
      </c>
      <c r="D293" t="s">
        <v>492</v>
      </c>
      <c r="E293" t="s">
        <v>40</v>
      </c>
      <c r="F293" s="2">
        <v>11850</v>
      </c>
      <c r="G293" s="2">
        <v>714</v>
      </c>
      <c r="H293" s="2">
        <v>637</v>
      </c>
      <c r="I293" s="2">
        <v>100</v>
      </c>
      <c r="J293" s="2">
        <v>0</v>
      </c>
      <c r="K293" s="1">
        <v>0</v>
      </c>
      <c r="L293" s="1">
        <v>25</v>
      </c>
      <c r="M293" s="1">
        <v>0</v>
      </c>
      <c r="N293" t="s">
        <v>71</v>
      </c>
      <c r="O293" t="s">
        <v>16</v>
      </c>
      <c r="P293" s="1">
        <v>50</v>
      </c>
      <c r="Q293" t="s">
        <v>222</v>
      </c>
      <c r="R293">
        <v>0</v>
      </c>
      <c r="AR293" t="s">
        <v>92</v>
      </c>
      <c r="AS293" t="s">
        <v>1053</v>
      </c>
    </row>
    <row r="294" spans="1:45" x14ac:dyDescent="0.15">
      <c r="A294" t="s">
        <v>222</v>
      </c>
      <c r="B294" t="s">
        <v>276</v>
      </c>
      <c r="C294" t="s">
        <v>907</v>
      </c>
      <c r="D294" t="s">
        <v>493</v>
      </c>
      <c r="E294" t="s">
        <v>40</v>
      </c>
      <c r="F294" s="2">
        <v>11850</v>
      </c>
      <c r="G294" s="2">
        <v>725</v>
      </c>
      <c r="H294" s="2">
        <v>626</v>
      </c>
      <c r="I294" s="2">
        <v>96</v>
      </c>
      <c r="J294" s="2">
        <v>0</v>
      </c>
      <c r="K294" s="1">
        <v>0</v>
      </c>
      <c r="L294" s="1">
        <v>25</v>
      </c>
      <c r="M294" s="1">
        <v>0</v>
      </c>
      <c r="N294" t="s">
        <v>71</v>
      </c>
      <c r="O294" t="s">
        <v>16</v>
      </c>
      <c r="P294" s="1">
        <v>44</v>
      </c>
      <c r="Q294" t="s">
        <v>278</v>
      </c>
      <c r="R294">
        <v>0</v>
      </c>
      <c r="AR294" t="s">
        <v>92</v>
      </c>
      <c r="AS294" t="s">
        <v>1062</v>
      </c>
    </row>
    <row r="295" spans="1:45" x14ac:dyDescent="0.15">
      <c r="A295" t="s">
        <v>15</v>
      </c>
      <c r="B295" t="s">
        <v>494</v>
      </c>
      <c r="C295" t="s">
        <v>908</v>
      </c>
      <c r="D295" t="s">
        <v>495</v>
      </c>
      <c r="E295" t="s">
        <v>4</v>
      </c>
      <c r="F295" s="2">
        <v>10044</v>
      </c>
      <c r="G295" s="2">
        <v>594</v>
      </c>
      <c r="H295" s="2">
        <v>549</v>
      </c>
      <c r="I295" s="2">
        <v>99</v>
      </c>
      <c r="J295" s="2">
        <v>0</v>
      </c>
      <c r="K295" s="1">
        <v>0</v>
      </c>
      <c r="L295" s="1">
        <v>0</v>
      </c>
      <c r="M295" s="1">
        <v>0</v>
      </c>
      <c r="N295" t="s">
        <v>136</v>
      </c>
      <c r="O295" t="s">
        <v>4</v>
      </c>
      <c r="P295" s="1">
        <v>30</v>
      </c>
      <c r="Q295" t="s">
        <v>15</v>
      </c>
      <c r="R295">
        <v>0</v>
      </c>
      <c r="AR295" t="s">
        <v>92</v>
      </c>
      <c r="AS295" t="s">
        <v>1260</v>
      </c>
    </row>
    <row r="296" spans="1:45" x14ac:dyDescent="0.15">
      <c r="A296" t="s">
        <v>15</v>
      </c>
      <c r="B296" t="s">
        <v>308</v>
      </c>
      <c r="C296" t="s">
        <v>909</v>
      </c>
      <c r="D296" t="s">
        <v>496</v>
      </c>
      <c r="E296" t="s">
        <v>40</v>
      </c>
      <c r="F296" s="2">
        <v>9225</v>
      </c>
      <c r="G296" s="2">
        <v>769</v>
      </c>
      <c r="H296" s="2">
        <v>758</v>
      </c>
      <c r="I296" s="2">
        <v>100</v>
      </c>
      <c r="J296" s="2">
        <v>0</v>
      </c>
      <c r="K296" s="1">
        <v>25</v>
      </c>
      <c r="L296" s="1">
        <v>0</v>
      </c>
      <c r="M296" s="1">
        <v>0</v>
      </c>
      <c r="N296" t="s">
        <v>18</v>
      </c>
      <c r="O296" t="s">
        <v>4</v>
      </c>
      <c r="P296" s="1">
        <v>33</v>
      </c>
      <c r="Q296" t="s">
        <v>270</v>
      </c>
      <c r="R296">
        <v>0</v>
      </c>
      <c r="AR296" t="s">
        <v>131</v>
      </c>
      <c r="AS296" t="s">
        <v>1261</v>
      </c>
    </row>
    <row r="297" spans="1:45" x14ac:dyDescent="0.15">
      <c r="A297" t="s">
        <v>15</v>
      </c>
      <c r="B297" t="s">
        <v>497</v>
      </c>
      <c r="C297" t="s">
        <v>910</v>
      </c>
      <c r="D297" t="s">
        <v>498</v>
      </c>
      <c r="E297" t="s">
        <v>16</v>
      </c>
      <c r="F297" s="2">
        <v>10215</v>
      </c>
      <c r="G297" s="2">
        <v>582</v>
      </c>
      <c r="H297" s="2">
        <v>878</v>
      </c>
      <c r="I297" s="2">
        <v>95</v>
      </c>
      <c r="J297" s="2">
        <v>0</v>
      </c>
      <c r="K297" s="1">
        <v>0</v>
      </c>
      <c r="L297" s="1">
        <v>0</v>
      </c>
      <c r="M297" s="1">
        <v>15</v>
      </c>
      <c r="N297" t="s">
        <v>24</v>
      </c>
      <c r="O297" t="s">
        <v>4</v>
      </c>
      <c r="P297" s="1">
        <v>50</v>
      </c>
      <c r="Q297" t="s">
        <v>15</v>
      </c>
      <c r="R297">
        <v>0</v>
      </c>
      <c r="AR297" t="s">
        <v>131</v>
      </c>
      <c r="AS297" t="s">
        <v>1044</v>
      </c>
    </row>
    <row r="298" spans="1:45" x14ac:dyDescent="0.15">
      <c r="A298" t="s">
        <v>15</v>
      </c>
      <c r="B298" t="s">
        <v>103</v>
      </c>
      <c r="C298" t="s">
        <v>911</v>
      </c>
      <c r="D298" t="s">
        <v>499</v>
      </c>
      <c r="E298" t="s">
        <v>4</v>
      </c>
      <c r="F298" s="2">
        <v>11209</v>
      </c>
      <c r="G298" s="2">
        <v>494</v>
      </c>
      <c r="H298" s="2">
        <v>571</v>
      </c>
      <c r="I298" s="2">
        <v>101</v>
      </c>
      <c r="J298" s="2">
        <v>0</v>
      </c>
      <c r="K298" s="1">
        <v>0</v>
      </c>
      <c r="L298" s="1">
        <v>0</v>
      </c>
      <c r="M298" s="1">
        <v>0</v>
      </c>
      <c r="N298" t="s">
        <v>500</v>
      </c>
      <c r="O298" t="s">
        <v>4</v>
      </c>
      <c r="P298" s="1">
        <v>25</v>
      </c>
      <c r="Q298" t="s">
        <v>15</v>
      </c>
      <c r="R298">
        <v>0</v>
      </c>
      <c r="AR298" t="s">
        <v>131</v>
      </c>
      <c r="AS298" t="s">
        <v>1045</v>
      </c>
    </row>
    <row r="299" spans="1:45" x14ac:dyDescent="0.15">
      <c r="A299" t="s">
        <v>15</v>
      </c>
      <c r="B299" t="s">
        <v>148</v>
      </c>
      <c r="C299" t="s">
        <v>912</v>
      </c>
      <c r="D299" t="s">
        <v>501</v>
      </c>
      <c r="E299" t="s">
        <v>4</v>
      </c>
      <c r="F299" s="2">
        <v>9876</v>
      </c>
      <c r="G299" s="2">
        <v>605</v>
      </c>
      <c r="H299" s="2">
        <v>549</v>
      </c>
      <c r="I299" s="2">
        <v>100</v>
      </c>
      <c r="J299" s="2">
        <v>0</v>
      </c>
      <c r="K299" s="1">
        <v>0</v>
      </c>
      <c r="L299" s="1">
        <v>0</v>
      </c>
      <c r="M299" s="1">
        <v>0</v>
      </c>
      <c r="N299" t="s">
        <v>502</v>
      </c>
      <c r="O299" t="s">
        <v>4</v>
      </c>
      <c r="P299" s="1">
        <v>21</v>
      </c>
      <c r="Q299" t="s">
        <v>278</v>
      </c>
      <c r="R299">
        <v>0</v>
      </c>
      <c r="AR299" t="s">
        <v>131</v>
      </c>
      <c r="AS299" t="s">
        <v>1055</v>
      </c>
    </row>
    <row r="300" spans="1:45" x14ac:dyDescent="0.15">
      <c r="A300" t="s">
        <v>15</v>
      </c>
      <c r="B300" t="s">
        <v>503</v>
      </c>
      <c r="C300" t="s">
        <v>913</v>
      </c>
      <c r="D300" t="s">
        <v>504</v>
      </c>
      <c r="E300" t="s">
        <v>4</v>
      </c>
      <c r="F300" s="2">
        <v>10044</v>
      </c>
      <c r="G300" s="2">
        <v>627</v>
      </c>
      <c r="H300" s="2">
        <v>515</v>
      </c>
      <c r="I300" s="2">
        <v>105</v>
      </c>
      <c r="J300" s="2">
        <v>0</v>
      </c>
      <c r="K300" s="1">
        <v>0</v>
      </c>
      <c r="L300" s="1">
        <v>0</v>
      </c>
      <c r="M300" s="1">
        <v>0</v>
      </c>
      <c r="N300" t="s">
        <v>505</v>
      </c>
      <c r="O300" t="s">
        <v>4</v>
      </c>
      <c r="P300" s="1">
        <v>30</v>
      </c>
      <c r="Q300" t="s">
        <v>15</v>
      </c>
      <c r="R300">
        <v>0</v>
      </c>
      <c r="AR300" t="s">
        <v>131</v>
      </c>
      <c r="AS300" t="s">
        <v>1093</v>
      </c>
    </row>
    <row r="301" spans="1:45" x14ac:dyDescent="0.15">
      <c r="A301" t="s">
        <v>15</v>
      </c>
      <c r="B301" t="s">
        <v>506</v>
      </c>
      <c r="C301" t="s">
        <v>914</v>
      </c>
      <c r="D301" t="s">
        <v>507</v>
      </c>
      <c r="E301" t="s">
        <v>21</v>
      </c>
      <c r="F301" s="2">
        <v>10710</v>
      </c>
      <c r="G301" s="2">
        <v>790</v>
      </c>
      <c r="H301" s="2">
        <v>637</v>
      </c>
      <c r="I301" s="2">
        <v>95</v>
      </c>
      <c r="J301" s="2">
        <v>0</v>
      </c>
      <c r="K301" s="1">
        <v>0</v>
      </c>
      <c r="L301" s="1">
        <v>25</v>
      </c>
      <c r="M301" s="1">
        <v>0</v>
      </c>
      <c r="N301" t="s">
        <v>71</v>
      </c>
      <c r="O301" t="s">
        <v>4</v>
      </c>
      <c r="P301" s="1">
        <v>50</v>
      </c>
      <c r="Q301" t="s">
        <v>15</v>
      </c>
      <c r="R301">
        <v>0</v>
      </c>
      <c r="AR301" t="s">
        <v>131</v>
      </c>
      <c r="AS301" t="s">
        <v>1262</v>
      </c>
    </row>
    <row r="302" spans="1:45" x14ac:dyDescent="0.15">
      <c r="A302" t="s">
        <v>91</v>
      </c>
      <c r="B302" t="s">
        <v>85</v>
      </c>
      <c r="C302" t="s">
        <v>915</v>
      </c>
      <c r="D302" t="s">
        <v>508</v>
      </c>
      <c r="E302" t="s">
        <v>16</v>
      </c>
      <c r="F302" s="2">
        <v>10210</v>
      </c>
      <c r="G302" s="2">
        <v>515</v>
      </c>
      <c r="H302" s="2">
        <v>616</v>
      </c>
      <c r="I302" s="2">
        <v>98</v>
      </c>
      <c r="J302" s="2">
        <v>0</v>
      </c>
      <c r="K302" s="1">
        <v>0</v>
      </c>
      <c r="L302" s="1">
        <v>0</v>
      </c>
      <c r="M302" s="1">
        <v>0</v>
      </c>
      <c r="N302" t="s">
        <v>136</v>
      </c>
      <c r="O302" t="s">
        <v>4</v>
      </c>
      <c r="P302" s="1">
        <v>18</v>
      </c>
      <c r="Q302" t="s">
        <v>282</v>
      </c>
      <c r="R302">
        <v>0</v>
      </c>
      <c r="AR302" t="s">
        <v>131</v>
      </c>
      <c r="AS302" t="s">
        <v>1060</v>
      </c>
    </row>
    <row r="303" spans="1:45" x14ac:dyDescent="0.15">
      <c r="A303" t="s">
        <v>91</v>
      </c>
      <c r="B303" t="s">
        <v>494</v>
      </c>
      <c r="C303" t="s">
        <v>916</v>
      </c>
      <c r="D303" t="s">
        <v>509</v>
      </c>
      <c r="E303" t="s">
        <v>4</v>
      </c>
      <c r="F303" s="2">
        <v>9738</v>
      </c>
      <c r="G303" s="2">
        <v>616</v>
      </c>
      <c r="H303" s="2">
        <v>549</v>
      </c>
      <c r="I303" s="2">
        <v>99</v>
      </c>
      <c r="J303" s="2">
        <v>0</v>
      </c>
      <c r="K303" s="1">
        <v>0</v>
      </c>
      <c r="L303" s="1">
        <v>0</v>
      </c>
      <c r="M303" s="1">
        <v>0</v>
      </c>
      <c r="N303" t="s">
        <v>136</v>
      </c>
      <c r="O303" t="s">
        <v>4</v>
      </c>
      <c r="P303" s="1">
        <v>30</v>
      </c>
      <c r="Q303" t="s">
        <v>91</v>
      </c>
      <c r="R303">
        <v>0</v>
      </c>
      <c r="AR303" t="s">
        <v>131</v>
      </c>
      <c r="AS303" t="s">
        <v>1061</v>
      </c>
    </row>
    <row r="304" spans="1:45" x14ac:dyDescent="0.15">
      <c r="A304" t="s">
        <v>91</v>
      </c>
      <c r="B304" t="s">
        <v>306</v>
      </c>
      <c r="C304" t="s">
        <v>917</v>
      </c>
      <c r="D304" t="s">
        <v>510</v>
      </c>
      <c r="E304" t="s">
        <v>40</v>
      </c>
      <c r="F304" s="2">
        <v>10037</v>
      </c>
      <c r="G304" s="2">
        <v>658</v>
      </c>
      <c r="H304" s="2">
        <v>647</v>
      </c>
      <c r="I304" s="2">
        <v>106</v>
      </c>
      <c r="J304" s="2">
        <v>0</v>
      </c>
      <c r="K304" s="1">
        <v>0</v>
      </c>
      <c r="L304" s="1">
        <v>0</v>
      </c>
      <c r="M304" s="1">
        <v>0</v>
      </c>
      <c r="N304" t="s">
        <v>136</v>
      </c>
      <c r="O304" t="s">
        <v>4</v>
      </c>
      <c r="P304" s="1">
        <v>25</v>
      </c>
      <c r="Q304" t="s">
        <v>270</v>
      </c>
      <c r="R304">
        <v>0</v>
      </c>
      <c r="AR304" t="s">
        <v>131</v>
      </c>
      <c r="AS304" t="s">
        <v>1082</v>
      </c>
    </row>
    <row r="305" spans="1:45" x14ac:dyDescent="0.15">
      <c r="A305" t="s">
        <v>91</v>
      </c>
      <c r="B305" t="s">
        <v>497</v>
      </c>
      <c r="C305" t="s">
        <v>918</v>
      </c>
      <c r="D305" t="s">
        <v>511</v>
      </c>
      <c r="E305" t="s">
        <v>40</v>
      </c>
      <c r="F305" s="2">
        <v>10050</v>
      </c>
      <c r="G305" s="2">
        <v>681</v>
      </c>
      <c r="H305" s="2">
        <v>790</v>
      </c>
      <c r="I305" s="2">
        <v>95</v>
      </c>
      <c r="J305" s="2">
        <v>0</v>
      </c>
      <c r="K305" s="1">
        <v>0</v>
      </c>
      <c r="L305" s="1">
        <v>0</v>
      </c>
      <c r="M305" s="1">
        <v>15</v>
      </c>
      <c r="N305" t="s">
        <v>24</v>
      </c>
      <c r="O305" t="s">
        <v>4</v>
      </c>
      <c r="P305" s="1">
        <v>50</v>
      </c>
      <c r="Q305" t="s">
        <v>91</v>
      </c>
      <c r="R305">
        <v>0</v>
      </c>
      <c r="AR305" t="s">
        <v>131</v>
      </c>
      <c r="AS305" t="s">
        <v>1263</v>
      </c>
    </row>
    <row r="306" spans="1:45" x14ac:dyDescent="0.15">
      <c r="A306" t="s">
        <v>91</v>
      </c>
      <c r="B306" t="s">
        <v>503</v>
      </c>
      <c r="C306" t="s">
        <v>919</v>
      </c>
      <c r="D306" t="s">
        <v>512</v>
      </c>
      <c r="E306" t="s">
        <v>4</v>
      </c>
      <c r="F306" s="2">
        <v>11708</v>
      </c>
      <c r="G306" s="2">
        <v>560</v>
      </c>
      <c r="H306" s="2">
        <v>472</v>
      </c>
      <c r="I306" s="2">
        <v>105</v>
      </c>
      <c r="J306" s="2">
        <v>0</v>
      </c>
      <c r="K306" s="1">
        <v>0</v>
      </c>
      <c r="L306" s="1">
        <v>0</v>
      </c>
      <c r="M306" s="1">
        <v>0</v>
      </c>
      <c r="N306" t="s">
        <v>513</v>
      </c>
      <c r="O306" t="s">
        <v>4</v>
      </c>
      <c r="P306" s="1">
        <v>30</v>
      </c>
      <c r="Q306" t="s">
        <v>91</v>
      </c>
      <c r="R306">
        <v>0</v>
      </c>
      <c r="AR306" t="s">
        <v>131</v>
      </c>
      <c r="AS306" t="s">
        <v>1070</v>
      </c>
    </row>
    <row r="307" spans="1:45" x14ac:dyDescent="0.15">
      <c r="A307" t="s">
        <v>91</v>
      </c>
      <c r="B307" t="s">
        <v>148</v>
      </c>
      <c r="C307" t="s">
        <v>920</v>
      </c>
      <c r="D307" t="s">
        <v>514</v>
      </c>
      <c r="E307" t="s">
        <v>4</v>
      </c>
      <c r="F307" s="2">
        <v>12041</v>
      </c>
      <c r="G307" s="2">
        <v>549</v>
      </c>
      <c r="H307" s="2">
        <v>462</v>
      </c>
      <c r="I307" s="2">
        <v>100</v>
      </c>
      <c r="J307" s="2">
        <v>0</v>
      </c>
      <c r="K307" s="1">
        <v>0</v>
      </c>
      <c r="L307" s="1">
        <v>0</v>
      </c>
      <c r="M307" s="1">
        <v>0</v>
      </c>
      <c r="N307" t="s">
        <v>515</v>
      </c>
      <c r="O307" t="s">
        <v>4</v>
      </c>
      <c r="P307" s="1">
        <v>21</v>
      </c>
      <c r="Q307" t="s">
        <v>278</v>
      </c>
      <c r="R307">
        <v>0</v>
      </c>
      <c r="AR307" t="s">
        <v>131</v>
      </c>
      <c r="AS307" t="s">
        <v>1071</v>
      </c>
    </row>
    <row r="308" spans="1:45" x14ac:dyDescent="0.15">
      <c r="A308" t="s">
        <v>91</v>
      </c>
      <c r="B308" t="s">
        <v>506</v>
      </c>
      <c r="C308" t="s">
        <v>921</v>
      </c>
      <c r="D308" t="s">
        <v>516</v>
      </c>
      <c r="E308" t="s">
        <v>4</v>
      </c>
      <c r="F308" s="2">
        <v>11700</v>
      </c>
      <c r="G308" s="2">
        <v>725</v>
      </c>
      <c r="H308" s="2">
        <v>637</v>
      </c>
      <c r="I308" s="2">
        <v>95</v>
      </c>
      <c r="J308" s="2">
        <v>0</v>
      </c>
      <c r="K308" s="1">
        <v>0</v>
      </c>
      <c r="L308" s="1">
        <v>25</v>
      </c>
      <c r="M308" s="1">
        <v>0</v>
      </c>
      <c r="N308" t="s">
        <v>71</v>
      </c>
      <c r="O308" t="s">
        <v>4</v>
      </c>
      <c r="P308" s="1">
        <v>50</v>
      </c>
      <c r="Q308" t="s">
        <v>91</v>
      </c>
      <c r="R308">
        <v>0</v>
      </c>
      <c r="AR308" t="s">
        <v>326</v>
      </c>
      <c r="AS308" t="s">
        <v>1264</v>
      </c>
    </row>
    <row r="309" spans="1:45" x14ac:dyDescent="0.15">
      <c r="A309" t="s">
        <v>91</v>
      </c>
      <c r="B309" t="s">
        <v>276</v>
      </c>
      <c r="C309" t="s">
        <v>922</v>
      </c>
      <c r="D309" t="s">
        <v>517</v>
      </c>
      <c r="E309" t="s">
        <v>21</v>
      </c>
      <c r="F309" s="2">
        <v>10545</v>
      </c>
      <c r="G309" s="2">
        <v>823</v>
      </c>
      <c r="H309" s="2">
        <v>615</v>
      </c>
      <c r="I309" s="2">
        <v>111</v>
      </c>
      <c r="J309" s="2">
        <v>0</v>
      </c>
      <c r="K309" s="1">
        <v>0</v>
      </c>
      <c r="L309" s="1">
        <v>0</v>
      </c>
      <c r="M309" s="1">
        <v>0</v>
      </c>
      <c r="N309" t="s">
        <v>78</v>
      </c>
      <c r="O309" t="s">
        <v>4</v>
      </c>
      <c r="P309" s="1">
        <v>44</v>
      </c>
      <c r="Q309" t="s">
        <v>278</v>
      </c>
      <c r="R309">
        <v>0</v>
      </c>
      <c r="AR309" t="s">
        <v>326</v>
      </c>
      <c r="AS309" t="s">
        <v>1044</v>
      </c>
    </row>
    <row r="310" spans="1:45" x14ac:dyDescent="0.15">
      <c r="A310" t="s">
        <v>135</v>
      </c>
      <c r="B310" t="s">
        <v>283</v>
      </c>
      <c r="C310" t="s">
        <v>923</v>
      </c>
      <c r="D310" t="s">
        <v>518</v>
      </c>
      <c r="E310" t="s">
        <v>21</v>
      </c>
      <c r="F310" s="2">
        <v>9384</v>
      </c>
      <c r="G310" s="2">
        <v>747</v>
      </c>
      <c r="H310" s="2">
        <v>604</v>
      </c>
      <c r="I310" s="2">
        <v>106</v>
      </c>
      <c r="J310" s="2">
        <v>0</v>
      </c>
      <c r="K310" s="1">
        <v>0</v>
      </c>
      <c r="L310" s="1">
        <v>0</v>
      </c>
      <c r="M310" s="1">
        <v>0</v>
      </c>
      <c r="N310" t="s">
        <v>136</v>
      </c>
      <c r="O310" t="s">
        <v>4</v>
      </c>
      <c r="P310" s="1">
        <v>33</v>
      </c>
      <c r="Q310" t="s">
        <v>278</v>
      </c>
      <c r="R310">
        <v>0</v>
      </c>
      <c r="AR310" t="s">
        <v>326</v>
      </c>
      <c r="AS310" t="s">
        <v>1045</v>
      </c>
    </row>
    <row r="311" spans="1:45" x14ac:dyDescent="0.15">
      <c r="A311" t="s">
        <v>135</v>
      </c>
      <c r="B311" t="s">
        <v>285</v>
      </c>
      <c r="C311" t="s">
        <v>924</v>
      </c>
      <c r="D311" t="s">
        <v>519</v>
      </c>
      <c r="E311" t="s">
        <v>21</v>
      </c>
      <c r="F311" s="2">
        <v>9073</v>
      </c>
      <c r="G311" s="2">
        <v>669</v>
      </c>
      <c r="H311" s="2">
        <v>539</v>
      </c>
      <c r="I311" s="2">
        <v>100</v>
      </c>
      <c r="J311" s="2">
        <v>0</v>
      </c>
      <c r="K311" s="1">
        <v>0</v>
      </c>
      <c r="L311" s="1">
        <v>0</v>
      </c>
      <c r="M311" s="1">
        <v>0</v>
      </c>
      <c r="N311" t="s">
        <v>136</v>
      </c>
      <c r="O311" t="s">
        <v>4</v>
      </c>
      <c r="P311" s="1">
        <v>21</v>
      </c>
      <c r="Q311" t="s">
        <v>282</v>
      </c>
      <c r="R311">
        <v>0</v>
      </c>
      <c r="AR311" t="s">
        <v>326</v>
      </c>
      <c r="AS311" t="s">
        <v>1055</v>
      </c>
    </row>
    <row r="312" spans="1:45" x14ac:dyDescent="0.15">
      <c r="A312" t="s">
        <v>135</v>
      </c>
      <c r="B312" t="s">
        <v>494</v>
      </c>
      <c r="C312" t="s">
        <v>925</v>
      </c>
      <c r="D312" t="s">
        <v>520</v>
      </c>
      <c r="E312" t="s">
        <v>4</v>
      </c>
      <c r="F312" s="2">
        <v>10210</v>
      </c>
      <c r="G312" s="2">
        <v>571</v>
      </c>
      <c r="H312" s="2">
        <v>560</v>
      </c>
      <c r="I312" s="2">
        <v>99</v>
      </c>
      <c r="J312" s="2">
        <v>0</v>
      </c>
      <c r="K312" s="1">
        <v>0</v>
      </c>
      <c r="L312" s="1">
        <v>0</v>
      </c>
      <c r="M312" s="1">
        <v>0</v>
      </c>
      <c r="N312" t="s">
        <v>136</v>
      </c>
      <c r="O312" t="s">
        <v>4</v>
      </c>
      <c r="P312" s="1">
        <v>30</v>
      </c>
      <c r="Q312" t="s">
        <v>135</v>
      </c>
      <c r="R312">
        <v>0</v>
      </c>
      <c r="AR312" t="s">
        <v>326</v>
      </c>
      <c r="AS312" t="s">
        <v>1047</v>
      </c>
    </row>
    <row r="313" spans="1:45" x14ac:dyDescent="0.15">
      <c r="A313" t="s">
        <v>135</v>
      </c>
      <c r="B313" t="s">
        <v>48</v>
      </c>
      <c r="C313" t="s">
        <v>926</v>
      </c>
      <c r="D313" t="s">
        <v>521</v>
      </c>
      <c r="E313" t="s">
        <v>40</v>
      </c>
      <c r="F313" s="2">
        <v>9572</v>
      </c>
      <c r="G313" s="2">
        <v>571</v>
      </c>
      <c r="H313" s="2">
        <v>605</v>
      </c>
      <c r="I313" s="2">
        <v>95</v>
      </c>
      <c r="J313" s="2">
        <v>0</v>
      </c>
      <c r="K313" s="1">
        <v>0</v>
      </c>
      <c r="L313" s="1">
        <v>0</v>
      </c>
      <c r="M313" s="1">
        <v>0</v>
      </c>
      <c r="N313" t="s">
        <v>522</v>
      </c>
      <c r="O313" t="s">
        <v>4</v>
      </c>
      <c r="P313" s="1">
        <v>17</v>
      </c>
      <c r="Q313" t="s">
        <v>282</v>
      </c>
      <c r="R313">
        <v>0</v>
      </c>
      <c r="AR313" t="s">
        <v>326</v>
      </c>
      <c r="AS313" t="s">
        <v>1054</v>
      </c>
    </row>
    <row r="314" spans="1:45" x14ac:dyDescent="0.15">
      <c r="A314" t="s">
        <v>135</v>
      </c>
      <c r="B314" t="s">
        <v>81</v>
      </c>
      <c r="C314" t="s">
        <v>927</v>
      </c>
      <c r="D314" t="s">
        <v>523</v>
      </c>
      <c r="E314" t="s">
        <v>16</v>
      </c>
      <c r="F314" s="2">
        <v>10876</v>
      </c>
      <c r="G314" s="2">
        <v>363</v>
      </c>
      <c r="H314" s="2">
        <v>725</v>
      </c>
      <c r="I314" s="2">
        <v>91</v>
      </c>
      <c r="J314" s="2">
        <v>0</v>
      </c>
      <c r="K314" s="1">
        <v>0</v>
      </c>
      <c r="L314" s="1">
        <v>0</v>
      </c>
      <c r="M314" s="1">
        <v>0</v>
      </c>
      <c r="N314" t="s">
        <v>524</v>
      </c>
      <c r="O314" t="s">
        <v>4</v>
      </c>
      <c r="P314" s="1">
        <v>30</v>
      </c>
      <c r="Q314" t="s">
        <v>135</v>
      </c>
      <c r="R314">
        <v>0</v>
      </c>
      <c r="AR314" t="s">
        <v>326</v>
      </c>
      <c r="AS314" t="s">
        <v>1265</v>
      </c>
    </row>
    <row r="315" spans="1:45" x14ac:dyDescent="0.15">
      <c r="A315" t="s">
        <v>135</v>
      </c>
      <c r="B315" t="s">
        <v>503</v>
      </c>
      <c r="C315" t="s">
        <v>928</v>
      </c>
      <c r="D315" t="s">
        <v>525</v>
      </c>
      <c r="E315" t="s">
        <v>40</v>
      </c>
      <c r="F315" s="2">
        <v>9738</v>
      </c>
      <c r="G315" s="2">
        <v>616</v>
      </c>
      <c r="H315" s="2">
        <v>549</v>
      </c>
      <c r="I315" s="2">
        <v>105</v>
      </c>
      <c r="J315" s="2">
        <v>0</v>
      </c>
      <c r="K315" s="1">
        <v>0</v>
      </c>
      <c r="L315" s="1">
        <v>0</v>
      </c>
      <c r="M315" s="1">
        <v>0</v>
      </c>
      <c r="N315" t="s">
        <v>526</v>
      </c>
      <c r="O315" t="s">
        <v>4</v>
      </c>
      <c r="P315" s="1">
        <v>30</v>
      </c>
      <c r="Q315" t="s">
        <v>135</v>
      </c>
      <c r="R315">
        <v>0</v>
      </c>
      <c r="AR315" t="s">
        <v>326</v>
      </c>
      <c r="AS315" t="s">
        <v>1044</v>
      </c>
    </row>
    <row r="316" spans="1:45" x14ac:dyDescent="0.15">
      <c r="A316" t="s">
        <v>135</v>
      </c>
      <c r="B316" t="s">
        <v>42</v>
      </c>
      <c r="C316" t="s">
        <v>929</v>
      </c>
      <c r="D316" t="s">
        <v>527</v>
      </c>
      <c r="E316" t="s">
        <v>4</v>
      </c>
      <c r="F316" s="2">
        <v>11375</v>
      </c>
      <c r="G316" s="2">
        <v>340</v>
      </c>
      <c r="H316" s="2">
        <v>714</v>
      </c>
      <c r="I316" s="2">
        <v>102</v>
      </c>
      <c r="J316" s="2">
        <v>0</v>
      </c>
      <c r="K316" s="1">
        <v>0</v>
      </c>
      <c r="L316" s="1">
        <v>0</v>
      </c>
      <c r="M316" s="1">
        <v>0</v>
      </c>
      <c r="N316" t="s">
        <v>528</v>
      </c>
      <c r="O316" t="s">
        <v>4</v>
      </c>
      <c r="P316" s="1">
        <v>15</v>
      </c>
      <c r="Q316" t="s">
        <v>270</v>
      </c>
      <c r="R316">
        <v>0</v>
      </c>
      <c r="AR316" t="s">
        <v>326</v>
      </c>
      <c r="AS316" t="s">
        <v>1061</v>
      </c>
    </row>
    <row r="317" spans="1:45" x14ac:dyDescent="0.15">
      <c r="A317" t="s">
        <v>135</v>
      </c>
      <c r="B317" t="s">
        <v>497</v>
      </c>
      <c r="C317" t="s">
        <v>930</v>
      </c>
      <c r="D317" t="s">
        <v>529</v>
      </c>
      <c r="E317" t="s">
        <v>40</v>
      </c>
      <c r="F317" s="2">
        <v>11535</v>
      </c>
      <c r="G317" s="2">
        <v>604</v>
      </c>
      <c r="H317" s="2">
        <v>769</v>
      </c>
      <c r="I317" s="2">
        <v>95</v>
      </c>
      <c r="J317" s="2">
        <v>0</v>
      </c>
      <c r="K317" s="1">
        <v>0</v>
      </c>
      <c r="L317" s="1">
        <v>25</v>
      </c>
      <c r="M317" s="1">
        <v>0</v>
      </c>
      <c r="N317" t="s">
        <v>71</v>
      </c>
      <c r="O317" t="s">
        <v>4</v>
      </c>
      <c r="P317" s="1">
        <v>50</v>
      </c>
      <c r="Q317" t="s">
        <v>135</v>
      </c>
      <c r="R317">
        <v>0</v>
      </c>
      <c r="AR317" t="s">
        <v>326</v>
      </c>
      <c r="AS317" t="s">
        <v>1053</v>
      </c>
    </row>
    <row r="318" spans="1:45" x14ac:dyDescent="0.15">
      <c r="A318" t="s">
        <v>135</v>
      </c>
      <c r="B318" t="s">
        <v>304</v>
      </c>
      <c r="C318" t="s">
        <v>931</v>
      </c>
      <c r="D318" t="s">
        <v>530</v>
      </c>
      <c r="E318" t="s">
        <v>4</v>
      </c>
      <c r="F318" s="2">
        <v>12840</v>
      </c>
      <c r="G318" s="2">
        <v>670</v>
      </c>
      <c r="H318" s="2">
        <v>615</v>
      </c>
      <c r="I318" s="2">
        <v>103</v>
      </c>
      <c r="J318" s="2">
        <v>0</v>
      </c>
      <c r="K318" s="1">
        <v>0</v>
      </c>
      <c r="L318" s="1">
        <v>25</v>
      </c>
      <c r="M318" s="1">
        <v>0</v>
      </c>
      <c r="N318" t="s">
        <v>71</v>
      </c>
      <c r="O318" t="s">
        <v>4</v>
      </c>
      <c r="P318" s="1">
        <v>33</v>
      </c>
      <c r="Q318" t="s">
        <v>270</v>
      </c>
      <c r="R318">
        <v>0</v>
      </c>
      <c r="AR318" t="s">
        <v>326</v>
      </c>
      <c r="AS318" t="s">
        <v>1062</v>
      </c>
    </row>
    <row r="319" spans="1:45" x14ac:dyDescent="0.15">
      <c r="A319" t="s">
        <v>135</v>
      </c>
      <c r="B319" t="s">
        <v>506</v>
      </c>
      <c r="C319" t="s">
        <v>932</v>
      </c>
      <c r="D319" t="s">
        <v>531</v>
      </c>
      <c r="E319" t="s">
        <v>40</v>
      </c>
      <c r="F319" s="2">
        <v>10875</v>
      </c>
      <c r="G319" s="2">
        <v>769</v>
      </c>
      <c r="H319" s="2">
        <v>648</v>
      </c>
      <c r="I319" s="2">
        <v>95</v>
      </c>
      <c r="J319" s="2">
        <v>0</v>
      </c>
      <c r="K319" s="1">
        <v>0</v>
      </c>
      <c r="L319" s="1">
        <v>25</v>
      </c>
      <c r="M319" s="1">
        <v>0</v>
      </c>
      <c r="N319" t="s">
        <v>71</v>
      </c>
      <c r="O319" t="s">
        <v>4</v>
      </c>
      <c r="P319" s="1">
        <v>50</v>
      </c>
      <c r="Q319" t="s">
        <v>135</v>
      </c>
      <c r="R319">
        <v>0</v>
      </c>
      <c r="AR319" t="s">
        <v>326</v>
      </c>
      <c r="AS319" t="s">
        <v>1266</v>
      </c>
    </row>
    <row r="320" spans="1:45" x14ac:dyDescent="0.15">
      <c r="A320" t="s">
        <v>135</v>
      </c>
      <c r="B320" t="s">
        <v>375</v>
      </c>
      <c r="C320" t="s">
        <v>933</v>
      </c>
      <c r="D320" t="s">
        <v>532</v>
      </c>
      <c r="E320" t="s">
        <v>16</v>
      </c>
      <c r="F320" s="2">
        <v>10710</v>
      </c>
      <c r="G320" s="2">
        <v>681</v>
      </c>
      <c r="H320" s="2">
        <v>747</v>
      </c>
      <c r="I320" s="2">
        <v>116</v>
      </c>
      <c r="J320" s="2">
        <v>0</v>
      </c>
      <c r="K320" s="1">
        <v>0</v>
      </c>
      <c r="L320" s="1">
        <v>0</v>
      </c>
      <c r="M320" s="1">
        <v>0</v>
      </c>
      <c r="N320" t="s">
        <v>78</v>
      </c>
      <c r="O320" t="s">
        <v>4</v>
      </c>
      <c r="P320" s="1">
        <v>44</v>
      </c>
      <c r="Q320" t="s">
        <v>278</v>
      </c>
      <c r="R320">
        <v>0</v>
      </c>
      <c r="AR320" t="s">
        <v>326</v>
      </c>
      <c r="AS320" t="s">
        <v>1060</v>
      </c>
    </row>
    <row r="321" spans="1:45" x14ac:dyDescent="0.15">
      <c r="A321" t="s">
        <v>179</v>
      </c>
      <c r="B321" t="s">
        <v>285</v>
      </c>
      <c r="C321" t="s">
        <v>934</v>
      </c>
      <c r="D321" t="s">
        <v>533</v>
      </c>
      <c r="E321" t="s">
        <v>21</v>
      </c>
      <c r="F321" s="2">
        <v>8406</v>
      </c>
      <c r="G321" s="2">
        <v>703</v>
      </c>
      <c r="H321" s="2">
        <v>549</v>
      </c>
      <c r="I321" s="2">
        <v>100</v>
      </c>
      <c r="J321" s="2">
        <v>0</v>
      </c>
      <c r="K321" s="1">
        <v>0</v>
      </c>
      <c r="L321" s="1">
        <v>0</v>
      </c>
      <c r="M321" s="1">
        <v>0</v>
      </c>
      <c r="N321" t="s">
        <v>136</v>
      </c>
      <c r="O321" t="s">
        <v>4</v>
      </c>
      <c r="P321" s="1">
        <v>21</v>
      </c>
      <c r="Q321" t="s">
        <v>278</v>
      </c>
      <c r="R321">
        <v>0</v>
      </c>
      <c r="AR321" t="s">
        <v>326</v>
      </c>
      <c r="AS321" t="s">
        <v>1061</v>
      </c>
    </row>
    <row r="322" spans="1:45" x14ac:dyDescent="0.15">
      <c r="A322" t="s">
        <v>179</v>
      </c>
      <c r="B322" t="s">
        <v>494</v>
      </c>
      <c r="C322" t="s">
        <v>935</v>
      </c>
      <c r="D322" t="s">
        <v>534</v>
      </c>
      <c r="E322" t="s">
        <v>4</v>
      </c>
      <c r="F322" s="2">
        <v>10709</v>
      </c>
      <c r="G322" s="2">
        <v>582</v>
      </c>
      <c r="H322" s="2">
        <v>515</v>
      </c>
      <c r="I322" s="2">
        <v>99</v>
      </c>
      <c r="J322" s="2">
        <v>0</v>
      </c>
      <c r="K322" s="1">
        <v>0</v>
      </c>
      <c r="L322" s="1">
        <v>0</v>
      </c>
      <c r="M322" s="1">
        <v>0</v>
      </c>
      <c r="N322" t="s">
        <v>136</v>
      </c>
      <c r="O322" t="s">
        <v>4</v>
      </c>
      <c r="P322" s="1">
        <v>30</v>
      </c>
      <c r="Q322" t="s">
        <v>179</v>
      </c>
      <c r="R322">
        <v>0</v>
      </c>
      <c r="AR322" t="s">
        <v>326</v>
      </c>
      <c r="AS322" t="s">
        <v>1082</v>
      </c>
    </row>
    <row r="323" spans="1:45" x14ac:dyDescent="0.15">
      <c r="A323" t="s">
        <v>179</v>
      </c>
      <c r="B323" t="s">
        <v>359</v>
      </c>
      <c r="C323" t="s">
        <v>936</v>
      </c>
      <c r="D323" t="s">
        <v>535</v>
      </c>
      <c r="E323" t="s">
        <v>40</v>
      </c>
      <c r="F323" s="2">
        <v>9874</v>
      </c>
      <c r="G323" s="2">
        <v>725</v>
      </c>
      <c r="H323" s="2">
        <v>593</v>
      </c>
      <c r="I323" s="2">
        <v>96</v>
      </c>
      <c r="J323" s="2">
        <v>0</v>
      </c>
      <c r="K323" s="1">
        <v>0</v>
      </c>
      <c r="L323" s="1">
        <v>0</v>
      </c>
      <c r="M323" s="1">
        <v>0</v>
      </c>
      <c r="N323" t="s">
        <v>136</v>
      </c>
      <c r="O323" t="s">
        <v>4</v>
      </c>
      <c r="P323" s="1">
        <v>33</v>
      </c>
      <c r="Q323" t="s">
        <v>278</v>
      </c>
      <c r="R323">
        <v>0</v>
      </c>
      <c r="AR323" t="s">
        <v>326</v>
      </c>
      <c r="AS323" t="s">
        <v>1267</v>
      </c>
    </row>
    <row r="324" spans="1:45" x14ac:dyDescent="0.15">
      <c r="A324" t="s">
        <v>179</v>
      </c>
      <c r="B324" t="s">
        <v>133</v>
      </c>
      <c r="C324" t="s">
        <v>937</v>
      </c>
      <c r="D324" t="s">
        <v>536</v>
      </c>
      <c r="E324" t="s">
        <v>40</v>
      </c>
      <c r="F324" s="2">
        <v>6365</v>
      </c>
      <c r="G324" s="2">
        <v>551</v>
      </c>
      <c r="H324" s="2">
        <v>426</v>
      </c>
      <c r="I324" s="2">
        <v>100</v>
      </c>
      <c r="J324" s="2">
        <v>0</v>
      </c>
      <c r="K324" s="1">
        <v>0</v>
      </c>
      <c r="L324" s="1">
        <v>0</v>
      </c>
      <c r="M324" s="1">
        <v>0</v>
      </c>
      <c r="N324" t="s">
        <v>136</v>
      </c>
      <c r="O324" t="s">
        <v>4</v>
      </c>
      <c r="P324" s="1">
        <v>15</v>
      </c>
      <c r="Q324" t="s">
        <v>270</v>
      </c>
      <c r="R324">
        <v>0</v>
      </c>
      <c r="AR324" t="s">
        <v>334</v>
      </c>
      <c r="AS324" t="s">
        <v>1268</v>
      </c>
    </row>
    <row r="325" spans="1:45" x14ac:dyDescent="0.15">
      <c r="A325" t="s">
        <v>179</v>
      </c>
      <c r="B325" t="s">
        <v>292</v>
      </c>
      <c r="C325" t="s">
        <v>938</v>
      </c>
      <c r="D325" t="s">
        <v>537</v>
      </c>
      <c r="E325" t="s">
        <v>21</v>
      </c>
      <c r="F325" s="2">
        <v>10215</v>
      </c>
      <c r="G325" s="2">
        <v>834</v>
      </c>
      <c r="H325" s="2">
        <v>626</v>
      </c>
      <c r="I325" s="2">
        <v>104</v>
      </c>
      <c r="J325" s="2">
        <v>0</v>
      </c>
      <c r="K325" s="1">
        <v>25</v>
      </c>
      <c r="L325" s="1">
        <v>0</v>
      </c>
      <c r="M325" s="1">
        <v>0</v>
      </c>
      <c r="N325" t="s">
        <v>18</v>
      </c>
      <c r="O325" t="s">
        <v>4</v>
      </c>
      <c r="P325" s="1">
        <v>44</v>
      </c>
      <c r="Q325" t="s">
        <v>278</v>
      </c>
      <c r="R325">
        <v>0</v>
      </c>
      <c r="AR325" t="s">
        <v>334</v>
      </c>
      <c r="AS325" t="s">
        <v>1094</v>
      </c>
    </row>
    <row r="326" spans="1:45" x14ac:dyDescent="0.15">
      <c r="A326" t="s">
        <v>179</v>
      </c>
      <c r="B326" t="s">
        <v>328</v>
      </c>
      <c r="C326" t="s">
        <v>939</v>
      </c>
      <c r="D326" t="s">
        <v>538</v>
      </c>
      <c r="E326" t="s">
        <v>16</v>
      </c>
      <c r="F326" s="2">
        <v>11535</v>
      </c>
      <c r="G326" s="2">
        <v>571</v>
      </c>
      <c r="H326" s="2">
        <v>801</v>
      </c>
      <c r="I326" s="2">
        <v>93</v>
      </c>
      <c r="J326" s="2">
        <v>0</v>
      </c>
      <c r="K326" s="1">
        <v>25</v>
      </c>
      <c r="L326" s="1">
        <v>0</v>
      </c>
      <c r="M326" s="1">
        <v>0</v>
      </c>
      <c r="N326" t="s">
        <v>18</v>
      </c>
      <c r="O326" t="s">
        <v>4</v>
      </c>
      <c r="P326" s="1">
        <v>33</v>
      </c>
      <c r="Q326" t="s">
        <v>270</v>
      </c>
      <c r="R326">
        <v>0</v>
      </c>
      <c r="AR326" t="s">
        <v>334</v>
      </c>
      <c r="AS326" t="s">
        <v>1061</v>
      </c>
    </row>
    <row r="327" spans="1:45" x14ac:dyDescent="0.15">
      <c r="A327" t="s">
        <v>179</v>
      </c>
      <c r="B327" t="s">
        <v>337</v>
      </c>
      <c r="C327" t="s">
        <v>940</v>
      </c>
      <c r="D327" t="s">
        <v>539</v>
      </c>
      <c r="E327" t="s">
        <v>21</v>
      </c>
      <c r="F327" s="2">
        <v>8730</v>
      </c>
      <c r="G327" s="2">
        <v>988</v>
      </c>
      <c r="H327" s="2">
        <v>571</v>
      </c>
      <c r="I327" s="2">
        <v>94</v>
      </c>
      <c r="J327" s="2">
        <v>0</v>
      </c>
      <c r="K327" s="1">
        <v>0</v>
      </c>
      <c r="L327" s="1">
        <v>0</v>
      </c>
      <c r="M327" s="1">
        <v>15</v>
      </c>
      <c r="N327" t="s">
        <v>24</v>
      </c>
      <c r="O327" t="s">
        <v>4</v>
      </c>
      <c r="P327" s="1">
        <v>44</v>
      </c>
      <c r="Q327" t="s">
        <v>282</v>
      </c>
      <c r="R327">
        <v>0</v>
      </c>
      <c r="AR327" t="s">
        <v>334</v>
      </c>
      <c r="AS327" t="s">
        <v>1095</v>
      </c>
    </row>
    <row r="328" spans="1:45" x14ac:dyDescent="0.15">
      <c r="A328" t="s">
        <v>179</v>
      </c>
      <c r="B328" t="s">
        <v>506</v>
      </c>
      <c r="C328" t="s">
        <v>941</v>
      </c>
      <c r="D328" t="s">
        <v>540</v>
      </c>
      <c r="E328" t="s">
        <v>21</v>
      </c>
      <c r="F328" s="2">
        <v>9885</v>
      </c>
      <c r="G328" s="2">
        <v>911</v>
      </c>
      <c r="H328" s="2">
        <v>571</v>
      </c>
      <c r="I328" s="2">
        <v>95</v>
      </c>
      <c r="J328" s="2">
        <v>0</v>
      </c>
      <c r="K328" s="1">
        <v>0</v>
      </c>
      <c r="L328" s="1">
        <v>0</v>
      </c>
      <c r="M328" s="1">
        <v>15</v>
      </c>
      <c r="N328" t="s">
        <v>24</v>
      </c>
      <c r="O328" t="s">
        <v>4</v>
      </c>
      <c r="P328" s="1">
        <v>50</v>
      </c>
      <c r="Q328" t="s">
        <v>179</v>
      </c>
      <c r="R328">
        <v>0</v>
      </c>
      <c r="AR328" t="s">
        <v>334</v>
      </c>
      <c r="AS328" t="s">
        <v>1047</v>
      </c>
    </row>
    <row r="329" spans="1:45" x14ac:dyDescent="0.15">
      <c r="A329" t="s">
        <v>179</v>
      </c>
      <c r="B329" t="s">
        <v>503</v>
      </c>
      <c r="C329" t="s">
        <v>942</v>
      </c>
      <c r="D329" t="s">
        <v>541</v>
      </c>
      <c r="E329" t="s">
        <v>21</v>
      </c>
      <c r="F329" s="2">
        <v>8905</v>
      </c>
      <c r="G329" s="2">
        <v>703</v>
      </c>
      <c r="H329" s="2">
        <v>515</v>
      </c>
      <c r="I329" s="2">
        <v>105</v>
      </c>
      <c r="J329" s="2">
        <v>0</v>
      </c>
      <c r="K329" s="1">
        <v>0</v>
      </c>
      <c r="L329" s="1">
        <v>0</v>
      </c>
      <c r="M329" s="1">
        <v>0</v>
      </c>
      <c r="N329" t="s">
        <v>542</v>
      </c>
      <c r="O329" t="s">
        <v>4</v>
      </c>
      <c r="P329" s="1">
        <v>30</v>
      </c>
      <c r="Q329" t="s">
        <v>179</v>
      </c>
      <c r="R329">
        <v>0</v>
      </c>
      <c r="AR329" t="s">
        <v>334</v>
      </c>
      <c r="AS329" t="s">
        <v>1096</v>
      </c>
    </row>
    <row r="330" spans="1:45" x14ac:dyDescent="0.15">
      <c r="A330" t="s">
        <v>179</v>
      </c>
      <c r="B330" t="s">
        <v>344</v>
      </c>
      <c r="C330" t="s">
        <v>943</v>
      </c>
      <c r="D330" t="s">
        <v>543</v>
      </c>
      <c r="E330" t="s">
        <v>4</v>
      </c>
      <c r="F330" s="2">
        <v>11526</v>
      </c>
      <c r="G330" s="2">
        <v>669</v>
      </c>
      <c r="H330" s="2">
        <v>539</v>
      </c>
      <c r="I330" s="2">
        <v>99</v>
      </c>
      <c r="J330" s="2">
        <v>0</v>
      </c>
      <c r="K330" s="1">
        <v>0</v>
      </c>
      <c r="L330" s="1">
        <v>0</v>
      </c>
      <c r="M330" s="1">
        <v>0</v>
      </c>
      <c r="N330" t="s">
        <v>544</v>
      </c>
      <c r="O330" t="s">
        <v>4</v>
      </c>
      <c r="P330" s="1">
        <v>38</v>
      </c>
      <c r="Q330" t="s">
        <v>282</v>
      </c>
      <c r="R330">
        <v>0</v>
      </c>
      <c r="AR330" t="s">
        <v>334</v>
      </c>
      <c r="AS330" t="s">
        <v>1049</v>
      </c>
    </row>
    <row r="331" spans="1:45" x14ac:dyDescent="0.15">
      <c r="A331" t="s">
        <v>179</v>
      </c>
      <c r="B331" t="s">
        <v>279</v>
      </c>
      <c r="C331" t="s">
        <v>944</v>
      </c>
      <c r="D331" t="s">
        <v>545</v>
      </c>
      <c r="E331" t="s">
        <v>21</v>
      </c>
      <c r="F331" s="2">
        <v>10547</v>
      </c>
      <c r="G331" s="2">
        <v>834</v>
      </c>
      <c r="H331" s="2">
        <v>439</v>
      </c>
      <c r="I331" s="2">
        <v>103</v>
      </c>
      <c r="J331" s="2">
        <v>0</v>
      </c>
      <c r="K331" s="1">
        <v>0</v>
      </c>
      <c r="L331" s="1">
        <v>0</v>
      </c>
      <c r="M331" s="1">
        <v>0</v>
      </c>
      <c r="N331" t="s">
        <v>546</v>
      </c>
      <c r="O331" t="s">
        <v>4</v>
      </c>
      <c r="P331" s="1">
        <v>33</v>
      </c>
      <c r="Q331" t="s">
        <v>282</v>
      </c>
      <c r="R331">
        <v>0</v>
      </c>
      <c r="AR331" t="s">
        <v>334</v>
      </c>
      <c r="AS331" t="s">
        <v>1097</v>
      </c>
    </row>
    <row r="332" spans="1:45" x14ac:dyDescent="0.15">
      <c r="A332" t="s">
        <v>179</v>
      </c>
      <c r="B332" t="s">
        <v>42</v>
      </c>
      <c r="C332" t="s">
        <v>945</v>
      </c>
      <c r="D332" t="s">
        <v>547</v>
      </c>
      <c r="E332" t="s">
        <v>4</v>
      </c>
      <c r="F332" s="2">
        <v>11874</v>
      </c>
      <c r="G332" s="2">
        <v>418</v>
      </c>
      <c r="H332" s="2">
        <v>605</v>
      </c>
      <c r="I332" s="2">
        <v>102</v>
      </c>
      <c r="J332" s="2">
        <v>0</v>
      </c>
      <c r="K332" s="1">
        <v>0</v>
      </c>
      <c r="L332" s="1">
        <v>0</v>
      </c>
      <c r="M332" s="1">
        <v>0</v>
      </c>
      <c r="N332" t="s">
        <v>548</v>
      </c>
      <c r="O332" t="s">
        <v>4</v>
      </c>
      <c r="P332" s="1">
        <v>15</v>
      </c>
      <c r="Q332" t="s">
        <v>270</v>
      </c>
      <c r="R332">
        <v>0</v>
      </c>
      <c r="AR332" t="s">
        <v>334</v>
      </c>
      <c r="AS332" t="s">
        <v>1269</v>
      </c>
    </row>
    <row r="333" spans="1:45" x14ac:dyDescent="0.15">
      <c r="A333" t="s">
        <v>179</v>
      </c>
      <c r="B333" t="s">
        <v>497</v>
      </c>
      <c r="C333" t="s">
        <v>946</v>
      </c>
      <c r="D333" t="s">
        <v>549</v>
      </c>
      <c r="E333" t="s">
        <v>40</v>
      </c>
      <c r="F333" s="2">
        <v>11850</v>
      </c>
      <c r="G333" s="2">
        <v>604</v>
      </c>
      <c r="H333" s="2">
        <v>747</v>
      </c>
      <c r="I333" s="2">
        <v>95</v>
      </c>
      <c r="J333" s="2">
        <v>0</v>
      </c>
      <c r="K333" s="1">
        <v>0</v>
      </c>
      <c r="L333" s="1">
        <v>25</v>
      </c>
      <c r="M333" s="1">
        <v>0</v>
      </c>
      <c r="N333" t="s">
        <v>71</v>
      </c>
      <c r="O333" t="s">
        <v>4</v>
      </c>
      <c r="P333" s="1">
        <v>50</v>
      </c>
      <c r="Q333" t="s">
        <v>179</v>
      </c>
      <c r="R333">
        <v>0</v>
      </c>
      <c r="AR333" t="s">
        <v>334</v>
      </c>
      <c r="AS333" t="s">
        <v>1060</v>
      </c>
    </row>
    <row r="334" spans="1:45" x14ac:dyDescent="0.15">
      <c r="A334" t="s">
        <v>222</v>
      </c>
      <c r="B334" t="s">
        <v>302</v>
      </c>
      <c r="C334" t="s">
        <v>947</v>
      </c>
      <c r="D334" t="s">
        <v>550</v>
      </c>
      <c r="E334" t="s">
        <v>21</v>
      </c>
      <c r="F334" s="2">
        <v>7732</v>
      </c>
      <c r="G334" s="2">
        <v>944</v>
      </c>
      <c r="H334" s="2">
        <v>515</v>
      </c>
      <c r="I334" s="2">
        <v>105</v>
      </c>
      <c r="J334" s="2">
        <v>0</v>
      </c>
      <c r="K334" s="1">
        <v>0</v>
      </c>
      <c r="L334" s="1">
        <v>0</v>
      </c>
      <c r="M334" s="1">
        <v>0</v>
      </c>
      <c r="N334" t="s">
        <v>136</v>
      </c>
      <c r="O334" t="s">
        <v>4</v>
      </c>
      <c r="P334" s="1">
        <v>33</v>
      </c>
      <c r="Q334" t="s">
        <v>278</v>
      </c>
      <c r="R334">
        <v>0</v>
      </c>
      <c r="AR334" t="s">
        <v>334</v>
      </c>
      <c r="AS334" t="s">
        <v>1061</v>
      </c>
    </row>
    <row r="335" spans="1:45" x14ac:dyDescent="0.15">
      <c r="A335" t="s">
        <v>222</v>
      </c>
      <c r="B335" t="s">
        <v>494</v>
      </c>
      <c r="C335" t="s">
        <v>948</v>
      </c>
      <c r="D335" t="s">
        <v>551</v>
      </c>
      <c r="E335" t="s">
        <v>4</v>
      </c>
      <c r="F335" s="2">
        <v>10377</v>
      </c>
      <c r="G335" s="2">
        <v>594</v>
      </c>
      <c r="H335" s="2">
        <v>528</v>
      </c>
      <c r="I335" s="2">
        <v>99</v>
      </c>
      <c r="J335" s="2">
        <v>0</v>
      </c>
      <c r="K335" s="1">
        <v>0</v>
      </c>
      <c r="L335" s="1">
        <v>0</v>
      </c>
      <c r="M335" s="1">
        <v>0</v>
      </c>
      <c r="N335" t="s">
        <v>136</v>
      </c>
      <c r="O335" t="s">
        <v>4</v>
      </c>
      <c r="P335" s="1">
        <v>30</v>
      </c>
      <c r="Q335" t="s">
        <v>222</v>
      </c>
      <c r="R335">
        <v>0</v>
      </c>
      <c r="AR335" t="s">
        <v>334</v>
      </c>
      <c r="AS335" t="s">
        <v>1053</v>
      </c>
    </row>
    <row r="336" spans="1:45" x14ac:dyDescent="0.15">
      <c r="A336" t="s">
        <v>222</v>
      </c>
      <c r="B336" t="s">
        <v>81</v>
      </c>
      <c r="C336" t="s">
        <v>949</v>
      </c>
      <c r="D336" t="s">
        <v>552</v>
      </c>
      <c r="E336" t="s">
        <v>16</v>
      </c>
      <c r="F336" s="2">
        <v>10210</v>
      </c>
      <c r="G336" s="2">
        <v>430</v>
      </c>
      <c r="H336" s="2">
        <v>703</v>
      </c>
      <c r="I336" s="2">
        <v>92</v>
      </c>
      <c r="J336" s="2">
        <v>0</v>
      </c>
      <c r="K336" s="1">
        <v>0</v>
      </c>
      <c r="L336" s="1">
        <v>0</v>
      </c>
      <c r="M336" s="1">
        <v>0</v>
      </c>
      <c r="N336" t="s">
        <v>553</v>
      </c>
      <c r="O336" t="s">
        <v>4</v>
      </c>
      <c r="P336" s="1">
        <v>30</v>
      </c>
      <c r="Q336" t="s">
        <v>222</v>
      </c>
      <c r="R336">
        <v>0</v>
      </c>
      <c r="AR336" t="s">
        <v>334</v>
      </c>
      <c r="AS336" t="s">
        <v>1047</v>
      </c>
    </row>
    <row r="337" spans="1:45" x14ac:dyDescent="0.15">
      <c r="A337" t="s">
        <v>222</v>
      </c>
      <c r="B337" t="s">
        <v>503</v>
      </c>
      <c r="C337" t="s">
        <v>950</v>
      </c>
      <c r="D337" t="s">
        <v>554</v>
      </c>
      <c r="E337" t="s">
        <v>4</v>
      </c>
      <c r="F337" s="2">
        <v>10210</v>
      </c>
      <c r="G337" s="2">
        <v>638</v>
      </c>
      <c r="H337" s="2">
        <v>494</v>
      </c>
      <c r="I337" s="2">
        <v>105</v>
      </c>
      <c r="J337" s="2">
        <v>0</v>
      </c>
      <c r="K337" s="1">
        <v>0</v>
      </c>
      <c r="L337" s="1">
        <v>0</v>
      </c>
      <c r="M337" s="1">
        <v>0</v>
      </c>
      <c r="N337" t="s">
        <v>555</v>
      </c>
      <c r="O337" t="s">
        <v>4</v>
      </c>
      <c r="P337" s="1">
        <v>30</v>
      </c>
      <c r="Q337" t="s">
        <v>222</v>
      </c>
      <c r="R337">
        <v>0</v>
      </c>
      <c r="AR337" t="s">
        <v>334</v>
      </c>
      <c r="AS337" t="s">
        <v>1069</v>
      </c>
    </row>
    <row r="338" spans="1:45" x14ac:dyDescent="0.15">
      <c r="A338" t="s">
        <v>222</v>
      </c>
      <c r="B338" t="s">
        <v>497</v>
      </c>
      <c r="C338" t="s">
        <v>951</v>
      </c>
      <c r="D338" t="s">
        <v>556</v>
      </c>
      <c r="E338" t="s">
        <v>40</v>
      </c>
      <c r="F338" s="2">
        <v>12015</v>
      </c>
      <c r="G338" s="2">
        <v>626</v>
      </c>
      <c r="H338" s="2">
        <v>714</v>
      </c>
      <c r="I338" s="2">
        <v>110</v>
      </c>
      <c r="J338" s="2">
        <v>0</v>
      </c>
      <c r="K338" s="1">
        <v>0</v>
      </c>
      <c r="L338" s="1">
        <v>0</v>
      </c>
      <c r="M338" s="1">
        <v>0</v>
      </c>
      <c r="N338" t="s">
        <v>78</v>
      </c>
      <c r="O338" t="s">
        <v>4</v>
      </c>
      <c r="P338" s="1">
        <v>50</v>
      </c>
      <c r="Q338" t="s">
        <v>222</v>
      </c>
      <c r="R338">
        <v>0</v>
      </c>
      <c r="AR338" t="s">
        <v>334</v>
      </c>
      <c r="AS338" t="s">
        <v>1270</v>
      </c>
    </row>
    <row r="339" spans="1:45" x14ac:dyDescent="0.15">
      <c r="A339" t="s">
        <v>222</v>
      </c>
      <c r="B339" t="s">
        <v>506</v>
      </c>
      <c r="C339" t="s">
        <v>952</v>
      </c>
      <c r="D339" t="s">
        <v>557</v>
      </c>
      <c r="E339" t="s">
        <v>21</v>
      </c>
      <c r="F339" s="2">
        <v>11535</v>
      </c>
      <c r="G339" s="2">
        <v>801</v>
      </c>
      <c r="H339" s="2">
        <v>571</v>
      </c>
      <c r="I339" s="2">
        <v>110</v>
      </c>
      <c r="J339" s="2">
        <v>0</v>
      </c>
      <c r="K339" s="1">
        <v>0</v>
      </c>
      <c r="L339" s="1">
        <v>0</v>
      </c>
      <c r="M339" s="1">
        <v>0</v>
      </c>
      <c r="N339" t="s">
        <v>78</v>
      </c>
      <c r="O339" t="s">
        <v>4</v>
      </c>
      <c r="P339" s="1">
        <v>50</v>
      </c>
      <c r="Q339" t="s">
        <v>222</v>
      </c>
      <c r="R339">
        <v>0</v>
      </c>
      <c r="AR339" t="s">
        <v>334</v>
      </c>
      <c r="AS339" t="s">
        <v>1060</v>
      </c>
    </row>
    <row r="340" spans="1:45" x14ac:dyDescent="0.15">
      <c r="A340" t="s">
        <v>222</v>
      </c>
      <c r="B340" t="s">
        <v>267</v>
      </c>
      <c r="C340" t="s">
        <v>953</v>
      </c>
      <c r="D340" t="s">
        <v>558</v>
      </c>
      <c r="E340" t="s">
        <v>4</v>
      </c>
      <c r="F340" s="2">
        <v>11700</v>
      </c>
      <c r="G340" s="2">
        <v>703</v>
      </c>
      <c r="H340" s="2">
        <v>659</v>
      </c>
      <c r="I340" s="2">
        <v>117</v>
      </c>
      <c r="J340" s="2">
        <v>0</v>
      </c>
      <c r="K340" s="1">
        <v>0</v>
      </c>
      <c r="L340" s="1">
        <v>0</v>
      </c>
      <c r="M340" s="1">
        <v>0</v>
      </c>
      <c r="N340" t="s">
        <v>78</v>
      </c>
      <c r="O340" t="s">
        <v>4</v>
      </c>
      <c r="P340" s="1">
        <v>33</v>
      </c>
      <c r="Q340" t="s">
        <v>270</v>
      </c>
      <c r="R340">
        <v>0</v>
      </c>
      <c r="AR340" t="s">
        <v>334</v>
      </c>
      <c r="AS340" t="s">
        <v>1061</v>
      </c>
    </row>
    <row r="341" spans="1:45" x14ac:dyDescent="0.15">
      <c r="A341" t="s">
        <v>15</v>
      </c>
      <c r="B341" t="s">
        <v>359</v>
      </c>
      <c r="C341" t="s">
        <v>954</v>
      </c>
      <c r="D341" t="s">
        <v>559</v>
      </c>
      <c r="E341" t="s">
        <v>4</v>
      </c>
      <c r="F341" s="2">
        <v>12016</v>
      </c>
      <c r="G341" s="2">
        <v>615</v>
      </c>
      <c r="H341" s="2">
        <v>560</v>
      </c>
      <c r="I341" s="2">
        <v>96</v>
      </c>
      <c r="J341" s="2">
        <v>0</v>
      </c>
      <c r="K341" s="1">
        <v>0</v>
      </c>
      <c r="L341" s="1">
        <v>0</v>
      </c>
      <c r="M341" s="1">
        <v>0</v>
      </c>
      <c r="N341" t="s">
        <v>136</v>
      </c>
      <c r="O341" t="s">
        <v>560</v>
      </c>
      <c r="P341" s="1">
        <v>40</v>
      </c>
      <c r="Q341" t="s">
        <v>278</v>
      </c>
      <c r="R341">
        <v>0</v>
      </c>
      <c r="AR341" t="s">
        <v>334</v>
      </c>
      <c r="AS341" t="s">
        <v>1053</v>
      </c>
    </row>
    <row r="342" spans="1:45" x14ac:dyDescent="0.15">
      <c r="A342" t="s">
        <v>15</v>
      </c>
      <c r="B342" t="s">
        <v>287</v>
      </c>
      <c r="C342" t="s">
        <v>955</v>
      </c>
      <c r="D342" t="s">
        <v>561</v>
      </c>
      <c r="E342" t="s">
        <v>21</v>
      </c>
      <c r="F342" s="2">
        <v>9572</v>
      </c>
      <c r="G342" s="2">
        <v>692</v>
      </c>
      <c r="H342" s="2">
        <v>483</v>
      </c>
      <c r="I342" s="2">
        <v>97</v>
      </c>
      <c r="J342" s="2">
        <v>0</v>
      </c>
      <c r="K342" s="1">
        <v>0</v>
      </c>
      <c r="L342" s="1">
        <v>0</v>
      </c>
      <c r="M342" s="1">
        <v>0</v>
      </c>
      <c r="N342" t="s">
        <v>562</v>
      </c>
      <c r="O342" t="s">
        <v>560</v>
      </c>
      <c r="P342" s="1">
        <v>26</v>
      </c>
      <c r="Q342" t="s">
        <v>270</v>
      </c>
      <c r="R342">
        <v>0</v>
      </c>
      <c r="AR342" t="s">
        <v>334</v>
      </c>
      <c r="AS342" t="s">
        <v>1068</v>
      </c>
    </row>
    <row r="343" spans="1:45" x14ac:dyDescent="0.15">
      <c r="A343" t="s">
        <v>15</v>
      </c>
      <c r="B343" t="s">
        <v>563</v>
      </c>
      <c r="C343" t="s">
        <v>956</v>
      </c>
      <c r="D343" t="s">
        <v>564</v>
      </c>
      <c r="E343" t="s">
        <v>21</v>
      </c>
      <c r="F343" s="2">
        <v>9874</v>
      </c>
      <c r="G343" s="2">
        <v>790</v>
      </c>
      <c r="H343" s="2">
        <v>526</v>
      </c>
      <c r="I343" s="2">
        <v>103</v>
      </c>
      <c r="J343" s="2">
        <v>0</v>
      </c>
      <c r="K343" s="1">
        <v>0</v>
      </c>
      <c r="L343" s="1">
        <v>0</v>
      </c>
      <c r="M343" s="1">
        <v>0</v>
      </c>
      <c r="N343" t="s">
        <v>565</v>
      </c>
      <c r="O343" t="s">
        <v>560</v>
      </c>
      <c r="P343" s="1">
        <v>50</v>
      </c>
      <c r="Q343" t="s">
        <v>15</v>
      </c>
      <c r="R343">
        <v>0</v>
      </c>
      <c r="AR343" t="s">
        <v>334</v>
      </c>
      <c r="AS343" t="s">
        <v>1271</v>
      </c>
    </row>
    <row r="344" spans="1:45" x14ac:dyDescent="0.15">
      <c r="A344" t="s">
        <v>15</v>
      </c>
      <c r="B344" t="s">
        <v>328</v>
      </c>
      <c r="C344" t="s">
        <v>957</v>
      </c>
      <c r="D344" t="s">
        <v>566</v>
      </c>
      <c r="E344" t="s">
        <v>21</v>
      </c>
      <c r="F344" s="2">
        <v>10380</v>
      </c>
      <c r="G344" s="2">
        <v>801</v>
      </c>
      <c r="H344" s="2">
        <v>648</v>
      </c>
      <c r="I344" s="2">
        <v>95</v>
      </c>
      <c r="J344" s="2">
        <v>0</v>
      </c>
      <c r="K344" s="1">
        <v>0</v>
      </c>
      <c r="L344" s="1">
        <v>25</v>
      </c>
      <c r="M344" s="1">
        <v>0</v>
      </c>
      <c r="N344" t="s">
        <v>71</v>
      </c>
      <c r="O344" t="s">
        <v>560</v>
      </c>
      <c r="P344" s="1">
        <v>41</v>
      </c>
      <c r="Q344" t="s">
        <v>270</v>
      </c>
      <c r="R344">
        <v>0</v>
      </c>
      <c r="AR344" t="s">
        <v>418</v>
      </c>
      <c r="AS344" t="s">
        <v>1272</v>
      </c>
    </row>
    <row r="345" spans="1:45" x14ac:dyDescent="0.15">
      <c r="A345" t="s">
        <v>15</v>
      </c>
      <c r="B345" t="s">
        <v>337</v>
      </c>
      <c r="C345" t="s">
        <v>958</v>
      </c>
      <c r="D345" t="s">
        <v>567</v>
      </c>
      <c r="E345" t="s">
        <v>21</v>
      </c>
      <c r="F345" s="2">
        <v>10215</v>
      </c>
      <c r="G345" s="2">
        <v>1021</v>
      </c>
      <c r="H345" s="2">
        <v>439</v>
      </c>
      <c r="I345" s="2">
        <v>94</v>
      </c>
      <c r="J345" s="2">
        <v>0</v>
      </c>
      <c r="K345" s="1">
        <v>0</v>
      </c>
      <c r="L345" s="1">
        <v>25</v>
      </c>
      <c r="M345" s="1">
        <v>0</v>
      </c>
      <c r="N345" t="s">
        <v>71</v>
      </c>
      <c r="O345" t="s">
        <v>560</v>
      </c>
      <c r="P345" s="1">
        <v>55.000000000000007</v>
      </c>
      <c r="Q345" t="s">
        <v>282</v>
      </c>
      <c r="R345">
        <v>0</v>
      </c>
      <c r="AR345" t="s">
        <v>418</v>
      </c>
      <c r="AS345" t="s">
        <v>1051</v>
      </c>
    </row>
    <row r="346" spans="1:45" x14ac:dyDescent="0.15">
      <c r="A346" t="s">
        <v>91</v>
      </c>
      <c r="B346" t="s">
        <v>272</v>
      </c>
      <c r="C346" t="s">
        <v>959</v>
      </c>
      <c r="D346" t="s">
        <v>568</v>
      </c>
      <c r="E346" t="s">
        <v>21</v>
      </c>
      <c r="F346" s="2">
        <v>11200</v>
      </c>
      <c r="G346" s="2">
        <v>768</v>
      </c>
      <c r="H346" s="2">
        <v>461</v>
      </c>
      <c r="I346" s="2">
        <v>103</v>
      </c>
      <c r="J346" s="2">
        <v>0</v>
      </c>
      <c r="K346" s="1">
        <v>0</v>
      </c>
      <c r="L346" s="1">
        <v>0</v>
      </c>
      <c r="M346" s="1">
        <v>0</v>
      </c>
      <c r="N346" t="s">
        <v>136</v>
      </c>
      <c r="O346" t="s">
        <v>560</v>
      </c>
      <c r="P346" s="1">
        <v>30</v>
      </c>
      <c r="Q346" t="s">
        <v>270</v>
      </c>
      <c r="R346">
        <v>0</v>
      </c>
      <c r="AR346" t="s">
        <v>418</v>
      </c>
      <c r="AS346" t="s">
        <v>1045</v>
      </c>
    </row>
    <row r="347" spans="1:45" x14ac:dyDescent="0.15">
      <c r="A347" t="s">
        <v>91</v>
      </c>
      <c r="B347" t="s">
        <v>302</v>
      </c>
      <c r="C347" t="s">
        <v>960</v>
      </c>
      <c r="D347" t="s">
        <v>569</v>
      </c>
      <c r="E347" t="s">
        <v>21</v>
      </c>
      <c r="F347" s="2">
        <v>9058</v>
      </c>
      <c r="G347" s="2">
        <v>889</v>
      </c>
      <c r="H347" s="2">
        <v>483</v>
      </c>
      <c r="I347" s="2">
        <v>105</v>
      </c>
      <c r="J347" s="2">
        <v>0</v>
      </c>
      <c r="K347" s="1">
        <v>0</v>
      </c>
      <c r="L347" s="1">
        <v>0</v>
      </c>
      <c r="M347" s="1">
        <v>0</v>
      </c>
      <c r="N347" t="s">
        <v>136</v>
      </c>
      <c r="O347" t="s">
        <v>560</v>
      </c>
      <c r="P347" s="1">
        <v>40</v>
      </c>
      <c r="Q347" t="s">
        <v>278</v>
      </c>
      <c r="R347">
        <v>0</v>
      </c>
      <c r="AR347" t="s">
        <v>418</v>
      </c>
      <c r="AS347" t="s">
        <v>1053</v>
      </c>
    </row>
    <row r="348" spans="1:45" x14ac:dyDescent="0.15">
      <c r="A348" t="s">
        <v>91</v>
      </c>
      <c r="B348" t="s">
        <v>308</v>
      </c>
      <c r="C348" t="s">
        <v>961</v>
      </c>
      <c r="D348" t="s">
        <v>570</v>
      </c>
      <c r="E348" t="s">
        <v>4</v>
      </c>
      <c r="F348" s="2">
        <v>11535</v>
      </c>
      <c r="G348" s="2">
        <v>747</v>
      </c>
      <c r="H348" s="2">
        <v>626</v>
      </c>
      <c r="I348" s="2">
        <v>100</v>
      </c>
      <c r="J348" s="2">
        <v>0</v>
      </c>
      <c r="K348" s="1">
        <v>25</v>
      </c>
      <c r="L348" s="1">
        <v>0</v>
      </c>
      <c r="M348" s="1">
        <v>0</v>
      </c>
      <c r="N348" t="s">
        <v>18</v>
      </c>
      <c r="O348" t="s">
        <v>560</v>
      </c>
      <c r="P348" s="1">
        <v>41</v>
      </c>
      <c r="Q348" t="s">
        <v>270</v>
      </c>
      <c r="R348">
        <v>0</v>
      </c>
      <c r="AR348" t="s">
        <v>418</v>
      </c>
      <c r="AS348" t="s">
        <v>1080</v>
      </c>
    </row>
    <row r="349" spans="1:45" x14ac:dyDescent="0.15">
      <c r="A349" t="s">
        <v>91</v>
      </c>
      <c r="B349" t="s">
        <v>563</v>
      </c>
      <c r="C349" t="s">
        <v>962</v>
      </c>
      <c r="D349" t="s">
        <v>571</v>
      </c>
      <c r="E349" t="s">
        <v>40</v>
      </c>
      <c r="F349" s="2">
        <v>8568</v>
      </c>
      <c r="G349" s="2">
        <v>768</v>
      </c>
      <c r="H349" s="2">
        <v>636</v>
      </c>
      <c r="I349" s="2">
        <v>103</v>
      </c>
      <c r="J349" s="2">
        <v>0</v>
      </c>
      <c r="K349" s="1">
        <v>0</v>
      </c>
      <c r="L349" s="1">
        <v>0</v>
      </c>
      <c r="M349" s="1">
        <v>0</v>
      </c>
      <c r="N349" t="s">
        <v>572</v>
      </c>
      <c r="O349" t="s">
        <v>560</v>
      </c>
      <c r="P349" s="1">
        <v>50</v>
      </c>
      <c r="Q349" t="s">
        <v>91</v>
      </c>
      <c r="R349">
        <v>0</v>
      </c>
      <c r="AR349" t="s">
        <v>418</v>
      </c>
      <c r="AS349" t="s">
        <v>1064</v>
      </c>
    </row>
    <row r="350" spans="1:45" x14ac:dyDescent="0.15">
      <c r="A350" t="s">
        <v>135</v>
      </c>
      <c r="B350" t="s">
        <v>272</v>
      </c>
      <c r="C350" t="s">
        <v>963</v>
      </c>
      <c r="D350" t="s">
        <v>573</v>
      </c>
      <c r="E350" t="s">
        <v>21</v>
      </c>
      <c r="F350" s="2">
        <v>10710</v>
      </c>
      <c r="G350" s="2">
        <v>714</v>
      </c>
      <c r="H350" s="2">
        <v>549</v>
      </c>
      <c r="I350" s="2">
        <v>103</v>
      </c>
      <c r="J350" s="2">
        <v>0</v>
      </c>
      <c r="K350" s="1">
        <v>0</v>
      </c>
      <c r="L350" s="1">
        <v>0</v>
      </c>
      <c r="M350" s="1">
        <v>0</v>
      </c>
      <c r="N350" t="s">
        <v>136</v>
      </c>
      <c r="O350" t="s">
        <v>560</v>
      </c>
      <c r="P350" s="1">
        <v>30</v>
      </c>
      <c r="Q350" t="s">
        <v>270</v>
      </c>
      <c r="R350">
        <v>0</v>
      </c>
      <c r="AR350" t="s">
        <v>418</v>
      </c>
      <c r="AS350" t="s">
        <v>1088</v>
      </c>
    </row>
    <row r="351" spans="1:45" x14ac:dyDescent="0.15">
      <c r="A351" t="s">
        <v>135</v>
      </c>
      <c r="B351" t="s">
        <v>279</v>
      </c>
      <c r="C351" t="s">
        <v>964</v>
      </c>
      <c r="D351" t="s">
        <v>574</v>
      </c>
      <c r="E351" t="s">
        <v>4</v>
      </c>
      <c r="F351" s="2">
        <v>11689</v>
      </c>
      <c r="G351" s="2">
        <v>703</v>
      </c>
      <c r="H351" s="2">
        <v>494</v>
      </c>
      <c r="I351" s="2">
        <v>103</v>
      </c>
      <c r="J351" s="2">
        <v>0</v>
      </c>
      <c r="K351" s="1">
        <v>0</v>
      </c>
      <c r="L351" s="1">
        <v>0</v>
      </c>
      <c r="M351" s="1">
        <v>0</v>
      </c>
      <c r="N351" t="s">
        <v>575</v>
      </c>
      <c r="O351" t="s">
        <v>560</v>
      </c>
      <c r="P351" s="1">
        <v>40</v>
      </c>
      <c r="Q351" t="s">
        <v>282</v>
      </c>
      <c r="R351">
        <v>0</v>
      </c>
      <c r="AR351" t="s">
        <v>418</v>
      </c>
      <c r="AS351" t="s">
        <v>1273</v>
      </c>
    </row>
    <row r="352" spans="1:45" x14ac:dyDescent="0.15">
      <c r="A352" t="s">
        <v>135</v>
      </c>
      <c r="B352" t="s">
        <v>57</v>
      </c>
      <c r="C352" t="s">
        <v>965</v>
      </c>
      <c r="D352" t="s">
        <v>576</v>
      </c>
      <c r="E352" t="s">
        <v>40</v>
      </c>
      <c r="F352" s="2">
        <v>10543</v>
      </c>
      <c r="G352" s="2">
        <v>680</v>
      </c>
      <c r="H352" s="2">
        <v>597</v>
      </c>
      <c r="I352" s="2">
        <v>101</v>
      </c>
      <c r="J352" s="2">
        <v>0</v>
      </c>
      <c r="K352" s="1">
        <v>0</v>
      </c>
      <c r="L352" s="1">
        <v>0</v>
      </c>
      <c r="M352" s="1">
        <v>0</v>
      </c>
      <c r="N352" t="s">
        <v>577</v>
      </c>
      <c r="O352" t="s">
        <v>560</v>
      </c>
      <c r="P352" s="1">
        <v>20</v>
      </c>
      <c r="Q352" t="s">
        <v>270</v>
      </c>
      <c r="R352">
        <v>0</v>
      </c>
      <c r="AR352" t="s">
        <v>418</v>
      </c>
      <c r="AS352" t="s">
        <v>1044</v>
      </c>
    </row>
    <row r="353" spans="1:45" x14ac:dyDescent="0.15">
      <c r="A353" t="s">
        <v>135</v>
      </c>
      <c r="B353" t="s">
        <v>563</v>
      </c>
      <c r="C353" t="s">
        <v>966</v>
      </c>
      <c r="D353" t="s">
        <v>578</v>
      </c>
      <c r="E353" t="s">
        <v>40</v>
      </c>
      <c r="F353" s="2">
        <v>11852</v>
      </c>
      <c r="G353" s="2">
        <v>593</v>
      </c>
      <c r="H353" s="2">
        <v>593</v>
      </c>
      <c r="I353" s="2">
        <v>103</v>
      </c>
      <c r="J353" s="2">
        <v>0</v>
      </c>
      <c r="K353" s="1">
        <v>0</v>
      </c>
      <c r="L353" s="1">
        <v>0</v>
      </c>
      <c r="M353" s="1">
        <v>0</v>
      </c>
      <c r="N353" t="s">
        <v>579</v>
      </c>
      <c r="O353" t="s">
        <v>560</v>
      </c>
      <c r="P353" s="1">
        <v>50</v>
      </c>
      <c r="Q353" t="s">
        <v>135</v>
      </c>
      <c r="R353">
        <v>0</v>
      </c>
      <c r="AR353" t="s">
        <v>418</v>
      </c>
      <c r="AS353" t="s">
        <v>1061</v>
      </c>
    </row>
    <row r="354" spans="1:45" x14ac:dyDescent="0.15">
      <c r="A354" t="s">
        <v>135</v>
      </c>
      <c r="B354" t="s">
        <v>69</v>
      </c>
      <c r="C354" t="s">
        <v>967</v>
      </c>
      <c r="D354" t="s">
        <v>580</v>
      </c>
      <c r="E354" t="s">
        <v>40</v>
      </c>
      <c r="F354" s="2">
        <v>12689</v>
      </c>
      <c r="G354" s="2">
        <v>515</v>
      </c>
      <c r="H354" s="2">
        <v>615</v>
      </c>
      <c r="I354" s="2">
        <v>111</v>
      </c>
      <c r="J354" s="2">
        <v>0</v>
      </c>
      <c r="K354" s="1">
        <v>0</v>
      </c>
      <c r="L354" s="1">
        <v>0</v>
      </c>
      <c r="M354" s="1">
        <v>0</v>
      </c>
      <c r="N354" t="s">
        <v>78</v>
      </c>
      <c r="O354" t="s">
        <v>560</v>
      </c>
      <c r="P354" s="1">
        <v>33</v>
      </c>
      <c r="Q354" t="s">
        <v>282</v>
      </c>
      <c r="R354">
        <v>0</v>
      </c>
      <c r="AR354" t="s">
        <v>418</v>
      </c>
      <c r="AS354" t="s">
        <v>1053</v>
      </c>
    </row>
    <row r="355" spans="1:45" x14ac:dyDescent="0.15">
      <c r="A355" t="s">
        <v>135</v>
      </c>
      <c r="B355" t="s">
        <v>267</v>
      </c>
      <c r="C355" t="s">
        <v>968</v>
      </c>
      <c r="D355" t="s">
        <v>581</v>
      </c>
      <c r="E355" t="s">
        <v>40</v>
      </c>
      <c r="F355" s="2">
        <v>10710</v>
      </c>
      <c r="G355" s="2">
        <v>714</v>
      </c>
      <c r="H355" s="2">
        <v>714</v>
      </c>
      <c r="I355" s="2">
        <v>114</v>
      </c>
      <c r="J355" s="2">
        <v>0</v>
      </c>
      <c r="K355" s="1">
        <v>0</v>
      </c>
      <c r="L355" s="1">
        <v>0</v>
      </c>
      <c r="M355" s="1">
        <v>0</v>
      </c>
      <c r="N355" t="s">
        <v>78</v>
      </c>
      <c r="O355" t="s">
        <v>560</v>
      </c>
      <c r="P355" s="1">
        <v>41</v>
      </c>
      <c r="Q355" t="s">
        <v>270</v>
      </c>
      <c r="R355">
        <v>0</v>
      </c>
      <c r="AR355" t="s">
        <v>418</v>
      </c>
      <c r="AS355" t="s">
        <v>1062</v>
      </c>
    </row>
    <row r="356" spans="1:45" x14ac:dyDescent="0.15">
      <c r="A356" t="s">
        <v>135</v>
      </c>
      <c r="B356" t="s">
        <v>276</v>
      </c>
      <c r="C356" t="s">
        <v>969</v>
      </c>
      <c r="D356" t="s">
        <v>582</v>
      </c>
      <c r="E356" t="s">
        <v>40</v>
      </c>
      <c r="F356" s="2">
        <v>11040</v>
      </c>
      <c r="G356" s="2">
        <v>692</v>
      </c>
      <c r="H356" s="2">
        <v>714</v>
      </c>
      <c r="I356" s="2">
        <v>111</v>
      </c>
      <c r="J356" s="2">
        <v>0</v>
      </c>
      <c r="K356" s="1">
        <v>0</v>
      </c>
      <c r="L356" s="1">
        <v>0</v>
      </c>
      <c r="M356" s="1">
        <v>0</v>
      </c>
      <c r="N356" t="s">
        <v>78</v>
      </c>
      <c r="O356" t="s">
        <v>560</v>
      </c>
      <c r="P356" s="1">
        <v>55.000000000000007</v>
      </c>
      <c r="Q356" t="s">
        <v>278</v>
      </c>
      <c r="R356">
        <v>0</v>
      </c>
      <c r="AR356" t="s">
        <v>418</v>
      </c>
      <c r="AS356" t="s">
        <v>1274</v>
      </c>
    </row>
    <row r="357" spans="1:45" x14ac:dyDescent="0.15">
      <c r="A357" t="s">
        <v>179</v>
      </c>
      <c r="B357" t="s">
        <v>290</v>
      </c>
      <c r="C357" t="s">
        <v>970</v>
      </c>
      <c r="D357" t="s">
        <v>583</v>
      </c>
      <c r="E357" t="s">
        <v>40</v>
      </c>
      <c r="F357" s="2">
        <v>11040</v>
      </c>
      <c r="G357" s="2">
        <v>692</v>
      </c>
      <c r="H357" s="2">
        <v>714</v>
      </c>
      <c r="I357" s="2">
        <v>100</v>
      </c>
      <c r="J357" s="2">
        <v>0</v>
      </c>
      <c r="K357" s="1">
        <v>25</v>
      </c>
      <c r="L357" s="1">
        <v>0</v>
      </c>
      <c r="M357" s="1">
        <v>0</v>
      </c>
      <c r="N357" t="s">
        <v>18</v>
      </c>
      <c r="O357" t="s">
        <v>560</v>
      </c>
      <c r="P357" s="1">
        <v>41</v>
      </c>
      <c r="Q357" t="s">
        <v>270</v>
      </c>
      <c r="R357">
        <v>0</v>
      </c>
      <c r="AR357" t="s">
        <v>418</v>
      </c>
      <c r="AS357" t="s">
        <v>1070</v>
      </c>
    </row>
    <row r="358" spans="1:45" x14ac:dyDescent="0.15">
      <c r="A358" t="s">
        <v>179</v>
      </c>
      <c r="B358" t="s">
        <v>57</v>
      </c>
      <c r="C358" t="s">
        <v>971</v>
      </c>
      <c r="D358" t="s">
        <v>584</v>
      </c>
      <c r="E358" t="s">
        <v>40</v>
      </c>
      <c r="F358" s="2">
        <v>9073</v>
      </c>
      <c r="G358" s="2">
        <v>627</v>
      </c>
      <c r="H358" s="2">
        <v>582</v>
      </c>
      <c r="I358" s="2">
        <v>104</v>
      </c>
      <c r="J358" s="2">
        <v>0</v>
      </c>
      <c r="K358" s="1">
        <v>0</v>
      </c>
      <c r="L358" s="1">
        <v>0</v>
      </c>
      <c r="M358" s="1">
        <v>0</v>
      </c>
      <c r="N358" t="s">
        <v>585</v>
      </c>
      <c r="O358" t="s">
        <v>560</v>
      </c>
      <c r="P358" s="1">
        <v>20</v>
      </c>
      <c r="Q358" t="s">
        <v>270</v>
      </c>
      <c r="R358">
        <v>0</v>
      </c>
      <c r="AR358" t="s">
        <v>418</v>
      </c>
      <c r="AS358" t="s">
        <v>1071</v>
      </c>
    </row>
    <row r="359" spans="1:45" x14ac:dyDescent="0.15">
      <c r="A359" t="s">
        <v>179</v>
      </c>
      <c r="B359" t="s">
        <v>563</v>
      </c>
      <c r="C359" t="s">
        <v>972</v>
      </c>
      <c r="D359" t="s">
        <v>586</v>
      </c>
      <c r="E359" t="s">
        <v>40</v>
      </c>
      <c r="F359" s="2">
        <v>12852</v>
      </c>
      <c r="G359" s="2">
        <v>439</v>
      </c>
      <c r="H359" s="2">
        <v>680</v>
      </c>
      <c r="I359" s="2">
        <v>103</v>
      </c>
      <c r="J359" s="2">
        <v>0</v>
      </c>
      <c r="K359" s="1">
        <v>0</v>
      </c>
      <c r="L359" s="1">
        <v>0</v>
      </c>
      <c r="M359" s="1">
        <v>0</v>
      </c>
      <c r="N359" t="s">
        <v>587</v>
      </c>
      <c r="O359" t="s">
        <v>560</v>
      </c>
      <c r="P359" s="1">
        <v>50</v>
      </c>
      <c r="Q359" t="s">
        <v>179</v>
      </c>
      <c r="R359">
        <v>0</v>
      </c>
      <c r="AR359" t="s">
        <v>418</v>
      </c>
      <c r="AS359" t="s">
        <v>1275</v>
      </c>
    </row>
    <row r="360" spans="1:45" x14ac:dyDescent="0.15">
      <c r="A360" t="s">
        <v>222</v>
      </c>
      <c r="B360" t="s">
        <v>283</v>
      </c>
      <c r="C360" t="s">
        <v>973</v>
      </c>
      <c r="D360" t="s">
        <v>588</v>
      </c>
      <c r="E360" t="s">
        <v>21</v>
      </c>
      <c r="F360" s="2">
        <v>9547</v>
      </c>
      <c r="G360" s="2">
        <v>790</v>
      </c>
      <c r="H360" s="2">
        <v>549</v>
      </c>
      <c r="I360" s="2">
        <v>106</v>
      </c>
      <c r="J360" s="2">
        <v>0</v>
      </c>
      <c r="K360" s="1">
        <v>0</v>
      </c>
      <c r="L360" s="1">
        <v>0</v>
      </c>
      <c r="M360" s="1">
        <v>0</v>
      </c>
      <c r="N360" t="s">
        <v>136</v>
      </c>
      <c r="O360" t="s">
        <v>560</v>
      </c>
      <c r="P360" s="1">
        <v>40</v>
      </c>
      <c r="Q360" t="s">
        <v>278</v>
      </c>
      <c r="R360">
        <v>0</v>
      </c>
      <c r="AR360" t="s">
        <v>98</v>
      </c>
      <c r="AS360" t="s">
        <v>1276</v>
      </c>
    </row>
    <row r="361" spans="1:45" x14ac:dyDescent="0.15">
      <c r="A361" t="s">
        <v>222</v>
      </c>
      <c r="B361" t="s">
        <v>272</v>
      </c>
      <c r="C361" t="s">
        <v>974</v>
      </c>
      <c r="D361" t="s">
        <v>589</v>
      </c>
      <c r="E361" t="s">
        <v>21</v>
      </c>
      <c r="F361" s="2">
        <v>9547</v>
      </c>
      <c r="G361" s="2">
        <v>900</v>
      </c>
      <c r="H361" s="2">
        <v>439</v>
      </c>
      <c r="I361" s="2">
        <v>103</v>
      </c>
      <c r="J361" s="2">
        <v>0</v>
      </c>
      <c r="K361" s="1">
        <v>0</v>
      </c>
      <c r="L361" s="1">
        <v>0</v>
      </c>
      <c r="M361" s="1">
        <v>0</v>
      </c>
      <c r="N361" t="s">
        <v>136</v>
      </c>
      <c r="O361" t="s">
        <v>560</v>
      </c>
      <c r="P361" s="1">
        <v>30</v>
      </c>
      <c r="Q361" t="s">
        <v>270</v>
      </c>
      <c r="R361">
        <v>0</v>
      </c>
      <c r="AR361" t="s">
        <v>98</v>
      </c>
      <c r="AS361" t="s">
        <v>1044</v>
      </c>
    </row>
    <row r="362" spans="1:45" x14ac:dyDescent="0.15">
      <c r="A362" t="s">
        <v>222</v>
      </c>
      <c r="B362" t="s">
        <v>287</v>
      </c>
      <c r="C362" t="s">
        <v>975</v>
      </c>
      <c r="D362" t="s">
        <v>590</v>
      </c>
      <c r="E362" t="s">
        <v>21</v>
      </c>
      <c r="F362" s="2">
        <v>9073</v>
      </c>
      <c r="G362" s="2">
        <v>680</v>
      </c>
      <c r="H362" s="2">
        <v>528</v>
      </c>
      <c r="I362" s="2">
        <v>97</v>
      </c>
      <c r="J362" s="2">
        <v>0</v>
      </c>
      <c r="K362" s="1">
        <v>0</v>
      </c>
      <c r="L362" s="1">
        <v>0</v>
      </c>
      <c r="M362" s="1">
        <v>0</v>
      </c>
      <c r="N362" t="s">
        <v>591</v>
      </c>
      <c r="O362" t="s">
        <v>560</v>
      </c>
      <c r="P362" s="1">
        <v>26</v>
      </c>
      <c r="Q362" t="s">
        <v>270</v>
      </c>
      <c r="R362">
        <v>0</v>
      </c>
      <c r="AR362" t="s">
        <v>98</v>
      </c>
      <c r="AS362" t="s">
        <v>1045</v>
      </c>
    </row>
    <row r="363" spans="1:45" x14ac:dyDescent="0.15">
      <c r="A363" t="s">
        <v>222</v>
      </c>
      <c r="B363" t="s">
        <v>344</v>
      </c>
      <c r="C363" t="s">
        <v>976</v>
      </c>
      <c r="D363" t="s">
        <v>592</v>
      </c>
      <c r="E363" t="s">
        <v>21</v>
      </c>
      <c r="F363" s="2">
        <v>9547</v>
      </c>
      <c r="G363" s="2">
        <v>790</v>
      </c>
      <c r="H363" s="2">
        <v>549</v>
      </c>
      <c r="I363" s="2">
        <v>99</v>
      </c>
      <c r="J363" s="2">
        <v>0</v>
      </c>
      <c r="K363" s="1">
        <v>0</v>
      </c>
      <c r="L363" s="1">
        <v>0</v>
      </c>
      <c r="M363" s="1">
        <v>0</v>
      </c>
      <c r="N363" t="s">
        <v>593</v>
      </c>
      <c r="O363" t="s">
        <v>560</v>
      </c>
      <c r="P363" s="1">
        <v>48</v>
      </c>
      <c r="Q363" t="s">
        <v>282</v>
      </c>
      <c r="R363">
        <v>0</v>
      </c>
      <c r="AR363" t="s">
        <v>98</v>
      </c>
      <c r="AS363" t="s">
        <v>1053</v>
      </c>
    </row>
    <row r="364" spans="1:45" x14ac:dyDescent="0.15">
      <c r="A364" t="s">
        <v>222</v>
      </c>
      <c r="B364" t="s">
        <v>563</v>
      </c>
      <c r="C364" t="s">
        <v>977</v>
      </c>
      <c r="D364" t="s">
        <v>594</v>
      </c>
      <c r="E364" t="s">
        <v>40</v>
      </c>
      <c r="F364" s="2">
        <v>9547</v>
      </c>
      <c r="G364" s="2">
        <v>879</v>
      </c>
      <c r="H364" s="2">
        <v>461</v>
      </c>
      <c r="I364" s="2">
        <v>104</v>
      </c>
      <c r="J364" s="2">
        <v>0</v>
      </c>
      <c r="K364" s="1">
        <v>0</v>
      </c>
      <c r="L364" s="1">
        <v>0</v>
      </c>
      <c r="M364" s="1">
        <v>0</v>
      </c>
      <c r="N364" t="s">
        <v>595</v>
      </c>
      <c r="O364" t="s">
        <v>560</v>
      </c>
      <c r="P364" s="1">
        <v>50</v>
      </c>
      <c r="Q364" t="s">
        <v>222</v>
      </c>
      <c r="R364">
        <v>0</v>
      </c>
      <c r="AR364" t="s">
        <v>98</v>
      </c>
      <c r="AS364" t="s">
        <v>1047</v>
      </c>
    </row>
    <row r="365" spans="1:45" x14ac:dyDescent="0.15">
      <c r="A365" t="s">
        <v>222</v>
      </c>
      <c r="B365" t="s">
        <v>31</v>
      </c>
      <c r="C365" t="s">
        <v>978</v>
      </c>
      <c r="D365" t="s">
        <v>596</v>
      </c>
      <c r="E365" t="s">
        <v>16</v>
      </c>
      <c r="F365" s="2">
        <v>9221</v>
      </c>
      <c r="G365" s="2">
        <v>669</v>
      </c>
      <c r="H365" s="2">
        <v>692</v>
      </c>
      <c r="I365" s="2">
        <v>104</v>
      </c>
      <c r="J365" s="2">
        <v>0</v>
      </c>
      <c r="K365" s="1">
        <v>0</v>
      </c>
      <c r="L365" s="1">
        <v>25</v>
      </c>
      <c r="M365" s="1">
        <v>0</v>
      </c>
      <c r="N365" t="s">
        <v>71</v>
      </c>
      <c r="O365" t="s">
        <v>560</v>
      </c>
      <c r="P365" s="1">
        <v>28.000000000000004</v>
      </c>
      <c r="Q365" t="s">
        <v>270</v>
      </c>
      <c r="R365">
        <v>0</v>
      </c>
      <c r="AR365" t="s">
        <v>98</v>
      </c>
      <c r="AS365" t="s">
        <v>1277</v>
      </c>
    </row>
    <row r="366" spans="1:45" x14ac:dyDescent="0.15">
      <c r="A366" t="s">
        <v>222</v>
      </c>
      <c r="B366" t="s">
        <v>375</v>
      </c>
      <c r="C366" t="s">
        <v>979</v>
      </c>
      <c r="D366" t="s">
        <v>597</v>
      </c>
      <c r="E366" t="s">
        <v>21</v>
      </c>
      <c r="F366" s="2">
        <v>11205</v>
      </c>
      <c r="G366" s="2">
        <v>801</v>
      </c>
      <c r="H366" s="2">
        <v>593</v>
      </c>
      <c r="I366" s="2">
        <v>116</v>
      </c>
      <c r="J366" s="2">
        <v>0</v>
      </c>
      <c r="K366" s="1">
        <v>0</v>
      </c>
      <c r="L366" s="1">
        <v>0</v>
      </c>
      <c r="M366" s="1">
        <v>0</v>
      </c>
      <c r="N366" t="s">
        <v>78</v>
      </c>
      <c r="O366" t="s">
        <v>560</v>
      </c>
      <c r="P366" s="1">
        <v>55.000000000000007</v>
      </c>
      <c r="Q366" t="s">
        <v>278</v>
      </c>
      <c r="R366">
        <v>0</v>
      </c>
      <c r="AR366" t="s">
        <v>98</v>
      </c>
      <c r="AS366" t="s">
        <v>1060</v>
      </c>
    </row>
    <row r="367" spans="1:45" x14ac:dyDescent="0.15">
      <c r="AR367" t="s">
        <v>98</v>
      </c>
      <c r="AS367" t="s">
        <v>1061</v>
      </c>
    </row>
    <row r="368" spans="1:45" x14ac:dyDescent="0.15">
      <c r="AR368" t="s">
        <v>98</v>
      </c>
      <c r="AS368" t="s">
        <v>1053</v>
      </c>
    </row>
    <row r="369" spans="44:45" x14ac:dyDescent="0.15">
      <c r="AR369" t="s">
        <v>98</v>
      </c>
      <c r="AS369" t="s">
        <v>1062</v>
      </c>
    </row>
    <row r="370" spans="44:45" x14ac:dyDescent="0.15">
      <c r="AR370" t="s">
        <v>98</v>
      </c>
      <c r="AS370" t="s">
        <v>1278</v>
      </c>
    </row>
    <row r="371" spans="44:45" x14ac:dyDescent="0.15">
      <c r="AR371" t="s">
        <v>98</v>
      </c>
      <c r="AS371" t="s">
        <v>1060</v>
      </c>
    </row>
    <row r="372" spans="44:45" x14ac:dyDescent="0.15">
      <c r="AR372" t="s">
        <v>98</v>
      </c>
      <c r="AS372" t="s">
        <v>1061</v>
      </c>
    </row>
    <row r="373" spans="44:45" x14ac:dyDescent="0.15">
      <c r="AR373" t="s">
        <v>98</v>
      </c>
      <c r="AS373" t="s">
        <v>1053</v>
      </c>
    </row>
    <row r="374" spans="44:45" x14ac:dyDescent="0.15">
      <c r="AR374" t="s">
        <v>98</v>
      </c>
      <c r="AS374" t="s">
        <v>1062</v>
      </c>
    </row>
    <row r="375" spans="44:45" x14ac:dyDescent="0.15">
      <c r="AR375" t="s">
        <v>98</v>
      </c>
      <c r="AS375" t="s">
        <v>1076</v>
      </c>
    </row>
    <row r="376" spans="44:45" x14ac:dyDescent="0.15">
      <c r="AR376" t="s">
        <v>420</v>
      </c>
      <c r="AS376" t="s">
        <v>1279</v>
      </c>
    </row>
    <row r="377" spans="44:45" x14ac:dyDescent="0.15">
      <c r="AR377" t="s">
        <v>420</v>
      </c>
      <c r="AS377" t="s">
        <v>1044</v>
      </c>
    </row>
    <row r="378" spans="44:45" x14ac:dyDescent="0.15">
      <c r="AR378" t="s">
        <v>420</v>
      </c>
      <c r="AS378" t="s">
        <v>1045</v>
      </c>
    </row>
    <row r="379" spans="44:45" x14ac:dyDescent="0.15">
      <c r="AR379" t="s">
        <v>420</v>
      </c>
      <c r="AS379" t="s">
        <v>1055</v>
      </c>
    </row>
    <row r="380" spans="44:45" x14ac:dyDescent="0.15">
      <c r="AR380" t="s">
        <v>420</v>
      </c>
      <c r="AS380" t="s">
        <v>1093</v>
      </c>
    </row>
    <row r="381" spans="44:45" x14ac:dyDescent="0.15">
      <c r="AR381" t="s">
        <v>420</v>
      </c>
      <c r="AS381" t="s">
        <v>1280</v>
      </c>
    </row>
    <row r="382" spans="44:45" x14ac:dyDescent="0.15">
      <c r="AR382" t="s">
        <v>420</v>
      </c>
      <c r="AS382" t="s">
        <v>1060</v>
      </c>
    </row>
    <row r="383" spans="44:45" x14ac:dyDescent="0.15">
      <c r="AR383" t="s">
        <v>420</v>
      </c>
      <c r="AS383" t="s">
        <v>1087</v>
      </c>
    </row>
    <row r="384" spans="44:45" x14ac:dyDescent="0.15">
      <c r="AR384" t="s">
        <v>420</v>
      </c>
      <c r="AS384" t="s">
        <v>1053</v>
      </c>
    </row>
    <row r="385" spans="44:45" x14ac:dyDescent="0.15">
      <c r="AR385" t="s">
        <v>420</v>
      </c>
      <c r="AS385" t="s">
        <v>1080</v>
      </c>
    </row>
    <row r="386" spans="44:45" x14ac:dyDescent="0.15">
      <c r="AR386" t="s">
        <v>420</v>
      </c>
      <c r="AS386" t="s">
        <v>1076</v>
      </c>
    </row>
    <row r="387" spans="44:45" x14ac:dyDescent="0.15">
      <c r="AR387" t="s">
        <v>420</v>
      </c>
      <c r="AS387" t="s">
        <v>1281</v>
      </c>
    </row>
    <row r="388" spans="44:45" x14ac:dyDescent="0.15">
      <c r="AR388" t="s">
        <v>420</v>
      </c>
      <c r="AS388" t="s">
        <v>1060</v>
      </c>
    </row>
    <row r="389" spans="44:45" x14ac:dyDescent="0.15">
      <c r="AR389" t="s">
        <v>420</v>
      </c>
      <c r="AS389" t="s">
        <v>1061</v>
      </c>
    </row>
    <row r="390" spans="44:45" x14ac:dyDescent="0.15">
      <c r="AR390" t="s">
        <v>420</v>
      </c>
      <c r="AS390" t="s">
        <v>1053</v>
      </c>
    </row>
    <row r="391" spans="44:45" x14ac:dyDescent="0.15">
      <c r="AR391" t="s">
        <v>420</v>
      </c>
      <c r="AS391" t="s">
        <v>1062</v>
      </c>
    </row>
    <row r="392" spans="44:45" x14ac:dyDescent="0.15">
      <c r="AR392" t="s">
        <v>420</v>
      </c>
      <c r="AS392" t="s">
        <v>1275</v>
      </c>
    </row>
    <row r="393" spans="44:45" x14ac:dyDescent="0.15">
      <c r="AR393" t="s">
        <v>126</v>
      </c>
      <c r="AS393" t="s">
        <v>1282</v>
      </c>
    </row>
    <row r="394" spans="44:45" x14ac:dyDescent="0.15">
      <c r="AR394" t="s">
        <v>126</v>
      </c>
      <c r="AS394" t="s">
        <v>1060</v>
      </c>
    </row>
    <row r="395" spans="44:45" x14ac:dyDescent="0.15">
      <c r="AR395" t="s">
        <v>126</v>
      </c>
      <c r="AS395" t="s">
        <v>1061</v>
      </c>
    </row>
    <row r="396" spans="44:45" x14ac:dyDescent="0.15">
      <c r="AR396" t="s">
        <v>126</v>
      </c>
      <c r="AS396" t="s">
        <v>1053</v>
      </c>
    </row>
    <row r="397" spans="44:45" x14ac:dyDescent="0.15">
      <c r="AR397" t="s">
        <v>126</v>
      </c>
      <c r="AS397" t="s">
        <v>1080</v>
      </c>
    </row>
    <row r="398" spans="44:45" x14ac:dyDescent="0.15">
      <c r="AR398" t="s">
        <v>126</v>
      </c>
      <c r="AS398" t="s">
        <v>1048</v>
      </c>
    </row>
    <row r="399" spans="44:45" x14ac:dyDescent="0.15">
      <c r="AR399" t="s">
        <v>126</v>
      </c>
      <c r="AS399" t="s">
        <v>1283</v>
      </c>
    </row>
    <row r="400" spans="44:45" x14ac:dyDescent="0.15">
      <c r="AR400" t="s">
        <v>126</v>
      </c>
      <c r="AS400" t="s">
        <v>1070</v>
      </c>
    </row>
    <row r="401" spans="44:45" x14ac:dyDescent="0.15">
      <c r="AR401" t="s">
        <v>126</v>
      </c>
      <c r="AS401" t="s">
        <v>1284</v>
      </c>
    </row>
    <row r="402" spans="44:45" x14ac:dyDescent="0.15">
      <c r="AR402" t="s">
        <v>93</v>
      </c>
      <c r="AS402" t="s">
        <v>1285</v>
      </c>
    </row>
    <row r="403" spans="44:45" x14ac:dyDescent="0.15">
      <c r="AR403" t="s">
        <v>93</v>
      </c>
      <c r="AS403" t="s">
        <v>1051</v>
      </c>
    </row>
    <row r="404" spans="44:45" x14ac:dyDescent="0.15">
      <c r="AR404" t="s">
        <v>93</v>
      </c>
      <c r="AS404" t="s">
        <v>1045</v>
      </c>
    </row>
    <row r="405" spans="44:45" x14ac:dyDescent="0.15">
      <c r="AR405" t="s">
        <v>93</v>
      </c>
      <c r="AS405" t="s">
        <v>1083</v>
      </c>
    </row>
    <row r="406" spans="44:45" x14ac:dyDescent="0.15">
      <c r="AR406" t="s">
        <v>93</v>
      </c>
      <c r="AS406" t="s">
        <v>1047</v>
      </c>
    </row>
    <row r="407" spans="44:45" x14ac:dyDescent="0.15">
      <c r="AR407" t="s">
        <v>93</v>
      </c>
      <c r="AS407" t="s">
        <v>1048</v>
      </c>
    </row>
    <row r="408" spans="44:45" x14ac:dyDescent="0.15">
      <c r="AR408" t="s">
        <v>93</v>
      </c>
      <c r="AS408" t="s">
        <v>1049</v>
      </c>
    </row>
    <row r="409" spans="44:45" x14ac:dyDescent="0.15">
      <c r="AR409" t="s">
        <v>93</v>
      </c>
      <c r="AS409" t="s">
        <v>1079</v>
      </c>
    </row>
    <row r="410" spans="44:45" x14ac:dyDescent="0.15">
      <c r="AR410" t="s">
        <v>93</v>
      </c>
      <c r="AS410" t="s">
        <v>1286</v>
      </c>
    </row>
    <row r="411" spans="44:45" x14ac:dyDescent="0.15">
      <c r="AR411" t="s">
        <v>93</v>
      </c>
      <c r="AS411" t="s">
        <v>1060</v>
      </c>
    </row>
    <row r="412" spans="44:45" x14ac:dyDescent="0.15">
      <c r="AR412" t="s">
        <v>93</v>
      </c>
      <c r="AS412" t="s">
        <v>1087</v>
      </c>
    </row>
    <row r="413" spans="44:45" x14ac:dyDescent="0.15">
      <c r="AR413" t="s">
        <v>93</v>
      </c>
      <c r="AS413" t="s">
        <v>1053</v>
      </c>
    </row>
    <row r="414" spans="44:45" x14ac:dyDescent="0.15">
      <c r="AR414" t="s">
        <v>93</v>
      </c>
      <c r="AS414" t="s">
        <v>1047</v>
      </c>
    </row>
    <row r="415" spans="44:45" x14ac:dyDescent="0.15">
      <c r="AR415" t="s">
        <v>93</v>
      </c>
      <c r="AS415" t="s">
        <v>1092</v>
      </c>
    </row>
    <row r="416" spans="44:45" x14ac:dyDescent="0.15">
      <c r="AR416" t="s">
        <v>93</v>
      </c>
      <c r="AS416" t="s">
        <v>1098</v>
      </c>
    </row>
    <row r="417" spans="44:45" x14ac:dyDescent="0.15">
      <c r="AR417" t="s">
        <v>93</v>
      </c>
      <c r="AS417" t="s">
        <v>1287</v>
      </c>
    </row>
    <row r="418" spans="44:45" x14ac:dyDescent="0.15">
      <c r="AR418" t="s">
        <v>99</v>
      </c>
      <c r="AS418" t="s">
        <v>1288</v>
      </c>
    </row>
    <row r="419" spans="44:45" x14ac:dyDescent="0.15">
      <c r="AR419" t="s">
        <v>99</v>
      </c>
      <c r="AS419" t="s">
        <v>1044</v>
      </c>
    </row>
    <row r="420" spans="44:45" x14ac:dyDescent="0.15">
      <c r="AR420" t="s">
        <v>99</v>
      </c>
      <c r="AS420" t="s">
        <v>1045</v>
      </c>
    </row>
    <row r="421" spans="44:45" x14ac:dyDescent="0.15">
      <c r="AR421" t="s">
        <v>99</v>
      </c>
      <c r="AS421" t="s">
        <v>1046</v>
      </c>
    </row>
    <row r="422" spans="44:45" x14ac:dyDescent="0.15">
      <c r="AR422" t="s">
        <v>99</v>
      </c>
      <c r="AS422" t="s">
        <v>1056</v>
      </c>
    </row>
    <row r="423" spans="44:45" x14ac:dyDescent="0.15">
      <c r="AR423" t="s">
        <v>99</v>
      </c>
      <c r="AS423" t="s">
        <v>1090</v>
      </c>
    </row>
    <row r="424" spans="44:45" x14ac:dyDescent="0.15">
      <c r="AR424" t="s">
        <v>99</v>
      </c>
      <c r="AS424" t="s">
        <v>1049</v>
      </c>
    </row>
    <row r="425" spans="44:45" x14ac:dyDescent="0.15">
      <c r="AR425" t="s">
        <v>99</v>
      </c>
      <c r="AS425" t="s">
        <v>1289</v>
      </c>
    </row>
    <row r="426" spans="44:45" x14ac:dyDescent="0.15">
      <c r="AR426" t="s">
        <v>99</v>
      </c>
      <c r="AS426" t="s">
        <v>1044</v>
      </c>
    </row>
    <row r="427" spans="44:45" x14ac:dyDescent="0.15">
      <c r="AR427" t="s">
        <v>99</v>
      </c>
      <c r="AS427" t="s">
        <v>1061</v>
      </c>
    </row>
    <row r="428" spans="44:45" x14ac:dyDescent="0.15">
      <c r="AR428" t="s">
        <v>99</v>
      </c>
      <c r="AS428" t="s">
        <v>1053</v>
      </c>
    </row>
    <row r="429" spans="44:45" x14ac:dyDescent="0.15">
      <c r="AR429" t="s">
        <v>99</v>
      </c>
      <c r="AS429" t="s">
        <v>1062</v>
      </c>
    </row>
    <row r="430" spans="44:45" x14ac:dyDescent="0.15">
      <c r="AR430" t="s">
        <v>99</v>
      </c>
      <c r="AS430" t="s">
        <v>1290</v>
      </c>
    </row>
    <row r="431" spans="44:45" x14ac:dyDescent="0.15">
      <c r="AR431" t="s">
        <v>324</v>
      </c>
      <c r="AS431" t="s">
        <v>1291</v>
      </c>
    </row>
    <row r="432" spans="44:45" x14ac:dyDescent="0.15">
      <c r="AR432" t="s">
        <v>324</v>
      </c>
      <c r="AS432" t="s">
        <v>1044</v>
      </c>
    </row>
    <row r="433" spans="44:45" x14ac:dyDescent="0.15">
      <c r="AR433" t="s">
        <v>324</v>
      </c>
      <c r="AS433" t="s">
        <v>1045</v>
      </c>
    </row>
    <row r="434" spans="44:45" x14ac:dyDescent="0.15">
      <c r="AR434" t="s">
        <v>324</v>
      </c>
      <c r="AS434" t="s">
        <v>1055</v>
      </c>
    </row>
    <row r="435" spans="44:45" x14ac:dyDescent="0.15">
      <c r="AR435" t="s">
        <v>324</v>
      </c>
      <c r="AS435" t="s">
        <v>1056</v>
      </c>
    </row>
    <row r="436" spans="44:45" x14ac:dyDescent="0.15">
      <c r="AR436" t="s">
        <v>324</v>
      </c>
      <c r="AS436" t="s">
        <v>1064</v>
      </c>
    </row>
    <row r="437" spans="44:45" x14ac:dyDescent="0.15">
      <c r="AR437" t="s">
        <v>324</v>
      </c>
      <c r="AS437" t="s">
        <v>1292</v>
      </c>
    </row>
    <row r="438" spans="44:45" x14ac:dyDescent="0.15">
      <c r="AR438" t="s">
        <v>324</v>
      </c>
      <c r="AS438" t="s">
        <v>1044</v>
      </c>
    </row>
    <row r="439" spans="44:45" x14ac:dyDescent="0.15">
      <c r="AR439" t="s">
        <v>324</v>
      </c>
      <c r="AS439" t="s">
        <v>1061</v>
      </c>
    </row>
    <row r="440" spans="44:45" x14ac:dyDescent="0.15">
      <c r="AR440" t="s">
        <v>324</v>
      </c>
      <c r="AS440" t="s">
        <v>1053</v>
      </c>
    </row>
    <row r="441" spans="44:45" x14ac:dyDescent="0.15">
      <c r="AR441" t="s">
        <v>324</v>
      </c>
      <c r="AS441" t="s">
        <v>1062</v>
      </c>
    </row>
    <row r="442" spans="44:45" x14ac:dyDescent="0.15">
      <c r="AR442" t="s">
        <v>324</v>
      </c>
      <c r="AS442" t="s">
        <v>1293</v>
      </c>
    </row>
    <row r="443" spans="44:45" x14ac:dyDescent="0.15">
      <c r="AR443" t="s">
        <v>324</v>
      </c>
      <c r="AS443" t="s">
        <v>1060</v>
      </c>
    </row>
    <row r="444" spans="44:45" x14ac:dyDescent="0.15">
      <c r="AR444" t="s">
        <v>324</v>
      </c>
      <c r="AS444" t="s">
        <v>1087</v>
      </c>
    </row>
    <row r="445" spans="44:45" x14ac:dyDescent="0.15">
      <c r="AR445" t="s">
        <v>324</v>
      </c>
      <c r="AS445" t="s">
        <v>1053</v>
      </c>
    </row>
    <row r="446" spans="44:45" x14ac:dyDescent="0.15">
      <c r="AR446" t="s">
        <v>324</v>
      </c>
      <c r="AS446" t="s">
        <v>1080</v>
      </c>
    </row>
    <row r="447" spans="44:45" x14ac:dyDescent="0.15">
      <c r="AR447" t="s">
        <v>324</v>
      </c>
      <c r="AS447" t="s">
        <v>1076</v>
      </c>
    </row>
    <row r="448" spans="44:45" x14ac:dyDescent="0.15">
      <c r="AR448" t="s">
        <v>324</v>
      </c>
      <c r="AS448" t="s">
        <v>1098</v>
      </c>
    </row>
    <row r="449" spans="44:45" x14ac:dyDescent="0.15">
      <c r="AR449" t="s">
        <v>324</v>
      </c>
      <c r="AS449" t="s">
        <v>1294</v>
      </c>
    </row>
    <row r="450" spans="44:45" x14ac:dyDescent="0.15">
      <c r="AR450" t="s">
        <v>129</v>
      </c>
      <c r="AS450" t="s">
        <v>1295</v>
      </c>
    </row>
    <row r="451" spans="44:45" x14ac:dyDescent="0.15">
      <c r="AR451" t="s">
        <v>129</v>
      </c>
      <c r="AS451" t="s">
        <v>1044</v>
      </c>
    </row>
    <row r="452" spans="44:45" x14ac:dyDescent="0.15">
      <c r="AR452" t="s">
        <v>129</v>
      </c>
      <c r="AS452" t="s">
        <v>1052</v>
      </c>
    </row>
    <row r="453" spans="44:45" x14ac:dyDescent="0.15">
      <c r="AR453" t="s">
        <v>129</v>
      </c>
      <c r="AS453" t="s">
        <v>1053</v>
      </c>
    </row>
    <row r="454" spans="44:45" x14ac:dyDescent="0.15">
      <c r="AR454" t="s">
        <v>129</v>
      </c>
      <c r="AS454" t="s">
        <v>1047</v>
      </c>
    </row>
    <row r="455" spans="44:45" x14ac:dyDescent="0.15">
      <c r="AR455" t="s">
        <v>129</v>
      </c>
      <c r="AS455" t="s">
        <v>1092</v>
      </c>
    </row>
    <row r="456" spans="44:45" x14ac:dyDescent="0.15">
      <c r="AR456" t="s">
        <v>129</v>
      </c>
      <c r="AS456" t="s">
        <v>1296</v>
      </c>
    </row>
    <row r="457" spans="44:45" x14ac:dyDescent="0.15">
      <c r="AR457" t="s">
        <v>129</v>
      </c>
      <c r="AS457" t="s">
        <v>1070</v>
      </c>
    </row>
    <row r="458" spans="44:45" x14ac:dyDescent="0.15">
      <c r="AR458" t="s">
        <v>129</v>
      </c>
      <c r="AS458" t="s">
        <v>1297</v>
      </c>
    </row>
    <row r="459" spans="44:45" x14ac:dyDescent="0.15">
      <c r="AR459" t="s">
        <v>129</v>
      </c>
      <c r="AS459" t="s">
        <v>1060</v>
      </c>
    </row>
    <row r="460" spans="44:45" x14ac:dyDescent="0.15">
      <c r="AR460" t="s">
        <v>129</v>
      </c>
      <c r="AS460" t="s">
        <v>1061</v>
      </c>
    </row>
    <row r="461" spans="44:45" x14ac:dyDescent="0.15">
      <c r="AR461" t="s">
        <v>129</v>
      </c>
      <c r="AS461" t="s">
        <v>1082</v>
      </c>
    </row>
    <row r="462" spans="44:45" x14ac:dyDescent="0.15">
      <c r="AR462" t="s">
        <v>509</v>
      </c>
      <c r="AS462" t="s">
        <v>1298</v>
      </c>
    </row>
    <row r="463" spans="44:45" x14ac:dyDescent="0.15">
      <c r="AR463" t="s">
        <v>509</v>
      </c>
      <c r="AS463" t="s">
        <v>1044</v>
      </c>
    </row>
    <row r="464" spans="44:45" x14ac:dyDescent="0.15">
      <c r="AR464" t="s">
        <v>509</v>
      </c>
      <c r="AS464" t="s">
        <v>1052</v>
      </c>
    </row>
    <row r="465" spans="44:45" x14ac:dyDescent="0.15">
      <c r="AR465" t="s">
        <v>509</v>
      </c>
      <c r="AS465" t="s">
        <v>1053</v>
      </c>
    </row>
    <row r="466" spans="44:45" x14ac:dyDescent="0.15">
      <c r="AR466" t="s">
        <v>509</v>
      </c>
      <c r="AS466" t="s">
        <v>1080</v>
      </c>
    </row>
    <row r="467" spans="44:45" x14ac:dyDescent="0.15">
      <c r="AR467" t="s">
        <v>509</v>
      </c>
      <c r="AS467" t="s">
        <v>1048</v>
      </c>
    </row>
    <row r="468" spans="44:45" x14ac:dyDescent="0.15">
      <c r="AR468" t="s">
        <v>509</v>
      </c>
      <c r="AS468" t="s">
        <v>1077</v>
      </c>
    </row>
    <row r="469" spans="44:45" x14ac:dyDescent="0.15">
      <c r="AR469" t="s">
        <v>509</v>
      </c>
      <c r="AS469" t="s">
        <v>1299</v>
      </c>
    </row>
    <row r="470" spans="44:45" x14ac:dyDescent="0.15">
      <c r="AR470" t="s">
        <v>509</v>
      </c>
      <c r="AS470" t="s">
        <v>1060</v>
      </c>
    </row>
    <row r="471" spans="44:45" x14ac:dyDescent="0.15">
      <c r="AR471" t="s">
        <v>509</v>
      </c>
      <c r="AS471" t="s">
        <v>1061</v>
      </c>
    </row>
    <row r="472" spans="44:45" x14ac:dyDescent="0.15">
      <c r="AR472" t="s">
        <v>509</v>
      </c>
      <c r="AS472" t="s">
        <v>1053</v>
      </c>
    </row>
    <row r="473" spans="44:45" x14ac:dyDescent="0.15">
      <c r="AR473" t="s">
        <v>509</v>
      </c>
      <c r="AS473" t="s">
        <v>1300</v>
      </c>
    </row>
    <row r="474" spans="44:45" x14ac:dyDescent="0.15">
      <c r="AR474" t="s">
        <v>509</v>
      </c>
      <c r="AS474" t="s">
        <v>1044</v>
      </c>
    </row>
    <row r="475" spans="44:45" x14ac:dyDescent="0.15">
      <c r="AR475" t="s">
        <v>509</v>
      </c>
      <c r="AS475" t="s">
        <v>1061</v>
      </c>
    </row>
    <row r="476" spans="44:45" x14ac:dyDescent="0.15">
      <c r="AR476" t="s">
        <v>509</v>
      </c>
      <c r="AS476" t="s">
        <v>1053</v>
      </c>
    </row>
    <row r="477" spans="44:45" x14ac:dyDescent="0.15">
      <c r="AR477" t="s">
        <v>509</v>
      </c>
      <c r="AS477" t="s">
        <v>1062</v>
      </c>
    </row>
    <row r="478" spans="44:45" x14ac:dyDescent="0.15">
      <c r="AR478" t="s">
        <v>509</v>
      </c>
      <c r="AS478" t="s">
        <v>1301</v>
      </c>
    </row>
    <row r="479" spans="44:45" x14ac:dyDescent="0.15">
      <c r="AR479" t="s">
        <v>288</v>
      </c>
      <c r="AS479" t="s">
        <v>1302</v>
      </c>
    </row>
    <row r="480" spans="44:45" x14ac:dyDescent="0.15">
      <c r="AR480" t="s">
        <v>288</v>
      </c>
      <c r="AS480" t="s">
        <v>1060</v>
      </c>
    </row>
    <row r="481" spans="44:45" x14ac:dyDescent="0.15">
      <c r="AR481" t="s">
        <v>288</v>
      </c>
      <c r="AS481" t="s">
        <v>1087</v>
      </c>
    </row>
    <row r="482" spans="44:45" x14ac:dyDescent="0.15">
      <c r="AR482" t="s">
        <v>288</v>
      </c>
      <c r="AS482" t="s">
        <v>1053</v>
      </c>
    </row>
    <row r="483" spans="44:45" x14ac:dyDescent="0.15">
      <c r="AR483" t="s">
        <v>288</v>
      </c>
      <c r="AS483" t="s">
        <v>1080</v>
      </c>
    </row>
    <row r="484" spans="44:45" x14ac:dyDescent="0.15">
      <c r="AR484" t="s">
        <v>288</v>
      </c>
      <c r="AS484" t="s">
        <v>1064</v>
      </c>
    </row>
    <row r="485" spans="44:45" x14ac:dyDescent="0.15">
      <c r="AR485" t="s">
        <v>288</v>
      </c>
      <c r="AS485" t="s">
        <v>1065</v>
      </c>
    </row>
    <row r="486" spans="44:45" x14ac:dyDescent="0.15">
      <c r="AR486" t="s">
        <v>288</v>
      </c>
      <c r="AS486" t="s">
        <v>1303</v>
      </c>
    </row>
    <row r="487" spans="44:45" x14ac:dyDescent="0.15">
      <c r="AR487" t="s">
        <v>288</v>
      </c>
      <c r="AS487" t="s">
        <v>1044</v>
      </c>
    </row>
    <row r="488" spans="44:45" x14ac:dyDescent="0.15">
      <c r="AR488" t="s">
        <v>288</v>
      </c>
      <c r="AS488" t="s">
        <v>1061</v>
      </c>
    </row>
    <row r="489" spans="44:45" x14ac:dyDescent="0.15">
      <c r="AR489" t="s">
        <v>288</v>
      </c>
      <c r="AS489" t="s">
        <v>1053</v>
      </c>
    </row>
    <row r="490" spans="44:45" x14ac:dyDescent="0.15">
      <c r="AR490" t="s">
        <v>288</v>
      </c>
      <c r="AS490" t="s">
        <v>1062</v>
      </c>
    </row>
    <row r="491" spans="44:45" x14ac:dyDescent="0.15">
      <c r="AR491" t="s">
        <v>288</v>
      </c>
      <c r="AS491" t="s">
        <v>1304</v>
      </c>
    </row>
    <row r="492" spans="44:45" x14ac:dyDescent="0.15">
      <c r="AR492" t="s">
        <v>288</v>
      </c>
      <c r="AS492" t="s">
        <v>1099</v>
      </c>
    </row>
    <row r="493" spans="44:45" x14ac:dyDescent="0.15">
      <c r="AR493" t="s">
        <v>288</v>
      </c>
      <c r="AS493" t="s">
        <v>1074</v>
      </c>
    </row>
    <row r="494" spans="44:45" x14ac:dyDescent="0.15">
      <c r="AR494" t="s">
        <v>288</v>
      </c>
      <c r="AS494" t="s">
        <v>1082</v>
      </c>
    </row>
    <row r="495" spans="44:45" x14ac:dyDescent="0.15">
      <c r="AR495" t="s">
        <v>288</v>
      </c>
      <c r="AS495" t="s">
        <v>1305</v>
      </c>
    </row>
    <row r="496" spans="44:45" x14ac:dyDescent="0.15">
      <c r="AR496" t="s">
        <v>512</v>
      </c>
      <c r="AS496" t="s">
        <v>1306</v>
      </c>
    </row>
    <row r="497" spans="44:45" x14ac:dyDescent="0.15">
      <c r="AR497" t="s">
        <v>512</v>
      </c>
      <c r="AS497" t="s">
        <v>1044</v>
      </c>
    </row>
    <row r="498" spans="44:45" x14ac:dyDescent="0.15">
      <c r="AR498" t="s">
        <v>512</v>
      </c>
      <c r="AS498" t="s">
        <v>1087</v>
      </c>
    </row>
    <row r="499" spans="44:45" x14ac:dyDescent="0.15">
      <c r="AR499" t="s">
        <v>512</v>
      </c>
      <c r="AS499" t="s">
        <v>1053</v>
      </c>
    </row>
    <row r="500" spans="44:45" x14ac:dyDescent="0.15">
      <c r="AR500" t="s">
        <v>512</v>
      </c>
      <c r="AS500" t="s">
        <v>1080</v>
      </c>
    </row>
    <row r="501" spans="44:45" x14ac:dyDescent="0.15">
      <c r="AR501" t="s">
        <v>512</v>
      </c>
      <c r="AS501" t="s">
        <v>1064</v>
      </c>
    </row>
    <row r="502" spans="44:45" x14ac:dyDescent="0.15">
      <c r="AR502" t="s">
        <v>512</v>
      </c>
      <c r="AS502" t="s">
        <v>1065</v>
      </c>
    </row>
    <row r="503" spans="44:45" x14ac:dyDescent="0.15">
      <c r="AR503" t="s">
        <v>512</v>
      </c>
      <c r="AS503" t="s">
        <v>1307</v>
      </c>
    </row>
    <row r="504" spans="44:45" x14ac:dyDescent="0.15">
      <c r="AR504" t="s">
        <v>512</v>
      </c>
      <c r="AS504" t="s">
        <v>1060</v>
      </c>
    </row>
    <row r="505" spans="44:45" x14ac:dyDescent="0.15">
      <c r="AR505" t="s">
        <v>512</v>
      </c>
      <c r="AS505" t="s">
        <v>1061</v>
      </c>
    </row>
    <row r="506" spans="44:45" x14ac:dyDescent="0.15">
      <c r="AR506" t="s">
        <v>512</v>
      </c>
      <c r="AS506" t="s">
        <v>1053</v>
      </c>
    </row>
    <row r="507" spans="44:45" x14ac:dyDescent="0.15">
      <c r="AR507" t="s">
        <v>512</v>
      </c>
      <c r="AS507" t="s">
        <v>1062</v>
      </c>
    </row>
    <row r="508" spans="44:45" x14ac:dyDescent="0.15">
      <c r="AR508" t="s">
        <v>512</v>
      </c>
      <c r="AS508" t="s">
        <v>1308</v>
      </c>
    </row>
    <row r="509" spans="44:45" x14ac:dyDescent="0.15">
      <c r="AR509" t="s">
        <v>512</v>
      </c>
      <c r="AS509" t="s">
        <v>1301</v>
      </c>
    </row>
    <row r="510" spans="44:45" x14ac:dyDescent="0.15">
      <c r="AR510" t="s">
        <v>127</v>
      </c>
      <c r="AS510" t="s">
        <v>1309</v>
      </c>
    </row>
    <row r="511" spans="44:45" x14ac:dyDescent="0.15">
      <c r="AR511" t="s">
        <v>127</v>
      </c>
      <c r="AS511" t="s">
        <v>1086</v>
      </c>
    </row>
    <row r="512" spans="44:45" x14ac:dyDescent="0.15">
      <c r="AR512" t="s">
        <v>127</v>
      </c>
      <c r="AS512" t="s">
        <v>1061</v>
      </c>
    </row>
    <row r="513" spans="44:45" x14ac:dyDescent="0.15">
      <c r="AR513" t="s">
        <v>127</v>
      </c>
      <c r="AS513" t="s">
        <v>1083</v>
      </c>
    </row>
    <row r="514" spans="44:45" x14ac:dyDescent="0.15">
      <c r="AR514" t="s">
        <v>127</v>
      </c>
      <c r="AS514" t="s">
        <v>1047</v>
      </c>
    </row>
    <row r="515" spans="44:45" x14ac:dyDescent="0.15">
      <c r="AR515" t="s">
        <v>127</v>
      </c>
      <c r="AS515" t="s">
        <v>1048</v>
      </c>
    </row>
    <row r="516" spans="44:45" x14ac:dyDescent="0.15">
      <c r="AR516" t="s">
        <v>127</v>
      </c>
      <c r="AS516" t="s">
        <v>1049</v>
      </c>
    </row>
    <row r="517" spans="44:45" x14ac:dyDescent="0.15">
      <c r="AR517" t="s">
        <v>127</v>
      </c>
      <c r="AS517" t="s">
        <v>1100</v>
      </c>
    </row>
    <row r="518" spans="44:45" x14ac:dyDescent="0.15">
      <c r="AR518" t="s">
        <v>127</v>
      </c>
      <c r="AS518" t="s">
        <v>1310</v>
      </c>
    </row>
    <row r="519" spans="44:45" x14ac:dyDescent="0.15">
      <c r="AR519" t="s">
        <v>127</v>
      </c>
      <c r="AS519" t="s">
        <v>1060</v>
      </c>
    </row>
    <row r="520" spans="44:45" x14ac:dyDescent="0.15">
      <c r="AR520" t="s">
        <v>127</v>
      </c>
      <c r="AS520" t="s">
        <v>1061</v>
      </c>
    </row>
    <row r="521" spans="44:45" x14ac:dyDescent="0.15">
      <c r="AR521" t="s">
        <v>127</v>
      </c>
      <c r="AS521" t="s">
        <v>1053</v>
      </c>
    </row>
    <row r="522" spans="44:45" x14ac:dyDescent="0.15">
      <c r="AR522" t="s">
        <v>127</v>
      </c>
      <c r="AS522" t="s">
        <v>1311</v>
      </c>
    </row>
    <row r="523" spans="44:45" x14ac:dyDescent="0.15">
      <c r="AR523" t="s">
        <v>127</v>
      </c>
      <c r="AS523" t="s">
        <v>1060</v>
      </c>
    </row>
    <row r="524" spans="44:45" x14ac:dyDescent="0.15">
      <c r="AR524" t="s">
        <v>127</v>
      </c>
      <c r="AS524" t="s">
        <v>1061</v>
      </c>
    </row>
    <row r="525" spans="44:45" x14ac:dyDescent="0.15">
      <c r="AR525" t="s">
        <v>127</v>
      </c>
      <c r="AS525" t="s">
        <v>1053</v>
      </c>
    </row>
    <row r="526" spans="44:45" x14ac:dyDescent="0.15">
      <c r="AR526" t="s">
        <v>127</v>
      </c>
      <c r="AS526" t="s">
        <v>1062</v>
      </c>
    </row>
    <row r="527" spans="44:45" x14ac:dyDescent="0.15">
      <c r="AR527" t="s">
        <v>127</v>
      </c>
      <c r="AS527" t="s">
        <v>1076</v>
      </c>
    </row>
    <row r="528" spans="44:45" x14ac:dyDescent="0.15">
      <c r="AR528" t="s">
        <v>514</v>
      </c>
      <c r="AS528" t="s">
        <v>1312</v>
      </c>
    </row>
    <row r="529" spans="44:45" x14ac:dyDescent="0.15">
      <c r="AR529" t="s">
        <v>514</v>
      </c>
      <c r="AS529" t="s">
        <v>1044</v>
      </c>
    </row>
    <row r="530" spans="44:45" x14ac:dyDescent="0.15">
      <c r="AR530" t="s">
        <v>514</v>
      </c>
      <c r="AS530" t="s">
        <v>1045</v>
      </c>
    </row>
    <row r="531" spans="44:45" x14ac:dyDescent="0.15">
      <c r="AR531" t="s">
        <v>514</v>
      </c>
      <c r="AS531" t="s">
        <v>1055</v>
      </c>
    </row>
    <row r="532" spans="44:45" x14ac:dyDescent="0.15">
      <c r="AR532" t="s">
        <v>514</v>
      </c>
      <c r="AS532" t="s">
        <v>1056</v>
      </c>
    </row>
    <row r="533" spans="44:45" x14ac:dyDescent="0.15">
      <c r="AR533" t="s">
        <v>514</v>
      </c>
      <c r="AS533" t="s">
        <v>1054</v>
      </c>
    </row>
    <row r="534" spans="44:45" x14ac:dyDescent="0.15">
      <c r="AR534" t="s">
        <v>514</v>
      </c>
      <c r="AS534" t="s">
        <v>1313</v>
      </c>
    </row>
    <row r="535" spans="44:45" x14ac:dyDescent="0.15">
      <c r="AR535" t="s">
        <v>514</v>
      </c>
      <c r="AS535" t="s">
        <v>1060</v>
      </c>
    </row>
    <row r="536" spans="44:45" x14ac:dyDescent="0.15">
      <c r="AR536" t="s">
        <v>514</v>
      </c>
      <c r="AS536" t="s">
        <v>1061</v>
      </c>
    </row>
    <row r="537" spans="44:45" x14ac:dyDescent="0.15">
      <c r="AR537" t="s">
        <v>514</v>
      </c>
      <c r="AS537" t="s">
        <v>1053</v>
      </c>
    </row>
    <row r="538" spans="44:45" x14ac:dyDescent="0.15">
      <c r="AR538" t="s">
        <v>514</v>
      </c>
      <c r="AS538" t="s">
        <v>1062</v>
      </c>
    </row>
    <row r="539" spans="44:45" x14ac:dyDescent="0.15">
      <c r="AR539" t="s">
        <v>514</v>
      </c>
      <c r="AS539" t="s">
        <v>1314</v>
      </c>
    </row>
    <row r="540" spans="44:45" x14ac:dyDescent="0.15">
      <c r="AR540" t="s">
        <v>514</v>
      </c>
      <c r="AS540" t="s">
        <v>1315</v>
      </c>
    </row>
    <row r="541" spans="44:45" x14ac:dyDescent="0.15">
      <c r="AR541" t="s">
        <v>100</v>
      </c>
      <c r="AS541" t="s">
        <v>1316</v>
      </c>
    </row>
    <row r="542" spans="44:45" x14ac:dyDescent="0.15">
      <c r="AR542" t="s">
        <v>100</v>
      </c>
      <c r="AS542" t="s">
        <v>1044</v>
      </c>
    </row>
    <row r="543" spans="44:45" x14ac:dyDescent="0.15">
      <c r="AR543" t="s">
        <v>100</v>
      </c>
      <c r="AS543" t="s">
        <v>1045</v>
      </c>
    </row>
    <row r="544" spans="44:45" x14ac:dyDescent="0.15">
      <c r="AR544" t="s">
        <v>100</v>
      </c>
      <c r="AS544" t="s">
        <v>1055</v>
      </c>
    </row>
    <row r="545" spans="44:45" x14ac:dyDescent="0.15">
      <c r="AR545" t="s">
        <v>100</v>
      </c>
      <c r="AS545" t="s">
        <v>1047</v>
      </c>
    </row>
    <row r="546" spans="44:45" x14ac:dyDescent="0.15">
      <c r="AR546" t="s">
        <v>100</v>
      </c>
      <c r="AS546" t="s">
        <v>1064</v>
      </c>
    </row>
    <row r="547" spans="44:45" x14ac:dyDescent="0.15">
      <c r="AR547" t="s">
        <v>100</v>
      </c>
      <c r="AS547" t="s">
        <v>1317</v>
      </c>
    </row>
    <row r="548" spans="44:45" x14ac:dyDescent="0.15">
      <c r="AR548" t="s">
        <v>100</v>
      </c>
      <c r="AS548" t="s">
        <v>1060</v>
      </c>
    </row>
    <row r="549" spans="44:45" x14ac:dyDescent="0.15">
      <c r="AR549" t="s">
        <v>100</v>
      </c>
      <c r="AS549" t="s">
        <v>1061</v>
      </c>
    </row>
    <row r="550" spans="44:45" x14ac:dyDescent="0.15">
      <c r="AR550" t="s">
        <v>100</v>
      </c>
      <c r="AS550" t="s">
        <v>1053</v>
      </c>
    </row>
    <row r="551" spans="44:45" x14ac:dyDescent="0.15">
      <c r="AR551" t="s">
        <v>100</v>
      </c>
      <c r="AS551" t="s">
        <v>1062</v>
      </c>
    </row>
    <row r="552" spans="44:45" x14ac:dyDescent="0.15">
      <c r="AR552" t="s">
        <v>100</v>
      </c>
      <c r="AS552" t="s">
        <v>1318</v>
      </c>
    </row>
    <row r="553" spans="44:45" x14ac:dyDescent="0.15">
      <c r="AR553" t="s">
        <v>100</v>
      </c>
      <c r="AS553" t="s">
        <v>1044</v>
      </c>
    </row>
    <row r="554" spans="44:45" x14ac:dyDescent="0.15">
      <c r="AR554" t="s">
        <v>100</v>
      </c>
      <c r="AS554" t="s">
        <v>1061</v>
      </c>
    </row>
    <row r="555" spans="44:45" x14ac:dyDescent="0.15">
      <c r="AR555" t="s">
        <v>100</v>
      </c>
      <c r="AS555" t="s">
        <v>1053</v>
      </c>
    </row>
    <row r="556" spans="44:45" x14ac:dyDescent="0.15">
      <c r="AR556" t="s">
        <v>100</v>
      </c>
      <c r="AS556" t="s">
        <v>1062</v>
      </c>
    </row>
    <row r="557" spans="44:45" x14ac:dyDescent="0.15">
      <c r="AR557" t="s">
        <v>508</v>
      </c>
      <c r="AS557" t="s">
        <v>1319</v>
      </c>
    </row>
    <row r="558" spans="44:45" x14ac:dyDescent="0.15">
      <c r="AR558" t="s">
        <v>508</v>
      </c>
      <c r="AS558" t="s">
        <v>1060</v>
      </c>
    </row>
    <row r="559" spans="44:45" x14ac:dyDescent="0.15">
      <c r="AR559" t="s">
        <v>508</v>
      </c>
      <c r="AS559" t="s">
        <v>1087</v>
      </c>
    </row>
    <row r="560" spans="44:45" x14ac:dyDescent="0.15">
      <c r="AR560" t="s">
        <v>508</v>
      </c>
      <c r="AS560" t="s">
        <v>1083</v>
      </c>
    </row>
    <row r="561" spans="44:45" x14ac:dyDescent="0.15">
      <c r="AR561" t="s">
        <v>508</v>
      </c>
      <c r="AS561" t="s">
        <v>1047</v>
      </c>
    </row>
    <row r="562" spans="44:45" x14ac:dyDescent="0.15">
      <c r="AR562" t="s">
        <v>508</v>
      </c>
      <c r="AS562" t="s">
        <v>1048</v>
      </c>
    </row>
    <row r="563" spans="44:45" x14ac:dyDescent="0.15">
      <c r="AR563" t="s">
        <v>508</v>
      </c>
      <c r="AS563" t="s">
        <v>1065</v>
      </c>
    </row>
    <row r="564" spans="44:45" x14ac:dyDescent="0.15">
      <c r="AR564" t="s">
        <v>508</v>
      </c>
      <c r="AS564" t="s">
        <v>1066</v>
      </c>
    </row>
    <row r="565" spans="44:45" x14ac:dyDescent="0.15">
      <c r="AR565" t="s">
        <v>508</v>
      </c>
      <c r="AS565" t="s">
        <v>1067</v>
      </c>
    </row>
    <row r="566" spans="44:45" x14ac:dyDescent="0.15">
      <c r="AR566" t="s">
        <v>508</v>
      </c>
      <c r="AS566" t="s">
        <v>1320</v>
      </c>
    </row>
    <row r="567" spans="44:45" x14ac:dyDescent="0.15">
      <c r="AR567" t="s">
        <v>508</v>
      </c>
      <c r="AS567" t="s">
        <v>1086</v>
      </c>
    </row>
    <row r="568" spans="44:45" x14ac:dyDescent="0.15">
      <c r="AR568" t="s">
        <v>508</v>
      </c>
      <c r="AS568" t="s">
        <v>1061</v>
      </c>
    </row>
    <row r="569" spans="44:45" x14ac:dyDescent="0.15">
      <c r="AR569" t="s">
        <v>508</v>
      </c>
      <c r="AS569" t="s">
        <v>1083</v>
      </c>
    </row>
    <row r="570" spans="44:45" x14ac:dyDescent="0.15">
      <c r="AR570" t="s">
        <v>508</v>
      </c>
      <c r="AS570" t="s">
        <v>1047</v>
      </c>
    </row>
    <row r="571" spans="44:45" x14ac:dyDescent="0.15">
      <c r="AR571" t="s">
        <v>508</v>
      </c>
      <c r="AS571" t="s">
        <v>1076</v>
      </c>
    </row>
    <row r="572" spans="44:45" x14ac:dyDescent="0.15">
      <c r="AR572" t="s">
        <v>508</v>
      </c>
      <c r="AS572" t="s">
        <v>1321</v>
      </c>
    </row>
    <row r="573" spans="44:45" x14ac:dyDescent="0.15">
      <c r="AR573" t="s">
        <v>508</v>
      </c>
      <c r="AS573" t="s">
        <v>1086</v>
      </c>
    </row>
    <row r="574" spans="44:45" x14ac:dyDescent="0.15">
      <c r="AR574" t="s">
        <v>508</v>
      </c>
      <c r="AS574" t="s">
        <v>1087</v>
      </c>
    </row>
    <row r="575" spans="44:45" x14ac:dyDescent="0.15">
      <c r="AR575" t="s">
        <v>508</v>
      </c>
      <c r="AS575" t="s">
        <v>1082</v>
      </c>
    </row>
    <row r="576" spans="44:45" x14ac:dyDescent="0.15">
      <c r="AR576" t="s">
        <v>508</v>
      </c>
      <c r="AS576" t="s">
        <v>1062</v>
      </c>
    </row>
    <row r="577" spans="44:45" x14ac:dyDescent="0.15">
      <c r="AR577" t="s">
        <v>508</v>
      </c>
      <c r="AS577" t="s">
        <v>1322</v>
      </c>
    </row>
    <row r="578" spans="44:45" x14ac:dyDescent="0.15">
      <c r="AR578" t="s">
        <v>332</v>
      </c>
      <c r="AS578" t="s">
        <v>1323</v>
      </c>
    </row>
    <row r="579" spans="44:45" x14ac:dyDescent="0.15">
      <c r="AR579" t="s">
        <v>332</v>
      </c>
      <c r="AS579" t="s">
        <v>1101</v>
      </c>
    </row>
    <row r="580" spans="44:45" x14ac:dyDescent="0.15">
      <c r="AR580" t="s">
        <v>332</v>
      </c>
      <c r="AS580" t="s">
        <v>1102</v>
      </c>
    </row>
    <row r="581" spans="44:45" x14ac:dyDescent="0.15">
      <c r="AR581" t="s">
        <v>332</v>
      </c>
      <c r="AS581" t="s">
        <v>1083</v>
      </c>
    </row>
    <row r="582" spans="44:45" x14ac:dyDescent="0.15">
      <c r="AR582" t="s">
        <v>332</v>
      </c>
      <c r="AS582" t="s">
        <v>1080</v>
      </c>
    </row>
    <row r="583" spans="44:45" x14ac:dyDescent="0.15">
      <c r="AR583" t="s">
        <v>332</v>
      </c>
      <c r="AS583" t="s">
        <v>1103</v>
      </c>
    </row>
    <row r="584" spans="44:45" x14ac:dyDescent="0.15">
      <c r="AR584" t="s">
        <v>332</v>
      </c>
      <c r="AS584" t="s">
        <v>1104</v>
      </c>
    </row>
    <row r="585" spans="44:45" x14ac:dyDescent="0.15">
      <c r="AR585" t="s">
        <v>332</v>
      </c>
      <c r="AS585" t="s">
        <v>1100</v>
      </c>
    </row>
    <row r="586" spans="44:45" x14ac:dyDescent="0.15">
      <c r="AR586" t="s">
        <v>332</v>
      </c>
      <c r="AS586" t="s">
        <v>1324</v>
      </c>
    </row>
    <row r="587" spans="44:45" x14ac:dyDescent="0.15">
      <c r="AR587" t="s">
        <v>332</v>
      </c>
      <c r="AS587" t="s">
        <v>1044</v>
      </c>
    </row>
    <row r="588" spans="44:45" x14ac:dyDescent="0.15">
      <c r="AR588" t="s">
        <v>332</v>
      </c>
      <c r="AS588" t="s">
        <v>1061</v>
      </c>
    </row>
    <row r="589" spans="44:45" x14ac:dyDescent="0.15">
      <c r="AR589" t="s">
        <v>332</v>
      </c>
      <c r="AS589" t="s">
        <v>1053</v>
      </c>
    </row>
    <row r="590" spans="44:45" x14ac:dyDescent="0.15">
      <c r="AR590" t="s">
        <v>332</v>
      </c>
      <c r="AS590" t="s">
        <v>1062</v>
      </c>
    </row>
    <row r="591" spans="44:45" x14ac:dyDescent="0.15">
      <c r="AR591" t="s">
        <v>332</v>
      </c>
      <c r="AS591" t="s">
        <v>1325</v>
      </c>
    </row>
    <row r="592" spans="44:45" x14ac:dyDescent="0.15">
      <c r="AR592" t="s">
        <v>332</v>
      </c>
      <c r="AS592" t="s">
        <v>1202</v>
      </c>
    </row>
    <row r="593" spans="44:45" x14ac:dyDescent="0.15">
      <c r="AR593" t="s">
        <v>132</v>
      </c>
      <c r="AS593" t="s">
        <v>1326</v>
      </c>
    </row>
    <row r="594" spans="44:45" x14ac:dyDescent="0.15">
      <c r="AR594" t="s">
        <v>132</v>
      </c>
      <c r="AS594" t="s">
        <v>1044</v>
      </c>
    </row>
    <row r="595" spans="44:45" x14ac:dyDescent="0.15">
      <c r="AR595" t="s">
        <v>132</v>
      </c>
      <c r="AS595" t="s">
        <v>1045</v>
      </c>
    </row>
    <row r="596" spans="44:45" x14ac:dyDescent="0.15">
      <c r="AR596" t="s">
        <v>132</v>
      </c>
      <c r="AS596" t="s">
        <v>1055</v>
      </c>
    </row>
    <row r="597" spans="44:45" x14ac:dyDescent="0.15">
      <c r="AR597" t="s">
        <v>132</v>
      </c>
      <c r="AS597" t="s">
        <v>1093</v>
      </c>
    </row>
    <row r="598" spans="44:45" x14ac:dyDescent="0.15">
      <c r="AR598" t="s">
        <v>132</v>
      </c>
      <c r="AS598" t="s">
        <v>1327</v>
      </c>
    </row>
    <row r="599" spans="44:45" x14ac:dyDescent="0.15">
      <c r="AR599" t="s">
        <v>132</v>
      </c>
      <c r="AS599" t="s">
        <v>1044</v>
      </c>
    </row>
    <row r="600" spans="44:45" x14ac:dyDescent="0.15">
      <c r="AR600" t="s">
        <v>132</v>
      </c>
      <c r="AS600" t="s">
        <v>1061</v>
      </c>
    </row>
    <row r="601" spans="44:45" x14ac:dyDescent="0.15">
      <c r="AR601" t="s">
        <v>132</v>
      </c>
      <c r="AS601" t="s">
        <v>1053</v>
      </c>
    </row>
    <row r="602" spans="44:45" x14ac:dyDescent="0.15">
      <c r="AR602" t="s">
        <v>132</v>
      </c>
      <c r="AS602" t="s">
        <v>1080</v>
      </c>
    </row>
    <row r="603" spans="44:45" x14ac:dyDescent="0.15">
      <c r="AR603" t="s">
        <v>132</v>
      </c>
      <c r="AS603" t="s">
        <v>1076</v>
      </c>
    </row>
    <row r="604" spans="44:45" x14ac:dyDescent="0.15">
      <c r="AR604" t="s">
        <v>132</v>
      </c>
      <c r="AS604" t="s">
        <v>1328</v>
      </c>
    </row>
    <row r="605" spans="44:45" x14ac:dyDescent="0.15">
      <c r="AR605" t="s">
        <v>101</v>
      </c>
      <c r="AS605" t="s">
        <v>1329</v>
      </c>
    </row>
    <row r="606" spans="44:45" x14ac:dyDescent="0.15">
      <c r="AR606" t="s">
        <v>101</v>
      </c>
      <c r="AS606" t="s">
        <v>1044</v>
      </c>
    </row>
    <row r="607" spans="44:45" x14ac:dyDescent="0.15">
      <c r="AR607" t="s">
        <v>101</v>
      </c>
      <c r="AS607" t="s">
        <v>1045</v>
      </c>
    </row>
    <row r="608" spans="44:45" x14ac:dyDescent="0.15">
      <c r="AR608" t="s">
        <v>101</v>
      </c>
      <c r="AS608" t="s">
        <v>1083</v>
      </c>
    </row>
    <row r="609" spans="44:45" x14ac:dyDescent="0.15">
      <c r="AR609" t="s">
        <v>101</v>
      </c>
      <c r="AS609" t="s">
        <v>1047</v>
      </c>
    </row>
    <row r="610" spans="44:45" x14ac:dyDescent="0.15">
      <c r="AR610" t="s">
        <v>101</v>
      </c>
      <c r="AS610" t="s">
        <v>1064</v>
      </c>
    </row>
    <row r="611" spans="44:45" x14ac:dyDescent="0.15">
      <c r="AR611" t="s">
        <v>101</v>
      </c>
      <c r="AS611" t="s">
        <v>1330</v>
      </c>
    </row>
    <row r="612" spans="44:45" x14ac:dyDescent="0.15">
      <c r="AR612" t="s">
        <v>101</v>
      </c>
      <c r="AS612" t="s">
        <v>1086</v>
      </c>
    </row>
    <row r="613" spans="44:45" x14ac:dyDescent="0.15">
      <c r="AR613" t="s">
        <v>101</v>
      </c>
      <c r="AS613" t="s">
        <v>1061</v>
      </c>
    </row>
    <row r="614" spans="44:45" x14ac:dyDescent="0.15">
      <c r="AR614" t="s">
        <v>101</v>
      </c>
      <c r="AS614" t="s">
        <v>1083</v>
      </c>
    </row>
    <row r="615" spans="44:45" x14ac:dyDescent="0.15">
      <c r="AR615" t="s">
        <v>101</v>
      </c>
      <c r="AS615" t="s">
        <v>1047</v>
      </c>
    </row>
    <row r="616" spans="44:45" x14ac:dyDescent="0.15">
      <c r="AR616" t="s">
        <v>101</v>
      </c>
      <c r="AS616" t="s">
        <v>1076</v>
      </c>
    </row>
    <row r="617" spans="44:45" x14ac:dyDescent="0.15">
      <c r="AR617" t="s">
        <v>101</v>
      </c>
      <c r="AS617" t="s">
        <v>1331</v>
      </c>
    </row>
    <row r="618" spans="44:45" x14ac:dyDescent="0.15">
      <c r="AR618" t="s">
        <v>510</v>
      </c>
      <c r="AS618" t="s">
        <v>1332</v>
      </c>
    </row>
    <row r="619" spans="44:45" x14ac:dyDescent="0.15">
      <c r="AR619" t="s">
        <v>510</v>
      </c>
      <c r="AS619" t="s">
        <v>1044</v>
      </c>
    </row>
    <row r="620" spans="44:45" x14ac:dyDescent="0.15">
      <c r="AR620" t="s">
        <v>510</v>
      </c>
      <c r="AS620" t="s">
        <v>1045</v>
      </c>
    </row>
    <row r="621" spans="44:45" x14ac:dyDescent="0.15">
      <c r="AR621" t="s">
        <v>510</v>
      </c>
      <c r="AS621" t="s">
        <v>1053</v>
      </c>
    </row>
    <row r="622" spans="44:45" x14ac:dyDescent="0.15">
      <c r="AR622" t="s">
        <v>510</v>
      </c>
      <c r="AS622" t="s">
        <v>1047</v>
      </c>
    </row>
    <row r="623" spans="44:45" x14ac:dyDescent="0.15">
      <c r="AR623" t="s">
        <v>510</v>
      </c>
      <c r="AS623" t="s">
        <v>1333</v>
      </c>
    </row>
    <row r="624" spans="44:45" x14ac:dyDescent="0.15">
      <c r="AR624" t="s">
        <v>510</v>
      </c>
      <c r="AS624" t="s">
        <v>1060</v>
      </c>
    </row>
    <row r="625" spans="44:45" x14ac:dyDescent="0.15">
      <c r="AR625" t="s">
        <v>510</v>
      </c>
      <c r="AS625" t="s">
        <v>1061</v>
      </c>
    </row>
    <row r="626" spans="44:45" x14ac:dyDescent="0.15">
      <c r="AR626" t="s">
        <v>510</v>
      </c>
      <c r="AS626" t="s">
        <v>1053</v>
      </c>
    </row>
    <row r="627" spans="44:45" x14ac:dyDescent="0.15">
      <c r="AR627" t="s">
        <v>510</v>
      </c>
      <c r="AS627" t="s">
        <v>1062</v>
      </c>
    </row>
    <row r="628" spans="44:45" x14ac:dyDescent="0.15">
      <c r="AR628" t="s">
        <v>510</v>
      </c>
      <c r="AS628" t="s">
        <v>1334</v>
      </c>
    </row>
    <row r="629" spans="44:45" x14ac:dyDescent="0.15">
      <c r="AR629" t="s">
        <v>510</v>
      </c>
      <c r="AS629" t="s">
        <v>1070</v>
      </c>
    </row>
    <row r="630" spans="44:45" x14ac:dyDescent="0.15">
      <c r="AR630" t="s">
        <v>510</v>
      </c>
      <c r="AS630" t="s">
        <v>1335</v>
      </c>
    </row>
    <row r="631" spans="44:45" x14ac:dyDescent="0.15">
      <c r="AR631" t="s">
        <v>94</v>
      </c>
      <c r="AS631" t="s">
        <v>1336</v>
      </c>
    </row>
    <row r="632" spans="44:45" x14ac:dyDescent="0.15">
      <c r="AR632" t="s">
        <v>94</v>
      </c>
      <c r="AS632" t="s">
        <v>1060</v>
      </c>
    </row>
    <row r="633" spans="44:45" x14ac:dyDescent="0.15">
      <c r="AR633" t="s">
        <v>94</v>
      </c>
      <c r="AS633" t="s">
        <v>1087</v>
      </c>
    </row>
    <row r="634" spans="44:45" x14ac:dyDescent="0.15">
      <c r="AR634" t="s">
        <v>94</v>
      </c>
      <c r="AS634" t="s">
        <v>1053</v>
      </c>
    </row>
    <row r="635" spans="44:45" x14ac:dyDescent="0.15">
      <c r="AR635" t="s">
        <v>94</v>
      </c>
      <c r="AS635" t="s">
        <v>1080</v>
      </c>
    </row>
    <row r="636" spans="44:45" x14ac:dyDescent="0.15">
      <c r="AR636" t="s">
        <v>94</v>
      </c>
      <c r="AS636" t="s">
        <v>1064</v>
      </c>
    </row>
    <row r="637" spans="44:45" x14ac:dyDescent="0.15">
      <c r="AR637" t="s">
        <v>94</v>
      </c>
      <c r="AS637" t="s">
        <v>1065</v>
      </c>
    </row>
    <row r="638" spans="44:45" x14ac:dyDescent="0.15">
      <c r="AR638" t="s">
        <v>94</v>
      </c>
      <c r="AS638" t="s">
        <v>1337</v>
      </c>
    </row>
    <row r="639" spans="44:45" x14ac:dyDescent="0.15">
      <c r="AR639" t="s">
        <v>94</v>
      </c>
      <c r="AS639" t="s">
        <v>1060</v>
      </c>
    </row>
    <row r="640" spans="44:45" x14ac:dyDescent="0.15">
      <c r="AR640" t="s">
        <v>94</v>
      </c>
      <c r="AS640" t="s">
        <v>1061</v>
      </c>
    </row>
    <row r="641" spans="44:45" x14ac:dyDescent="0.15">
      <c r="AR641" t="s">
        <v>94</v>
      </c>
      <c r="AS641" t="s">
        <v>1083</v>
      </c>
    </row>
    <row r="642" spans="44:45" x14ac:dyDescent="0.15">
      <c r="AR642" t="s">
        <v>94</v>
      </c>
      <c r="AS642" t="s">
        <v>1047</v>
      </c>
    </row>
    <row r="643" spans="44:45" x14ac:dyDescent="0.15">
      <c r="AR643" t="s">
        <v>94</v>
      </c>
      <c r="AS643" t="s">
        <v>1092</v>
      </c>
    </row>
    <row r="644" spans="44:45" x14ac:dyDescent="0.15">
      <c r="AR644" t="s">
        <v>94</v>
      </c>
      <c r="AS644" t="s">
        <v>1338</v>
      </c>
    </row>
    <row r="645" spans="44:45" x14ac:dyDescent="0.15">
      <c r="AR645" t="s">
        <v>94</v>
      </c>
      <c r="AS645" t="s">
        <v>1070</v>
      </c>
    </row>
    <row r="646" spans="44:45" x14ac:dyDescent="0.15">
      <c r="AR646" t="s">
        <v>465</v>
      </c>
      <c r="AS646" t="s">
        <v>1339</v>
      </c>
    </row>
    <row r="647" spans="44:45" x14ac:dyDescent="0.15">
      <c r="AR647" t="s">
        <v>465</v>
      </c>
      <c r="AS647" t="s">
        <v>1044</v>
      </c>
    </row>
    <row r="648" spans="44:45" x14ac:dyDescent="0.15">
      <c r="AR648" t="s">
        <v>465</v>
      </c>
      <c r="AS648" t="s">
        <v>1045</v>
      </c>
    </row>
    <row r="649" spans="44:45" x14ac:dyDescent="0.15">
      <c r="AR649" t="s">
        <v>465</v>
      </c>
      <c r="AS649" t="s">
        <v>1055</v>
      </c>
    </row>
    <row r="650" spans="44:45" x14ac:dyDescent="0.15">
      <c r="AR650" t="s">
        <v>465</v>
      </c>
      <c r="AS650" t="s">
        <v>1056</v>
      </c>
    </row>
    <row r="651" spans="44:45" x14ac:dyDescent="0.15">
      <c r="AR651" t="s">
        <v>465</v>
      </c>
      <c r="AS651" t="s">
        <v>1057</v>
      </c>
    </row>
    <row r="652" spans="44:45" x14ac:dyDescent="0.15">
      <c r="AR652" t="s">
        <v>465</v>
      </c>
      <c r="AS652" t="s">
        <v>1049</v>
      </c>
    </row>
    <row r="653" spans="44:45" x14ac:dyDescent="0.15">
      <c r="AR653" t="s">
        <v>465</v>
      </c>
      <c r="AS653" t="s">
        <v>1340</v>
      </c>
    </row>
    <row r="654" spans="44:45" x14ac:dyDescent="0.15">
      <c r="AR654" t="s">
        <v>465</v>
      </c>
      <c r="AS654" t="s">
        <v>1099</v>
      </c>
    </row>
    <row r="655" spans="44:45" x14ac:dyDescent="0.15">
      <c r="AR655" t="s">
        <v>465</v>
      </c>
      <c r="AS655" t="s">
        <v>1074</v>
      </c>
    </row>
    <row r="656" spans="44:45" x14ac:dyDescent="0.15">
      <c r="AR656" t="s">
        <v>465</v>
      </c>
      <c r="AS656" t="s">
        <v>1075</v>
      </c>
    </row>
    <row r="657" spans="44:45" x14ac:dyDescent="0.15">
      <c r="AR657" t="s">
        <v>465</v>
      </c>
      <c r="AS657" t="s">
        <v>1062</v>
      </c>
    </row>
    <row r="658" spans="44:45" x14ac:dyDescent="0.15">
      <c r="AR658" t="s">
        <v>465</v>
      </c>
      <c r="AS658" t="s">
        <v>1341</v>
      </c>
    </row>
    <row r="659" spans="44:45" x14ac:dyDescent="0.15">
      <c r="AR659" t="s">
        <v>465</v>
      </c>
      <c r="AS659" t="s">
        <v>1070</v>
      </c>
    </row>
    <row r="660" spans="44:45" x14ac:dyDescent="0.15">
      <c r="AR660" t="s">
        <v>465</v>
      </c>
      <c r="AS660" t="s">
        <v>1071</v>
      </c>
    </row>
    <row r="661" spans="44:45" x14ac:dyDescent="0.15">
      <c r="AR661" t="s">
        <v>465</v>
      </c>
      <c r="AS661" t="s">
        <v>1342</v>
      </c>
    </row>
    <row r="662" spans="44:45" x14ac:dyDescent="0.15">
      <c r="AR662" t="s">
        <v>458</v>
      </c>
      <c r="AS662" t="s">
        <v>1343</v>
      </c>
    </row>
    <row r="663" spans="44:45" x14ac:dyDescent="0.15">
      <c r="AR663" t="s">
        <v>458</v>
      </c>
      <c r="AS663" t="s">
        <v>1051</v>
      </c>
    </row>
    <row r="664" spans="44:45" x14ac:dyDescent="0.15">
      <c r="AR664" t="s">
        <v>458</v>
      </c>
      <c r="AS664" t="s">
        <v>1061</v>
      </c>
    </row>
    <row r="665" spans="44:45" x14ac:dyDescent="0.15">
      <c r="AR665" t="s">
        <v>458</v>
      </c>
      <c r="AS665" t="s">
        <v>1083</v>
      </c>
    </row>
    <row r="666" spans="44:45" x14ac:dyDescent="0.15">
      <c r="AR666" t="s">
        <v>458</v>
      </c>
      <c r="AS666" t="s">
        <v>1047</v>
      </c>
    </row>
    <row r="667" spans="44:45" x14ac:dyDescent="0.15">
      <c r="AR667" t="s">
        <v>458</v>
      </c>
      <c r="AS667" t="s">
        <v>1092</v>
      </c>
    </row>
    <row r="668" spans="44:45" x14ac:dyDescent="0.15">
      <c r="AR668" t="s">
        <v>458</v>
      </c>
      <c r="AS668" t="s">
        <v>1344</v>
      </c>
    </row>
    <row r="669" spans="44:45" x14ac:dyDescent="0.15">
      <c r="AR669" t="s">
        <v>458</v>
      </c>
      <c r="AS669" t="s">
        <v>1044</v>
      </c>
    </row>
    <row r="670" spans="44:45" x14ac:dyDescent="0.15">
      <c r="AR670" t="s">
        <v>458</v>
      </c>
      <c r="AS670" t="s">
        <v>1061</v>
      </c>
    </row>
    <row r="671" spans="44:45" x14ac:dyDescent="0.15">
      <c r="AR671" t="s">
        <v>458</v>
      </c>
      <c r="AS671" t="s">
        <v>1053</v>
      </c>
    </row>
    <row r="672" spans="44:45" x14ac:dyDescent="0.15">
      <c r="AR672" t="s">
        <v>458</v>
      </c>
      <c r="AS672" t="s">
        <v>1062</v>
      </c>
    </row>
    <row r="673" spans="44:45" x14ac:dyDescent="0.15">
      <c r="AR673" t="s">
        <v>458</v>
      </c>
      <c r="AS673" t="s">
        <v>1345</v>
      </c>
    </row>
    <row r="674" spans="44:45" x14ac:dyDescent="0.15">
      <c r="AR674" t="s">
        <v>458</v>
      </c>
      <c r="AS674" t="s">
        <v>1060</v>
      </c>
    </row>
    <row r="675" spans="44:45" x14ac:dyDescent="0.15">
      <c r="AR675" t="s">
        <v>458</v>
      </c>
      <c r="AS675" t="s">
        <v>1061</v>
      </c>
    </row>
    <row r="676" spans="44:45" x14ac:dyDescent="0.15">
      <c r="AR676" t="s">
        <v>458</v>
      </c>
      <c r="AS676" t="s">
        <v>1082</v>
      </c>
    </row>
    <row r="677" spans="44:45" x14ac:dyDescent="0.15">
      <c r="AR677" t="s">
        <v>458</v>
      </c>
      <c r="AS677" t="s">
        <v>1346</v>
      </c>
    </row>
    <row r="678" spans="44:45" x14ac:dyDescent="0.15">
      <c r="AR678" t="s">
        <v>119</v>
      </c>
      <c r="AS678" t="s">
        <v>1347</v>
      </c>
    </row>
    <row r="679" spans="44:45" x14ac:dyDescent="0.15">
      <c r="AR679" t="s">
        <v>119</v>
      </c>
      <c r="AS679" t="s">
        <v>1044</v>
      </c>
    </row>
    <row r="680" spans="44:45" x14ac:dyDescent="0.15">
      <c r="AR680" t="s">
        <v>119</v>
      </c>
      <c r="AS680" t="s">
        <v>1045</v>
      </c>
    </row>
    <row r="681" spans="44:45" x14ac:dyDescent="0.15">
      <c r="AR681" t="s">
        <v>119</v>
      </c>
      <c r="AS681" t="s">
        <v>1055</v>
      </c>
    </row>
    <row r="682" spans="44:45" x14ac:dyDescent="0.15">
      <c r="AR682" t="s">
        <v>119</v>
      </c>
      <c r="AS682" t="s">
        <v>1093</v>
      </c>
    </row>
    <row r="683" spans="44:45" x14ac:dyDescent="0.15">
      <c r="AR683" t="s">
        <v>119</v>
      </c>
      <c r="AS683" t="s">
        <v>1348</v>
      </c>
    </row>
    <row r="684" spans="44:45" x14ac:dyDescent="0.15">
      <c r="AR684" t="s">
        <v>119</v>
      </c>
      <c r="AS684" t="s">
        <v>1060</v>
      </c>
    </row>
    <row r="685" spans="44:45" x14ac:dyDescent="0.15">
      <c r="AR685" t="s">
        <v>119</v>
      </c>
      <c r="AS685" t="s">
        <v>1061</v>
      </c>
    </row>
    <row r="686" spans="44:45" x14ac:dyDescent="0.15">
      <c r="AR686" t="s">
        <v>119</v>
      </c>
      <c r="AS686" t="s">
        <v>1082</v>
      </c>
    </row>
    <row r="687" spans="44:45" x14ac:dyDescent="0.15">
      <c r="AR687" t="s">
        <v>119</v>
      </c>
      <c r="AS687" t="s">
        <v>1349</v>
      </c>
    </row>
    <row r="688" spans="44:45" x14ac:dyDescent="0.15">
      <c r="AR688" t="s">
        <v>119</v>
      </c>
      <c r="AS688" t="s">
        <v>1060</v>
      </c>
    </row>
    <row r="689" spans="44:45" x14ac:dyDescent="0.15">
      <c r="AR689" t="s">
        <v>119</v>
      </c>
      <c r="AS689" t="s">
        <v>1061</v>
      </c>
    </row>
    <row r="690" spans="44:45" x14ac:dyDescent="0.15">
      <c r="AR690" t="s">
        <v>119</v>
      </c>
      <c r="AS690" t="s">
        <v>1053</v>
      </c>
    </row>
    <row r="691" spans="44:45" x14ac:dyDescent="0.15">
      <c r="AR691" t="s">
        <v>119</v>
      </c>
      <c r="AS691" t="s">
        <v>1062</v>
      </c>
    </row>
    <row r="692" spans="44:45" x14ac:dyDescent="0.15">
      <c r="AR692" t="s">
        <v>119</v>
      </c>
      <c r="AS692" t="s">
        <v>1350</v>
      </c>
    </row>
    <row r="693" spans="44:45" x14ac:dyDescent="0.15">
      <c r="AR693" t="s">
        <v>330</v>
      </c>
      <c r="AS693" t="s">
        <v>1351</v>
      </c>
    </row>
    <row r="694" spans="44:45" x14ac:dyDescent="0.15">
      <c r="AR694" t="s">
        <v>330</v>
      </c>
      <c r="AS694" t="s">
        <v>1044</v>
      </c>
    </row>
    <row r="695" spans="44:45" x14ac:dyDescent="0.15">
      <c r="AR695" t="s">
        <v>330</v>
      </c>
      <c r="AS695" t="s">
        <v>1045</v>
      </c>
    </row>
    <row r="696" spans="44:45" x14ac:dyDescent="0.15">
      <c r="AR696" t="s">
        <v>330</v>
      </c>
      <c r="AS696" t="s">
        <v>1053</v>
      </c>
    </row>
    <row r="697" spans="44:45" x14ac:dyDescent="0.15">
      <c r="AR697" t="s">
        <v>330</v>
      </c>
      <c r="AS697" t="s">
        <v>1047</v>
      </c>
    </row>
    <row r="698" spans="44:45" x14ac:dyDescent="0.15">
      <c r="AR698" t="s">
        <v>330</v>
      </c>
      <c r="AS698" t="s">
        <v>1352</v>
      </c>
    </row>
    <row r="699" spans="44:45" x14ac:dyDescent="0.15">
      <c r="AR699" t="s">
        <v>330</v>
      </c>
      <c r="AS699" t="s">
        <v>1060</v>
      </c>
    </row>
    <row r="700" spans="44:45" x14ac:dyDescent="0.15">
      <c r="AR700" t="s">
        <v>330</v>
      </c>
      <c r="AS700" t="s">
        <v>1061</v>
      </c>
    </row>
    <row r="701" spans="44:45" x14ac:dyDescent="0.15">
      <c r="AR701" t="s">
        <v>330</v>
      </c>
      <c r="AS701" t="s">
        <v>1053</v>
      </c>
    </row>
    <row r="702" spans="44:45" x14ac:dyDescent="0.15">
      <c r="AR702" t="s">
        <v>330</v>
      </c>
      <c r="AS702" t="s">
        <v>1062</v>
      </c>
    </row>
    <row r="703" spans="44:45" x14ac:dyDescent="0.15">
      <c r="AR703" t="s">
        <v>330</v>
      </c>
      <c r="AS703" t="s">
        <v>1353</v>
      </c>
    </row>
    <row r="704" spans="44:45" x14ac:dyDescent="0.15">
      <c r="AR704" t="s">
        <v>330</v>
      </c>
      <c r="AS704" t="s">
        <v>1060</v>
      </c>
    </row>
    <row r="705" spans="44:45" x14ac:dyDescent="0.15">
      <c r="AR705" t="s">
        <v>330</v>
      </c>
      <c r="AS705" t="s">
        <v>1061</v>
      </c>
    </row>
    <row r="706" spans="44:45" x14ac:dyDescent="0.15">
      <c r="AR706" t="s">
        <v>330</v>
      </c>
      <c r="AS706" t="s">
        <v>1053</v>
      </c>
    </row>
    <row r="707" spans="44:45" x14ac:dyDescent="0.15">
      <c r="AR707" t="s">
        <v>330</v>
      </c>
      <c r="AS707" t="s">
        <v>1062</v>
      </c>
    </row>
    <row r="708" spans="44:45" x14ac:dyDescent="0.15">
      <c r="AR708" t="s">
        <v>330</v>
      </c>
      <c r="AS708" t="s">
        <v>1354</v>
      </c>
    </row>
    <row r="709" spans="44:45" x14ac:dyDescent="0.15">
      <c r="AR709" t="s">
        <v>415</v>
      </c>
      <c r="AS709" t="s">
        <v>1355</v>
      </c>
    </row>
    <row r="710" spans="44:45" x14ac:dyDescent="0.15">
      <c r="AR710" t="s">
        <v>415</v>
      </c>
      <c r="AS710" t="s">
        <v>1060</v>
      </c>
    </row>
    <row r="711" spans="44:45" x14ac:dyDescent="0.15">
      <c r="AR711" t="s">
        <v>415</v>
      </c>
      <c r="AS711" t="s">
        <v>1061</v>
      </c>
    </row>
    <row r="712" spans="44:45" x14ac:dyDescent="0.15">
      <c r="AR712" t="s">
        <v>415</v>
      </c>
      <c r="AS712" t="s">
        <v>1083</v>
      </c>
    </row>
    <row r="713" spans="44:45" x14ac:dyDescent="0.15">
      <c r="AR713" t="s">
        <v>415</v>
      </c>
      <c r="AS713" t="s">
        <v>1047</v>
      </c>
    </row>
    <row r="714" spans="44:45" x14ac:dyDescent="0.15">
      <c r="AR714" t="s">
        <v>415</v>
      </c>
      <c r="AS714" t="s">
        <v>1048</v>
      </c>
    </row>
    <row r="715" spans="44:45" x14ac:dyDescent="0.15">
      <c r="AR715" t="s">
        <v>415</v>
      </c>
      <c r="AS715" t="s">
        <v>1356</v>
      </c>
    </row>
    <row r="716" spans="44:45" x14ac:dyDescent="0.15">
      <c r="AR716" t="s">
        <v>415</v>
      </c>
      <c r="AS716" t="s">
        <v>1060</v>
      </c>
    </row>
    <row r="717" spans="44:45" x14ac:dyDescent="0.15">
      <c r="AR717" t="s">
        <v>415</v>
      </c>
      <c r="AS717" t="s">
        <v>1061</v>
      </c>
    </row>
    <row r="718" spans="44:45" x14ac:dyDescent="0.15">
      <c r="AR718" t="s">
        <v>415</v>
      </c>
      <c r="AS718" t="s">
        <v>1053</v>
      </c>
    </row>
    <row r="719" spans="44:45" x14ac:dyDescent="0.15">
      <c r="AR719" t="s">
        <v>415</v>
      </c>
      <c r="AS719" t="s">
        <v>1062</v>
      </c>
    </row>
    <row r="720" spans="44:45" x14ac:dyDescent="0.15">
      <c r="AR720" t="s">
        <v>415</v>
      </c>
      <c r="AS720" t="s">
        <v>1357</v>
      </c>
    </row>
    <row r="721" spans="44:45" x14ac:dyDescent="0.15">
      <c r="AR721" t="s">
        <v>415</v>
      </c>
      <c r="AS721" t="s">
        <v>1358</v>
      </c>
    </row>
    <row r="722" spans="44:45" x14ac:dyDescent="0.15">
      <c r="AR722" t="s">
        <v>336</v>
      </c>
      <c r="AS722" t="s">
        <v>1359</v>
      </c>
    </row>
    <row r="723" spans="44:45" x14ac:dyDescent="0.15">
      <c r="AR723" t="s">
        <v>336</v>
      </c>
      <c r="AS723" t="s">
        <v>1044</v>
      </c>
    </row>
    <row r="724" spans="44:45" x14ac:dyDescent="0.15">
      <c r="AR724" t="s">
        <v>336</v>
      </c>
      <c r="AS724" t="s">
        <v>1045</v>
      </c>
    </row>
    <row r="725" spans="44:45" x14ac:dyDescent="0.15">
      <c r="AR725" t="s">
        <v>336</v>
      </c>
      <c r="AS725" t="s">
        <v>1055</v>
      </c>
    </row>
    <row r="726" spans="44:45" x14ac:dyDescent="0.15">
      <c r="AR726" t="s">
        <v>336</v>
      </c>
      <c r="AS726" t="s">
        <v>1089</v>
      </c>
    </row>
    <row r="727" spans="44:45" x14ac:dyDescent="0.15">
      <c r="AR727" t="s">
        <v>336</v>
      </c>
      <c r="AS727" t="s">
        <v>1360</v>
      </c>
    </row>
    <row r="728" spans="44:45" x14ac:dyDescent="0.15">
      <c r="AR728" t="s">
        <v>336</v>
      </c>
      <c r="AS728" t="s">
        <v>1105</v>
      </c>
    </row>
    <row r="729" spans="44:45" x14ac:dyDescent="0.15">
      <c r="AR729" t="s">
        <v>336</v>
      </c>
      <c r="AS729" t="s">
        <v>1361</v>
      </c>
    </row>
    <row r="730" spans="44:45" x14ac:dyDescent="0.15">
      <c r="AR730" t="s">
        <v>336</v>
      </c>
      <c r="AS730" t="s">
        <v>1060</v>
      </c>
    </row>
    <row r="731" spans="44:45" x14ac:dyDescent="0.15">
      <c r="AR731" t="s">
        <v>336</v>
      </c>
      <c r="AS731" t="s">
        <v>1061</v>
      </c>
    </row>
    <row r="732" spans="44:45" x14ac:dyDescent="0.15">
      <c r="AR732" t="s">
        <v>336</v>
      </c>
      <c r="AS732" t="s">
        <v>1053</v>
      </c>
    </row>
    <row r="733" spans="44:45" x14ac:dyDescent="0.15">
      <c r="AR733" t="s">
        <v>336</v>
      </c>
      <c r="AS733" t="s">
        <v>1362</v>
      </c>
    </row>
    <row r="734" spans="44:45" x14ac:dyDescent="0.15">
      <c r="AR734" t="s">
        <v>378</v>
      </c>
      <c r="AS734" t="s">
        <v>1363</v>
      </c>
    </row>
    <row r="735" spans="44:45" x14ac:dyDescent="0.15">
      <c r="AR735" t="s">
        <v>378</v>
      </c>
      <c r="AS735" t="s">
        <v>1044</v>
      </c>
    </row>
    <row r="736" spans="44:45" x14ac:dyDescent="0.15">
      <c r="AR736" t="s">
        <v>378</v>
      </c>
      <c r="AS736" t="s">
        <v>1045</v>
      </c>
    </row>
    <row r="737" spans="44:45" x14ac:dyDescent="0.15">
      <c r="AR737" t="s">
        <v>378</v>
      </c>
      <c r="AS737" t="s">
        <v>1053</v>
      </c>
    </row>
    <row r="738" spans="44:45" x14ac:dyDescent="0.15">
      <c r="AR738" t="s">
        <v>378</v>
      </c>
      <c r="AS738" t="s">
        <v>1047</v>
      </c>
    </row>
    <row r="739" spans="44:45" x14ac:dyDescent="0.15">
      <c r="AR739" t="s">
        <v>378</v>
      </c>
      <c r="AS739" t="s">
        <v>1364</v>
      </c>
    </row>
    <row r="740" spans="44:45" x14ac:dyDescent="0.15">
      <c r="AR740" t="s">
        <v>378</v>
      </c>
      <c r="AS740" t="s">
        <v>1044</v>
      </c>
    </row>
    <row r="741" spans="44:45" x14ac:dyDescent="0.15">
      <c r="AR741" t="s">
        <v>378</v>
      </c>
      <c r="AS741" t="s">
        <v>1052</v>
      </c>
    </row>
    <row r="742" spans="44:45" x14ac:dyDescent="0.15">
      <c r="AR742" t="s">
        <v>378</v>
      </c>
      <c r="AS742" t="s">
        <v>1053</v>
      </c>
    </row>
    <row r="743" spans="44:45" x14ac:dyDescent="0.15">
      <c r="AR743" t="s">
        <v>378</v>
      </c>
      <c r="AS743" t="s">
        <v>1080</v>
      </c>
    </row>
    <row r="744" spans="44:45" x14ac:dyDescent="0.15">
      <c r="AR744" t="s">
        <v>378</v>
      </c>
      <c r="AS744" t="s">
        <v>1064</v>
      </c>
    </row>
    <row r="745" spans="44:45" x14ac:dyDescent="0.15">
      <c r="AR745" t="s">
        <v>378</v>
      </c>
      <c r="AS745" t="s">
        <v>1098</v>
      </c>
    </row>
    <row r="746" spans="44:45" x14ac:dyDescent="0.15">
      <c r="AR746" t="s">
        <v>378</v>
      </c>
      <c r="AS746" t="s">
        <v>1365</v>
      </c>
    </row>
    <row r="747" spans="44:45" x14ac:dyDescent="0.15">
      <c r="AR747" t="s">
        <v>378</v>
      </c>
      <c r="AS747" t="s">
        <v>1366</v>
      </c>
    </row>
    <row r="748" spans="44:45" x14ac:dyDescent="0.15">
      <c r="AR748" t="s">
        <v>569</v>
      </c>
      <c r="AS748" t="s">
        <v>1367</v>
      </c>
    </row>
    <row r="749" spans="44:45" x14ac:dyDescent="0.15">
      <c r="AR749" t="s">
        <v>569</v>
      </c>
      <c r="AS749" t="s">
        <v>1060</v>
      </c>
    </row>
    <row r="750" spans="44:45" x14ac:dyDescent="0.15">
      <c r="AR750" t="s">
        <v>569</v>
      </c>
      <c r="AS750" t="s">
        <v>1087</v>
      </c>
    </row>
    <row r="751" spans="44:45" x14ac:dyDescent="0.15">
      <c r="AR751" t="s">
        <v>569</v>
      </c>
      <c r="AS751" t="s">
        <v>1083</v>
      </c>
    </row>
    <row r="752" spans="44:45" x14ac:dyDescent="0.15">
      <c r="AR752" t="s">
        <v>569</v>
      </c>
      <c r="AS752" t="s">
        <v>1080</v>
      </c>
    </row>
    <row r="753" spans="44:45" x14ac:dyDescent="0.15">
      <c r="AR753" t="s">
        <v>569</v>
      </c>
      <c r="AS753" t="s">
        <v>1054</v>
      </c>
    </row>
    <row r="754" spans="44:45" x14ac:dyDescent="0.15">
      <c r="AR754" t="s">
        <v>569</v>
      </c>
      <c r="AS754" t="s">
        <v>1368</v>
      </c>
    </row>
    <row r="755" spans="44:45" x14ac:dyDescent="0.15">
      <c r="AR755" t="s">
        <v>569</v>
      </c>
      <c r="AS755" t="s">
        <v>1060</v>
      </c>
    </row>
    <row r="756" spans="44:45" x14ac:dyDescent="0.15">
      <c r="AR756" t="s">
        <v>569</v>
      </c>
      <c r="AS756" t="s">
        <v>1061</v>
      </c>
    </row>
    <row r="757" spans="44:45" x14ac:dyDescent="0.15">
      <c r="AR757" t="s">
        <v>569</v>
      </c>
      <c r="AS757" t="s">
        <v>1053</v>
      </c>
    </row>
    <row r="758" spans="44:45" x14ac:dyDescent="0.15">
      <c r="AR758" t="s">
        <v>569</v>
      </c>
      <c r="AS758" t="s">
        <v>1062</v>
      </c>
    </row>
    <row r="759" spans="44:45" x14ac:dyDescent="0.15">
      <c r="AR759" t="s">
        <v>569</v>
      </c>
      <c r="AS759" t="s">
        <v>1369</v>
      </c>
    </row>
    <row r="760" spans="44:45" x14ac:dyDescent="0.15">
      <c r="AR760" t="s">
        <v>569</v>
      </c>
      <c r="AS760" t="s">
        <v>1370</v>
      </c>
    </row>
    <row r="761" spans="44:45" x14ac:dyDescent="0.15">
      <c r="AR761" t="s">
        <v>568</v>
      </c>
      <c r="AS761" t="s">
        <v>1371</v>
      </c>
    </row>
    <row r="762" spans="44:45" x14ac:dyDescent="0.15">
      <c r="AR762" t="s">
        <v>568</v>
      </c>
      <c r="AS762" t="s">
        <v>1044</v>
      </c>
    </row>
    <row r="763" spans="44:45" x14ac:dyDescent="0.15">
      <c r="AR763" t="s">
        <v>568</v>
      </c>
      <c r="AS763" t="s">
        <v>1045</v>
      </c>
    </row>
    <row r="764" spans="44:45" x14ac:dyDescent="0.15">
      <c r="AR764" t="s">
        <v>568</v>
      </c>
      <c r="AS764" t="s">
        <v>1055</v>
      </c>
    </row>
    <row r="765" spans="44:45" x14ac:dyDescent="0.15">
      <c r="AR765" t="s">
        <v>568</v>
      </c>
      <c r="AS765" t="s">
        <v>1093</v>
      </c>
    </row>
    <row r="766" spans="44:45" x14ac:dyDescent="0.15">
      <c r="AR766" t="s">
        <v>568</v>
      </c>
      <c r="AS766" t="s">
        <v>1372</v>
      </c>
    </row>
    <row r="767" spans="44:45" x14ac:dyDescent="0.15">
      <c r="AR767" t="s">
        <v>568</v>
      </c>
      <c r="AS767" t="s">
        <v>1060</v>
      </c>
    </row>
    <row r="768" spans="44:45" x14ac:dyDescent="0.15">
      <c r="AR768" t="s">
        <v>568</v>
      </c>
      <c r="AS768" t="s">
        <v>1061</v>
      </c>
    </row>
    <row r="769" spans="44:45" x14ac:dyDescent="0.15">
      <c r="AR769" t="s">
        <v>568</v>
      </c>
      <c r="AS769" t="s">
        <v>1083</v>
      </c>
    </row>
    <row r="770" spans="44:45" x14ac:dyDescent="0.15">
      <c r="AR770" t="s">
        <v>568</v>
      </c>
      <c r="AS770" t="s">
        <v>1080</v>
      </c>
    </row>
    <row r="771" spans="44:45" x14ac:dyDescent="0.15">
      <c r="AR771" t="s">
        <v>568</v>
      </c>
      <c r="AS771" t="s">
        <v>1076</v>
      </c>
    </row>
    <row r="772" spans="44:45" x14ac:dyDescent="0.15">
      <c r="AR772" t="s">
        <v>568</v>
      </c>
      <c r="AS772" t="s">
        <v>1373</v>
      </c>
    </row>
    <row r="773" spans="44:45" x14ac:dyDescent="0.15">
      <c r="AR773" t="s">
        <v>568</v>
      </c>
      <c r="AS773" t="s">
        <v>1060</v>
      </c>
    </row>
    <row r="774" spans="44:45" x14ac:dyDescent="0.15">
      <c r="AR774" t="s">
        <v>568</v>
      </c>
      <c r="AS774" t="s">
        <v>1061</v>
      </c>
    </row>
    <row r="775" spans="44:45" x14ac:dyDescent="0.15">
      <c r="AR775" t="s">
        <v>568</v>
      </c>
      <c r="AS775" t="s">
        <v>1083</v>
      </c>
    </row>
    <row r="776" spans="44:45" x14ac:dyDescent="0.15">
      <c r="AR776" t="s">
        <v>568</v>
      </c>
      <c r="AS776" t="s">
        <v>1062</v>
      </c>
    </row>
    <row r="777" spans="44:45" x14ac:dyDescent="0.15">
      <c r="AR777" t="s">
        <v>568</v>
      </c>
      <c r="AS777" t="s">
        <v>1374</v>
      </c>
    </row>
    <row r="778" spans="44:45" x14ac:dyDescent="0.15">
      <c r="AR778" t="s">
        <v>95</v>
      </c>
      <c r="AS778" t="s">
        <v>1375</v>
      </c>
    </row>
    <row r="779" spans="44:45" x14ac:dyDescent="0.15">
      <c r="AR779" t="s">
        <v>95</v>
      </c>
      <c r="AS779" t="s">
        <v>1044</v>
      </c>
    </row>
    <row r="780" spans="44:45" x14ac:dyDescent="0.15">
      <c r="AR780" t="s">
        <v>95</v>
      </c>
      <c r="AS780" t="s">
        <v>1052</v>
      </c>
    </row>
    <row r="781" spans="44:45" x14ac:dyDescent="0.15">
      <c r="AR781" t="s">
        <v>95</v>
      </c>
      <c r="AS781" t="s">
        <v>1053</v>
      </c>
    </row>
    <row r="782" spans="44:45" x14ac:dyDescent="0.15">
      <c r="AR782" t="s">
        <v>95</v>
      </c>
      <c r="AS782" t="s">
        <v>1080</v>
      </c>
    </row>
    <row r="783" spans="44:45" x14ac:dyDescent="0.15">
      <c r="AR783" t="s">
        <v>95</v>
      </c>
      <c r="AS783" t="s">
        <v>1064</v>
      </c>
    </row>
    <row r="784" spans="44:45" x14ac:dyDescent="0.15">
      <c r="AR784" t="s">
        <v>95</v>
      </c>
      <c r="AS784" t="s">
        <v>1088</v>
      </c>
    </row>
    <row r="785" spans="44:45" x14ac:dyDescent="0.15">
      <c r="AR785" t="s">
        <v>95</v>
      </c>
      <c r="AS785" t="s">
        <v>1376</v>
      </c>
    </row>
    <row r="786" spans="44:45" x14ac:dyDescent="0.15">
      <c r="AR786" t="s">
        <v>95</v>
      </c>
      <c r="AS786" t="s">
        <v>1044</v>
      </c>
    </row>
    <row r="787" spans="44:45" x14ac:dyDescent="0.15">
      <c r="AR787" t="s">
        <v>95</v>
      </c>
      <c r="AS787" t="s">
        <v>1061</v>
      </c>
    </row>
    <row r="788" spans="44:45" x14ac:dyDescent="0.15">
      <c r="AR788" t="s">
        <v>95</v>
      </c>
      <c r="AS788" t="s">
        <v>1053</v>
      </c>
    </row>
    <row r="789" spans="44:45" x14ac:dyDescent="0.15">
      <c r="AR789" t="s">
        <v>95</v>
      </c>
      <c r="AS789" t="s">
        <v>1062</v>
      </c>
    </row>
    <row r="790" spans="44:45" x14ac:dyDescent="0.15">
      <c r="AR790" t="s">
        <v>95</v>
      </c>
      <c r="AS790" t="s">
        <v>1377</v>
      </c>
    </row>
    <row r="791" spans="44:45" x14ac:dyDescent="0.15">
      <c r="AR791" t="s">
        <v>102</v>
      </c>
      <c r="AS791" t="s">
        <v>1378</v>
      </c>
    </row>
    <row r="792" spans="44:45" x14ac:dyDescent="0.15">
      <c r="AR792" t="s">
        <v>102</v>
      </c>
      <c r="AS792" t="s">
        <v>1044</v>
      </c>
    </row>
    <row r="793" spans="44:45" x14ac:dyDescent="0.15">
      <c r="AR793" t="s">
        <v>102</v>
      </c>
      <c r="AS793" t="s">
        <v>1061</v>
      </c>
    </row>
    <row r="794" spans="44:45" x14ac:dyDescent="0.15">
      <c r="AR794" t="s">
        <v>102</v>
      </c>
      <c r="AS794" t="s">
        <v>1083</v>
      </c>
    </row>
    <row r="795" spans="44:45" x14ac:dyDescent="0.15">
      <c r="AR795" t="s">
        <v>102</v>
      </c>
      <c r="AS795" t="s">
        <v>1047</v>
      </c>
    </row>
    <row r="796" spans="44:45" x14ac:dyDescent="0.15">
      <c r="AR796" t="s">
        <v>102</v>
      </c>
      <c r="AS796" t="s">
        <v>1092</v>
      </c>
    </row>
    <row r="797" spans="44:45" x14ac:dyDescent="0.15">
      <c r="AR797" t="s">
        <v>102</v>
      </c>
      <c r="AS797" t="s">
        <v>1379</v>
      </c>
    </row>
    <row r="798" spans="44:45" x14ac:dyDescent="0.15">
      <c r="AR798" t="s">
        <v>102</v>
      </c>
      <c r="AS798" t="s">
        <v>1060</v>
      </c>
    </row>
    <row r="799" spans="44:45" x14ac:dyDescent="0.15">
      <c r="AR799" t="s">
        <v>102</v>
      </c>
      <c r="AS799" t="s">
        <v>1061</v>
      </c>
    </row>
    <row r="800" spans="44:45" x14ac:dyDescent="0.15">
      <c r="AR800" t="s">
        <v>102</v>
      </c>
      <c r="AS800" t="s">
        <v>1082</v>
      </c>
    </row>
    <row r="801" spans="44:45" x14ac:dyDescent="0.15">
      <c r="AR801" t="s">
        <v>102</v>
      </c>
      <c r="AS801" t="s">
        <v>1380</v>
      </c>
    </row>
    <row r="802" spans="44:45" x14ac:dyDescent="0.15">
      <c r="AR802" t="s">
        <v>102</v>
      </c>
      <c r="AS802" t="s">
        <v>1060</v>
      </c>
    </row>
    <row r="803" spans="44:45" x14ac:dyDescent="0.15">
      <c r="AR803" t="s">
        <v>102</v>
      </c>
      <c r="AS803" t="s">
        <v>1087</v>
      </c>
    </row>
    <row r="804" spans="44:45" x14ac:dyDescent="0.15">
      <c r="AR804" t="s">
        <v>102</v>
      </c>
      <c r="AS804" t="s">
        <v>1053</v>
      </c>
    </row>
    <row r="805" spans="44:45" x14ac:dyDescent="0.15">
      <c r="AR805" t="s">
        <v>102</v>
      </c>
      <c r="AS805" t="s">
        <v>1080</v>
      </c>
    </row>
    <row r="806" spans="44:45" x14ac:dyDescent="0.15">
      <c r="AR806" t="s">
        <v>102</v>
      </c>
      <c r="AS806" t="s">
        <v>1076</v>
      </c>
    </row>
    <row r="807" spans="44:45" x14ac:dyDescent="0.15">
      <c r="AR807" t="s">
        <v>102</v>
      </c>
      <c r="AS807" t="s">
        <v>1381</v>
      </c>
    </row>
    <row r="808" spans="44:45" x14ac:dyDescent="0.15">
      <c r="AR808" t="s">
        <v>125</v>
      </c>
      <c r="AS808" t="s">
        <v>1382</v>
      </c>
    </row>
    <row r="809" spans="44:45" x14ac:dyDescent="0.15">
      <c r="AR809" t="s">
        <v>125</v>
      </c>
      <c r="AS809" t="s">
        <v>1044</v>
      </c>
    </row>
    <row r="810" spans="44:45" x14ac:dyDescent="0.15">
      <c r="AR810" t="s">
        <v>125</v>
      </c>
      <c r="AS810" t="s">
        <v>1045</v>
      </c>
    </row>
    <row r="811" spans="44:45" x14ac:dyDescent="0.15">
      <c r="AR811" t="s">
        <v>125</v>
      </c>
      <c r="AS811" t="s">
        <v>1083</v>
      </c>
    </row>
    <row r="812" spans="44:45" x14ac:dyDescent="0.15">
      <c r="AR812" t="s">
        <v>125</v>
      </c>
      <c r="AS812" t="s">
        <v>1047</v>
      </c>
    </row>
    <row r="813" spans="44:45" x14ac:dyDescent="0.15">
      <c r="AR813" t="s">
        <v>125</v>
      </c>
      <c r="AS813" t="s">
        <v>1048</v>
      </c>
    </row>
    <row r="814" spans="44:45" x14ac:dyDescent="0.15">
      <c r="AR814" t="s">
        <v>125</v>
      </c>
      <c r="AS814" t="s">
        <v>1383</v>
      </c>
    </row>
    <row r="815" spans="44:45" x14ac:dyDescent="0.15">
      <c r="AR815" t="s">
        <v>125</v>
      </c>
      <c r="AS815" t="s">
        <v>1073</v>
      </c>
    </row>
    <row r="816" spans="44:45" x14ac:dyDescent="0.15">
      <c r="AR816" t="s">
        <v>125</v>
      </c>
      <c r="AS816" t="s">
        <v>1074</v>
      </c>
    </row>
    <row r="817" spans="44:45" x14ac:dyDescent="0.15">
      <c r="AR817" t="s">
        <v>125</v>
      </c>
      <c r="AS817" t="s">
        <v>1075</v>
      </c>
    </row>
    <row r="818" spans="44:45" x14ac:dyDescent="0.15">
      <c r="AR818" t="s">
        <v>125</v>
      </c>
      <c r="AS818" t="s">
        <v>1062</v>
      </c>
    </row>
    <row r="819" spans="44:45" x14ac:dyDescent="0.15">
      <c r="AR819" t="s">
        <v>125</v>
      </c>
      <c r="AS819" t="s">
        <v>1384</v>
      </c>
    </row>
    <row r="820" spans="44:45" x14ac:dyDescent="0.15">
      <c r="AR820" t="s">
        <v>125</v>
      </c>
      <c r="AS820" t="s">
        <v>1060</v>
      </c>
    </row>
    <row r="821" spans="44:45" x14ac:dyDescent="0.15">
      <c r="AR821" t="s">
        <v>125</v>
      </c>
      <c r="AS821" t="s">
        <v>1061</v>
      </c>
    </row>
    <row r="822" spans="44:45" x14ac:dyDescent="0.15">
      <c r="AR822" t="s">
        <v>125</v>
      </c>
      <c r="AS822" t="s">
        <v>1082</v>
      </c>
    </row>
    <row r="823" spans="44:45" x14ac:dyDescent="0.15">
      <c r="AR823" t="s">
        <v>284</v>
      </c>
      <c r="AS823" t="s">
        <v>1385</v>
      </c>
    </row>
    <row r="824" spans="44:45" x14ac:dyDescent="0.15">
      <c r="AR824" t="s">
        <v>284</v>
      </c>
      <c r="AS824" t="s">
        <v>1051</v>
      </c>
    </row>
    <row r="825" spans="44:45" x14ac:dyDescent="0.15">
      <c r="AR825" t="s">
        <v>284</v>
      </c>
      <c r="AS825" t="s">
        <v>1045</v>
      </c>
    </row>
    <row r="826" spans="44:45" x14ac:dyDescent="0.15">
      <c r="AR826" t="s">
        <v>284</v>
      </c>
      <c r="AS826" t="s">
        <v>1053</v>
      </c>
    </row>
    <row r="827" spans="44:45" x14ac:dyDescent="0.15">
      <c r="AR827" t="s">
        <v>284</v>
      </c>
      <c r="AS827" t="s">
        <v>1080</v>
      </c>
    </row>
    <row r="828" spans="44:45" x14ac:dyDescent="0.15">
      <c r="AR828" t="s">
        <v>284</v>
      </c>
      <c r="AS828" t="s">
        <v>1064</v>
      </c>
    </row>
    <row r="829" spans="44:45" x14ac:dyDescent="0.15">
      <c r="AR829" t="s">
        <v>284</v>
      </c>
      <c r="AS829" t="s">
        <v>1088</v>
      </c>
    </row>
    <row r="830" spans="44:45" x14ac:dyDescent="0.15">
      <c r="AR830" t="s">
        <v>284</v>
      </c>
      <c r="AS830" t="s">
        <v>1386</v>
      </c>
    </row>
    <row r="831" spans="44:45" x14ac:dyDescent="0.15">
      <c r="AR831" t="s">
        <v>284</v>
      </c>
      <c r="AS831" t="s">
        <v>1044</v>
      </c>
    </row>
    <row r="832" spans="44:45" x14ac:dyDescent="0.15">
      <c r="AR832" t="s">
        <v>284</v>
      </c>
      <c r="AS832" t="s">
        <v>1061</v>
      </c>
    </row>
    <row r="833" spans="44:45" x14ac:dyDescent="0.15">
      <c r="AR833" t="s">
        <v>284</v>
      </c>
      <c r="AS833" t="s">
        <v>1053</v>
      </c>
    </row>
    <row r="834" spans="44:45" x14ac:dyDescent="0.15">
      <c r="AR834" t="s">
        <v>284</v>
      </c>
      <c r="AS834" t="s">
        <v>1062</v>
      </c>
    </row>
    <row r="835" spans="44:45" x14ac:dyDescent="0.15">
      <c r="AR835" t="s">
        <v>284</v>
      </c>
      <c r="AS835" t="s">
        <v>1387</v>
      </c>
    </row>
    <row r="836" spans="44:45" x14ac:dyDescent="0.15">
      <c r="AR836" t="s">
        <v>284</v>
      </c>
      <c r="AS836" t="s">
        <v>1060</v>
      </c>
    </row>
    <row r="837" spans="44:45" x14ac:dyDescent="0.15">
      <c r="AR837" t="s">
        <v>284</v>
      </c>
      <c r="AS837" t="s">
        <v>1061</v>
      </c>
    </row>
    <row r="838" spans="44:45" x14ac:dyDescent="0.15">
      <c r="AR838" t="s">
        <v>284</v>
      </c>
      <c r="AS838" t="s">
        <v>1053</v>
      </c>
    </row>
    <row r="839" spans="44:45" x14ac:dyDescent="0.15">
      <c r="AR839" t="s">
        <v>284</v>
      </c>
      <c r="AS839" t="s">
        <v>1062</v>
      </c>
    </row>
    <row r="840" spans="44:45" x14ac:dyDescent="0.15">
      <c r="AR840" t="s">
        <v>284</v>
      </c>
      <c r="AS840" t="s">
        <v>1388</v>
      </c>
    </row>
    <row r="841" spans="44:45" x14ac:dyDescent="0.15">
      <c r="AR841" t="s">
        <v>382</v>
      </c>
      <c r="AS841" t="s">
        <v>1389</v>
      </c>
    </row>
    <row r="842" spans="44:45" x14ac:dyDescent="0.15">
      <c r="AR842" t="s">
        <v>382</v>
      </c>
      <c r="AS842" t="s">
        <v>1044</v>
      </c>
    </row>
    <row r="843" spans="44:45" x14ac:dyDescent="0.15">
      <c r="AR843" t="s">
        <v>382</v>
      </c>
      <c r="AS843" t="s">
        <v>1061</v>
      </c>
    </row>
    <row r="844" spans="44:45" x14ac:dyDescent="0.15">
      <c r="AR844" t="s">
        <v>382</v>
      </c>
      <c r="AS844" t="s">
        <v>1053</v>
      </c>
    </row>
    <row r="845" spans="44:45" x14ac:dyDescent="0.15">
      <c r="AR845" t="s">
        <v>382</v>
      </c>
      <c r="AS845" t="s">
        <v>1390</v>
      </c>
    </row>
    <row r="846" spans="44:45" x14ac:dyDescent="0.15">
      <c r="AR846" t="s">
        <v>382</v>
      </c>
      <c r="AS846" t="s">
        <v>1060</v>
      </c>
    </row>
    <row r="847" spans="44:45" x14ac:dyDescent="0.15">
      <c r="AR847" t="s">
        <v>382</v>
      </c>
      <c r="AS847" t="s">
        <v>1061</v>
      </c>
    </row>
    <row r="848" spans="44:45" x14ac:dyDescent="0.15">
      <c r="AR848" t="s">
        <v>382</v>
      </c>
      <c r="AS848" t="s">
        <v>1053</v>
      </c>
    </row>
    <row r="849" spans="44:45" x14ac:dyDescent="0.15">
      <c r="AR849" t="s">
        <v>382</v>
      </c>
      <c r="AS849" t="s">
        <v>1062</v>
      </c>
    </row>
    <row r="850" spans="44:45" x14ac:dyDescent="0.15">
      <c r="AR850" t="s">
        <v>382</v>
      </c>
      <c r="AS850" t="s">
        <v>1391</v>
      </c>
    </row>
    <row r="851" spans="44:45" x14ac:dyDescent="0.15">
      <c r="AR851" t="s">
        <v>382</v>
      </c>
      <c r="AS851" t="s">
        <v>1060</v>
      </c>
    </row>
    <row r="852" spans="44:45" x14ac:dyDescent="0.15">
      <c r="AR852" t="s">
        <v>382</v>
      </c>
      <c r="AS852" t="s">
        <v>1061</v>
      </c>
    </row>
    <row r="853" spans="44:45" x14ac:dyDescent="0.15">
      <c r="AR853" t="s">
        <v>382</v>
      </c>
      <c r="AS853" t="s">
        <v>1082</v>
      </c>
    </row>
    <row r="854" spans="44:45" x14ac:dyDescent="0.15">
      <c r="AR854" t="s">
        <v>382</v>
      </c>
      <c r="AS854" t="s">
        <v>1392</v>
      </c>
    </row>
    <row r="855" spans="44:45" x14ac:dyDescent="0.15">
      <c r="AR855" t="s">
        <v>571</v>
      </c>
      <c r="AS855" t="s">
        <v>1393</v>
      </c>
    </row>
    <row r="856" spans="44:45" x14ac:dyDescent="0.15">
      <c r="AR856" t="s">
        <v>571</v>
      </c>
      <c r="AS856" t="s">
        <v>1086</v>
      </c>
    </row>
    <row r="857" spans="44:45" x14ac:dyDescent="0.15">
      <c r="AR857" t="s">
        <v>571</v>
      </c>
      <c r="AS857" t="s">
        <v>1061</v>
      </c>
    </row>
    <row r="858" spans="44:45" x14ac:dyDescent="0.15">
      <c r="AR858" t="s">
        <v>571</v>
      </c>
      <c r="AS858" t="s">
        <v>1106</v>
      </c>
    </row>
    <row r="859" spans="44:45" x14ac:dyDescent="0.15">
      <c r="AR859" t="s">
        <v>571</v>
      </c>
      <c r="AS859" t="s">
        <v>1047</v>
      </c>
    </row>
    <row r="860" spans="44:45" x14ac:dyDescent="0.15">
      <c r="AR860" t="s">
        <v>571</v>
      </c>
      <c r="AS860" t="s">
        <v>1107</v>
      </c>
    </row>
    <row r="861" spans="44:45" x14ac:dyDescent="0.15">
      <c r="AR861" t="s">
        <v>571</v>
      </c>
      <c r="AS861" t="s">
        <v>1394</v>
      </c>
    </row>
    <row r="862" spans="44:45" x14ac:dyDescent="0.15">
      <c r="AR862" t="s">
        <v>571</v>
      </c>
      <c r="AS862" t="s">
        <v>1060</v>
      </c>
    </row>
    <row r="863" spans="44:45" x14ac:dyDescent="0.15">
      <c r="AR863" t="s">
        <v>571</v>
      </c>
      <c r="AS863" t="s">
        <v>1061</v>
      </c>
    </row>
    <row r="864" spans="44:45" x14ac:dyDescent="0.15">
      <c r="AR864" t="s">
        <v>571</v>
      </c>
      <c r="AS864" t="s">
        <v>1053</v>
      </c>
    </row>
    <row r="865" spans="44:45" x14ac:dyDescent="0.15">
      <c r="AR865" t="s">
        <v>571</v>
      </c>
      <c r="AS865" t="s">
        <v>1062</v>
      </c>
    </row>
    <row r="866" spans="44:45" x14ac:dyDescent="0.15">
      <c r="AR866" t="s">
        <v>571</v>
      </c>
      <c r="AS866" t="s">
        <v>1395</v>
      </c>
    </row>
    <row r="867" spans="44:45" x14ac:dyDescent="0.15">
      <c r="AR867" t="s">
        <v>571</v>
      </c>
      <c r="AS867" t="s">
        <v>1396</v>
      </c>
    </row>
    <row r="868" spans="44:45" x14ac:dyDescent="0.15">
      <c r="AR868" t="s">
        <v>462</v>
      </c>
      <c r="AS868" t="s">
        <v>1397</v>
      </c>
    </row>
    <row r="869" spans="44:45" x14ac:dyDescent="0.15">
      <c r="AR869" t="s">
        <v>462</v>
      </c>
      <c r="AS869" t="s">
        <v>1044</v>
      </c>
    </row>
    <row r="870" spans="44:45" x14ac:dyDescent="0.15">
      <c r="AR870" t="s">
        <v>462</v>
      </c>
      <c r="AS870" t="s">
        <v>1061</v>
      </c>
    </row>
    <row r="871" spans="44:45" x14ac:dyDescent="0.15">
      <c r="AR871" t="s">
        <v>462</v>
      </c>
      <c r="AS871" t="s">
        <v>1053</v>
      </c>
    </row>
    <row r="872" spans="44:45" x14ac:dyDescent="0.15">
      <c r="AR872" t="s">
        <v>462</v>
      </c>
      <c r="AS872" t="s">
        <v>1398</v>
      </c>
    </row>
    <row r="873" spans="44:45" x14ac:dyDescent="0.15">
      <c r="AR873" t="s">
        <v>462</v>
      </c>
      <c r="AS873" t="s">
        <v>1060</v>
      </c>
    </row>
    <row r="874" spans="44:45" x14ac:dyDescent="0.15">
      <c r="AR874" t="s">
        <v>462</v>
      </c>
      <c r="AS874" t="s">
        <v>1061</v>
      </c>
    </row>
    <row r="875" spans="44:45" x14ac:dyDescent="0.15">
      <c r="AR875" t="s">
        <v>462</v>
      </c>
      <c r="AS875" t="s">
        <v>1053</v>
      </c>
    </row>
    <row r="876" spans="44:45" x14ac:dyDescent="0.15">
      <c r="AR876" t="s">
        <v>462</v>
      </c>
      <c r="AS876" t="s">
        <v>1062</v>
      </c>
    </row>
    <row r="877" spans="44:45" x14ac:dyDescent="0.15">
      <c r="AR877" t="s">
        <v>462</v>
      </c>
      <c r="AS877" t="s">
        <v>1399</v>
      </c>
    </row>
    <row r="878" spans="44:45" x14ac:dyDescent="0.15">
      <c r="AR878" t="s">
        <v>462</v>
      </c>
      <c r="AS878" t="s">
        <v>1099</v>
      </c>
    </row>
    <row r="879" spans="44:45" x14ac:dyDescent="0.15">
      <c r="AR879" t="s">
        <v>462</v>
      </c>
      <c r="AS879" t="s">
        <v>1074</v>
      </c>
    </row>
    <row r="880" spans="44:45" x14ac:dyDescent="0.15">
      <c r="AR880" t="s">
        <v>462</v>
      </c>
      <c r="AS880" t="s">
        <v>1075</v>
      </c>
    </row>
    <row r="881" spans="44:45" x14ac:dyDescent="0.15">
      <c r="AR881" t="s">
        <v>462</v>
      </c>
      <c r="AS881" t="s">
        <v>1062</v>
      </c>
    </row>
    <row r="882" spans="44:45" x14ac:dyDescent="0.15">
      <c r="AR882" t="s">
        <v>462</v>
      </c>
      <c r="AS882" t="s">
        <v>1400</v>
      </c>
    </row>
    <row r="883" spans="44:45" x14ac:dyDescent="0.15">
      <c r="AR883" t="s">
        <v>380</v>
      </c>
      <c r="AS883" t="s">
        <v>1401</v>
      </c>
    </row>
    <row r="884" spans="44:45" x14ac:dyDescent="0.15">
      <c r="AR884" t="s">
        <v>380</v>
      </c>
      <c r="AS884" t="s">
        <v>1044</v>
      </c>
    </row>
    <row r="885" spans="44:45" x14ac:dyDescent="0.15">
      <c r="AR885" t="s">
        <v>380</v>
      </c>
      <c r="AS885" t="s">
        <v>1045</v>
      </c>
    </row>
    <row r="886" spans="44:45" x14ac:dyDescent="0.15">
      <c r="AR886" t="s">
        <v>380</v>
      </c>
      <c r="AS886" t="s">
        <v>1055</v>
      </c>
    </row>
    <row r="887" spans="44:45" x14ac:dyDescent="0.15">
      <c r="AR887" t="s">
        <v>380</v>
      </c>
      <c r="AS887" t="s">
        <v>1093</v>
      </c>
    </row>
    <row r="888" spans="44:45" x14ac:dyDescent="0.15">
      <c r="AR888" t="s">
        <v>380</v>
      </c>
      <c r="AS888" t="s">
        <v>1402</v>
      </c>
    </row>
    <row r="889" spans="44:45" x14ac:dyDescent="0.15">
      <c r="AR889" t="s">
        <v>380</v>
      </c>
      <c r="AS889" t="s">
        <v>1044</v>
      </c>
    </row>
    <row r="890" spans="44:45" x14ac:dyDescent="0.15">
      <c r="AR890" t="s">
        <v>380</v>
      </c>
      <c r="AS890" t="s">
        <v>1061</v>
      </c>
    </row>
    <row r="891" spans="44:45" x14ac:dyDescent="0.15">
      <c r="AR891" t="s">
        <v>380</v>
      </c>
      <c r="AS891" t="s">
        <v>1053</v>
      </c>
    </row>
    <row r="892" spans="44:45" x14ac:dyDescent="0.15">
      <c r="AR892" t="s">
        <v>380</v>
      </c>
      <c r="AS892" t="s">
        <v>1062</v>
      </c>
    </row>
    <row r="893" spans="44:45" x14ac:dyDescent="0.15">
      <c r="AR893" t="s">
        <v>380</v>
      </c>
      <c r="AS893" t="s">
        <v>1403</v>
      </c>
    </row>
    <row r="894" spans="44:45" x14ac:dyDescent="0.15">
      <c r="AR894" t="s">
        <v>380</v>
      </c>
      <c r="AS894" t="s">
        <v>1404</v>
      </c>
    </row>
    <row r="895" spans="44:45" x14ac:dyDescent="0.15">
      <c r="AR895" t="s">
        <v>511</v>
      </c>
      <c r="AS895" t="s">
        <v>1405</v>
      </c>
    </row>
    <row r="896" spans="44:45" x14ac:dyDescent="0.15">
      <c r="AR896" t="s">
        <v>511</v>
      </c>
      <c r="AS896" t="s">
        <v>1044</v>
      </c>
    </row>
    <row r="897" spans="44:45" x14ac:dyDescent="0.15">
      <c r="AR897" t="s">
        <v>511</v>
      </c>
      <c r="AS897" t="s">
        <v>1045</v>
      </c>
    </row>
    <row r="898" spans="44:45" x14ac:dyDescent="0.15">
      <c r="AR898" t="s">
        <v>511</v>
      </c>
      <c r="AS898" t="s">
        <v>1055</v>
      </c>
    </row>
    <row r="899" spans="44:45" x14ac:dyDescent="0.15">
      <c r="AR899" t="s">
        <v>511</v>
      </c>
      <c r="AS899" t="s">
        <v>1093</v>
      </c>
    </row>
    <row r="900" spans="44:45" x14ac:dyDescent="0.15">
      <c r="AR900" t="s">
        <v>511</v>
      </c>
      <c r="AS900" t="s">
        <v>1406</v>
      </c>
    </row>
    <row r="901" spans="44:45" x14ac:dyDescent="0.15">
      <c r="AR901" t="s">
        <v>511</v>
      </c>
      <c r="AS901" t="s">
        <v>1060</v>
      </c>
    </row>
    <row r="902" spans="44:45" x14ac:dyDescent="0.15">
      <c r="AR902" t="s">
        <v>511</v>
      </c>
      <c r="AS902" t="s">
        <v>1061</v>
      </c>
    </row>
    <row r="903" spans="44:45" x14ac:dyDescent="0.15">
      <c r="AR903" t="s">
        <v>511</v>
      </c>
      <c r="AS903" t="s">
        <v>1082</v>
      </c>
    </row>
    <row r="904" spans="44:45" x14ac:dyDescent="0.15">
      <c r="AR904" t="s">
        <v>511</v>
      </c>
      <c r="AS904" t="s">
        <v>1407</v>
      </c>
    </row>
    <row r="905" spans="44:45" x14ac:dyDescent="0.15">
      <c r="AR905" t="s">
        <v>511</v>
      </c>
      <c r="AS905" t="s">
        <v>1070</v>
      </c>
    </row>
    <row r="906" spans="44:45" x14ac:dyDescent="0.15">
      <c r="AR906" t="s">
        <v>511</v>
      </c>
      <c r="AS906" t="s">
        <v>1071</v>
      </c>
    </row>
    <row r="907" spans="44:45" x14ac:dyDescent="0.15">
      <c r="AR907" t="s">
        <v>511</v>
      </c>
      <c r="AS907" t="s">
        <v>1408</v>
      </c>
    </row>
    <row r="908" spans="44:45" x14ac:dyDescent="0.15">
      <c r="AR908" t="s">
        <v>422</v>
      </c>
      <c r="AS908" t="s">
        <v>1409</v>
      </c>
    </row>
    <row r="909" spans="44:45" x14ac:dyDescent="0.15">
      <c r="AR909" t="s">
        <v>422</v>
      </c>
      <c r="AS909" t="s">
        <v>1044</v>
      </c>
    </row>
    <row r="910" spans="44:45" x14ac:dyDescent="0.15">
      <c r="AR910" t="s">
        <v>422</v>
      </c>
      <c r="AS910" t="s">
        <v>1045</v>
      </c>
    </row>
    <row r="911" spans="44:45" x14ac:dyDescent="0.15">
      <c r="AR911" t="s">
        <v>422</v>
      </c>
      <c r="AS911" t="s">
        <v>1053</v>
      </c>
    </row>
    <row r="912" spans="44:45" x14ac:dyDescent="0.15">
      <c r="AR912" t="s">
        <v>422</v>
      </c>
      <c r="AS912" t="s">
        <v>1047</v>
      </c>
    </row>
    <row r="913" spans="44:45" x14ac:dyDescent="0.15">
      <c r="AR913" t="s">
        <v>422</v>
      </c>
      <c r="AS913" t="s">
        <v>1410</v>
      </c>
    </row>
    <row r="914" spans="44:45" x14ac:dyDescent="0.15">
      <c r="AR914" t="s">
        <v>422</v>
      </c>
      <c r="AS914" t="s">
        <v>1070</v>
      </c>
    </row>
    <row r="915" spans="44:45" x14ac:dyDescent="0.15">
      <c r="AR915" t="s">
        <v>422</v>
      </c>
      <c r="AS915" t="s">
        <v>1071</v>
      </c>
    </row>
    <row r="916" spans="44:45" x14ac:dyDescent="0.15">
      <c r="AR916" t="s">
        <v>422</v>
      </c>
      <c r="AS916" t="s">
        <v>1411</v>
      </c>
    </row>
    <row r="917" spans="44:45" x14ac:dyDescent="0.15">
      <c r="AR917" t="s">
        <v>422</v>
      </c>
      <c r="AS917" t="s">
        <v>1060</v>
      </c>
    </row>
    <row r="918" spans="44:45" x14ac:dyDescent="0.15">
      <c r="AR918" t="s">
        <v>422</v>
      </c>
      <c r="AS918" t="s">
        <v>1087</v>
      </c>
    </row>
    <row r="919" spans="44:45" x14ac:dyDescent="0.15">
      <c r="AR919" t="s">
        <v>422</v>
      </c>
      <c r="AS919" t="s">
        <v>1053</v>
      </c>
    </row>
    <row r="920" spans="44:45" x14ac:dyDescent="0.15">
      <c r="AR920" t="s">
        <v>422</v>
      </c>
      <c r="AS920" t="s">
        <v>1108</v>
      </c>
    </row>
    <row r="921" spans="44:45" x14ac:dyDescent="0.15">
      <c r="AR921" t="s">
        <v>422</v>
      </c>
      <c r="AS921" t="s">
        <v>1076</v>
      </c>
    </row>
    <row r="922" spans="44:45" x14ac:dyDescent="0.15">
      <c r="AR922" t="s">
        <v>422</v>
      </c>
      <c r="AS922" t="s">
        <v>1412</v>
      </c>
    </row>
    <row r="923" spans="44:45" x14ac:dyDescent="0.15">
      <c r="AR923" t="s">
        <v>516</v>
      </c>
      <c r="AS923" t="s">
        <v>1413</v>
      </c>
    </row>
    <row r="924" spans="44:45" x14ac:dyDescent="0.15">
      <c r="AR924" t="s">
        <v>516</v>
      </c>
      <c r="AS924" t="s">
        <v>1044</v>
      </c>
    </row>
    <row r="925" spans="44:45" x14ac:dyDescent="0.15">
      <c r="AR925" t="s">
        <v>516</v>
      </c>
      <c r="AS925" t="s">
        <v>1045</v>
      </c>
    </row>
    <row r="926" spans="44:45" x14ac:dyDescent="0.15">
      <c r="AR926" t="s">
        <v>516</v>
      </c>
      <c r="AS926" t="s">
        <v>1053</v>
      </c>
    </row>
    <row r="927" spans="44:45" x14ac:dyDescent="0.15">
      <c r="AR927" t="s">
        <v>516</v>
      </c>
      <c r="AS927" t="s">
        <v>1047</v>
      </c>
    </row>
    <row r="928" spans="44:45" x14ac:dyDescent="0.15">
      <c r="AR928" t="s">
        <v>516</v>
      </c>
      <c r="AS928" t="s">
        <v>1414</v>
      </c>
    </row>
    <row r="929" spans="44:45" x14ac:dyDescent="0.15">
      <c r="AR929" t="s">
        <v>516</v>
      </c>
      <c r="AS929" t="s">
        <v>1070</v>
      </c>
    </row>
    <row r="930" spans="44:45" x14ac:dyDescent="0.15">
      <c r="AR930" t="s">
        <v>516</v>
      </c>
      <c r="AS930" t="s">
        <v>1071</v>
      </c>
    </row>
    <row r="931" spans="44:45" x14ac:dyDescent="0.15">
      <c r="AR931" t="s">
        <v>516</v>
      </c>
      <c r="AS931" t="s">
        <v>1415</v>
      </c>
    </row>
    <row r="932" spans="44:45" x14ac:dyDescent="0.15">
      <c r="AR932" t="s">
        <v>516</v>
      </c>
      <c r="AS932" t="s">
        <v>1060</v>
      </c>
    </row>
    <row r="933" spans="44:45" x14ac:dyDescent="0.15">
      <c r="AR933" t="s">
        <v>516</v>
      </c>
      <c r="AS933" t="s">
        <v>1061</v>
      </c>
    </row>
    <row r="934" spans="44:45" x14ac:dyDescent="0.15">
      <c r="AR934" t="s">
        <v>516</v>
      </c>
      <c r="AS934" t="s">
        <v>1082</v>
      </c>
    </row>
    <row r="935" spans="44:45" x14ac:dyDescent="0.15">
      <c r="AR935" t="s">
        <v>516</v>
      </c>
      <c r="AS935" t="s">
        <v>1408</v>
      </c>
    </row>
    <row r="936" spans="44:45" x14ac:dyDescent="0.15">
      <c r="AR936" t="s">
        <v>329</v>
      </c>
      <c r="AS936" t="s">
        <v>1416</v>
      </c>
    </row>
    <row r="937" spans="44:45" x14ac:dyDescent="0.15">
      <c r="AR937" t="s">
        <v>329</v>
      </c>
      <c r="AS937" t="s">
        <v>1044</v>
      </c>
    </row>
    <row r="938" spans="44:45" x14ac:dyDescent="0.15">
      <c r="AR938" t="s">
        <v>329</v>
      </c>
      <c r="AS938" t="s">
        <v>1061</v>
      </c>
    </row>
    <row r="939" spans="44:45" x14ac:dyDescent="0.15">
      <c r="AR939" t="s">
        <v>329</v>
      </c>
      <c r="AS939" t="s">
        <v>1109</v>
      </c>
    </row>
    <row r="940" spans="44:45" x14ac:dyDescent="0.15">
      <c r="AR940" t="s">
        <v>329</v>
      </c>
      <c r="AS940" t="s">
        <v>1417</v>
      </c>
    </row>
    <row r="941" spans="44:45" x14ac:dyDescent="0.15">
      <c r="AR941" t="s">
        <v>329</v>
      </c>
      <c r="AS941" t="s">
        <v>1060</v>
      </c>
    </row>
    <row r="942" spans="44:45" x14ac:dyDescent="0.15">
      <c r="AR942" t="s">
        <v>329</v>
      </c>
      <c r="AS942" t="s">
        <v>1087</v>
      </c>
    </row>
    <row r="943" spans="44:45" x14ac:dyDescent="0.15">
      <c r="AR943" t="s">
        <v>329</v>
      </c>
      <c r="AS943" t="s">
        <v>1053</v>
      </c>
    </row>
    <row r="944" spans="44:45" x14ac:dyDescent="0.15">
      <c r="AR944" t="s">
        <v>329</v>
      </c>
      <c r="AS944" t="s">
        <v>1080</v>
      </c>
    </row>
    <row r="945" spans="44:45" x14ac:dyDescent="0.15">
      <c r="AR945" t="s">
        <v>329</v>
      </c>
      <c r="AS945" t="s">
        <v>1076</v>
      </c>
    </row>
    <row r="946" spans="44:45" x14ac:dyDescent="0.15">
      <c r="AR946" t="s">
        <v>329</v>
      </c>
      <c r="AS946" t="s">
        <v>1418</v>
      </c>
    </row>
    <row r="947" spans="44:45" x14ac:dyDescent="0.15">
      <c r="AR947" t="s">
        <v>329</v>
      </c>
      <c r="AS947" t="s">
        <v>1060</v>
      </c>
    </row>
    <row r="948" spans="44:45" x14ac:dyDescent="0.15">
      <c r="AR948" t="s">
        <v>329</v>
      </c>
      <c r="AS948" t="s">
        <v>1061</v>
      </c>
    </row>
    <row r="949" spans="44:45" x14ac:dyDescent="0.15">
      <c r="AR949" t="s">
        <v>329</v>
      </c>
      <c r="AS949" t="s">
        <v>1053</v>
      </c>
    </row>
    <row r="950" spans="44:45" x14ac:dyDescent="0.15">
      <c r="AR950" t="s">
        <v>329</v>
      </c>
      <c r="AS950" t="s">
        <v>1062</v>
      </c>
    </row>
    <row r="951" spans="44:45" x14ac:dyDescent="0.15">
      <c r="AR951" t="s">
        <v>329</v>
      </c>
      <c r="AS951" t="s">
        <v>1419</v>
      </c>
    </row>
    <row r="952" spans="44:45" x14ac:dyDescent="0.15">
      <c r="AR952" t="s">
        <v>464</v>
      </c>
      <c r="AS952" t="s">
        <v>1420</v>
      </c>
    </row>
    <row r="953" spans="44:45" x14ac:dyDescent="0.15">
      <c r="AR953" t="s">
        <v>464</v>
      </c>
      <c r="AS953" t="s">
        <v>1110</v>
      </c>
    </row>
    <row r="954" spans="44:45" x14ac:dyDescent="0.15">
      <c r="AR954" t="s">
        <v>464</v>
      </c>
      <c r="AS954" t="s">
        <v>1111</v>
      </c>
    </row>
    <row r="955" spans="44:45" x14ac:dyDescent="0.15">
      <c r="AR955" t="s">
        <v>464</v>
      </c>
      <c r="AS955" t="s">
        <v>1112</v>
      </c>
    </row>
    <row r="956" spans="44:45" x14ac:dyDescent="0.15">
      <c r="AR956" t="s">
        <v>464</v>
      </c>
      <c r="AS956" t="s">
        <v>1113</v>
      </c>
    </row>
    <row r="957" spans="44:45" x14ac:dyDescent="0.15">
      <c r="AR957" t="s">
        <v>464</v>
      </c>
      <c r="AS957" t="s">
        <v>1421</v>
      </c>
    </row>
    <row r="958" spans="44:45" x14ac:dyDescent="0.15">
      <c r="AR958" t="s">
        <v>464</v>
      </c>
      <c r="AS958" t="s">
        <v>1114</v>
      </c>
    </row>
    <row r="959" spans="44:45" x14ac:dyDescent="0.15">
      <c r="AR959" t="s">
        <v>464</v>
      </c>
      <c r="AS959" t="s">
        <v>1115</v>
      </c>
    </row>
    <row r="960" spans="44:45" x14ac:dyDescent="0.15">
      <c r="AR960" t="s">
        <v>464</v>
      </c>
      <c r="AS960" t="s">
        <v>1116</v>
      </c>
    </row>
    <row r="961" spans="44:45" x14ac:dyDescent="0.15">
      <c r="AR961" t="s">
        <v>464</v>
      </c>
      <c r="AS961" t="s">
        <v>1113</v>
      </c>
    </row>
    <row r="962" spans="44:45" x14ac:dyDescent="0.15">
      <c r="AR962" t="s">
        <v>464</v>
      </c>
      <c r="AS962" t="s">
        <v>1117</v>
      </c>
    </row>
    <row r="963" spans="44:45" x14ac:dyDescent="0.15">
      <c r="AR963" t="s">
        <v>464</v>
      </c>
      <c r="AS963" t="s">
        <v>1422</v>
      </c>
    </row>
    <row r="964" spans="44:45" x14ac:dyDescent="0.15">
      <c r="AR964" t="s">
        <v>464</v>
      </c>
      <c r="AS964" t="s">
        <v>1423</v>
      </c>
    </row>
    <row r="965" spans="44:45" x14ac:dyDescent="0.15">
      <c r="AR965" t="s">
        <v>327</v>
      </c>
      <c r="AS965" t="s">
        <v>1424</v>
      </c>
    </row>
    <row r="966" spans="44:45" x14ac:dyDescent="0.15">
      <c r="AR966" t="s">
        <v>327</v>
      </c>
      <c r="AS966" t="s">
        <v>1044</v>
      </c>
    </row>
    <row r="967" spans="44:45" x14ac:dyDescent="0.15">
      <c r="AR967" t="s">
        <v>327</v>
      </c>
      <c r="AS967" t="s">
        <v>1087</v>
      </c>
    </row>
    <row r="968" spans="44:45" x14ac:dyDescent="0.15">
      <c r="AR968" t="s">
        <v>327</v>
      </c>
      <c r="AS968" t="s">
        <v>1053</v>
      </c>
    </row>
    <row r="969" spans="44:45" x14ac:dyDescent="0.15">
      <c r="AR969" t="s">
        <v>327</v>
      </c>
      <c r="AS969" t="s">
        <v>1080</v>
      </c>
    </row>
    <row r="970" spans="44:45" x14ac:dyDescent="0.15">
      <c r="AR970" t="s">
        <v>327</v>
      </c>
      <c r="AS970" t="s">
        <v>1064</v>
      </c>
    </row>
    <row r="971" spans="44:45" x14ac:dyDescent="0.15">
      <c r="AR971" t="s">
        <v>327</v>
      </c>
      <c r="AS971" t="s">
        <v>1425</v>
      </c>
    </row>
    <row r="972" spans="44:45" x14ac:dyDescent="0.15">
      <c r="AR972" t="s">
        <v>327</v>
      </c>
      <c r="AS972" t="s">
        <v>1060</v>
      </c>
    </row>
    <row r="973" spans="44:45" x14ac:dyDescent="0.15">
      <c r="AR973" t="s">
        <v>327</v>
      </c>
      <c r="AS973" t="s">
        <v>1087</v>
      </c>
    </row>
    <row r="974" spans="44:45" x14ac:dyDescent="0.15">
      <c r="AR974" t="s">
        <v>327</v>
      </c>
      <c r="AS974" t="s">
        <v>1053</v>
      </c>
    </row>
    <row r="975" spans="44:45" x14ac:dyDescent="0.15">
      <c r="AR975" t="s">
        <v>327</v>
      </c>
      <c r="AS975" t="s">
        <v>1118</v>
      </c>
    </row>
    <row r="976" spans="44:45" x14ac:dyDescent="0.15">
      <c r="AR976" t="s">
        <v>327</v>
      </c>
      <c r="AS976" t="s">
        <v>1117</v>
      </c>
    </row>
    <row r="977" spans="44:45" x14ac:dyDescent="0.15">
      <c r="AR977" t="s">
        <v>327</v>
      </c>
      <c r="AS977" t="s">
        <v>1426</v>
      </c>
    </row>
    <row r="978" spans="44:45" x14ac:dyDescent="0.15">
      <c r="AR978" t="s">
        <v>327</v>
      </c>
      <c r="AS978" t="s">
        <v>1060</v>
      </c>
    </row>
    <row r="979" spans="44:45" x14ac:dyDescent="0.15">
      <c r="AR979" t="s">
        <v>327</v>
      </c>
      <c r="AS979" t="s">
        <v>1061</v>
      </c>
    </row>
    <row r="980" spans="44:45" x14ac:dyDescent="0.15">
      <c r="AR980" t="s">
        <v>327</v>
      </c>
      <c r="AS980" t="s">
        <v>1053</v>
      </c>
    </row>
    <row r="981" spans="44:45" x14ac:dyDescent="0.15">
      <c r="AR981" t="s">
        <v>327</v>
      </c>
      <c r="AS981" t="s">
        <v>1118</v>
      </c>
    </row>
    <row r="982" spans="44:45" x14ac:dyDescent="0.15">
      <c r="AR982" t="s">
        <v>327</v>
      </c>
      <c r="AS982" t="s">
        <v>1427</v>
      </c>
    </row>
    <row r="983" spans="44:45" x14ac:dyDescent="0.15">
      <c r="AR983" t="s">
        <v>570</v>
      </c>
      <c r="AS983" t="s">
        <v>1428</v>
      </c>
    </row>
    <row r="984" spans="44:45" x14ac:dyDescent="0.15">
      <c r="AR984" t="s">
        <v>570</v>
      </c>
      <c r="AS984" t="s">
        <v>1044</v>
      </c>
    </row>
    <row r="985" spans="44:45" x14ac:dyDescent="0.15">
      <c r="AR985" t="s">
        <v>570</v>
      </c>
      <c r="AS985" t="s">
        <v>1087</v>
      </c>
    </row>
    <row r="986" spans="44:45" x14ac:dyDescent="0.15">
      <c r="AR986" t="s">
        <v>570</v>
      </c>
      <c r="AS986" t="s">
        <v>1053</v>
      </c>
    </row>
    <row r="987" spans="44:45" x14ac:dyDescent="0.15">
      <c r="AR987" t="s">
        <v>570</v>
      </c>
      <c r="AS987" t="s">
        <v>1047</v>
      </c>
    </row>
    <row r="988" spans="44:45" x14ac:dyDescent="0.15">
      <c r="AR988" t="s">
        <v>570</v>
      </c>
      <c r="AS988" t="s">
        <v>1092</v>
      </c>
    </row>
    <row r="989" spans="44:45" x14ac:dyDescent="0.15">
      <c r="AR989" t="s">
        <v>570</v>
      </c>
      <c r="AS989" t="s">
        <v>1429</v>
      </c>
    </row>
    <row r="990" spans="44:45" x14ac:dyDescent="0.15">
      <c r="AR990" t="s">
        <v>570</v>
      </c>
      <c r="AS990" t="s">
        <v>1430</v>
      </c>
    </row>
    <row r="991" spans="44:45" x14ac:dyDescent="0.15">
      <c r="AR991" t="s">
        <v>570</v>
      </c>
      <c r="AS991" t="s">
        <v>1431</v>
      </c>
    </row>
    <row r="992" spans="44:45" x14ac:dyDescent="0.15">
      <c r="AR992" t="s">
        <v>466</v>
      </c>
      <c r="AS992" t="s">
        <v>1432</v>
      </c>
    </row>
    <row r="993" spans="44:45" x14ac:dyDescent="0.15">
      <c r="AR993" t="s">
        <v>466</v>
      </c>
      <c r="AS993" t="s">
        <v>1044</v>
      </c>
    </row>
    <row r="994" spans="44:45" x14ac:dyDescent="0.15">
      <c r="AR994" t="s">
        <v>466</v>
      </c>
      <c r="AS994" t="s">
        <v>1061</v>
      </c>
    </row>
    <row r="995" spans="44:45" x14ac:dyDescent="0.15">
      <c r="AR995" t="s">
        <v>466</v>
      </c>
      <c r="AS995" t="s">
        <v>1053</v>
      </c>
    </row>
    <row r="996" spans="44:45" x14ac:dyDescent="0.15">
      <c r="AR996" t="s">
        <v>466</v>
      </c>
      <c r="AS996" t="s">
        <v>1108</v>
      </c>
    </row>
    <row r="997" spans="44:45" x14ac:dyDescent="0.15">
      <c r="AR997" t="s">
        <v>466</v>
      </c>
      <c r="AS997" t="s">
        <v>1433</v>
      </c>
    </row>
    <row r="998" spans="44:45" x14ac:dyDescent="0.15">
      <c r="AR998" t="s">
        <v>466</v>
      </c>
      <c r="AS998" t="s">
        <v>1060</v>
      </c>
    </row>
    <row r="999" spans="44:45" x14ac:dyDescent="0.15">
      <c r="AR999" t="s">
        <v>466</v>
      </c>
      <c r="AS999" t="s">
        <v>1087</v>
      </c>
    </row>
    <row r="1000" spans="44:45" x14ac:dyDescent="0.15">
      <c r="AR1000" t="s">
        <v>466</v>
      </c>
      <c r="AS1000" t="s">
        <v>1053</v>
      </c>
    </row>
    <row r="1001" spans="44:45" x14ac:dyDescent="0.15">
      <c r="AR1001" t="s">
        <v>466</v>
      </c>
      <c r="AS1001" t="s">
        <v>1108</v>
      </c>
    </row>
    <row r="1002" spans="44:45" x14ac:dyDescent="0.15">
      <c r="AR1002" t="s">
        <v>466</v>
      </c>
      <c r="AS1002" t="s">
        <v>1076</v>
      </c>
    </row>
    <row r="1003" spans="44:45" x14ac:dyDescent="0.15">
      <c r="AR1003" t="s">
        <v>466</v>
      </c>
      <c r="AS1003" t="s">
        <v>1434</v>
      </c>
    </row>
    <row r="1004" spans="44:45" x14ac:dyDescent="0.15">
      <c r="AR1004" t="s">
        <v>466</v>
      </c>
      <c r="AS1004" t="s">
        <v>1435</v>
      </c>
    </row>
    <row r="1005" spans="44:45" x14ac:dyDescent="0.15">
      <c r="AR1005" t="s">
        <v>417</v>
      </c>
      <c r="AS1005" t="s">
        <v>1436</v>
      </c>
    </row>
    <row r="1006" spans="44:45" x14ac:dyDescent="0.15">
      <c r="AR1006" t="s">
        <v>417</v>
      </c>
      <c r="AS1006" t="s">
        <v>1044</v>
      </c>
    </row>
    <row r="1007" spans="44:45" x14ac:dyDescent="0.15">
      <c r="AR1007" t="s">
        <v>417</v>
      </c>
      <c r="AS1007" t="s">
        <v>1045</v>
      </c>
    </row>
    <row r="1008" spans="44:45" x14ac:dyDescent="0.15">
      <c r="AR1008" t="s">
        <v>417</v>
      </c>
      <c r="AS1008" t="s">
        <v>1046</v>
      </c>
    </row>
    <row r="1009" spans="44:45" x14ac:dyDescent="0.15">
      <c r="AR1009" t="s">
        <v>417</v>
      </c>
      <c r="AS1009" t="s">
        <v>1047</v>
      </c>
    </row>
    <row r="1010" spans="44:45" x14ac:dyDescent="0.15">
      <c r="AR1010" t="s">
        <v>417</v>
      </c>
      <c r="AS1010" t="s">
        <v>1064</v>
      </c>
    </row>
    <row r="1011" spans="44:45" x14ac:dyDescent="0.15">
      <c r="AR1011" t="s">
        <v>417</v>
      </c>
      <c r="AS1011" t="s">
        <v>1437</v>
      </c>
    </row>
    <row r="1012" spans="44:45" x14ac:dyDescent="0.15">
      <c r="AR1012" t="s">
        <v>417</v>
      </c>
      <c r="AS1012" t="s">
        <v>1060</v>
      </c>
    </row>
    <row r="1013" spans="44:45" x14ac:dyDescent="0.15">
      <c r="AR1013" t="s">
        <v>417</v>
      </c>
      <c r="AS1013" t="s">
        <v>1061</v>
      </c>
    </row>
    <row r="1014" spans="44:45" x14ac:dyDescent="0.15">
      <c r="AR1014" t="s">
        <v>417</v>
      </c>
      <c r="AS1014" t="s">
        <v>1053</v>
      </c>
    </row>
    <row r="1015" spans="44:45" x14ac:dyDescent="0.15">
      <c r="AR1015" t="s">
        <v>417</v>
      </c>
      <c r="AS1015" t="s">
        <v>1080</v>
      </c>
    </row>
    <row r="1016" spans="44:45" x14ac:dyDescent="0.15">
      <c r="AR1016" t="s">
        <v>417</v>
      </c>
      <c r="AS1016" t="s">
        <v>1438</v>
      </c>
    </row>
    <row r="1017" spans="44:45" x14ac:dyDescent="0.15">
      <c r="AR1017" t="s">
        <v>417</v>
      </c>
      <c r="AS1017" t="s">
        <v>1060</v>
      </c>
    </row>
    <row r="1018" spans="44:45" x14ac:dyDescent="0.15">
      <c r="AR1018" t="s">
        <v>417</v>
      </c>
      <c r="AS1018" t="s">
        <v>1061</v>
      </c>
    </row>
    <row r="1019" spans="44:45" x14ac:dyDescent="0.15">
      <c r="AR1019" t="s">
        <v>417</v>
      </c>
      <c r="AS1019" t="s">
        <v>1083</v>
      </c>
    </row>
    <row r="1020" spans="44:45" x14ac:dyDescent="0.15">
      <c r="AR1020" t="s">
        <v>417</v>
      </c>
      <c r="AS1020" t="s">
        <v>1062</v>
      </c>
    </row>
    <row r="1021" spans="44:45" x14ac:dyDescent="0.15">
      <c r="AR1021" t="s">
        <v>417</v>
      </c>
      <c r="AS1021" t="s">
        <v>1439</v>
      </c>
    </row>
    <row r="1022" spans="44:45" x14ac:dyDescent="0.15">
      <c r="AR1022" t="s">
        <v>416</v>
      </c>
      <c r="AS1022" t="s">
        <v>1440</v>
      </c>
    </row>
    <row r="1023" spans="44:45" x14ac:dyDescent="0.15">
      <c r="AR1023" t="s">
        <v>416</v>
      </c>
      <c r="AS1023" t="s">
        <v>1044</v>
      </c>
    </row>
    <row r="1024" spans="44:45" x14ac:dyDescent="0.15">
      <c r="AR1024" t="s">
        <v>416</v>
      </c>
      <c r="AS1024" t="s">
        <v>1061</v>
      </c>
    </row>
    <row r="1025" spans="44:45" x14ac:dyDescent="0.15">
      <c r="AR1025" t="s">
        <v>416</v>
      </c>
      <c r="AS1025" t="s">
        <v>1109</v>
      </c>
    </row>
    <row r="1026" spans="44:45" x14ac:dyDescent="0.15">
      <c r="AR1026" t="s">
        <v>416</v>
      </c>
      <c r="AS1026" t="s">
        <v>1441</v>
      </c>
    </row>
    <row r="1027" spans="44:45" x14ac:dyDescent="0.15">
      <c r="AR1027" t="s">
        <v>416</v>
      </c>
      <c r="AS1027" t="s">
        <v>1060</v>
      </c>
    </row>
    <row r="1028" spans="44:45" x14ac:dyDescent="0.15">
      <c r="AR1028" t="s">
        <v>416</v>
      </c>
      <c r="AS1028" t="s">
        <v>1061</v>
      </c>
    </row>
    <row r="1029" spans="44:45" x14ac:dyDescent="0.15">
      <c r="AR1029" t="s">
        <v>416</v>
      </c>
      <c r="AS1029" t="s">
        <v>1053</v>
      </c>
    </row>
    <row r="1030" spans="44:45" x14ac:dyDescent="0.15">
      <c r="AR1030" t="s">
        <v>416</v>
      </c>
      <c r="AS1030" t="s">
        <v>1080</v>
      </c>
    </row>
    <row r="1031" spans="44:45" x14ac:dyDescent="0.15">
      <c r="AR1031" t="s">
        <v>416</v>
      </c>
      <c r="AS1031" t="s">
        <v>1076</v>
      </c>
    </row>
    <row r="1032" spans="44:45" x14ac:dyDescent="0.15">
      <c r="AR1032" t="s">
        <v>416</v>
      </c>
      <c r="AS1032" t="s">
        <v>1442</v>
      </c>
    </row>
    <row r="1033" spans="44:45" x14ac:dyDescent="0.15">
      <c r="AR1033" t="s">
        <v>416</v>
      </c>
      <c r="AS1033" t="s">
        <v>1443</v>
      </c>
    </row>
    <row r="1034" spans="44:45" x14ac:dyDescent="0.15">
      <c r="AR1034" t="s">
        <v>338</v>
      </c>
      <c r="AS1034" t="s">
        <v>1444</v>
      </c>
    </row>
    <row r="1035" spans="44:45" x14ac:dyDescent="0.15">
      <c r="AR1035" t="s">
        <v>338</v>
      </c>
      <c r="AS1035" t="s">
        <v>1060</v>
      </c>
    </row>
    <row r="1036" spans="44:45" x14ac:dyDescent="0.15">
      <c r="AR1036" t="s">
        <v>338</v>
      </c>
      <c r="AS1036" t="s">
        <v>1087</v>
      </c>
    </row>
    <row r="1037" spans="44:45" x14ac:dyDescent="0.15">
      <c r="AR1037" t="s">
        <v>338</v>
      </c>
      <c r="AS1037" t="s">
        <v>1053</v>
      </c>
    </row>
    <row r="1038" spans="44:45" x14ac:dyDescent="0.15">
      <c r="AR1038" t="s">
        <v>338</v>
      </c>
      <c r="AS1038" t="s">
        <v>1080</v>
      </c>
    </row>
    <row r="1039" spans="44:45" x14ac:dyDescent="0.15">
      <c r="AR1039" t="s">
        <v>338</v>
      </c>
      <c r="AS1039" t="s">
        <v>1064</v>
      </c>
    </row>
    <row r="1040" spans="44:45" x14ac:dyDescent="0.15">
      <c r="AR1040" t="s">
        <v>338</v>
      </c>
      <c r="AS1040" t="s">
        <v>1065</v>
      </c>
    </row>
    <row r="1041" spans="44:45" x14ac:dyDescent="0.15">
      <c r="AR1041" t="s">
        <v>338</v>
      </c>
      <c r="AS1041" t="s">
        <v>1445</v>
      </c>
    </row>
    <row r="1042" spans="44:45" x14ac:dyDescent="0.15">
      <c r="AR1042" t="s">
        <v>338</v>
      </c>
      <c r="AS1042" t="s">
        <v>1060</v>
      </c>
    </row>
    <row r="1043" spans="44:45" x14ac:dyDescent="0.15">
      <c r="AR1043" t="s">
        <v>338</v>
      </c>
      <c r="AS1043" t="s">
        <v>1061</v>
      </c>
    </row>
    <row r="1044" spans="44:45" x14ac:dyDescent="0.15">
      <c r="AR1044" t="s">
        <v>338</v>
      </c>
      <c r="AS1044" t="s">
        <v>1119</v>
      </c>
    </row>
    <row r="1045" spans="44:45" x14ac:dyDescent="0.15">
      <c r="AR1045" t="s">
        <v>338</v>
      </c>
      <c r="AS1045" t="s">
        <v>1120</v>
      </c>
    </row>
    <row r="1046" spans="44:45" x14ac:dyDescent="0.15">
      <c r="AR1046" t="s">
        <v>338</v>
      </c>
      <c r="AS1046" t="s">
        <v>1446</v>
      </c>
    </row>
    <row r="1047" spans="44:45" x14ac:dyDescent="0.15">
      <c r="AR1047" t="s">
        <v>338</v>
      </c>
      <c r="AS1047" t="s">
        <v>1121</v>
      </c>
    </row>
    <row r="1048" spans="44:45" x14ac:dyDescent="0.15">
      <c r="AR1048" t="s">
        <v>338</v>
      </c>
      <c r="AS1048" t="s">
        <v>1122</v>
      </c>
    </row>
    <row r="1049" spans="44:45" x14ac:dyDescent="0.15">
      <c r="AR1049" t="s">
        <v>338</v>
      </c>
      <c r="AS1049" t="s">
        <v>1119</v>
      </c>
    </row>
    <row r="1050" spans="44:45" x14ac:dyDescent="0.15">
      <c r="AR1050" t="s">
        <v>338</v>
      </c>
      <c r="AS1050" t="s">
        <v>1120</v>
      </c>
    </row>
    <row r="1051" spans="44:45" x14ac:dyDescent="0.15">
      <c r="AR1051" t="s">
        <v>338</v>
      </c>
      <c r="AS1051" t="s">
        <v>1447</v>
      </c>
    </row>
    <row r="1052" spans="44:45" x14ac:dyDescent="0.15">
      <c r="AR1052" t="s">
        <v>379</v>
      </c>
      <c r="AS1052" t="s">
        <v>1448</v>
      </c>
    </row>
    <row r="1053" spans="44:45" x14ac:dyDescent="0.15">
      <c r="AR1053" t="s">
        <v>379</v>
      </c>
      <c r="AS1053" t="s">
        <v>1044</v>
      </c>
    </row>
    <row r="1054" spans="44:45" x14ac:dyDescent="0.15">
      <c r="AR1054" t="s">
        <v>379</v>
      </c>
      <c r="AS1054" t="s">
        <v>1045</v>
      </c>
    </row>
    <row r="1055" spans="44:45" x14ac:dyDescent="0.15">
      <c r="AR1055" t="s">
        <v>379</v>
      </c>
      <c r="AS1055" t="s">
        <v>1046</v>
      </c>
    </row>
    <row r="1056" spans="44:45" x14ac:dyDescent="0.15">
      <c r="AR1056" t="s">
        <v>379</v>
      </c>
      <c r="AS1056" t="s">
        <v>1047</v>
      </c>
    </row>
    <row r="1057" spans="44:45" x14ac:dyDescent="0.15">
      <c r="AR1057" t="s">
        <v>379</v>
      </c>
      <c r="AS1057" t="s">
        <v>1064</v>
      </c>
    </row>
    <row r="1058" spans="44:45" x14ac:dyDescent="0.15">
      <c r="AR1058" t="s">
        <v>379</v>
      </c>
      <c r="AS1058" t="s">
        <v>1449</v>
      </c>
    </row>
    <row r="1059" spans="44:45" x14ac:dyDescent="0.15">
      <c r="AR1059" t="s">
        <v>379</v>
      </c>
      <c r="AS1059" t="s">
        <v>1044</v>
      </c>
    </row>
    <row r="1060" spans="44:45" x14ac:dyDescent="0.15">
      <c r="AR1060" t="s">
        <v>379</v>
      </c>
      <c r="AS1060" t="s">
        <v>1061</v>
      </c>
    </row>
    <row r="1061" spans="44:45" x14ac:dyDescent="0.15">
      <c r="AR1061" t="s">
        <v>379</v>
      </c>
      <c r="AS1061" t="s">
        <v>1053</v>
      </c>
    </row>
    <row r="1062" spans="44:45" x14ac:dyDescent="0.15">
      <c r="AR1062" t="s">
        <v>379</v>
      </c>
      <c r="AS1062" t="s">
        <v>1062</v>
      </c>
    </row>
    <row r="1063" spans="44:45" x14ac:dyDescent="0.15">
      <c r="AR1063" t="s">
        <v>379</v>
      </c>
      <c r="AS1063" t="s">
        <v>1450</v>
      </c>
    </row>
    <row r="1064" spans="44:45" x14ac:dyDescent="0.15">
      <c r="AR1064" t="s">
        <v>379</v>
      </c>
      <c r="AS1064" t="s">
        <v>1060</v>
      </c>
    </row>
    <row r="1065" spans="44:45" x14ac:dyDescent="0.15">
      <c r="AR1065" t="s">
        <v>379</v>
      </c>
      <c r="AS1065" t="s">
        <v>1061</v>
      </c>
    </row>
    <row r="1066" spans="44:45" x14ac:dyDescent="0.15">
      <c r="AR1066" t="s">
        <v>379</v>
      </c>
      <c r="AS1066" t="s">
        <v>1053</v>
      </c>
    </row>
    <row r="1067" spans="44:45" x14ac:dyDescent="0.15">
      <c r="AR1067" t="s">
        <v>379</v>
      </c>
      <c r="AS1067" t="s">
        <v>1062</v>
      </c>
    </row>
    <row r="1068" spans="44:45" x14ac:dyDescent="0.15">
      <c r="AR1068" t="s">
        <v>379</v>
      </c>
      <c r="AS1068" t="s">
        <v>1451</v>
      </c>
    </row>
    <row r="1069" spans="44:45" x14ac:dyDescent="0.15">
      <c r="AR1069" t="s">
        <v>517</v>
      </c>
      <c r="AS1069" t="s">
        <v>1452</v>
      </c>
    </row>
    <row r="1070" spans="44:45" x14ac:dyDescent="0.15">
      <c r="AR1070" t="s">
        <v>517</v>
      </c>
      <c r="AS1070" t="s">
        <v>1044</v>
      </c>
    </row>
    <row r="1071" spans="44:45" x14ac:dyDescent="0.15">
      <c r="AR1071" t="s">
        <v>517</v>
      </c>
      <c r="AS1071" t="s">
        <v>1061</v>
      </c>
    </row>
    <row r="1072" spans="44:45" x14ac:dyDescent="0.15">
      <c r="AR1072" t="s">
        <v>517</v>
      </c>
      <c r="AS1072" t="s">
        <v>1083</v>
      </c>
    </row>
    <row r="1073" spans="44:45" x14ac:dyDescent="0.15">
      <c r="AR1073" t="s">
        <v>517</v>
      </c>
      <c r="AS1073" t="s">
        <v>1047</v>
      </c>
    </row>
    <row r="1074" spans="44:45" x14ac:dyDescent="0.15">
      <c r="AR1074" t="s">
        <v>517</v>
      </c>
      <c r="AS1074" t="s">
        <v>1092</v>
      </c>
    </row>
    <row r="1075" spans="44:45" x14ac:dyDescent="0.15">
      <c r="AR1075" t="s">
        <v>517</v>
      </c>
      <c r="AS1075" t="s">
        <v>1453</v>
      </c>
    </row>
    <row r="1076" spans="44:45" x14ac:dyDescent="0.15">
      <c r="AR1076" t="s">
        <v>517</v>
      </c>
      <c r="AS1076" t="s">
        <v>1123</v>
      </c>
    </row>
    <row r="1077" spans="44:45" x14ac:dyDescent="0.15">
      <c r="AR1077" t="s">
        <v>517</v>
      </c>
      <c r="AS1077" t="s">
        <v>1085</v>
      </c>
    </row>
    <row r="1078" spans="44:45" x14ac:dyDescent="0.15">
      <c r="AR1078" t="s">
        <v>517</v>
      </c>
      <c r="AS1078" t="s">
        <v>1124</v>
      </c>
    </row>
    <row r="1079" spans="44:45" x14ac:dyDescent="0.15">
      <c r="AR1079" t="s">
        <v>517</v>
      </c>
      <c r="AS1079" t="s">
        <v>1125</v>
      </c>
    </row>
    <row r="1080" spans="44:45" x14ac:dyDescent="0.15">
      <c r="AR1080" t="s">
        <v>517</v>
      </c>
      <c r="AS1080" t="s">
        <v>1454</v>
      </c>
    </row>
    <row r="1081" spans="44:45" x14ac:dyDescent="0.15">
      <c r="AR1081" t="s">
        <v>517</v>
      </c>
      <c r="AS1081" t="s">
        <v>1060</v>
      </c>
    </row>
    <row r="1082" spans="44:45" x14ac:dyDescent="0.15">
      <c r="AR1082" t="s">
        <v>517</v>
      </c>
      <c r="AS1082" t="s">
        <v>1061</v>
      </c>
    </row>
    <row r="1083" spans="44:45" x14ac:dyDescent="0.15">
      <c r="AR1083" t="s">
        <v>517</v>
      </c>
      <c r="AS1083" t="s">
        <v>1053</v>
      </c>
    </row>
    <row r="1084" spans="44:45" x14ac:dyDescent="0.15">
      <c r="AR1084" t="s">
        <v>517</v>
      </c>
      <c r="AS1084" t="s">
        <v>1062</v>
      </c>
    </row>
    <row r="1085" spans="44:45" x14ac:dyDescent="0.15">
      <c r="AR1085" t="s">
        <v>517</v>
      </c>
      <c r="AS1085" t="s">
        <v>1455</v>
      </c>
    </row>
    <row r="1086" spans="44:45" x14ac:dyDescent="0.15">
      <c r="AR1086" t="s">
        <v>384</v>
      </c>
      <c r="AS1086" t="s">
        <v>1456</v>
      </c>
    </row>
    <row r="1087" spans="44:45" x14ac:dyDescent="0.15">
      <c r="AR1087" t="s">
        <v>384</v>
      </c>
      <c r="AS1087" t="s">
        <v>1060</v>
      </c>
    </row>
    <row r="1088" spans="44:45" x14ac:dyDescent="0.15">
      <c r="AR1088" t="s">
        <v>384</v>
      </c>
      <c r="AS1088" t="s">
        <v>1061</v>
      </c>
    </row>
    <row r="1089" spans="44:45" x14ac:dyDescent="0.15">
      <c r="AR1089" t="s">
        <v>384</v>
      </c>
      <c r="AS1089" t="s">
        <v>1053</v>
      </c>
    </row>
    <row r="1090" spans="44:45" x14ac:dyDescent="0.15">
      <c r="AR1090" t="s">
        <v>384</v>
      </c>
      <c r="AS1090" t="s">
        <v>1457</v>
      </c>
    </row>
    <row r="1091" spans="44:45" x14ac:dyDescent="0.15">
      <c r="AR1091" t="s">
        <v>384</v>
      </c>
      <c r="AS1091" t="s">
        <v>1110</v>
      </c>
    </row>
    <row r="1092" spans="44:45" x14ac:dyDescent="0.15">
      <c r="AR1092" t="s">
        <v>384</v>
      </c>
      <c r="AS1092" t="s">
        <v>1115</v>
      </c>
    </row>
    <row r="1093" spans="44:45" x14ac:dyDescent="0.15">
      <c r="AR1093" t="s">
        <v>384</v>
      </c>
      <c r="AS1093" t="s">
        <v>1112</v>
      </c>
    </row>
    <row r="1094" spans="44:45" x14ac:dyDescent="0.15">
      <c r="AR1094" t="s">
        <v>384</v>
      </c>
      <c r="AS1094" t="s">
        <v>1126</v>
      </c>
    </row>
    <row r="1095" spans="44:45" x14ac:dyDescent="0.15">
      <c r="AR1095" t="s">
        <v>384</v>
      </c>
      <c r="AS1095" t="s">
        <v>1458</v>
      </c>
    </row>
    <row r="1096" spans="44:45" x14ac:dyDescent="0.15">
      <c r="AR1096" t="s">
        <v>384</v>
      </c>
      <c r="AS1096" t="s">
        <v>1127</v>
      </c>
    </row>
    <row r="1097" spans="44:45" x14ac:dyDescent="0.15">
      <c r="AR1097" t="s">
        <v>384</v>
      </c>
      <c r="AS1097" t="s">
        <v>1128</v>
      </c>
    </row>
    <row r="1098" spans="44:45" x14ac:dyDescent="0.15">
      <c r="AR1098" t="s">
        <v>384</v>
      </c>
      <c r="AS1098" t="s">
        <v>1459</v>
      </c>
    </row>
    <row r="1099" spans="44:45" x14ac:dyDescent="0.15">
      <c r="AR1099" t="s">
        <v>536</v>
      </c>
      <c r="AS1099" t="s">
        <v>1200</v>
      </c>
    </row>
    <row r="1100" spans="44:45" x14ac:dyDescent="0.15">
      <c r="AR1100" t="s">
        <v>536</v>
      </c>
      <c r="AS1100" t="s">
        <v>1044</v>
      </c>
    </row>
    <row r="1101" spans="44:45" x14ac:dyDescent="0.15">
      <c r="AR1101" t="s">
        <v>536</v>
      </c>
      <c r="AS1101" t="s">
        <v>1045</v>
      </c>
    </row>
    <row r="1102" spans="44:45" x14ac:dyDescent="0.15">
      <c r="AR1102" t="s">
        <v>536</v>
      </c>
      <c r="AS1102" t="s">
        <v>1046</v>
      </c>
    </row>
    <row r="1103" spans="44:45" x14ac:dyDescent="0.15">
      <c r="AR1103" t="s">
        <v>536</v>
      </c>
      <c r="AS1103" t="s">
        <v>1047</v>
      </c>
    </row>
    <row r="1104" spans="44:45" x14ac:dyDescent="0.15">
      <c r="AR1104" t="s">
        <v>536</v>
      </c>
      <c r="AS1104" t="s">
        <v>1048</v>
      </c>
    </row>
    <row r="1105" spans="44:45" x14ac:dyDescent="0.15">
      <c r="AR1105" t="s">
        <v>536</v>
      </c>
      <c r="AS1105" t="s">
        <v>1049</v>
      </c>
    </row>
    <row r="1106" spans="44:45" x14ac:dyDescent="0.15">
      <c r="AR1106" t="s">
        <v>536</v>
      </c>
      <c r="AS1106" t="s">
        <v>1079</v>
      </c>
    </row>
    <row r="1107" spans="44:45" x14ac:dyDescent="0.15">
      <c r="AR1107" t="s">
        <v>536</v>
      </c>
      <c r="AS1107" t="s">
        <v>1201</v>
      </c>
    </row>
    <row r="1108" spans="44:45" x14ac:dyDescent="0.15">
      <c r="AR1108" t="s">
        <v>536</v>
      </c>
      <c r="AS1108" t="s">
        <v>1051</v>
      </c>
    </row>
    <row r="1109" spans="44:45" x14ac:dyDescent="0.15">
      <c r="AR1109" t="s">
        <v>536</v>
      </c>
      <c r="AS1109" t="s">
        <v>1052</v>
      </c>
    </row>
    <row r="1110" spans="44:45" x14ac:dyDescent="0.15">
      <c r="AR1110" t="s">
        <v>536</v>
      </c>
      <c r="AS1110" t="s">
        <v>1053</v>
      </c>
    </row>
    <row r="1111" spans="44:45" x14ac:dyDescent="0.15">
      <c r="AR1111" t="s">
        <v>536</v>
      </c>
      <c r="AS1111" t="s">
        <v>1047</v>
      </c>
    </row>
    <row r="1112" spans="44:45" x14ac:dyDescent="0.15">
      <c r="AR1112" t="s">
        <v>536</v>
      </c>
      <c r="AS1112" t="s">
        <v>1054</v>
      </c>
    </row>
    <row r="1113" spans="44:45" x14ac:dyDescent="0.15">
      <c r="AR1113" t="s">
        <v>536</v>
      </c>
      <c r="AS1113" t="s">
        <v>1460</v>
      </c>
    </row>
    <row r="1114" spans="44:45" x14ac:dyDescent="0.15">
      <c r="AR1114" t="s">
        <v>201</v>
      </c>
      <c r="AS1114" t="s">
        <v>1461</v>
      </c>
    </row>
    <row r="1115" spans="44:45" x14ac:dyDescent="0.15">
      <c r="AR1115" t="s">
        <v>201</v>
      </c>
      <c r="AS1115" t="s">
        <v>1044</v>
      </c>
    </row>
    <row r="1116" spans="44:45" x14ac:dyDescent="0.15">
      <c r="AR1116" t="s">
        <v>201</v>
      </c>
      <c r="AS1116" t="s">
        <v>1045</v>
      </c>
    </row>
    <row r="1117" spans="44:45" x14ac:dyDescent="0.15">
      <c r="AR1117" t="s">
        <v>201</v>
      </c>
      <c r="AS1117" t="s">
        <v>1055</v>
      </c>
    </row>
    <row r="1118" spans="44:45" x14ac:dyDescent="0.15">
      <c r="AR1118" t="s">
        <v>201</v>
      </c>
      <c r="AS1118" t="s">
        <v>1056</v>
      </c>
    </row>
    <row r="1119" spans="44:45" x14ac:dyDescent="0.15">
      <c r="AR1119" t="s">
        <v>201</v>
      </c>
      <c r="AS1119" t="s">
        <v>1057</v>
      </c>
    </row>
    <row r="1120" spans="44:45" x14ac:dyDescent="0.15">
      <c r="AR1120" t="s">
        <v>201</v>
      </c>
      <c r="AS1120" t="s">
        <v>1058</v>
      </c>
    </row>
    <row r="1121" spans="44:45" x14ac:dyDescent="0.15">
      <c r="AR1121" t="s">
        <v>201</v>
      </c>
      <c r="AS1121" t="s">
        <v>1059</v>
      </c>
    </row>
    <row r="1122" spans="44:45" x14ac:dyDescent="0.15">
      <c r="AR1122" t="s">
        <v>201</v>
      </c>
      <c r="AS1122" t="s">
        <v>1204</v>
      </c>
    </row>
    <row r="1123" spans="44:45" x14ac:dyDescent="0.15">
      <c r="AR1123" t="s">
        <v>201</v>
      </c>
      <c r="AS1123" t="s">
        <v>1060</v>
      </c>
    </row>
    <row r="1124" spans="44:45" x14ac:dyDescent="0.15">
      <c r="AR1124" t="s">
        <v>201</v>
      </c>
      <c r="AS1124" t="s">
        <v>1061</v>
      </c>
    </row>
    <row r="1125" spans="44:45" x14ac:dyDescent="0.15">
      <c r="AR1125" t="s">
        <v>201</v>
      </c>
      <c r="AS1125" t="s">
        <v>1053</v>
      </c>
    </row>
    <row r="1126" spans="44:45" x14ac:dyDescent="0.15">
      <c r="AR1126" t="s">
        <v>201</v>
      </c>
      <c r="AS1126" t="s">
        <v>1062</v>
      </c>
    </row>
    <row r="1127" spans="44:45" x14ac:dyDescent="0.15">
      <c r="AR1127" t="s">
        <v>201</v>
      </c>
      <c r="AS1127" t="s">
        <v>1462</v>
      </c>
    </row>
    <row r="1128" spans="44:45" x14ac:dyDescent="0.15">
      <c r="AR1128" t="s">
        <v>201</v>
      </c>
      <c r="AS1128" t="s">
        <v>1070</v>
      </c>
    </row>
    <row r="1129" spans="44:45" x14ac:dyDescent="0.15">
      <c r="AR1129" t="s">
        <v>201</v>
      </c>
      <c r="AS1129" t="s">
        <v>1071</v>
      </c>
    </row>
    <row r="1130" spans="44:45" x14ac:dyDescent="0.15">
      <c r="AR1130" t="s">
        <v>197</v>
      </c>
      <c r="AS1130" t="s">
        <v>1206</v>
      </c>
    </row>
    <row r="1131" spans="44:45" x14ac:dyDescent="0.15">
      <c r="AR1131" t="s">
        <v>197</v>
      </c>
      <c r="AS1131" t="s">
        <v>1044</v>
      </c>
    </row>
    <row r="1132" spans="44:45" x14ac:dyDescent="0.15">
      <c r="AR1132" t="s">
        <v>197</v>
      </c>
      <c r="AS1132" t="s">
        <v>1052</v>
      </c>
    </row>
    <row r="1133" spans="44:45" x14ac:dyDescent="0.15">
      <c r="AR1133" t="s">
        <v>197</v>
      </c>
      <c r="AS1133" t="s">
        <v>1055</v>
      </c>
    </row>
    <row r="1134" spans="44:45" x14ac:dyDescent="0.15">
      <c r="AR1134" t="s">
        <v>197</v>
      </c>
      <c r="AS1134" t="s">
        <v>1063</v>
      </c>
    </row>
    <row r="1135" spans="44:45" x14ac:dyDescent="0.15">
      <c r="AR1135" t="s">
        <v>197</v>
      </c>
      <c r="AS1135" t="s">
        <v>1064</v>
      </c>
    </row>
    <row r="1136" spans="44:45" x14ac:dyDescent="0.15">
      <c r="AR1136" t="s">
        <v>197</v>
      </c>
      <c r="AS1136" t="s">
        <v>1065</v>
      </c>
    </row>
    <row r="1137" spans="44:45" x14ac:dyDescent="0.15">
      <c r="AR1137" t="s">
        <v>197</v>
      </c>
      <c r="AS1137" t="s">
        <v>1066</v>
      </c>
    </row>
    <row r="1138" spans="44:45" x14ac:dyDescent="0.15">
      <c r="AR1138" t="s">
        <v>197</v>
      </c>
      <c r="AS1138" t="s">
        <v>1067</v>
      </c>
    </row>
    <row r="1139" spans="44:45" x14ac:dyDescent="0.15">
      <c r="AR1139" t="s">
        <v>197</v>
      </c>
      <c r="AS1139" t="s">
        <v>1463</v>
      </c>
    </row>
    <row r="1140" spans="44:45" x14ac:dyDescent="0.15">
      <c r="AR1140" t="s">
        <v>197</v>
      </c>
      <c r="AS1140" t="s">
        <v>1070</v>
      </c>
    </row>
    <row r="1141" spans="44:45" x14ac:dyDescent="0.15">
      <c r="AR1141" t="s">
        <v>197</v>
      </c>
      <c r="AS1141" t="s">
        <v>1071</v>
      </c>
    </row>
    <row r="1142" spans="44:45" x14ac:dyDescent="0.15">
      <c r="AR1142" t="s">
        <v>197</v>
      </c>
      <c r="AS1142" t="s">
        <v>1464</v>
      </c>
    </row>
    <row r="1143" spans="44:45" x14ac:dyDescent="0.15">
      <c r="AR1143" t="s">
        <v>197</v>
      </c>
      <c r="AS1143" t="s">
        <v>1099</v>
      </c>
    </row>
    <row r="1144" spans="44:45" x14ac:dyDescent="0.15">
      <c r="AR1144" t="s">
        <v>197</v>
      </c>
      <c r="AS1144" t="s">
        <v>1074</v>
      </c>
    </row>
    <row r="1145" spans="44:45" x14ac:dyDescent="0.15">
      <c r="AR1145" t="s">
        <v>197</v>
      </c>
      <c r="AS1145" t="s">
        <v>1075</v>
      </c>
    </row>
    <row r="1146" spans="44:45" x14ac:dyDescent="0.15">
      <c r="AR1146" t="s">
        <v>197</v>
      </c>
      <c r="AS1146" t="s">
        <v>1062</v>
      </c>
    </row>
    <row r="1147" spans="44:45" x14ac:dyDescent="0.15">
      <c r="AR1147" t="s">
        <v>197</v>
      </c>
      <c r="AS1147" t="s">
        <v>1076</v>
      </c>
    </row>
    <row r="1148" spans="44:45" x14ac:dyDescent="0.15">
      <c r="AR1148" t="s">
        <v>189</v>
      </c>
      <c r="AS1148" t="s">
        <v>1209</v>
      </c>
    </row>
    <row r="1149" spans="44:45" x14ac:dyDescent="0.15">
      <c r="AR1149" t="s">
        <v>189</v>
      </c>
      <c r="AS1149" t="s">
        <v>1044</v>
      </c>
    </row>
    <row r="1150" spans="44:45" x14ac:dyDescent="0.15">
      <c r="AR1150" t="s">
        <v>189</v>
      </c>
      <c r="AS1150" t="s">
        <v>1052</v>
      </c>
    </row>
    <row r="1151" spans="44:45" x14ac:dyDescent="0.15">
      <c r="AR1151" t="s">
        <v>189</v>
      </c>
      <c r="AS1151" t="s">
        <v>1055</v>
      </c>
    </row>
    <row r="1152" spans="44:45" x14ac:dyDescent="0.15">
      <c r="AR1152" t="s">
        <v>189</v>
      </c>
      <c r="AS1152" t="s">
        <v>1063</v>
      </c>
    </row>
    <row r="1153" spans="44:45" x14ac:dyDescent="0.15">
      <c r="AR1153" t="s">
        <v>189</v>
      </c>
      <c r="AS1153" t="s">
        <v>1064</v>
      </c>
    </row>
    <row r="1154" spans="44:45" x14ac:dyDescent="0.15">
      <c r="AR1154" t="s">
        <v>189</v>
      </c>
      <c r="AS1154" t="s">
        <v>1072</v>
      </c>
    </row>
    <row r="1155" spans="44:45" x14ac:dyDescent="0.15">
      <c r="AR1155" t="s">
        <v>189</v>
      </c>
      <c r="AS1155" t="s">
        <v>1465</v>
      </c>
    </row>
    <row r="1156" spans="44:45" x14ac:dyDescent="0.15">
      <c r="AR1156" t="s">
        <v>189</v>
      </c>
      <c r="AS1156" t="s">
        <v>1044</v>
      </c>
    </row>
    <row r="1157" spans="44:45" x14ac:dyDescent="0.15">
      <c r="AR1157" t="s">
        <v>189</v>
      </c>
      <c r="AS1157" t="s">
        <v>1061</v>
      </c>
    </row>
    <row r="1158" spans="44:45" x14ac:dyDescent="0.15">
      <c r="AR1158" t="s">
        <v>189</v>
      </c>
      <c r="AS1158" t="s">
        <v>1053</v>
      </c>
    </row>
    <row r="1159" spans="44:45" x14ac:dyDescent="0.15">
      <c r="AR1159" t="s">
        <v>189</v>
      </c>
      <c r="AS1159" t="s">
        <v>1129</v>
      </c>
    </row>
    <row r="1160" spans="44:45" x14ac:dyDescent="0.15">
      <c r="AR1160" t="s">
        <v>189</v>
      </c>
      <c r="AS1160" t="s">
        <v>1466</v>
      </c>
    </row>
    <row r="1161" spans="44:45" x14ac:dyDescent="0.15">
      <c r="AR1161" t="s">
        <v>189</v>
      </c>
      <c r="AS1161" t="s">
        <v>1060</v>
      </c>
    </row>
    <row r="1162" spans="44:45" x14ac:dyDescent="0.15">
      <c r="AR1162" t="s">
        <v>189</v>
      </c>
      <c r="AS1162" t="s">
        <v>1061</v>
      </c>
    </row>
    <row r="1163" spans="44:45" x14ac:dyDescent="0.15">
      <c r="AR1163" t="s">
        <v>189</v>
      </c>
      <c r="AS1163" t="s">
        <v>1053</v>
      </c>
    </row>
    <row r="1164" spans="44:45" x14ac:dyDescent="0.15">
      <c r="AR1164" t="s">
        <v>189</v>
      </c>
      <c r="AS1164" t="s">
        <v>1062</v>
      </c>
    </row>
    <row r="1165" spans="44:45" x14ac:dyDescent="0.15">
      <c r="AR1165" t="s">
        <v>193</v>
      </c>
      <c r="AS1165" t="s">
        <v>1212</v>
      </c>
    </row>
    <row r="1166" spans="44:45" x14ac:dyDescent="0.15">
      <c r="AR1166" t="s">
        <v>193</v>
      </c>
      <c r="AS1166" t="s">
        <v>1044</v>
      </c>
    </row>
    <row r="1167" spans="44:45" x14ac:dyDescent="0.15">
      <c r="AR1167" t="s">
        <v>193</v>
      </c>
      <c r="AS1167" t="s">
        <v>1045</v>
      </c>
    </row>
    <row r="1168" spans="44:45" x14ac:dyDescent="0.15">
      <c r="AR1168" t="s">
        <v>193</v>
      </c>
      <c r="AS1168" t="s">
        <v>1055</v>
      </c>
    </row>
    <row r="1169" spans="44:45" x14ac:dyDescent="0.15">
      <c r="AR1169" t="s">
        <v>193</v>
      </c>
      <c r="AS1169" t="s">
        <v>1056</v>
      </c>
    </row>
    <row r="1170" spans="44:45" x14ac:dyDescent="0.15">
      <c r="AR1170" t="s">
        <v>193</v>
      </c>
      <c r="AS1170" t="s">
        <v>1057</v>
      </c>
    </row>
    <row r="1171" spans="44:45" x14ac:dyDescent="0.15">
      <c r="AR1171" t="s">
        <v>193</v>
      </c>
      <c r="AS1171" t="s">
        <v>1077</v>
      </c>
    </row>
    <row r="1172" spans="44:45" x14ac:dyDescent="0.15">
      <c r="AR1172" t="s">
        <v>193</v>
      </c>
      <c r="AS1172" t="s">
        <v>1467</v>
      </c>
    </row>
    <row r="1173" spans="44:45" x14ac:dyDescent="0.15">
      <c r="AR1173" t="s">
        <v>193</v>
      </c>
      <c r="AS1173" t="s">
        <v>1060</v>
      </c>
    </row>
    <row r="1174" spans="44:45" x14ac:dyDescent="0.15">
      <c r="AR1174" t="s">
        <v>193</v>
      </c>
      <c r="AS1174" t="s">
        <v>1061</v>
      </c>
    </row>
    <row r="1175" spans="44:45" x14ac:dyDescent="0.15">
      <c r="AR1175" t="s">
        <v>193</v>
      </c>
      <c r="AS1175" t="s">
        <v>1053</v>
      </c>
    </row>
    <row r="1176" spans="44:45" x14ac:dyDescent="0.15">
      <c r="AR1176" t="s">
        <v>193</v>
      </c>
      <c r="AS1176" t="s">
        <v>1062</v>
      </c>
    </row>
    <row r="1177" spans="44:45" x14ac:dyDescent="0.15">
      <c r="AR1177" t="s">
        <v>193</v>
      </c>
      <c r="AS1177" t="s">
        <v>1468</v>
      </c>
    </row>
    <row r="1178" spans="44:45" x14ac:dyDescent="0.15">
      <c r="AR1178" t="s">
        <v>193</v>
      </c>
      <c r="AS1178" t="s">
        <v>1070</v>
      </c>
    </row>
    <row r="1179" spans="44:45" x14ac:dyDescent="0.15">
      <c r="AR1179" t="s">
        <v>193</v>
      </c>
      <c r="AS1179" t="s">
        <v>1071</v>
      </c>
    </row>
    <row r="1180" spans="44:45" x14ac:dyDescent="0.15">
      <c r="AR1180" t="s">
        <v>199</v>
      </c>
      <c r="AS1180" t="s">
        <v>1215</v>
      </c>
    </row>
    <row r="1181" spans="44:45" x14ac:dyDescent="0.15">
      <c r="AR1181" t="s">
        <v>199</v>
      </c>
      <c r="AS1181" t="s">
        <v>1044</v>
      </c>
    </row>
    <row r="1182" spans="44:45" x14ac:dyDescent="0.15">
      <c r="AR1182" t="s">
        <v>199</v>
      </c>
      <c r="AS1182" t="s">
        <v>1045</v>
      </c>
    </row>
    <row r="1183" spans="44:45" x14ac:dyDescent="0.15">
      <c r="AR1183" t="s">
        <v>199</v>
      </c>
      <c r="AS1183" t="s">
        <v>1053</v>
      </c>
    </row>
    <row r="1184" spans="44:45" x14ac:dyDescent="0.15">
      <c r="AR1184" t="s">
        <v>199</v>
      </c>
      <c r="AS1184" t="s">
        <v>1047</v>
      </c>
    </row>
    <row r="1185" spans="44:45" x14ac:dyDescent="0.15">
      <c r="AR1185" t="s">
        <v>199</v>
      </c>
      <c r="AS1185" t="s">
        <v>1216</v>
      </c>
    </row>
    <row r="1186" spans="44:45" x14ac:dyDescent="0.15">
      <c r="AR1186" t="s">
        <v>199</v>
      </c>
      <c r="AS1186" t="s">
        <v>1073</v>
      </c>
    </row>
    <row r="1187" spans="44:45" x14ac:dyDescent="0.15">
      <c r="AR1187" t="s">
        <v>199</v>
      </c>
      <c r="AS1187" t="s">
        <v>1074</v>
      </c>
    </row>
    <row r="1188" spans="44:45" x14ac:dyDescent="0.15">
      <c r="AR1188" t="s">
        <v>199</v>
      </c>
      <c r="AS1188" t="s">
        <v>1075</v>
      </c>
    </row>
    <row r="1189" spans="44:45" x14ac:dyDescent="0.15">
      <c r="AR1189" t="s">
        <v>199</v>
      </c>
      <c r="AS1189" t="s">
        <v>1062</v>
      </c>
    </row>
    <row r="1190" spans="44:45" x14ac:dyDescent="0.15">
      <c r="AR1190" t="s">
        <v>199</v>
      </c>
      <c r="AS1190" t="s">
        <v>1469</v>
      </c>
    </row>
    <row r="1191" spans="44:45" x14ac:dyDescent="0.15">
      <c r="AR1191" t="s">
        <v>199</v>
      </c>
      <c r="AS1191" t="s">
        <v>1099</v>
      </c>
    </row>
    <row r="1192" spans="44:45" x14ac:dyDescent="0.15">
      <c r="AR1192" t="s">
        <v>199</v>
      </c>
      <c r="AS1192" t="s">
        <v>1074</v>
      </c>
    </row>
    <row r="1193" spans="44:45" x14ac:dyDescent="0.15">
      <c r="AR1193" t="s">
        <v>199</v>
      </c>
      <c r="AS1193" t="s">
        <v>1075</v>
      </c>
    </row>
    <row r="1194" spans="44:45" x14ac:dyDescent="0.15">
      <c r="AR1194" t="s">
        <v>199</v>
      </c>
      <c r="AS1194" t="s">
        <v>1062</v>
      </c>
    </row>
    <row r="1195" spans="44:45" x14ac:dyDescent="0.15">
      <c r="AR1195" t="s">
        <v>209</v>
      </c>
      <c r="AS1195" t="s">
        <v>1470</v>
      </c>
    </row>
    <row r="1196" spans="44:45" x14ac:dyDescent="0.15">
      <c r="AR1196" t="s">
        <v>209</v>
      </c>
      <c r="AS1196" t="s">
        <v>1044</v>
      </c>
    </row>
    <row r="1197" spans="44:45" x14ac:dyDescent="0.15">
      <c r="AR1197" t="s">
        <v>209</v>
      </c>
      <c r="AS1197" t="s">
        <v>1045</v>
      </c>
    </row>
    <row r="1198" spans="44:45" x14ac:dyDescent="0.15">
      <c r="AR1198" t="s">
        <v>209</v>
      </c>
      <c r="AS1198" t="s">
        <v>1055</v>
      </c>
    </row>
    <row r="1199" spans="44:45" x14ac:dyDescent="0.15">
      <c r="AR1199" t="s">
        <v>209</v>
      </c>
      <c r="AS1199" t="s">
        <v>1056</v>
      </c>
    </row>
    <row r="1200" spans="44:45" x14ac:dyDescent="0.15">
      <c r="AR1200" t="s">
        <v>209</v>
      </c>
      <c r="AS1200" t="s">
        <v>1057</v>
      </c>
    </row>
    <row r="1201" spans="44:45" x14ac:dyDescent="0.15">
      <c r="AR1201" t="s">
        <v>209</v>
      </c>
      <c r="AS1201" t="s">
        <v>1058</v>
      </c>
    </row>
    <row r="1202" spans="44:45" x14ac:dyDescent="0.15">
      <c r="AR1202" t="s">
        <v>209</v>
      </c>
      <c r="AS1202" t="s">
        <v>1078</v>
      </c>
    </row>
    <row r="1203" spans="44:45" x14ac:dyDescent="0.15">
      <c r="AR1203" t="s">
        <v>209</v>
      </c>
      <c r="AS1203" t="s">
        <v>1471</v>
      </c>
    </row>
    <row r="1204" spans="44:45" x14ac:dyDescent="0.15">
      <c r="AR1204" t="s">
        <v>209</v>
      </c>
      <c r="AS1204" t="s">
        <v>1060</v>
      </c>
    </row>
    <row r="1205" spans="44:45" x14ac:dyDescent="0.15">
      <c r="AR1205" t="s">
        <v>209</v>
      </c>
      <c r="AS1205" t="s">
        <v>1061</v>
      </c>
    </row>
    <row r="1206" spans="44:45" x14ac:dyDescent="0.15">
      <c r="AR1206" t="s">
        <v>209</v>
      </c>
      <c r="AS1206" t="s">
        <v>1053</v>
      </c>
    </row>
    <row r="1207" spans="44:45" x14ac:dyDescent="0.15">
      <c r="AR1207" t="s">
        <v>209</v>
      </c>
      <c r="AS1207" t="s">
        <v>1062</v>
      </c>
    </row>
    <row r="1208" spans="44:45" x14ac:dyDescent="0.15">
      <c r="AR1208" t="s">
        <v>209</v>
      </c>
      <c r="AS1208" t="s">
        <v>1472</v>
      </c>
    </row>
    <row r="1209" spans="44:45" x14ac:dyDescent="0.15">
      <c r="AR1209" t="s">
        <v>209</v>
      </c>
      <c r="AS1209" t="s">
        <v>1060</v>
      </c>
    </row>
    <row r="1210" spans="44:45" x14ac:dyDescent="0.15">
      <c r="AR1210" t="s">
        <v>209</v>
      </c>
      <c r="AS1210" t="s">
        <v>1061</v>
      </c>
    </row>
    <row r="1211" spans="44:45" x14ac:dyDescent="0.15">
      <c r="AR1211" t="s">
        <v>209</v>
      </c>
      <c r="AS1211" t="s">
        <v>1053</v>
      </c>
    </row>
    <row r="1212" spans="44:45" x14ac:dyDescent="0.15">
      <c r="AR1212" t="s">
        <v>209</v>
      </c>
      <c r="AS1212" t="s">
        <v>1062</v>
      </c>
    </row>
    <row r="1213" spans="44:45" x14ac:dyDescent="0.15">
      <c r="AR1213" t="s">
        <v>203</v>
      </c>
      <c r="AS1213" t="s">
        <v>1221</v>
      </c>
    </row>
    <row r="1214" spans="44:45" x14ac:dyDescent="0.15">
      <c r="AR1214" t="s">
        <v>203</v>
      </c>
      <c r="AS1214" t="s">
        <v>1044</v>
      </c>
    </row>
    <row r="1215" spans="44:45" x14ac:dyDescent="0.15">
      <c r="AR1215" t="s">
        <v>203</v>
      </c>
      <c r="AS1215" t="s">
        <v>1045</v>
      </c>
    </row>
    <row r="1216" spans="44:45" x14ac:dyDescent="0.15">
      <c r="AR1216" t="s">
        <v>203</v>
      </c>
      <c r="AS1216" t="s">
        <v>1046</v>
      </c>
    </row>
    <row r="1217" spans="44:45" x14ac:dyDescent="0.15">
      <c r="AR1217" t="s">
        <v>203</v>
      </c>
      <c r="AS1217" t="s">
        <v>1047</v>
      </c>
    </row>
    <row r="1218" spans="44:45" x14ac:dyDescent="0.15">
      <c r="AR1218" t="s">
        <v>203</v>
      </c>
      <c r="AS1218" t="s">
        <v>1048</v>
      </c>
    </row>
    <row r="1219" spans="44:45" x14ac:dyDescent="0.15">
      <c r="AR1219" t="s">
        <v>203</v>
      </c>
      <c r="AS1219" t="s">
        <v>1049</v>
      </c>
    </row>
    <row r="1220" spans="44:45" x14ac:dyDescent="0.15">
      <c r="AR1220" t="s">
        <v>203</v>
      </c>
      <c r="AS1220" t="s">
        <v>1079</v>
      </c>
    </row>
    <row r="1221" spans="44:45" x14ac:dyDescent="0.15">
      <c r="AR1221" t="s">
        <v>203</v>
      </c>
      <c r="AS1221" t="s">
        <v>1473</v>
      </c>
    </row>
    <row r="1222" spans="44:45" x14ac:dyDescent="0.15">
      <c r="AR1222" t="s">
        <v>203</v>
      </c>
      <c r="AS1222" t="s">
        <v>1060</v>
      </c>
    </row>
    <row r="1223" spans="44:45" x14ac:dyDescent="0.15">
      <c r="AR1223" t="s">
        <v>203</v>
      </c>
      <c r="AS1223" t="s">
        <v>1087</v>
      </c>
    </row>
    <row r="1224" spans="44:45" x14ac:dyDescent="0.15">
      <c r="AR1224" t="s">
        <v>203</v>
      </c>
      <c r="AS1224" t="s">
        <v>1053</v>
      </c>
    </row>
    <row r="1225" spans="44:45" x14ac:dyDescent="0.15">
      <c r="AR1225" t="s">
        <v>203</v>
      </c>
      <c r="AS1225" t="s">
        <v>1080</v>
      </c>
    </row>
    <row r="1226" spans="44:45" x14ac:dyDescent="0.15">
      <c r="AR1226" t="s">
        <v>203</v>
      </c>
      <c r="AS1226" t="s">
        <v>1076</v>
      </c>
    </row>
    <row r="1227" spans="44:45" x14ac:dyDescent="0.15">
      <c r="AR1227" t="s">
        <v>203</v>
      </c>
      <c r="AS1227" t="s">
        <v>1474</v>
      </c>
    </row>
    <row r="1228" spans="44:45" x14ac:dyDescent="0.15">
      <c r="AR1228" t="s">
        <v>203</v>
      </c>
      <c r="AS1228" t="s">
        <v>1044</v>
      </c>
    </row>
    <row r="1229" spans="44:45" x14ac:dyDescent="0.15">
      <c r="AR1229" t="s">
        <v>203</v>
      </c>
      <c r="AS1229" t="s">
        <v>1061</v>
      </c>
    </row>
    <row r="1230" spans="44:45" x14ac:dyDescent="0.15">
      <c r="AR1230" t="s">
        <v>203</v>
      </c>
      <c r="AS1230" t="s">
        <v>1053</v>
      </c>
    </row>
    <row r="1231" spans="44:45" x14ac:dyDescent="0.15">
      <c r="AR1231" t="s">
        <v>203</v>
      </c>
      <c r="AS1231" t="s">
        <v>1062</v>
      </c>
    </row>
    <row r="1232" spans="44:45" x14ac:dyDescent="0.15">
      <c r="AR1232" t="s">
        <v>191</v>
      </c>
      <c r="AS1232" t="s">
        <v>1475</v>
      </c>
    </row>
    <row r="1233" spans="44:45" x14ac:dyDescent="0.15">
      <c r="AR1233" t="s">
        <v>191</v>
      </c>
      <c r="AS1233" t="s">
        <v>1086</v>
      </c>
    </row>
    <row r="1234" spans="44:45" x14ac:dyDescent="0.15">
      <c r="AR1234" t="s">
        <v>191</v>
      </c>
      <c r="AS1234" t="s">
        <v>1061</v>
      </c>
    </row>
    <row r="1235" spans="44:45" x14ac:dyDescent="0.15">
      <c r="AR1235" t="s">
        <v>191</v>
      </c>
      <c r="AS1235" t="s">
        <v>1083</v>
      </c>
    </row>
    <row r="1236" spans="44:45" x14ac:dyDescent="0.15">
      <c r="AR1236" t="s">
        <v>191</v>
      </c>
      <c r="AS1236" t="s">
        <v>1047</v>
      </c>
    </row>
    <row r="1237" spans="44:45" x14ac:dyDescent="0.15">
      <c r="AR1237" t="s">
        <v>191</v>
      </c>
      <c r="AS1237" t="s">
        <v>1048</v>
      </c>
    </row>
    <row r="1238" spans="44:45" x14ac:dyDescent="0.15">
      <c r="AR1238" t="s">
        <v>191</v>
      </c>
      <c r="AS1238" t="s">
        <v>1049</v>
      </c>
    </row>
    <row r="1239" spans="44:45" x14ac:dyDescent="0.15">
      <c r="AR1239" t="s">
        <v>191</v>
      </c>
      <c r="AS1239" t="s">
        <v>1100</v>
      </c>
    </row>
    <row r="1240" spans="44:45" x14ac:dyDescent="0.15">
      <c r="AR1240" t="s">
        <v>191</v>
      </c>
      <c r="AS1240" t="s">
        <v>1476</v>
      </c>
    </row>
    <row r="1241" spans="44:45" x14ac:dyDescent="0.15">
      <c r="AR1241" t="s">
        <v>191</v>
      </c>
      <c r="AS1241" t="s">
        <v>1060</v>
      </c>
    </row>
    <row r="1242" spans="44:45" x14ac:dyDescent="0.15">
      <c r="AR1242" t="s">
        <v>191</v>
      </c>
      <c r="AS1242" t="s">
        <v>1061</v>
      </c>
    </row>
    <row r="1243" spans="44:45" x14ac:dyDescent="0.15">
      <c r="AR1243" t="s">
        <v>191</v>
      </c>
      <c r="AS1243" t="s">
        <v>1053</v>
      </c>
    </row>
    <row r="1244" spans="44:45" x14ac:dyDescent="0.15">
      <c r="AR1244" t="s">
        <v>191</v>
      </c>
      <c r="AS1244" t="s">
        <v>1068</v>
      </c>
    </row>
    <row r="1245" spans="44:45" x14ac:dyDescent="0.15">
      <c r="AR1245" t="s">
        <v>191</v>
      </c>
      <c r="AS1245" t="s">
        <v>1477</v>
      </c>
    </row>
    <row r="1246" spans="44:45" x14ac:dyDescent="0.15">
      <c r="AR1246" t="s">
        <v>191</v>
      </c>
      <c r="AS1246" t="s">
        <v>1060</v>
      </c>
    </row>
    <row r="1247" spans="44:45" x14ac:dyDescent="0.15">
      <c r="AR1247" t="s">
        <v>191</v>
      </c>
      <c r="AS1247" t="s">
        <v>1061</v>
      </c>
    </row>
    <row r="1248" spans="44:45" x14ac:dyDescent="0.15">
      <c r="AR1248" t="s">
        <v>191</v>
      </c>
      <c r="AS1248" t="s">
        <v>1053</v>
      </c>
    </row>
    <row r="1249" spans="44:45" x14ac:dyDescent="0.15">
      <c r="AR1249" t="s">
        <v>191</v>
      </c>
      <c r="AS1249" t="s">
        <v>1062</v>
      </c>
    </row>
    <row r="1250" spans="44:45" x14ac:dyDescent="0.15">
      <c r="AR1250" t="s">
        <v>207</v>
      </c>
      <c r="AS1250" t="s">
        <v>1319</v>
      </c>
    </row>
    <row r="1251" spans="44:45" x14ac:dyDescent="0.15">
      <c r="AR1251" t="s">
        <v>207</v>
      </c>
      <c r="AS1251" t="s">
        <v>1060</v>
      </c>
    </row>
    <row r="1252" spans="44:45" x14ac:dyDescent="0.15">
      <c r="AR1252" t="s">
        <v>207</v>
      </c>
      <c r="AS1252" t="s">
        <v>1087</v>
      </c>
    </row>
    <row r="1253" spans="44:45" x14ac:dyDescent="0.15">
      <c r="AR1253" t="s">
        <v>207</v>
      </c>
      <c r="AS1253" t="s">
        <v>1083</v>
      </c>
    </row>
    <row r="1254" spans="44:45" x14ac:dyDescent="0.15">
      <c r="AR1254" t="s">
        <v>207</v>
      </c>
      <c r="AS1254" t="s">
        <v>1047</v>
      </c>
    </row>
    <row r="1255" spans="44:45" x14ac:dyDescent="0.15">
      <c r="AR1255" t="s">
        <v>207</v>
      </c>
      <c r="AS1255" t="s">
        <v>1048</v>
      </c>
    </row>
    <row r="1256" spans="44:45" x14ac:dyDescent="0.15">
      <c r="AR1256" t="s">
        <v>207</v>
      </c>
      <c r="AS1256" t="s">
        <v>1065</v>
      </c>
    </row>
    <row r="1257" spans="44:45" x14ac:dyDescent="0.15">
      <c r="AR1257" t="s">
        <v>207</v>
      </c>
      <c r="AS1257" t="s">
        <v>1066</v>
      </c>
    </row>
    <row r="1258" spans="44:45" x14ac:dyDescent="0.15">
      <c r="AR1258" t="s">
        <v>207</v>
      </c>
      <c r="AS1258" t="s">
        <v>1067</v>
      </c>
    </row>
    <row r="1259" spans="44:45" x14ac:dyDescent="0.15">
      <c r="AR1259" t="s">
        <v>207</v>
      </c>
      <c r="AS1259" t="s">
        <v>1478</v>
      </c>
    </row>
    <row r="1260" spans="44:45" x14ac:dyDescent="0.15">
      <c r="AR1260" t="s">
        <v>207</v>
      </c>
      <c r="AS1260" t="s">
        <v>1086</v>
      </c>
    </row>
    <row r="1261" spans="44:45" x14ac:dyDescent="0.15">
      <c r="AR1261" t="s">
        <v>207</v>
      </c>
      <c r="AS1261" t="s">
        <v>1061</v>
      </c>
    </row>
    <row r="1262" spans="44:45" x14ac:dyDescent="0.15">
      <c r="AR1262" t="s">
        <v>207</v>
      </c>
      <c r="AS1262" t="s">
        <v>1083</v>
      </c>
    </row>
    <row r="1263" spans="44:45" x14ac:dyDescent="0.15">
      <c r="AR1263" t="s">
        <v>207</v>
      </c>
      <c r="AS1263" t="s">
        <v>1047</v>
      </c>
    </row>
    <row r="1264" spans="44:45" x14ac:dyDescent="0.15">
      <c r="AR1264" t="s">
        <v>207</v>
      </c>
      <c r="AS1264" t="s">
        <v>1076</v>
      </c>
    </row>
    <row r="1265" spans="44:45" x14ac:dyDescent="0.15">
      <c r="AR1265" t="s">
        <v>207</v>
      </c>
      <c r="AS1265" t="s">
        <v>1479</v>
      </c>
    </row>
    <row r="1266" spans="44:45" x14ac:dyDescent="0.15">
      <c r="AR1266" t="s">
        <v>205</v>
      </c>
      <c r="AS1266" t="s">
        <v>1480</v>
      </c>
    </row>
    <row r="1267" spans="44:45" x14ac:dyDescent="0.15">
      <c r="AR1267" t="s">
        <v>205</v>
      </c>
      <c r="AS1267" t="s">
        <v>1044</v>
      </c>
    </row>
    <row r="1268" spans="44:45" x14ac:dyDescent="0.15">
      <c r="AR1268" t="s">
        <v>205</v>
      </c>
      <c r="AS1268" t="s">
        <v>1045</v>
      </c>
    </row>
    <row r="1269" spans="44:45" x14ac:dyDescent="0.15">
      <c r="AR1269" t="s">
        <v>205</v>
      </c>
      <c r="AS1269" t="s">
        <v>1083</v>
      </c>
    </row>
    <row r="1270" spans="44:45" x14ac:dyDescent="0.15">
      <c r="AR1270" t="s">
        <v>205</v>
      </c>
      <c r="AS1270" t="s">
        <v>1080</v>
      </c>
    </row>
    <row r="1271" spans="44:45" x14ac:dyDescent="0.15">
      <c r="AR1271" t="s">
        <v>205</v>
      </c>
      <c r="AS1271" t="s">
        <v>1064</v>
      </c>
    </row>
    <row r="1272" spans="44:45" x14ac:dyDescent="0.15">
      <c r="AR1272" t="s">
        <v>205</v>
      </c>
      <c r="AS1272" t="s">
        <v>1049</v>
      </c>
    </row>
    <row r="1273" spans="44:45" x14ac:dyDescent="0.15">
      <c r="AR1273" t="s">
        <v>205</v>
      </c>
      <c r="AS1273" t="s">
        <v>1100</v>
      </c>
    </row>
    <row r="1274" spans="44:45" x14ac:dyDescent="0.15">
      <c r="AR1274" t="s">
        <v>205</v>
      </c>
      <c r="AS1274" t="s">
        <v>1481</v>
      </c>
    </row>
    <row r="1275" spans="44:45" x14ac:dyDescent="0.15">
      <c r="AR1275" t="s">
        <v>205</v>
      </c>
      <c r="AS1275" t="s">
        <v>1044</v>
      </c>
    </row>
    <row r="1276" spans="44:45" x14ac:dyDescent="0.15">
      <c r="AR1276" t="s">
        <v>205</v>
      </c>
      <c r="AS1276" t="s">
        <v>1061</v>
      </c>
    </row>
    <row r="1277" spans="44:45" x14ac:dyDescent="0.15">
      <c r="AR1277" t="s">
        <v>205</v>
      </c>
      <c r="AS1277" t="s">
        <v>1109</v>
      </c>
    </row>
    <row r="1278" spans="44:45" x14ac:dyDescent="0.15">
      <c r="AR1278" t="s">
        <v>205</v>
      </c>
      <c r="AS1278" t="s">
        <v>1482</v>
      </c>
    </row>
    <row r="1279" spans="44:45" x14ac:dyDescent="0.15">
      <c r="AR1279" t="s">
        <v>211</v>
      </c>
      <c r="AS1279" t="s">
        <v>1227</v>
      </c>
    </row>
    <row r="1280" spans="44:45" x14ac:dyDescent="0.15">
      <c r="AR1280" t="s">
        <v>211</v>
      </c>
      <c r="AS1280" t="s">
        <v>1044</v>
      </c>
    </row>
    <row r="1281" spans="44:45" x14ac:dyDescent="0.15">
      <c r="AR1281" t="s">
        <v>211</v>
      </c>
      <c r="AS1281" t="s">
        <v>1045</v>
      </c>
    </row>
    <row r="1282" spans="44:45" x14ac:dyDescent="0.15">
      <c r="AR1282" t="s">
        <v>211</v>
      </c>
      <c r="AS1282" t="s">
        <v>1083</v>
      </c>
    </row>
    <row r="1283" spans="44:45" x14ac:dyDescent="0.15">
      <c r="AR1283" t="s">
        <v>211</v>
      </c>
      <c r="AS1283" t="s">
        <v>1047</v>
      </c>
    </row>
    <row r="1284" spans="44:45" x14ac:dyDescent="0.15">
      <c r="AR1284" t="s">
        <v>211</v>
      </c>
      <c r="AS1284" t="s">
        <v>1064</v>
      </c>
    </row>
    <row r="1285" spans="44:45" x14ac:dyDescent="0.15">
      <c r="AR1285" t="s">
        <v>211</v>
      </c>
      <c r="AS1285" t="s">
        <v>1081</v>
      </c>
    </row>
    <row r="1286" spans="44:45" x14ac:dyDescent="0.15">
      <c r="AR1286" t="s">
        <v>211</v>
      </c>
      <c r="AS1286" t="s">
        <v>1483</v>
      </c>
    </row>
    <row r="1287" spans="44:45" x14ac:dyDescent="0.15">
      <c r="AR1287" t="s">
        <v>211</v>
      </c>
      <c r="AS1287" t="s">
        <v>1060</v>
      </c>
    </row>
    <row r="1288" spans="44:45" x14ac:dyDescent="0.15">
      <c r="AR1288" t="s">
        <v>211</v>
      </c>
      <c r="AS1288" t="s">
        <v>1087</v>
      </c>
    </row>
    <row r="1289" spans="44:45" x14ac:dyDescent="0.15">
      <c r="AR1289" t="s">
        <v>211</v>
      </c>
      <c r="AS1289" t="s">
        <v>1053</v>
      </c>
    </row>
    <row r="1290" spans="44:45" x14ac:dyDescent="0.15">
      <c r="AR1290" t="s">
        <v>211</v>
      </c>
      <c r="AS1290" t="s">
        <v>1080</v>
      </c>
    </row>
    <row r="1291" spans="44:45" x14ac:dyDescent="0.15">
      <c r="AR1291" t="s">
        <v>211</v>
      </c>
      <c r="AS1291" t="s">
        <v>1064</v>
      </c>
    </row>
    <row r="1292" spans="44:45" x14ac:dyDescent="0.15">
      <c r="AR1292" t="s">
        <v>211</v>
      </c>
      <c r="AS1292" t="s">
        <v>1098</v>
      </c>
    </row>
    <row r="1293" spans="44:45" x14ac:dyDescent="0.15">
      <c r="AR1293" t="s">
        <v>211</v>
      </c>
      <c r="AS1293" t="s">
        <v>1484</v>
      </c>
    </row>
    <row r="1294" spans="44:45" x14ac:dyDescent="0.15">
      <c r="AR1294" t="s">
        <v>211</v>
      </c>
      <c r="AS1294" t="s">
        <v>1130</v>
      </c>
    </row>
    <row r="1295" spans="44:45" x14ac:dyDescent="0.15">
      <c r="AR1295" t="s">
        <v>211</v>
      </c>
      <c r="AS1295" t="s">
        <v>1131</v>
      </c>
    </row>
    <row r="1296" spans="44:45" x14ac:dyDescent="0.15">
      <c r="AR1296" t="s">
        <v>300</v>
      </c>
      <c r="AS1296" t="s">
        <v>1485</v>
      </c>
    </row>
    <row r="1297" spans="44:45" x14ac:dyDescent="0.15">
      <c r="AR1297" t="s">
        <v>300</v>
      </c>
      <c r="AS1297" t="s">
        <v>1044</v>
      </c>
    </row>
    <row r="1298" spans="44:45" x14ac:dyDescent="0.15">
      <c r="AR1298" t="s">
        <v>300</v>
      </c>
      <c r="AS1298" t="s">
        <v>1045</v>
      </c>
    </row>
    <row r="1299" spans="44:45" x14ac:dyDescent="0.15">
      <c r="AR1299" t="s">
        <v>300</v>
      </c>
      <c r="AS1299" t="s">
        <v>1055</v>
      </c>
    </row>
    <row r="1300" spans="44:45" x14ac:dyDescent="0.15">
      <c r="AR1300" t="s">
        <v>300</v>
      </c>
      <c r="AS1300" t="s">
        <v>1056</v>
      </c>
    </row>
    <row r="1301" spans="44:45" x14ac:dyDescent="0.15">
      <c r="AR1301" t="s">
        <v>300</v>
      </c>
      <c r="AS1301" t="s">
        <v>1064</v>
      </c>
    </row>
    <row r="1302" spans="44:45" x14ac:dyDescent="0.15">
      <c r="AR1302" t="s">
        <v>300</v>
      </c>
      <c r="AS1302" t="s">
        <v>1486</v>
      </c>
    </row>
    <row r="1303" spans="44:45" x14ac:dyDescent="0.15">
      <c r="AR1303" t="s">
        <v>300</v>
      </c>
      <c r="AS1303" t="s">
        <v>1044</v>
      </c>
    </row>
    <row r="1304" spans="44:45" x14ac:dyDescent="0.15">
      <c r="AR1304" t="s">
        <v>300</v>
      </c>
      <c r="AS1304" t="s">
        <v>1061</v>
      </c>
    </row>
    <row r="1305" spans="44:45" x14ac:dyDescent="0.15">
      <c r="AR1305" t="s">
        <v>300</v>
      </c>
      <c r="AS1305" t="s">
        <v>1083</v>
      </c>
    </row>
    <row r="1306" spans="44:45" x14ac:dyDescent="0.15">
      <c r="AR1306" t="s">
        <v>300</v>
      </c>
      <c r="AS1306" t="s">
        <v>1062</v>
      </c>
    </row>
    <row r="1307" spans="44:45" x14ac:dyDescent="0.15">
      <c r="AR1307" t="s">
        <v>300</v>
      </c>
      <c r="AS1307" t="s">
        <v>1487</v>
      </c>
    </row>
    <row r="1308" spans="44:45" x14ac:dyDescent="0.15">
      <c r="AR1308" t="s">
        <v>300</v>
      </c>
      <c r="AS1308" t="s">
        <v>1060</v>
      </c>
    </row>
    <row r="1309" spans="44:45" x14ac:dyDescent="0.15">
      <c r="AR1309" t="s">
        <v>300</v>
      </c>
      <c r="AS1309" t="s">
        <v>1087</v>
      </c>
    </row>
    <row r="1310" spans="44:45" x14ac:dyDescent="0.15">
      <c r="AR1310" t="s">
        <v>300</v>
      </c>
      <c r="AS1310" t="s">
        <v>1053</v>
      </c>
    </row>
    <row r="1311" spans="44:45" x14ac:dyDescent="0.15">
      <c r="AR1311" t="s">
        <v>300</v>
      </c>
      <c r="AS1311" t="s">
        <v>1062</v>
      </c>
    </row>
    <row r="1312" spans="44:45" x14ac:dyDescent="0.15">
      <c r="AR1312" t="s">
        <v>300</v>
      </c>
      <c r="AS1312" t="s">
        <v>1488</v>
      </c>
    </row>
    <row r="1313" spans="44:45" x14ac:dyDescent="0.15">
      <c r="AR1313" t="s">
        <v>477</v>
      </c>
      <c r="AS1313" t="s">
        <v>1234</v>
      </c>
    </row>
    <row r="1314" spans="44:45" x14ac:dyDescent="0.15">
      <c r="AR1314" t="s">
        <v>477</v>
      </c>
      <c r="AS1314" t="s">
        <v>1086</v>
      </c>
    </row>
    <row r="1315" spans="44:45" x14ac:dyDescent="0.15">
      <c r="AR1315" t="s">
        <v>477</v>
      </c>
      <c r="AS1315" t="s">
        <v>1061</v>
      </c>
    </row>
    <row r="1316" spans="44:45" x14ac:dyDescent="0.15">
      <c r="AR1316" t="s">
        <v>477</v>
      </c>
      <c r="AS1316" t="s">
        <v>1083</v>
      </c>
    </row>
    <row r="1317" spans="44:45" x14ac:dyDescent="0.15">
      <c r="AR1317" t="s">
        <v>477</v>
      </c>
      <c r="AS1317" t="s">
        <v>1047</v>
      </c>
    </row>
    <row r="1318" spans="44:45" x14ac:dyDescent="0.15">
      <c r="AR1318" t="s">
        <v>477</v>
      </c>
      <c r="AS1318" t="s">
        <v>1048</v>
      </c>
    </row>
    <row r="1319" spans="44:45" x14ac:dyDescent="0.15">
      <c r="AR1319" t="s">
        <v>477</v>
      </c>
      <c r="AS1319" t="s">
        <v>1049</v>
      </c>
    </row>
    <row r="1320" spans="44:45" x14ac:dyDescent="0.15">
      <c r="AR1320" t="s">
        <v>477</v>
      </c>
      <c r="AS1320" t="s">
        <v>1489</v>
      </c>
    </row>
    <row r="1321" spans="44:45" x14ac:dyDescent="0.15">
      <c r="AR1321" t="s">
        <v>477</v>
      </c>
      <c r="AS1321" t="s">
        <v>1132</v>
      </c>
    </row>
    <row r="1322" spans="44:45" x14ac:dyDescent="0.15">
      <c r="AR1322" t="s">
        <v>477</v>
      </c>
      <c r="AS1322" t="s">
        <v>1133</v>
      </c>
    </row>
    <row r="1323" spans="44:45" x14ac:dyDescent="0.15">
      <c r="AR1323" t="s">
        <v>477</v>
      </c>
      <c r="AS1323" t="s">
        <v>1082</v>
      </c>
    </row>
    <row r="1324" spans="44:45" x14ac:dyDescent="0.15">
      <c r="AR1324" t="s">
        <v>477</v>
      </c>
      <c r="AS1324" t="s">
        <v>1490</v>
      </c>
    </row>
    <row r="1325" spans="44:45" x14ac:dyDescent="0.15">
      <c r="AR1325" t="s">
        <v>477</v>
      </c>
      <c r="AS1325" t="s">
        <v>1491</v>
      </c>
    </row>
    <row r="1326" spans="44:45" x14ac:dyDescent="0.15">
      <c r="AR1326" t="s">
        <v>482</v>
      </c>
      <c r="AS1326" t="s">
        <v>1238</v>
      </c>
    </row>
    <row r="1327" spans="44:45" x14ac:dyDescent="0.15">
      <c r="AR1327" t="s">
        <v>482</v>
      </c>
      <c r="AS1327" t="s">
        <v>1051</v>
      </c>
    </row>
    <row r="1328" spans="44:45" x14ac:dyDescent="0.15">
      <c r="AR1328" t="s">
        <v>482</v>
      </c>
      <c r="AS1328" t="s">
        <v>1045</v>
      </c>
    </row>
    <row r="1329" spans="44:45" x14ac:dyDescent="0.15">
      <c r="AR1329" t="s">
        <v>482</v>
      </c>
      <c r="AS1329" t="s">
        <v>1046</v>
      </c>
    </row>
    <row r="1330" spans="44:45" x14ac:dyDescent="0.15">
      <c r="AR1330" t="s">
        <v>482</v>
      </c>
      <c r="AS1330" t="s">
        <v>1080</v>
      </c>
    </row>
    <row r="1331" spans="44:45" x14ac:dyDescent="0.15">
      <c r="AR1331" t="s">
        <v>482</v>
      </c>
      <c r="AS1331" t="s">
        <v>1064</v>
      </c>
    </row>
    <row r="1332" spans="44:45" x14ac:dyDescent="0.15">
      <c r="AR1332" t="s">
        <v>482</v>
      </c>
      <c r="AS1332" t="s">
        <v>1088</v>
      </c>
    </row>
    <row r="1333" spans="44:45" x14ac:dyDescent="0.15">
      <c r="AR1333" t="s">
        <v>482</v>
      </c>
      <c r="AS1333" t="s">
        <v>1239</v>
      </c>
    </row>
    <row r="1334" spans="44:45" x14ac:dyDescent="0.15">
      <c r="AR1334" t="s">
        <v>482</v>
      </c>
      <c r="AS1334" t="s">
        <v>1044</v>
      </c>
    </row>
    <row r="1335" spans="44:45" x14ac:dyDescent="0.15">
      <c r="AR1335" t="s">
        <v>482</v>
      </c>
      <c r="AS1335" t="s">
        <v>1061</v>
      </c>
    </row>
    <row r="1336" spans="44:45" x14ac:dyDescent="0.15">
      <c r="AR1336" t="s">
        <v>482</v>
      </c>
      <c r="AS1336" t="s">
        <v>1053</v>
      </c>
    </row>
    <row r="1337" spans="44:45" x14ac:dyDescent="0.15">
      <c r="AR1337" t="s">
        <v>482</v>
      </c>
      <c r="AS1337" t="s">
        <v>1062</v>
      </c>
    </row>
    <row r="1338" spans="44:45" x14ac:dyDescent="0.15">
      <c r="AR1338" t="s">
        <v>482</v>
      </c>
      <c r="AS1338" t="s">
        <v>1492</v>
      </c>
    </row>
    <row r="1339" spans="44:45" x14ac:dyDescent="0.15">
      <c r="AR1339" t="s">
        <v>482</v>
      </c>
      <c r="AS1339" t="s">
        <v>1491</v>
      </c>
    </row>
    <row r="1340" spans="44:45" x14ac:dyDescent="0.15">
      <c r="AR1340" t="s">
        <v>533</v>
      </c>
      <c r="AS1340" t="s">
        <v>1242</v>
      </c>
    </row>
    <row r="1341" spans="44:45" x14ac:dyDescent="0.15">
      <c r="AR1341" t="s">
        <v>533</v>
      </c>
      <c r="AS1341" t="s">
        <v>1044</v>
      </c>
    </row>
    <row r="1342" spans="44:45" x14ac:dyDescent="0.15">
      <c r="AR1342" t="s">
        <v>533</v>
      </c>
      <c r="AS1342" t="s">
        <v>1045</v>
      </c>
    </row>
    <row r="1343" spans="44:45" x14ac:dyDescent="0.15">
      <c r="AR1343" t="s">
        <v>533</v>
      </c>
      <c r="AS1343" t="s">
        <v>1055</v>
      </c>
    </row>
    <row r="1344" spans="44:45" x14ac:dyDescent="0.15">
      <c r="AR1344" t="s">
        <v>533</v>
      </c>
      <c r="AS1344" t="s">
        <v>1056</v>
      </c>
    </row>
    <row r="1345" spans="44:45" x14ac:dyDescent="0.15">
      <c r="AR1345" t="s">
        <v>533</v>
      </c>
      <c r="AS1345" t="s">
        <v>1064</v>
      </c>
    </row>
    <row r="1346" spans="44:45" x14ac:dyDescent="0.15">
      <c r="AR1346" t="s">
        <v>533</v>
      </c>
      <c r="AS1346" t="s">
        <v>1493</v>
      </c>
    </row>
    <row r="1347" spans="44:45" x14ac:dyDescent="0.15">
      <c r="AR1347" t="s">
        <v>533</v>
      </c>
      <c r="AS1347" t="s">
        <v>1060</v>
      </c>
    </row>
    <row r="1348" spans="44:45" x14ac:dyDescent="0.15">
      <c r="AR1348" t="s">
        <v>533</v>
      </c>
      <c r="AS1348" t="s">
        <v>1061</v>
      </c>
    </row>
    <row r="1349" spans="44:45" x14ac:dyDescent="0.15">
      <c r="AR1349" t="s">
        <v>533</v>
      </c>
      <c r="AS1349" t="s">
        <v>1053</v>
      </c>
    </row>
    <row r="1350" spans="44:45" x14ac:dyDescent="0.15">
      <c r="AR1350" t="s">
        <v>533</v>
      </c>
      <c r="AS1350" t="s">
        <v>1062</v>
      </c>
    </row>
    <row r="1351" spans="44:45" x14ac:dyDescent="0.15">
      <c r="AR1351" t="s">
        <v>533</v>
      </c>
      <c r="AS1351" t="s">
        <v>1494</v>
      </c>
    </row>
    <row r="1352" spans="44:45" x14ac:dyDescent="0.15">
      <c r="AR1352" t="s">
        <v>533</v>
      </c>
      <c r="AS1352" t="s">
        <v>1495</v>
      </c>
    </row>
    <row r="1353" spans="44:45" x14ac:dyDescent="0.15">
      <c r="AR1353" t="s">
        <v>217</v>
      </c>
      <c r="AS1353" t="s">
        <v>1246</v>
      </c>
    </row>
    <row r="1354" spans="44:45" x14ac:dyDescent="0.15">
      <c r="AR1354" t="s">
        <v>217</v>
      </c>
      <c r="AS1354" t="s">
        <v>1044</v>
      </c>
    </row>
    <row r="1355" spans="44:45" x14ac:dyDescent="0.15">
      <c r="AR1355" t="s">
        <v>217</v>
      </c>
      <c r="AS1355" t="s">
        <v>1045</v>
      </c>
    </row>
    <row r="1356" spans="44:45" x14ac:dyDescent="0.15">
      <c r="AR1356" t="s">
        <v>217</v>
      </c>
      <c r="AS1356" t="s">
        <v>1055</v>
      </c>
    </row>
    <row r="1357" spans="44:45" x14ac:dyDescent="0.15">
      <c r="AR1357" t="s">
        <v>217</v>
      </c>
      <c r="AS1357" t="s">
        <v>1056</v>
      </c>
    </row>
    <row r="1358" spans="44:45" x14ac:dyDescent="0.15">
      <c r="AR1358" t="s">
        <v>217</v>
      </c>
      <c r="AS1358" t="s">
        <v>1064</v>
      </c>
    </row>
    <row r="1359" spans="44:45" x14ac:dyDescent="0.15">
      <c r="AR1359" t="s">
        <v>217</v>
      </c>
      <c r="AS1359" t="s">
        <v>1247</v>
      </c>
    </row>
    <row r="1360" spans="44:45" x14ac:dyDescent="0.15">
      <c r="AR1360" t="s">
        <v>217</v>
      </c>
      <c r="AS1360" t="s">
        <v>1044</v>
      </c>
    </row>
    <row r="1361" spans="44:45" x14ac:dyDescent="0.15">
      <c r="AR1361" t="s">
        <v>217</v>
      </c>
      <c r="AS1361" t="s">
        <v>1061</v>
      </c>
    </row>
    <row r="1362" spans="44:45" x14ac:dyDescent="0.15">
      <c r="AR1362" t="s">
        <v>217</v>
      </c>
      <c r="AS1362" t="s">
        <v>1053</v>
      </c>
    </row>
    <row r="1363" spans="44:45" x14ac:dyDescent="0.15">
      <c r="AR1363" t="s">
        <v>217</v>
      </c>
      <c r="AS1363" t="s">
        <v>1062</v>
      </c>
    </row>
    <row r="1364" spans="44:45" x14ac:dyDescent="0.15">
      <c r="AR1364" t="s">
        <v>217</v>
      </c>
      <c r="AS1364" t="s">
        <v>1496</v>
      </c>
    </row>
    <row r="1365" spans="44:45" x14ac:dyDescent="0.15">
      <c r="AR1365" t="s">
        <v>217</v>
      </c>
      <c r="AS1365" t="s">
        <v>1070</v>
      </c>
    </row>
    <row r="1366" spans="44:45" x14ac:dyDescent="0.15">
      <c r="AR1366" t="s">
        <v>217</v>
      </c>
      <c r="AS1366" t="s">
        <v>1071</v>
      </c>
    </row>
    <row r="1367" spans="44:45" x14ac:dyDescent="0.15">
      <c r="AR1367" t="s">
        <v>184</v>
      </c>
      <c r="AS1367" t="s">
        <v>1249</v>
      </c>
    </row>
    <row r="1368" spans="44:45" x14ac:dyDescent="0.15">
      <c r="AR1368" t="s">
        <v>184</v>
      </c>
      <c r="AS1368" t="s">
        <v>1250</v>
      </c>
    </row>
    <row r="1369" spans="44:45" x14ac:dyDescent="0.15">
      <c r="AR1369" t="s">
        <v>184</v>
      </c>
      <c r="AS1369" t="s">
        <v>1497</v>
      </c>
    </row>
    <row r="1370" spans="44:45" x14ac:dyDescent="0.15">
      <c r="AR1370" t="s">
        <v>185</v>
      </c>
      <c r="AS1370" t="s">
        <v>1252</v>
      </c>
    </row>
    <row r="1371" spans="44:45" x14ac:dyDescent="0.15">
      <c r="AR1371" t="s">
        <v>185</v>
      </c>
      <c r="AS1371" t="s">
        <v>1044</v>
      </c>
    </row>
    <row r="1372" spans="44:45" x14ac:dyDescent="0.15">
      <c r="AR1372" t="s">
        <v>185</v>
      </c>
      <c r="AS1372" t="s">
        <v>1087</v>
      </c>
    </row>
    <row r="1373" spans="44:45" x14ac:dyDescent="0.15">
      <c r="AR1373" t="s">
        <v>185</v>
      </c>
      <c r="AS1373" t="s">
        <v>1053</v>
      </c>
    </row>
    <row r="1374" spans="44:45" x14ac:dyDescent="0.15">
      <c r="AR1374" t="s">
        <v>185</v>
      </c>
      <c r="AS1374" t="s">
        <v>1080</v>
      </c>
    </row>
    <row r="1375" spans="44:45" x14ac:dyDescent="0.15">
      <c r="AR1375" t="s">
        <v>185</v>
      </c>
      <c r="AS1375" t="s">
        <v>1064</v>
      </c>
    </row>
    <row r="1376" spans="44:45" x14ac:dyDescent="0.15">
      <c r="AR1376" t="s">
        <v>185</v>
      </c>
      <c r="AS1376" t="s">
        <v>1498</v>
      </c>
    </row>
    <row r="1377" spans="44:45" x14ac:dyDescent="0.15">
      <c r="AR1377" t="s">
        <v>185</v>
      </c>
      <c r="AS1377" t="s">
        <v>1099</v>
      </c>
    </row>
    <row r="1378" spans="44:45" x14ac:dyDescent="0.15">
      <c r="AR1378" t="s">
        <v>185</v>
      </c>
      <c r="AS1378" t="s">
        <v>1074</v>
      </c>
    </row>
    <row r="1379" spans="44:45" x14ac:dyDescent="0.15">
      <c r="AR1379" t="s">
        <v>185</v>
      </c>
      <c r="AS1379" t="s">
        <v>1075</v>
      </c>
    </row>
    <row r="1380" spans="44:45" x14ac:dyDescent="0.15">
      <c r="AR1380" t="s">
        <v>185</v>
      </c>
      <c r="AS1380" t="s">
        <v>1068</v>
      </c>
    </row>
    <row r="1381" spans="44:45" x14ac:dyDescent="0.15">
      <c r="AR1381" t="s">
        <v>185</v>
      </c>
      <c r="AS1381" t="s">
        <v>1499</v>
      </c>
    </row>
    <row r="1382" spans="44:45" x14ac:dyDescent="0.15">
      <c r="AR1382" t="s">
        <v>185</v>
      </c>
      <c r="AS1382" t="s">
        <v>1060</v>
      </c>
    </row>
    <row r="1383" spans="44:45" x14ac:dyDescent="0.15">
      <c r="AR1383" t="s">
        <v>185</v>
      </c>
      <c r="AS1383" t="s">
        <v>1061</v>
      </c>
    </row>
    <row r="1384" spans="44:45" x14ac:dyDescent="0.15">
      <c r="AR1384" t="s">
        <v>185</v>
      </c>
      <c r="AS1384" t="s">
        <v>1053</v>
      </c>
    </row>
    <row r="1385" spans="44:45" x14ac:dyDescent="0.15">
      <c r="AR1385" t="s">
        <v>185</v>
      </c>
      <c r="AS1385" t="s">
        <v>1068</v>
      </c>
    </row>
    <row r="1386" spans="44:45" x14ac:dyDescent="0.15">
      <c r="AR1386" t="s">
        <v>213</v>
      </c>
      <c r="AS1386" t="s">
        <v>1339</v>
      </c>
    </row>
    <row r="1387" spans="44:45" x14ac:dyDescent="0.15">
      <c r="AR1387" t="s">
        <v>213</v>
      </c>
      <c r="AS1387" t="s">
        <v>1044</v>
      </c>
    </row>
    <row r="1388" spans="44:45" x14ac:dyDescent="0.15">
      <c r="AR1388" t="s">
        <v>213</v>
      </c>
      <c r="AS1388" t="s">
        <v>1045</v>
      </c>
    </row>
    <row r="1389" spans="44:45" x14ac:dyDescent="0.15">
      <c r="AR1389" t="s">
        <v>213</v>
      </c>
      <c r="AS1389" t="s">
        <v>1055</v>
      </c>
    </row>
    <row r="1390" spans="44:45" x14ac:dyDescent="0.15">
      <c r="AR1390" t="s">
        <v>213</v>
      </c>
      <c r="AS1390" t="s">
        <v>1056</v>
      </c>
    </row>
    <row r="1391" spans="44:45" x14ac:dyDescent="0.15">
      <c r="AR1391" t="s">
        <v>213</v>
      </c>
      <c r="AS1391" t="s">
        <v>1057</v>
      </c>
    </row>
    <row r="1392" spans="44:45" x14ac:dyDescent="0.15">
      <c r="AR1392" t="s">
        <v>213</v>
      </c>
      <c r="AS1392" t="s">
        <v>1049</v>
      </c>
    </row>
    <row r="1393" spans="44:45" x14ac:dyDescent="0.15">
      <c r="AR1393" t="s">
        <v>213</v>
      </c>
      <c r="AS1393" t="s">
        <v>1340</v>
      </c>
    </row>
    <row r="1394" spans="44:45" x14ac:dyDescent="0.15">
      <c r="AR1394" t="s">
        <v>213</v>
      </c>
      <c r="AS1394" t="s">
        <v>1099</v>
      </c>
    </row>
    <row r="1395" spans="44:45" x14ac:dyDescent="0.15">
      <c r="AR1395" t="s">
        <v>213</v>
      </c>
      <c r="AS1395" t="s">
        <v>1074</v>
      </c>
    </row>
    <row r="1396" spans="44:45" x14ac:dyDescent="0.15">
      <c r="AR1396" t="s">
        <v>213</v>
      </c>
      <c r="AS1396" t="s">
        <v>1075</v>
      </c>
    </row>
    <row r="1397" spans="44:45" x14ac:dyDescent="0.15">
      <c r="AR1397" t="s">
        <v>213</v>
      </c>
      <c r="AS1397" t="s">
        <v>1062</v>
      </c>
    </row>
    <row r="1398" spans="44:45" x14ac:dyDescent="0.15">
      <c r="AR1398" t="s">
        <v>213</v>
      </c>
      <c r="AS1398" t="s">
        <v>1500</v>
      </c>
    </row>
    <row r="1399" spans="44:45" x14ac:dyDescent="0.15">
      <c r="AR1399" t="s">
        <v>213</v>
      </c>
      <c r="AS1399" t="s">
        <v>1084</v>
      </c>
    </row>
    <row r="1400" spans="44:45" x14ac:dyDescent="0.15">
      <c r="AR1400" t="s">
        <v>213</v>
      </c>
      <c r="AS1400" t="s">
        <v>1085</v>
      </c>
    </row>
    <row r="1401" spans="44:45" x14ac:dyDescent="0.15">
      <c r="AR1401" t="s">
        <v>213</v>
      </c>
      <c r="AS1401" t="s">
        <v>1124</v>
      </c>
    </row>
    <row r="1402" spans="44:45" x14ac:dyDescent="0.15">
      <c r="AR1402" t="s">
        <v>584</v>
      </c>
      <c r="AS1402" t="s">
        <v>1501</v>
      </c>
    </row>
    <row r="1403" spans="44:45" x14ac:dyDescent="0.15">
      <c r="AR1403" t="s">
        <v>584</v>
      </c>
      <c r="AS1403" t="s">
        <v>1051</v>
      </c>
    </row>
    <row r="1404" spans="44:45" x14ac:dyDescent="0.15">
      <c r="AR1404" t="s">
        <v>584</v>
      </c>
      <c r="AS1404" t="s">
        <v>1061</v>
      </c>
    </row>
    <row r="1405" spans="44:45" x14ac:dyDescent="0.15">
      <c r="AR1405" t="s">
        <v>584</v>
      </c>
      <c r="AS1405" t="s">
        <v>1046</v>
      </c>
    </row>
    <row r="1406" spans="44:45" x14ac:dyDescent="0.15">
      <c r="AR1406" t="s">
        <v>584</v>
      </c>
      <c r="AS1406" t="s">
        <v>1047</v>
      </c>
    </row>
    <row r="1407" spans="44:45" x14ac:dyDescent="0.15">
      <c r="AR1407" t="s">
        <v>584</v>
      </c>
      <c r="AS1407" t="s">
        <v>1090</v>
      </c>
    </row>
    <row r="1408" spans="44:45" x14ac:dyDescent="0.15">
      <c r="AR1408" t="s">
        <v>584</v>
      </c>
      <c r="AS1408" t="s">
        <v>1049</v>
      </c>
    </row>
    <row r="1409" spans="44:45" x14ac:dyDescent="0.15">
      <c r="AR1409" t="s">
        <v>584</v>
      </c>
      <c r="AS1409" t="s">
        <v>1091</v>
      </c>
    </row>
    <row r="1410" spans="44:45" x14ac:dyDescent="0.15">
      <c r="AR1410" t="s">
        <v>584</v>
      </c>
      <c r="AS1410" t="s">
        <v>1502</v>
      </c>
    </row>
    <row r="1411" spans="44:45" x14ac:dyDescent="0.15">
      <c r="AR1411" t="s">
        <v>584</v>
      </c>
      <c r="AS1411" t="s">
        <v>1073</v>
      </c>
    </row>
    <row r="1412" spans="44:45" x14ac:dyDescent="0.15">
      <c r="AR1412" t="s">
        <v>584</v>
      </c>
      <c r="AS1412" t="s">
        <v>1134</v>
      </c>
    </row>
    <row r="1413" spans="44:45" x14ac:dyDescent="0.15">
      <c r="AR1413" t="s">
        <v>584</v>
      </c>
      <c r="AS1413" t="s">
        <v>1075</v>
      </c>
    </row>
    <row r="1414" spans="44:45" x14ac:dyDescent="0.15">
      <c r="AR1414" t="s">
        <v>584</v>
      </c>
      <c r="AS1414" t="s">
        <v>1135</v>
      </c>
    </row>
    <row r="1415" spans="44:45" x14ac:dyDescent="0.15">
      <c r="AR1415" t="s">
        <v>584</v>
      </c>
      <c r="AS1415" t="s">
        <v>1076</v>
      </c>
    </row>
    <row r="1416" spans="44:45" x14ac:dyDescent="0.15">
      <c r="AR1416" t="s">
        <v>584</v>
      </c>
      <c r="AS1416" t="s">
        <v>1503</v>
      </c>
    </row>
    <row r="1417" spans="44:45" x14ac:dyDescent="0.15">
      <c r="AR1417" t="s">
        <v>584</v>
      </c>
      <c r="AS1417" t="s">
        <v>1060</v>
      </c>
    </row>
    <row r="1418" spans="44:45" x14ac:dyDescent="0.15">
      <c r="AR1418" t="s">
        <v>584</v>
      </c>
      <c r="AS1418" t="s">
        <v>1061</v>
      </c>
    </row>
    <row r="1419" spans="44:45" x14ac:dyDescent="0.15">
      <c r="AR1419" t="s">
        <v>584</v>
      </c>
      <c r="AS1419" t="s">
        <v>1082</v>
      </c>
    </row>
    <row r="1420" spans="44:45" x14ac:dyDescent="0.15">
      <c r="AR1420" t="s">
        <v>584</v>
      </c>
      <c r="AS1420" t="s">
        <v>1062</v>
      </c>
    </row>
    <row r="1421" spans="44:45" x14ac:dyDescent="0.15">
      <c r="AR1421" t="s">
        <v>584</v>
      </c>
      <c r="AS1421" t="s">
        <v>1504</v>
      </c>
    </row>
    <row r="1422" spans="44:45" x14ac:dyDescent="0.15">
      <c r="AR1422" t="s">
        <v>214</v>
      </c>
      <c r="AS1422" t="s">
        <v>1258</v>
      </c>
    </row>
    <row r="1423" spans="44:45" x14ac:dyDescent="0.15">
      <c r="AR1423" t="s">
        <v>214</v>
      </c>
      <c r="AS1423" t="s">
        <v>1051</v>
      </c>
    </row>
    <row r="1424" spans="44:45" x14ac:dyDescent="0.15">
      <c r="AR1424" t="s">
        <v>214</v>
      </c>
      <c r="AS1424" t="s">
        <v>1052</v>
      </c>
    </row>
    <row r="1425" spans="44:45" x14ac:dyDescent="0.15">
      <c r="AR1425" t="s">
        <v>214</v>
      </c>
      <c r="AS1425" t="s">
        <v>1053</v>
      </c>
    </row>
    <row r="1426" spans="44:45" x14ac:dyDescent="0.15">
      <c r="AR1426" t="s">
        <v>214</v>
      </c>
      <c r="AS1426" t="s">
        <v>1047</v>
      </c>
    </row>
    <row r="1427" spans="44:45" x14ac:dyDescent="0.15">
      <c r="AR1427" t="s">
        <v>214</v>
      </c>
      <c r="AS1427" t="s">
        <v>1092</v>
      </c>
    </row>
    <row r="1428" spans="44:45" x14ac:dyDescent="0.15">
      <c r="AR1428" t="s">
        <v>214</v>
      </c>
      <c r="AS1428" t="s">
        <v>1505</v>
      </c>
    </row>
    <row r="1429" spans="44:45" x14ac:dyDescent="0.15">
      <c r="AR1429" t="s">
        <v>214</v>
      </c>
      <c r="AS1429" t="s">
        <v>1114</v>
      </c>
    </row>
    <row r="1430" spans="44:45" x14ac:dyDescent="0.15">
      <c r="AR1430" t="s">
        <v>214</v>
      </c>
      <c r="AS1430" t="s">
        <v>1115</v>
      </c>
    </row>
    <row r="1431" spans="44:45" x14ac:dyDescent="0.15">
      <c r="AR1431" t="s">
        <v>214</v>
      </c>
      <c r="AS1431" t="s">
        <v>1112</v>
      </c>
    </row>
    <row r="1432" spans="44:45" x14ac:dyDescent="0.15">
      <c r="AR1432" t="s">
        <v>214</v>
      </c>
      <c r="AS1432" t="s">
        <v>1062</v>
      </c>
    </row>
    <row r="1433" spans="44:45" x14ac:dyDescent="0.15">
      <c r="AR1433" t="s">
        <v>214</v>
      </c>
      <c r="AS1433" t="s">
        <v>1260</v>
      </c>
    </row>
    <row r="1434" spans="44:45" x14ac:dyDescent="0.15">
      <c r="AR1434" t="s">
        <v>351</v>
      </c>
      <c r="AS1434" t="s">
        <v>1261</v>
      </c>
    </row>
    <row r="1435" spans="44:45" x14ac:dyDescent="0.15">
      <c r="AR1435" t="s">
        <v>351</v>
      </c>
      <c r="AS1435" t="s">
        <v>1044</v>
      </c>
    </row>
    <row r="1436" spans="44:45" x14ac:dyDescent="0.15">
      <c r="AR1436" t="s">
        <v>351</v>
      </c>
      <c r="AS1436" t="s">
        <v>1045</v>
      </c>
    </row>
    <row r="1437" spans="44:45" x14ac:dyDescent="0.15">
      <c r="AR1437" t="s">
        <v>351</v>
      </c>
      <c r="AS1437" t="s">
        <v>1055</v>
      </c>
    </row>
    <row r="1438" spans="44:45" x14ac:dyDescent="0.15">
      <c r="AR1438" t="s">
        <v>351</v>
      </c>
      <c r="AS1438" t="s">
        <v>1093</v>
      </c>
    </row>
    <row r="1439" spans="44:45" x14ac:dyDescent="0.15">
      <c r="AR1439" t="s">
        <v>351</v>
      </c>
      <c r="AS1439" t="s">
        <v>1506</v>
      </c>
    </row>
    <row r="1440" spans="44:45" x14ac:dyDescent="0.15">
      <c r="AR1440" t="s">
        <v>351</v>
      </c>
      <c r="AS1440" t="s">
        <v>1060</v>
      </c>
    </row>
    <row r="1441" spans="44:45" x14ac:dyDescent="0.15">
      <c r="AR1441" t="s">
        <v>351</v>
      </c>
      <c r="AS1441" t="s">
        <v>1061</v>
      </c>
    </row>
    <row r="1442" spans="44:45" x14ac:dyDescent="0.15">
      <c r="AR1442" t="s">
        <v>351</v>
      </c>
      <c r="AS1442" t="s">
        <v>1053</v>
      </c>
    </row>
    <row r="1443" spans="44:45" x14ac:dyDescent="0.15">
      <c r="AR1443" t="s">
        <v>351</v>
      </c>
      <c r="AS1443" t="s">
        <v>1062</v>
      </c>
    </row>
    <row r="1444" spans="44:45" x14ac:dyDescent="0.15">
      <c r="AR1444" t="s">
        <v>351</v>
      </c>
      <c r="AS1444" t="s">
        <v>1507</v>
      </c>
    </row>
    <row r="1445" spans="44:45" x14ac:dyDescent="0.15">
      <c r="AR1445" t="s">
        <v>351</v>
      </c>
      <c r="AS1445" t="s">
        <v>1060</v>
      </c>
    </row>
    <row r="1446" spans="44:45" x14ac:dyDescent="0.15">
      <c r="AR1446" t="s">
        <v>351</v>
      </c>
      <c r="AS1446" t="s">
        <v>1061</v>
      </c>
    </row>
    <row r="1447" spans="44:45" x14ac:dyDescent="0.15">
      <c r="AR1447" t="s">
        <v>351</v>
      </c>
      <c r="AS1447" t="s">
        <v>1053</v>
      </c>
    </row>
    <row r="1448" spans="44:45" x14ac:dyDescent="0.15">
      <c r="AR1448" t="s">
        <v>351</v>
      </c>
      <c r="AS1448" t="s">
        <v>1062</v>
      </c>
    </row>
    <row r="1449" spans="44:45" x14ac:dyDescent="0.15">
      <c r="AR1449" t="s">
        <v>351</v>
      </c>
      <c r="AS1449" t="s">
        <v>1508</v>
      </c>
    </row>
    <row r="1450" spans="44:45" x14ac:dyDescent="0.15">
      <c r="AR1450" t="s">
        <v>348</v>
      </c>
      <c r="AS1450" t="s">
        <v>1509</v>
      </c>
    </row>
    <row r="1451" spans="44:45" x14ac:dyDescent="0.15">
      <c r="AR1451" t="s">
        <v>348</v>
      </c>
      <c r="AS1451" t="s">
        <v>1044</v>
      </c>
    </row>
    <row r="1452" spans="44:45" x14ac:dyDescent="0.15">
      <c r="AR1452" t="s">
        <v>348</v>
      </c>
      <c r="AS1452" t="s">
        <v>1045</v>
      </c>
    </row>
    <row r="1453" spans="44:45" x14ac:dyDescent="0.15">
      <c r="AR1453" t="s">
        <v>348</v>
      </c>
      <c r="AS1453" t="s">
        <v>1055</v>
      </c>
    </row>
    <row r="1454" spans="44:45" x14ac:dyDescent="0.15">
      <c r="AR1454" t="s">
        <v>348</v>
      </c>
      <c r="AS1454" t="s">
        <v>1047</v>
      </c>
    </row>
    <row r="1455" spans="44:45" x14ac:dyDescent="0.15">
      <c r="AR1455" t="s">
        <v>348</v>
      </c>
      <c r="AS1455" t="s">
        <v>1054</v>
      </c>
    </row>
    <row r="1456" spans="44:45" x14ac:dyDescent="0.15">
      <c r="AR1456" t="s">
        <v>348</v>
      </c>
      <c r="AS1456" t="s">
        <v>1510</v>
      </c>
    </row>
    <row r="1457" spans="44:45" x14ac:dyDescent="0.15">
      <c r="AR1457" t="s">
        <v>348</v>
      </c>
      <c r="AS1457" t="s">
        <v>1086</v>
      </c>
    </row>
    <row r="1458" spans="44:45" x14ac:dyDescent="0.15">
      <c r="AR1458" t="s">
        <v>348</v>
      </c>
      <c r="AS1458" t="s">
        <v>1087</v>
      </c>
    </row>
    <row r="1459" spans="44:45" x14ac:dyDescent="0.15">
      <c r="AR1459" t="s">
        <v>348</v>
      </c>
      <c r="AS1459" t="s">
        <v>1082</v>
      </c>
    </row>
    <row r="1460" spans="44:45" x14ac:dyDescent="0.15">
      <c r="AR1460" t="s">
        <v>348</v>
      </c>
      <c r="AS1460" t="s">
        <v>1062</v>
      </c>
    </row>
    <row r="1461" spans="44:45" x14ac:dyDescent="0.15">
      <c r="AR1461" t="s">
        <v>348</v>
      </c>
      <c r="AS1461" t="s">
        <v>1511</v>
      </c>
    </row>
    <row r="1462" spans="44:45" x14ac:dyDescent="0.15">
      <c r="AR1462" t="s">
        <v>348</v>
      </c>
      <c r="AS1462" t="s">
        <v>1044</v>
      </c>
    </row>
    <row r="1463" spans="44:45" x14ac:dyDescent="0.15">
      <c r="AR1463" t="s">
        <v>348</v>
      </c>
      <c r="AS1463" t="s">
        <v>1061</v>
      </c>
    </row>
    <row r="1464" spans="44:45" x14ac:dyDescent="0.15">
      <c r="AR1464" t="s">
        <v>348</v>
      </c>
      <c r="AS1464" t="s">
        <v>1053</v>
      </c>
    </row>
    <row r="1465" spans="44:45" x14ac:dyDescent="0.15">
      <c r="AR1465" t="s">
        <v>348</v>
      </c>
      <c r="AS1465" t="s">
        <v>1062</v>
      </c>
    </row>
    <row r="1466" spans="44:45" x14ac:dyDescent="0.15">
      <c r="AR1466" t="s">
        <v>348</v>
      </c>
      <c r="AS1466" t="s">
        <v>1076</v>
      </c>
    </row>
    <row r="1467" spans="44:45" x14ac:dyDescent="0.15">
      <c r="AR1467" t="s">
        <v>348</v>
      </c>
      <c r="AS1467" t="s">
        <v>1508</v>
      </c>
    </row>
    <row r="1468" spans="44:45" x14ac:dyDescent="0.15">
      <c r="AR1468" t="s">
        <v>215</v>
      </c>
      <c r="AS1468" t="s">
        <v>1268</v>
      </c>
    </row>
    <row r="1469" spans="44:45" x14ac:dyDescent="0.15">
      <c r="AR1469" t="s">
        <v>215</v>
      </c>
      <c r="AS1469" t="s">
        <v>1086</v>
      </c>
    </row>
    <row r="1470" spans="44:45" x14ac:dyDescent="0.15">
      <c r="AR1470" t="s">
        <v>215</v>
      </c>
      <c r="AS1470" t="s">
        <v>1061</v>
      </c>
    </row>
    <row r="1471" spans="44:45" x14ac:dyDescent="0.15">
      <c r="AR1471" t="s">
        <v>215</v>
      </c>
      <c r="AS1471" t="s">
        <v>1083</v>
      </c>
    </row>
    <row r="1472" spans="44:45" x14ac:dyDescent="0.15">
      <c r="AR1472" t="s">
        <v>215</v>
      </c>
      <c r="AS1472" t="s">
        <v>1047</v>
      </c>
    </row>
    <row r="1473" spans="44:45" x14ac:dyDescent="0.15">
      <c r="AR1473" t="s">
        <v>215</v>
      </c>
      <c r="AS1473" t="s">
        <v>1048</v>
      </c>
    </row>
    <row r="1474" spans="44:45" x14ac:dyDescent="0.15">
      <c r="AR1474" t="s">
        <v>215</v>
      </c>
      <c r="AS1474" t="s">
        <v>1049</v>
      </c>
    </row>
    <row r="1475" spans="44:45" x14ac:dyDescent="0.15">
      <c r="AR1475" t="s">
        <v>215</v>
      </c>
      <c r="AS1475" t="s">
        <v>1100</v>
      </c>
    </row>
    <row r="1476" spans="44:45" x14ac:dyDescent="0.15">
      <c r="AR1476" t="s">
        <v>215</v>
      </c>
      <c r="AS1476" t="s">
        <v>1512</v>
      </c>
    </row>
    <row r="1477" spans="44:45" x14ac:dyDescent="0.15">
      <c r="AR1477" t="s">
        <v>215</v>
      </c>
      <c r="AS1477" t="s">
        <v>1060</v>
      </c>
    </row>
    <row r="1478" spans="44:45" x14ac:dyDescent="0.15">
      <c r="AR1478" t="s">
        <v>215</v>
      </c>
      <c r="AS1478" t="s">
        <v>1061</v>
      </c>
    </row>
    <row r="1479" spans="44:45" x14ac:dyDescent="0.15">
      <c r="AR1479" t="s">
        <v>215</v>
      </c>
      <c r="AS1479" t="s">
        <v>1053</v>
      </c>
    </row>
    <row r="1480" spans="44:45" x14ac:dyDescent="0.15">
      <c r="AR1480" t="s">
        <v>215</v>
      </c>
      <c r="AS1480" t="s">
        <v>1062</v>
      </c>
    </row>
    <row r="1481" spans="44:45" x14ac:dyDescent="0.15">
      <c r="AR1481" t="s">
        <v>215</v>
      </c>
      <c r="AS1481" t="s">
        <v>1513</v>
      </c>
    </row>
    <row r="1482" spans="44:45" x14ac:dyDescent="0.15">
      <c r="AR1482" t="s">
        <v>215</v>
      </c>
      <c r="AS1482" t="s">
        <v>1060</v>
      </c>
    </row>
    <row r="1483" spans="44:45" x14ac:dyDescent="0.15">
      <c r="AR1483" t="s">
        <v>215</v>
      </c>
      <c r="AS1483" t="s">
        <v>1061</v>
      </c>
    </row>
    <row r="1484" spans="44:45" x14ac:dyDescent="0.15">
      <c r="AR1484" t="s">
        <v>215</v>
      </c>
      <c r="AS1484" t="s">
        <v>1053</v>
      </c>
    </row>
    <row r="1485" spans="44:45" x14ac:dyDescent="0.15">
      <c r="AR1485" t="s">
        <v>215</v>
      </c>
      <c r="AS1485" t="s">
        <v>1062</v>
      </c>
    </row>
    <row r="1486" spans="44:45" x14ac:dyDescent="0.15">
      <c r="AR1486" t="s">
        <v>431</v>
      </c>
      <c r="AS1486" t="s">
        <v>1272</v>
      </c>
    </row>
    <row r="1487" spans="44:45" x14ac:dyDescent="0.15">
      <c r="AR1487" t="s">
        <v>431</v>
      </c>
      <c r="AS1487" t="s">
        <v>1051</v>
      </c>
    </row>
    <row r="1488" spans="44:45" x14ac:dyDescent="0.15">
      <c r="AR1488" t="s">
        <v>431</v>
      </c>
      <c r="AS1488" t="s">
        <v>1045</v>
      </c>
    </row>
    <row r="1489" spans="44:45" x14ac:dyDescent="0.15">
      <c r="AR1489" t="s">
        <v>431</v>
      </c>
      <c r="AS1489" t="s">
        <v>1053</v>
      </c>
    </row>
    <row r="1490" spans="44:45" x14ac:dyDescent="0.15">
      <c r="AR1490" t="s">
        <v>431</v>
      </c>
      <c r="AS1490" t="s">
        <v>1080</v>
      </c>
    </row>
    <row r="1491" spans="44:45" x14ac:dyDescent="0.15">
      <c r="AR1491" t="s">
        <v>431</v>
      </c>
      <c r="AS1491" t="s">
        <v>1064</v>
      </c>
    </row>
    <row r="1492" spans="44:45" x14ac:dyDescent="0.15">
      <c r="AR1492" t="s">
        <v>431</v>
      </c>
      <c r="AS1492" t="s">
        <v>1088</v>
      </c>
    </row>
    <row r="1493" spans="44:45" x14ac:dyDescent="0.15">
      <c r="AR1493" t="s">
        <v>431</v>
      </c>
      <c r="AS1493" t="s">
        <v>1514</v>
      </c>
    </row>
    <row r="1494" spans="44:45" x14ac:dyDescent="0.15">
      <c r="AR1494" t="s">
        <v>431</v>
      </c>
      <c r="AS1494" t="s">
        <v>1044</v>
      </c>
    </row>
    <row r="1495" spans="44:45" x14ac:dyDescent="0.15">
      <c r="AR1495" t="s">
        <v>431</v>
      </c>
      <c r="AS1495" t="s">
        <v>1061</v>
      </c>
    </row>
    <row r="1496" spans="44:45" x14ac:dyDescent="0.15">
      <c r="AR1496" t="s">
        <v>431</v>
      </c>
      <c r="AS1496" t="s">
        <v>1053</v>
      </c>
    </row>
    <row r="1497" spans="44:45" x14ac:dyDescent="0.15">
      <c r="AR1497" t="s">
        <v>431</v>
      </c>
      <c r="AS1497" t="s">
        <v>1062</v>
      </c>
    </row>
    <row r="1498" spans="44:45" x14ac:dyDescent="0.15">
      <c r="AR1498" t="s">
        <v>431</v>
      </c>
      <c r="AS1498" t="s">
        <v>1515</v>
      </c>
    </row>
    <row r="1499" spans="44:45" x14ac:dyDescent="0.15">
      <c r="AR1499" t="s">
        <v>431</v>
      </c>
      <c r="AS1499" t="s">
        <v>1060</v>
      </c>
    </row>
    <row r="1500" spans="44:45" x14ac:dyDescent="0.15">
      <c r="AR1500" t="s">
        <v>431</v>
      </c>
      <c r="AS1500" t="s">
        <v>1061</v>
      </c>
    </row>
    <row r="1501" spans="44:45" x14ac:dyDescent="0.15">
      <c r="AR1501" t="s">
        <v>431</v>
      </c>
      <c r="AS1501" t="s">
        <v>1053</v>
      </c>
    </row>
    <row r="1502" spans="44:45" x14ac:dyDescent="0.15">
      <c r="AR1502" t="s">
        <v>431</v>
      </c>
      <c r="AS1502" t="s">
        <v>1062</v>
      </c>
    </row>
    <row r="1503" spans="44:45" x14ac:dyDescent="0.15">
      <c r="AR1503" t="s">
        <v>431</v>
      </c>
      <c r="AS1503" t="s">
        <v>1516</v>
      </c>
    </row>
    <row r="1504" spans="44:45" x14ac:dyDescent="0.15">
      <c r="AR1504" t="s">
        <v>186</v>
      </c>
      <c r="AS1504" t="s">
        <v>1517</v>
      </c>
    </row>
    <row r="1505" spans="44:45" x14ac:dyDescent="0.15">
      <c r="AR1505" t="s">
        <v>186</v>
      </c>
      <c r="AS1505" t="s">
        <v>1044</v>
      </c>
    </row>
    <row r="1506" spans="44:45" x14ac:dyDescent="0.15">
      <c r="AR1506" t="s">
        <v>186</v>
      </c>
      <c r="AS1506" t="s">
        <v>1045</v>
      </c>
    </row>
    <row r="1507" spans="44:45" x14ac:dyDescent="0.15">
      <c r="AR1507" t="s">
        <v>186</v>
      </c>
      <c r="AS1507" t="s">
        <v>1053</v>
      </c>
    </row>
    <row r="1508" spans="44:45" x14ac:dyDescent="0.15">
      <c r="AR1508" t="s">
        <v>186</v>
      </c>
      <c r="AS1508" t="s">
        <v>1047</v>
      </c>
    </row>
    <row r="1509" spans="44:45" x14ac:dyDescent="0.15">
      <c r="AR1509" t="s">
        <v>186</v>
      </c>
      <c r="AS1509" t="s">
        <v>1277</v>
      </c>
    </row>
    <row r="1510" spans="44:45" x14ac:dyDescent="0.15">
      <c r="AR1510" t="s">
        <v>186</v>
      </c>
      <c r="AS1510" t="s">
        <v>1060</v>
      </c>
    </row>
    <row r="1511" spans="44:45" x14ac:dyDescent="0.15">
      <c r="AR1511" t="s">
        <v>186</v>
      </c>
      <c r="AS1511" t="s">
        <v>1061</v>
      </c>
    </row>
    <row r="1512" spans="44:45" x14ac:dyDescent="0.15">
      <c r="AR1512" t="s">
        <v>186</v>
      </c>
      <c r="AS1512" t="s">
        <v>1053</v>
      </c>
    </row>
    <row r="1513" spans="44:45" x14ac:dyDescent="0.15">
      <c r="AR1513" t="s">
        <v>186</v>
      </c>
      <c r="AS1513" t="s">
        <v>1062</v>
      </c>
    </row>
    <row r="1514" spans="44:45" x14ac:dyDescent="0.15">
      <c r="AR1514" t="s">
        <v>186</v>
      </c>
      <c r="AS1514" t="s">
        <v>1518</v>
      </c>
    </row>
    <row r="1515" spans="44:45" x14ac:dyDescent="0.15">
      <c r="AR1515" t="s">
        <v>186</v>
      </c>
      <c r="AS1515" t="s">
        <v>1060</v>
      </c>
    </row>
    <row r="1516" spans="44:45" x14ac:dyDescent="0.15">
      <c r="AR1516" t="s">
        <v>186</v>
      </c>
      <c r="AS1516" t="s">
        <v>1061</v>
      </c>
    </row>
    <row r="1517" spans="44:45" x14ac:dyDescent="0.15">
      <c r="AR1517" t="s">
        <v>186</v>
      </c>
      <c r="AS1517" t="s">
        <v>1053</v>
      </c>
    </row>
    <row r="1518" spans="44:45" x14ac:dyDescent="0.15">
      <c r="AR1518" t="s">
        <v>186</v>
      </c>
      <c r="AS1518" t="s">
        <v>1062</v>
      </c>
    </row>
    <row r="1519" spans="44:45" x14ac:dyDescent="0.15">
      <c r="AR1519" t="s">
        <v>428</v>
      </c>
      <c r="AS1519" t="s">
        <v>1519</v>
      </c>
    </row>
    <row r="1520" spans="44:45" x14ac:dyDescent="0.15">
      <c r="AR1520" t="s">
        <v>428</v>
      </c>
      <c r="AS1520" t="s">
        <v>1044</v>
      </c>
    </row>
    <row r="1521" spans="44:45" x14ac:dyDescent="0.15">
      <c r="AR1521" t="s">
        <v>428</v>
      </c>
      <c r="AS1521" t="s">
        <v>1045</v>
      </c>
    </row>
    <row r="1522" spans="44:45" x14ac:dyDescent="0.15">
      <c r="AR1522" t="s">
        <v>428</v>
      </c>
      <c r="AS1522" t="s">
        <v>1055</v>
      </c>
    </row>
    <row r="1523" spans="44:45" x14ac:dyDescent="0.15">
      <c r="AR1523" t="s">
        <v>428</v>
      </c>
      <c r="AS1523" t="s">
        <v>1093</v>
      </c>
    </row>
    <row r="1524" spans="44:45" x14ac:dyDescent="0.15">
      <c r="AR1524" t="s">
        <v>428</v>
      </c>
      <c r="AS1524" t="s">
        <v>1520</v>
      </c>
    </row>
    <row r="1525" spans="44:45" x14ac:dyDescent="0.15">
      <c r="AR1525" t="s">
        <v>428</v>
      </c>
      <c r="AS1525" t="s">
        <v>1060</v>
      </c>
    </row>
    <row r="1526" spans="44:45" x14ac:dyDescent="0.15">
      <c r="AR1526" t="s">
        <v>428</v>
      </c>
      <c r="AS1526" t="s">
        <v>1061</v>
      </c>
    </row>
    <row r="1527" spans="44:45" x14ac:dyDescent="0.15">
      <c r="AR1527" t="s">
        <v>428</v>
      </c>
      <c r="AS1527" t="s">
        <v>1053</v>
      </c>
    </row>
    <row r="1528" spans="44:45" x14ac:dyDescent="0.15">
      <c r="AR1528" t="s">
        <v>428</v>
      </c>
      <c r="AS1528" t="s">
        <v>1062</v>
      </c>
    </row>
    <row r="1529" spans="44:45" x14ac:dyDescent="0.15">
      <c r="AR1529" t="s">
        <v>428</v>
      </c>
      <c r="AS1529" t="s">
        <v>1521</v>
      </c>
    </row>
    <row r="1530" spans="44:45" x14ac:dyDescent="0.15">
      <c r="AR1530" t="s">
        <v>428</v>
      </c>
      <c r="AS1530" t="s">
        <v>1070</v>
      </c>
    </row>
    <row r="1531" spans="44:45" x14ac:dyDescent="0.15">
      <c r="AR1531" t="s">
        <v>428</v>
      </c>
      <c r="AS1531" t="s">
        <v>1071</v>
      </c>
    </row>
    <row r="1532" spans="44:45" x14ac:dyDescent="0.15">
      <c r="AR1532" t="s">
        <v>428</v>
      </c>
      <c r="AS1532" t="s">
        <v>1516</v>
      </c>
    </row>
    <row r="1533" spans="44:45" x14ac:dyDescent="0.15">
      <c r="AR1533" t="s">
        <v>391</v>
      </c>
      <c r="AS1533" t="s">
        <v>1522</v>
      </c>
    </row>
    <row r="1534" spans="44:45" x14ac:dyDescent="0.15">
      <c r="AR1534" t="s">
        <v>391</v>
      </c>
      <c r="AS1534" t="s">
        <v>1086</v>
      </c>
    </row>
    <row r="1535" spans="44:45" x14ac:dyDescent="0.15">
      <c r="AR1535" t="s">
        <v>391</v>
      </c>
      <c r="AS1535" t="s">
        <v>1061</v>
      </c>
    </row>
    <row r="1536" spans="44:45" x14ac:dyDescent="0.15">
      <c r="AR1536" t="s">
        <v>391</v>
      </c>
      <c r="AS1536" t="s">
        <v>1083</v>
      </c>
    </row>
    <row r="1537" spans="44:45" x14ac:dyDescent="0.15">
      <c r="AR1537" t="s">
        <v>391</v>
      </c>
      <c r="AS1537" t="s">
        <v>1047</v>
      </c>
    </row>
    <row r="1538" spans="44:45" x14ac:dyDescent="0.15">
      <c r="AR1538" t="s">
        <v>391</v>
      </c>
      <c r="AS1538" t="s">
        <v>1048</v>
      </c>
    </row>
    <row r="1539" spans="44:45" x14ac:dyDescent="0.15">
      <c r="AR1539" t="s">
        <v>391</v>
      </c>
      <c r="AS1539" t="s">
        <v>1049</v>
      </c>
    </row>
    <row r="1540" spans="44:45" x14ac:dyDescent="0.15">
      <c r="AR1540" t="s">
        <v>391</v>
      </c>
      <c r="AS1540" t="s">
        <v>1100</v>
      </c>
    </row>
    <row r="1541" spans="44:45" x14ac:dyDescent="0.15">
      <c r="AR1541" t="s">
        <v>391</v>
      </c>
      <c r="AS1541" t="s">
        <v>1523</v>
      </c>
    </row>
    <row r="1542" spans="44:45" x14ac:dyDescent="0.15">
      <c r="AR1542" t="s">
        <v>391</v>
      </c>
      <c r="AS1542" t="s">
        <v>1070</v>
      </c>
    </row>
    <row r="1543" spans="44:45" x14ac:dyDescent="0.15">
      <c r="AR1543" t="s">
        <v>391</v>
      </c>
      <c r="AS1543" t="s">
        <v>1524</v>
      </c>
    </row>
    <row r="1544" spans="44:45" x14ac:dyDescent="0.15">
      <c r="AR1544" t="s">
        <v>391</v>
      </c>
      <c r="AS1544" t="s">
        <v>1060</v>
      </c>
    </row>
    <row r="1545" spans="44:45" x14ac:dyDescent="0.15">
      <c r="AR1545" t="s">
        <v>391</v>
      </c>
      <c r="AS1545" t="s">
        <v>1061</v>
      </c>
    </row>
    <row r="1546" spans="44:45" x14ac:dyDescent="0.15">
      <c r="AR1546" t="s">
        <v>391</v>
      </c>
      <c r="AS1546" t="s">
        <v>1082</v>
      </c>
    </row>
    <row r="1547" spans="44:45" x14ac:dyDescent="0.15">
      <c r="AR1547" t="s">
        <v>391</v>
      </c>
      <c r="AS1547" t="s">
        <v>1525</v>
      </c>
    </row>
    <row r="1548" spans="44:45" x14ac:dyDescent="0.15">
      <c r="AR1548" t="s">
        <v>187</v>
      </c>
      <c r="AS1548" t="s">
        <v>1285</v>
      </c>
    </row>
    <row r="1549" spans="44:45" x14ac:dyDescent="0.15">
      <c r="AR1549" t="s">
        <v>187</v>
      </c>
      <c r="AS1549" t="s">
        <v>1051</v>
      </c>
    </row>
    <row r="1550" spans="44:45" x14ac:dyDescent="0.15">
      <c r="AR1550" t="s">
        <v>187</v>
      </c>
      <c r="AS1550" t="s">
        <v>1045</v>
      </c>
    </row>
    <row r="1551" spans="44:45" x14ac:dyDescent="0.15">
      <c r="AR1551" t="s">
        <v>187</v>
      </c>
      <c r="AS1551" t="s">
        <v>1083</v>
      </c>
    </row>
    <row r="1552" spans="44:45" x14ac:dyDescent="0.15">
      <c r="AR1552" t="s">
        <v>187</v>
      </c>
      <c r="AS1552" t="s">
        <v>1047</v>
      </c>
    </row>
    <row r="1553" spans="44:45" x14ac:dyDescent="0.15">
      <c r="AR1553" t="s">
        <v>187</v>
      </c>
      <c r="AS1553" t="s">
        <v>1048</v>
      </c>
    </row>
    <row r="1554" spans="44:45" x14ac:dyDescent="0.15">
      <c r="AR1554" t="s">
        <v>187</v>
      </c>
      <c r="AS1554" t="s">
        <v>1049</v>
      </c>
    </row>
    <row r="1555" spans="44:45" x14ac:dyDescent="0.15">
      <c r="AR1555" t="s">
        <v>187</v>
      </c>
      <c r="AS1555" t="s">
        <v>1079</v>
      </c>
    </row>
    <row r="1556" spans="44:45" x14ac:dyDescent="0.15">
      <c r="AR1556" t="s">
        <v>187</v>
      </c>
      <c r="AS1556" t="s">
        <v>1526</v>
      </c>
    </row>
    <row r="1557" spans="44:45" x14ac:dyDescent="0.15">
      <c r="AR1557" t="s">
        <v>187</v>
      </c>
      <c r="AS1557" t="s">
        <v>1060</v>
      </c>
    </row>
    <row r="1558" spans="44:45" x14ac:dyDescent="0.15">
      <c r="AR1558" t="s">
        <v>187</v>
      </c>
      <c r="AS1558" t="s">
        <v>1061</v>
      </c>
    </row>
    <row r="1559" spans="44:45" x14ac:dyDescent="0.15">
      <c r="AR1559" t="s">
        <v>187</v>
      </c>
      <c r="AS1559" t="s">
        <v>1053</v>
      </c>
    </row>
    <row r="1560" spans="44:45" x14ac:dyDescent="0.15">
      <c r="AR1560" t="s">
        <v>187</v>
      </c>
      <c r="AS1560" t="s">
        <v>1062</v>
      </c>
    </row>
    <row r="1561" spans="44:45" x14ac:dyDescent="0.15">
      <c r="AR1561" t="s">
        <v>187</v>
      </c>
      <c r="AS1561" t="s">
        <v>1076</v>
      </c>
    </row>
    <row r="1562" spans="44:45" x14ac:dyDescent="0.15">
      <c r="AR1562" t="s">
        <v>187</v>
      </c>
      <c r="AS1562" t="s">
        <v>1527</v>
      </c>
    </row>
    <row r="1563" spans="44:45" x14ac:dyDescent="0.15">
      <c r="AR1563" t="s">
        <v>178</v>
      </c>
      <c r="AS1563" t="s">
        <v>1288</v>
      </c>
    </row>
    <row r="1564" spans="44:45" x14ac:dyDescent="0.15">
      <c r="AR1564" t="s">
        <v>178</v>
      </c>
      <c r="AS1564" t="s">
        <v>1044</v>
      </c>
    </row>
    <row r="1565" spans="44:45" x14ac:dyDescent="0.15">
      <c r="AR1565" t="s">
        <v>178</v>
      </c>
      <c r="AS1565" t="s">
        <v>1045</v>
      </c>
    </row>
    <row r="1566" spans="44:45" x14ac:dyDescent="0.15">
      <c r="AR1566" t="s">
        <v>178</v>
      </c>
      <c r="AS1566" t="s">
        <v>1046</v>
      </c>
    </row>
    <row r="1567" spans="44:45" x14ac:dyDescent="0.15">
      <c r="AR1567" t="s">
        <v>178</v>
      </c>
      <c r="AS1567" t="s">
        <v>1056</v>
      </c>
    </row>
    <row r="1568" spans="44:45" x14ac:dyDescent="0.15">
      <c r="AR1568" t="s">
        <v>178</v>
      </c>
      <c r="AS1568" t="s">
        <v>1090</v>
      </c>
    </row>
    <row r="1569" spans="44:45" x14ac:dyDescent="0.15">
      <c r="AR1569" t="s">
        <v>178</v>
      </c>
      <c r="AS1569" t="s">
        <v>1049</v>
      </c>
    </row>
    <row r="1570" spans="44:45" x14ac:dyDescent="0.15">
      <c r="AR1570" t="s">
        <v>178</v>
      </c>
      <c r="AS1570" t="s">
        <v>1528</v>
      </c>
    </row>
    <row r="1571" spans="44:45" x14ac:dyDescent="0.15">
      <c r="AR1571" t="s">
        <v>178</v>
      </c>
      <c r="AS1571" t="s">
        <v>1060</v>
      </c>
    </row>
    <row r="1572" spans="44:45" x14ac:dyDescent="0.15">
      <c r="AR1572" t="s">
        <v>178</v>
      </c>
      <c r="AS1572" t="s">
        <v>1087</v>
      </c>
    </row>
    <row r="1573" spans="44:45" x14ac:dyDescent="0.15">
      <c r="AR1573" t="s">
        <v>178</v>
      </c>
      <c r="AS1573" t="s">
        <v>1053</v>
      </c>
    </row>
    <row r="1574" spans="44:45" x14ac:dyDescent="0.15">
      <c r="AR1574" t="s">
        <v>178</v>
      </c>
      <c r="AS1574" t="s">
        <v>1080</v>
      </c>
    </row>
    <row r="1575" spans="44:45" x14ac:dyDescent="0.15">
      <c r="AR1575" t="s">
        <v>178</v>
      </c>
      <c r="AS1575" t="s">
        <v>1076</v>
      </c>
    </row>
    <row r="1576" spans="44:45" x14ac:dyDescent="0.15">
      <c r="AR1576" t="s">
        <v>178</v>
      </c>
      <c r="AS1576" t="s">
        <v>1529</v>
      </c>
    </row>
    <row r="1577" spans="44:45" x14ac:dyDescent="0.15">
      <c r="AR1577" t="s">
        <v>349</v>
      </c>
      <c r="AS1577" t="s">
        <v>1291</v>
      </c>
    </row>
    <row r="1578" spans="44:45" x14ac:dyDescent="0.15">
      <c r="AR1578" t="s">
        <v>349</v>
      </c>
      <c r="AS1578" t="s">
        <v>1044</v>
      </c>
    </row>
    <row r="1579" spans="44:45" x14ac:dyDescent="0.15">
      <c r="AR1579" t="s">
        <v>349</v>
      </c>
      <c r="AS1579" t="s">
        <v>1045</v>
      </c>
    </row>
    <row r="1580" spans="44:45" x14ac:dyDescent="0.15">
      <c r="AR1580" t="s">
        <v>349</v>
      </c>
      <c r="AS1580" t="s">
        <v>1055</v>
      </c>
    </row>
    <row r="1581" spans="44:45" x14ac:dyDescent="0.15">
      <c r="AR1581" t="s">
        <v>349</v>
      </c>
      <c r="AS1581" t="s">
        <v>1056</v>
      </c>
    </row>
    <row r="1582" spans="44:45" x14ac:dyDescent="0.15">
      <c r="AR1582" t="s">
        <v>349</v>
      </c>
      <c r="AS1582" t="s">
        <v>1064</v>
      </c>
    </row>
    <row r="1583" spans="44:45" x14ac:dyDescent="0.15">
      <c r="AR1583" t="s">
        <v>349</v>
      </c>
      <c r="AS1583" t="s">
        <v>1530</v>
      </c>
    </row>
    <row r="1584" spans="44:45" x14ac:dyDescent="0.15">
      <c r="AR1584" t="s">
        <v>349</v>
      </c>
      <c r="AS1584" t="s">
        <v>1044</v>
      </c>
    </row>
    <row r="1585" spans="44:45" x14ac:dyDescent="0.15">
      <c r="AR1585" t="s">
        <v>349</v>
      </c>
      <c r="AS1585" t="s">
        <v>1061</v>
      </c>
    </row>
    <row r="1586" spans="44:45" x14ac:dyDescent="0.15">
      <c r="AR1586" t="s">
        <v>349</v>
      </c>
      <c r="AS1586" t="s">
        <v>1053</v>
      </c>
    </row>
    <row r="1587" spans="44:45" x14ac:dyDescent="0.15">
      <c r="AR1587" t="s">
        <v>349</v>
      </c>
      <c r="AS1587" t="s">
        <v>1062</v>
      </c>
    </row>
    <row r="1588" spans="44:45" x14ac:dyDescent="0.15">
      <c r="AR1588" t="s">
        <v>349</v>
      </c>
      <c r="AS1588" t="s">
        <v>1531</v>
      </c>
    </row>
    <row r="1589" spans="44:45" x14ac:dyDescent="0.15">
      <c r="AR1589" t="s">
        <v>349</v>
      </c>
      <c r="AS1589" t="s">
        <v>1044</v>
      </c>
    </row>
    <row r="1590" spans="44:45" x14ac:dyDescent="0.15">
      <c r="AR1590" t="s">
        <v>349</v>
      </c>
      <c r="AS1590" t="s">
        <v>1061</v>
      </c>
    </row>
    <row r="1591" spans="44:45" x14ac:dyDescent="0.15">
      <c r="AR1591" t="s">
        <v>349</v>
      </c>
      <c r="AS1591" t="s">
        <v>1083</v>
      </c>
    </row>
    <row r="1592" spans="44:45" x14ac:dyDescent="0.15">
      <c r="AR1592" t="s">
        <v>349</v>
      </c>
      <c r="AS1592" t="s">
        <v>1047</v>
      </c>
    </row>
    <row r="1593" spans="44:45" x14ac:dyDescent="0.15">
      <c r="AR1593" t="s">
        <v>349</v>
      </c>
      <c r="AS1593" t="s">
        <v>1048</v>
      </c>
    </row>
    <row r="1594" spans="44:45" x14ac:dyDescent="0.15">
      <c r="AR1594" t="s">
        <v>349</v>
      </c>
      <c r="AS1594" t="s">
        <v>1098</v>
      </c>
    </row>
    <row r="1595" spans="44:45" x14ac:dyDescent="0.15">
      <c r="AR1595" t="s">
        <v>349</v>
      </c>
      <c r="AS1595" t="s">
        <v>1532</v>
      </c>
    </row>
    <row r="1596" spans="44:45" x14ac:dyDescent="0.15">
      <c r="AR1596" t="s">
        <v>218</v>
      </c>
      <c r="AS1596" t="s">
        <v>1295</v>
      </c>
    </row>
    <row r="1597" spans="44:45" x14ac:dyDescent="0.15">
      <c r="AR1597" t="s">
        <v>218</v>
      </c>
      <c r="AS1597" t="s">
        <v>1044</v>
      </c>
    </row>
    <row r="1598" spans="44:45" x14ac:dyDescent="0.15">
      <c r="AR1598" t="s">
        <v>218</v>
      </c>
      <c r="AS1598" t="s">
        <v>1052</v>
      </c>
    </row>
    <row r="1599" spans="44:45" x14ac:dyDescent="0.15">
      <c r="AR1599" t="s">
        <v>218</v>
      </c>
      <c r="AS1599" t="s">
        <v>1053</v>
      </c>
    </row>
    <row r="1600" spans="44:45" x14ac:dyDescent="0.15">
      <c r="AR1600" t="s">
        <v>218</v>
      </c>
      <c r="AS1600" t="s">
        <v>1047</v>
      </c>
    </row>
    <row r="1601" spans="44:45" x14ac:dyDescent="0.15">
      <c r="AR1601" t="s">
        <v>218</v>
      </c>
      <c r="AS1601" t="s">
        <v>1092</v>
      </c>
    </row>
    <row r="1602" spans="44:45" x14ac:dyDescent="0.15">
      <c r="AR1602" t="s">
        <v>218</v>
      </c>
      <c r="AS1602" t="s">
        <v>1533</v>
      </c>
    </row>
    <row r="1603" spans="44:45" x14ac:dyDescent="0.15">
      <c r="AR1603" t="s">
        <v>218</v>
      </c>
      <c r="AS1603" t="s">
        <v>1060</v>
      </c>
    </row>
    <row r="1604" spans="44:45" x14ac:dyDescent="0.15">
      <c r="AR1604" t="s">
        <v>218</v>
      </c>
      <c r="AS1604" t="s">
        <v>1061</v>
      </c>
    </row>
    <row r="1605" spans="44:45" x14ac:dyDescent="0.15">
      <c r="AR1605" t="s">
        <v>218</v>
      </c>
      <c r="AS1605" t="s">
        <v>1082</v>
      </c>
    </row>
    <row r="1606" spans="44:45" x14ac:dyDescent="0.15">
      <c r="AR1606" t="s">
        <v>218</v>
      </c>
      <c r="AS1606" t="s">
        <v>1534</v>
      </c>
    </row>
    <row r="1607" spans="44:45" x14ac:dyDescent="0.15">
      <c r="AR1607" t="s">
        <v>534</v>
      </c>
      <c r="AS1607" t="s">
        <v>1298</v>
      </c>
    </row>
    <row r="1608" spans="44:45" x14ac:dyDescent="0.15">
      <c r="AR1608" t="s">
        <v>534</v>
      </c>
      <c r="AS1608" t="s">
        <v>1044</v>
      </c>
    </row>
    <row r="1609" spans="44:45" x14ac:dyDescent="0.15">
      <c r="AR1609" t="s">
        <v>534</v>
      </c>
      <c r="AS1609" t="s">
        <v>1052</v>
      </c>
    </row>
    <row r="1610" spans="44:45" x14ac:dyDescent="0.15">
      <c r="AR1610" t="s">
        <v>534</v>
      </c>
      <c r="AS1610" t="s">
        <v>1053</v>
      </c>
    </row>
    <row r="1611" spans="44:45" x14ac:dyDescent="0.15">
      <c r="AR1611" t="s">
        <v>534</v>
      </c>
      <c r="AS1611" t="s">
        <v>1080</v>
      </c>
    </row>
    <row r="1612" spans="44:45" x14ac:dyDescent="0.15">
      <c r="AR1612" t="s">
        <v>534</v>
      </c>
      <c r="AS1612" t="s">
        <v>1048</v>
      </c>
    </row>
    <row r="1613" spans="44:45" x14ac:dyDescent="0.15">
      <c r="AR1613" t="s">
        <v>534</v>
      </c>
      <c r="AS1613" t="s">
        <v>1077</v>
      </c>
    </row>
    <row r="1614" spans="44:45" x14ac:dyDescent="0.15">
      <c r="AR1614" t="s">
        <v>534</v>
      </c>
      <c r="AS1614" t="s">
        <v>1535</v>
      </c>
    </row>
    <row r="1615" spans="44:45" x14ac:dyDescent="0.15">
      <c r="AR1615" t="s">
        <v>534</v>
      </c>
      <c r="AS1615" t="s">
        <v>1044</v>
      </c>
    </row>
    <row r="1616" spans="44:45" x14ac:dyDescent="0.15">
      <c r="AR1616" t="s">
        <v>534</v>
      </c>
      <c r="AS1616" t="s">
        <v>1061</v>
      </c>
    </row>
    <row r="1617" spans="44:45" x14ac:dyDescent="0.15">
      <c r="AR1617" t="s">
        <v>534</v>
      </c>
      <c r="AS1617" t="s">
        <v>1053</v>
      </c>
    </row>
    <row r="1618" spans="44:45" x14ac:dyDescent="0.15">
      <c r="AR1618" t="s">
        <v>534</v>
      </c>
      <c r="AS1618" t="s">
        <v>1062</v>
      </c>
    </row>
    <row r="1619" spans="44:45" x14ac:dyDescent="0.15">
      <c r="AR1619" t="s">
        <v>534</v>
      </c>
      <c r="AS1619" t="s">
        <v>1536</v>
      </c>
    </row>
    <row r="1620" spans="44:45" x14ac:dyDescent="0.15">
      <c r="AR1620" t="s">
        <v>534</v>
      </c>
      <c r="AS1620" t="s">
        <v>1044</v>
      </c>
    </row>
    <row r="1621" spans="44:45" x14ac:dyDescent="0.15">
      <c r="AR1621" t="s">
        <v>534</v>
      </c>
      <c r="AS1621" t="s">
        <v>1061</v>
      </c>
    </row>
    <row r="1622" spans="44:45" x14ac:dyDescent="0.15">
      <c r="AR1622" t="s">
        <v>534</v>
      </c>
      <c r="AS1622" t="s">
        <v>1053</v>
      </c>
    </row>
    <row r="1623" spans="44:45" x14ac:dyDescent="0.15">
      <c r="AR1623" t="s">
        <v>534</v>
      </c>
      <c r="AS1623" t="s">
        <v>1062</v>
      </c>
    </row>
    <row r="1624" spans="44:45" x14ac:dyDescent="0.15">
      <c r="AR1624" t="s">
        <v>534</v>
      </c>
      <c r="AS1624" t="s">
        <v>1537</v>
      </c>
    </row>
    <row r="1625" spans="44:45" x14ac:dyDescent="0.15">
      <c r="AR1625" t="s">
        <v>353</v>
      </c>
      <c r="AS1625" t="s">
        <v>1538</v>
      </c>
    </row>
    <row r="1626" spans="44:45" x14ac:dyDescent="0.15">
      <c r="AR1626" t="s">
        <v>353</v>
      </c>
      <c r="AS1626" t="s">
        <v>1060</v>
      </c>
    </row>
    <row r="1627" spans="44:45" x14ac:dyDescent="0.15">
      <c r="AR1627" t="s">
        <v>353</v>
      </c>
      <c r="AS1627" t="s">
        <v>1087</v>
      </c>
    </row>
    <row r="1628" spans="44:45" x14ac:dyDescent="0.15">
      <c r="AR1628" t="s">
        <v>353</v>
      </c>
      <c r="AS1628" t="s">
        <v>1053</v>
      </c>
    </row>
    <row r="1629" spans="44:45" x14ac:dyDescent="0.15">
      <c r="AR1629" t="s">
        <v>353</v>
      </c>
      <c r="AS1629" t="s">
        <v>1080</v>
      </c>
    </row>
    <row r="1630" spans="44:45" x14ac:dyDescent="0.15">
      <c r="AR1630" t="s">
        <v>353</v>
      </c>
      <c r="AS1630" t="s">
        <v>1064</v>
      </c>
    </row>
    <row r="1631" spans="44:45" x14ac:dyDescent="0.15">
      <c r="AR1631" t="s">
        <v>353</v>
      </c>
      <c r="AS1631" t="s">
        <v>1065</v>
      </c>
    </row>
    <row r="1632" spans="44:45" x14ac:dyDescent="0.15">
      <c r="AR1632" t="s">
        <v>353</v>
      </c>
      <c r="AS1632" t="s">
        <v>1539</v>
      </c>
    </row>
    <row r="1633" spans="44:45" x14ac:dyDescent="0.15">
      <c r="AR1633" t="s">
        <v>353</v>
      </c>
      <c r="AS1633" t="s">
        <v>1086</v>
      </c>
    </row>
    <row r="1634" spans="44:45" x14ac:dyDescent="0.15">
      <c r="AR1634" t="s">
        <v>353</v>
      </c>
      <c r="AS1634" t="s">
        <v>1061</v>
      </c>
    </row>
    <row r="1635" spans="44:45" x14ac:dyDescent="0.15">
      <c r="AR1635" t="s">
        <v>353</v>
      </c>
      <c r="AS1635" t="s">
        <v>1053</v>
      </c>
    </row>
    <row r="1636" spans="44:45" x14ac:dyDescent="0.15">
      <c r="AR1636" t="s">
        <v>353</v>
      </c>
      <c r="AS1636" t="s">
        <v>1108</v>
      </c>
    </row>
    <row r="1637" spans="44:45" x14ac:dyDescent="0.15">
      <c r="AR1637" t="s">
        <v>353</v>
      </c>
      <c r="AS1637" t="s">
        <v>1076</v>
      </c>
    </row>
    <row r="1638" spans="44:45" x14ac:dyDescent="0.15">
      <c r="AR1638" t="s">
        <v>353</v>
      </c>
      <c r="AS1638" t="s">
        <v>1540</v>
      </c>
    </row>
    <row r="1639" spans="44:45" x14ac:dyDescent="0.15">
      <c r="AR1639" t="s">
        <v>353</v>
      </c>
      <c r="AS1639" t="s">
        <v>1070</v>
      </c>
    </row>
    <row r="1640" spans="44:45" x14ac:dyDescent="0.15">
      <c r="AR1640" t="s">
        <v>353</v>
      </c>
      <c r="AS1640" t="s">
        <v>1541</v>
      </c>
    </row>
    <row r="1641" spans="44:45" x14ac:dyDescent="0.15">
      <c r="AR1641" t="s">
        <v>541</v>
      </c>
      <c r="AS1641" t="s">
        <v>1306</v>
      </c>
    </row>
    <row r="1642" spans="44:45" x14ac:dyDescent="0.15">
      <c r="AR1642" t="s">
        <v>541</v>
      </c>
      <c r="AS1642" t="s">
        <v>1044</v>
      </c>
    </row>
    <row r="1643" spans="44:45" x14ac:dyDescent="0.15">
      <c r="AR1643" t="s">
        <v>541</v>
      </c>
      <c r="AS1643" t="s">
        <v>1087</v>
      </c>
    </row>
    <row r="1644" spans="44:45" x14ac:dyDescent="0.15">
      <c r="AR1644" t="s">
        <v>541</v>
      </c>
      <c r="AS1644" t="s">
        <v>1053</v>
      </c>
    </row>
    <row r="1645" spans="44:45" x14ac:dyDescent="0.15">
      <c r="AR1645" t="s">
        <v>541</v>
      </c>
      <c r="AS1645" t="s">
        <v>1080</v>
      </c>
    </row>
    <row r="1646" spans="44:45" x14ac:dyDescent="0.15">
      <c r="AR1646" t="s">
        <v>541</v>
      </c>
      <c r="AS1646" t="s">
        <v>1064</v>
      </c>
    </row>
    <row r="1647" spans="44:45" x14ac:dyDescent="0.15">
      <c r="AR1647" t="s">
        <v>541</v>
      </c>
      <c r="AS1647" t="s">
        <v>1065</v>
      </c>
    </row>
    <row r="1648" spans="44:45" x14ac:dyDescent="0.15">
      <c r="AR1648" t="s">
        <v>541</v>
      </c>
      <c r="AS1648" t="s">
        <v>1542</v>
      </c>
    </row>
    <row r="1649" spans="44:45" x14ac:dyDescent="0.15">
      <c r="AR1649" t="s">
        <v>541</v>
      </c>
      <c r="AS1649" t="s">
        <v>1060</v>
      </c>
    </row>
    <row r="1650" spans="44:45" x14ac:dyDescent="0.15">
      <c r="AR1650" t="s">
        <v>541</v>
      </c>
      <c r="AS1650" t="s">
        <v>1061</v>
      </c>
    </row>
    <row r="1651" spans="44:45" x14ac:dyDescent="0.15">
      <c r="AR1651" t="s">
        <v>541</v>
      </c>
      <c r="AS1651" t="s">
        <v>1053</v>
      </c>
    </row>
    <row r="1652" spans="44:45" x14ac:dyDescent="0.15">
      <c r="AR1652" t="s">
        <v>541</v>
      </c>
      <c r="AS1652" t="s">
        <v>1062</v>
      </c>
    </row>
    <row r="1653" spans="44:45" x14ac:dyDescent="0.15">
      <c r="AR1653" t="s">
        <v>541</v>
      </c>
      <c r="AS1653" t="s">
        <v>1543</v>
      </c>
    </row>
    <row r="1654" spans="44:45" x14ac:dyDescent="0.15">
      <c r="AR1654" t="s">
        <v>541</v>
      </c>
      <c r="AS1654" t="s">
        <v>1537</v>
      </c>
    </row>
    <row r="1655" spans="44:45" x14ac:dyDescent="0.15">
      <c r="AR1655" t="s">
        <v>219</v>
      </c>
      <c r="AS1655" t="s">
        <v>1544</v>
      </c>
    </row>
    <row r="1656" spans="44:45" x14ac:dyDescent="0.15">
      <c r="AR1656" t="s">
        <v>219</v>
      </c>
      <c r="AS1656" t="s">
        <v>1044</v>
      </c>
    </row>
    <row r="1657" spans="44:45" x14ac:dyDescent="0.15">
      <c r="AR1657" t="s">
        <v>219</v>
      </c>
      <c r="AS1657" t="s">
        <v>1045</v>
      </c>
    </row>
    <row r="1658" spans="44:45" x14ac:dyDescent="0.15">
      <c r="AR1658" t="s">
        <v>219</v>
      </c>
      <c r="AS1658" t="s">
        <v>1055</v>
      </c>
    </row>
    <row r="1659" spans="44:45" x14ac:dyDescent="0.15">
      <c r="AR1659" t="s">
        <v>219</v>
      </c>
      <c r="AS1659" t="s">
        <v>1056</v>
      </c>
    </row>
    <row r="1660" spans="44:45" x14ac:dyDescent="0.15">
      <c r="AR1660" t="s">
        <v>219</v>
      </c>
      <c r="AS1660" t="s">
        <v>1054</v>
      </c>
    </row>
    <row r="1661" spans="44:45" x14ac:dyDescent="0.15">
      <c r="AR1661" t="s">
        <v>219</v>
      </c>
      <c r="AS1661" t="s">
        <v>1545</v>
      </c>
    </row>
    <row r="1662" spans="44:45" x14ac:dyDescent="0.15">
      <c r="AR1662" t="s">
        <v>219</v>
      </c>
      <c r="AS1662" t="s">
        <v>1060</v>
      </c>
    </row>
    <row r="1663" spans="44:45" x14ac:dyDescent="0.15">
      <c r="AR1663" t="s">
        <v>219</v>
      </c>
      <c r="AS1663" t="s">
        <v>1061</v>
      </c>
    </row>
    <row r="1664" spans="44:45" x14ac:dyDescent="0.15">
      <c r="AR1664" t="s">
        <v>219</v>
      </c>
      <c r="AS1664" t="s">
        <v>1053</v>
      </c>
    </row>
    <row r="1665" spans="44:45" x14ac:dyDescent="0.15">
      <c r="AR1665" t="s">
        <v>219</v>
      </c>
      <c r="AS1665" t="s">
        <v>1062</v>
      </c>
    </row>
    <row r="1666" spans="44:45" x14ac:dyDescent="0.15">
      <c r="AR1666" t="s">
        <v>219</v>
      </c>
      <c r="AS1666" t="s">
        <v>1546</v>
      </c>
    </row>
    <row r="1667" spans="44:45" x14ac:dyDescent="0.15">
      <c r="AR1667" t="s">
        <v>219</v>
      </c>
      <c r="AS1667" t="s">
        <v>1060</v>
      </c>
    </row>
    <row r="1668" spans="44:45" x14ac:dyDescent="0.15">
      <c r="AR1668" t="s">
        <v>219</v>
      </c>
      <c r="AS1668" t="s">
        <v>1061</v>
      </c>
    </row>
    <row r="1669" spans="44:45" x14ac:dyDescent="0.15">
      <c r="AR1669" t="s">
        <v>219</v>
      </c>
      <c r="AS1669" t="s">
        <v>1082</v>
      </c>
    </row>
    <row r="1670" spans="44:45" x14ac:dyDescent="0.15">
      <c r="AR1670" t="s">
        <v>547</v>
      </c>
      <c r="AS1670" t="s">
        <v>1547</v>
      </c>
    </row>
    <row r="1671" spans="44:45" x14ac:dyDescent="0.15">
      <c r="AR1671" t="s">
        <v>547</v>
      </c>
      <c r="AS1671" t="s">
        <v>1044</v>
      </c>
    </row>
    <row r="1672" spans="44:45" x14ac:dyDescent="0.15">
      <c r="AR1672" t="s">
        <v>547</v>
      </c>
      <c r="AS1672" t="s">
        <v>1052</v>
      </c>
    </row>
    <row r="1673" spans="44:45" x14ac:dyDescent="0.15">
      <c r="AR1673" t="s">
        <v>547</v>
      </c>
      <c r="AS1673" t="s">
        <v>1055</v>
      </c>
    </row>
    <row r="1674" spans="44:45" x14ac:dyDescent="0.15">
      <c r="AR1674" t="s">
        <v>547</v>
      </c>
      <c r="AS1674" t="s">
        <v>1080</v>
      </c>
    </row>
    <row r="1675" spans="44:45" x14ac:dyDescent="0.15">
      <c r="AR1675" t="s">
        <v>547</v>
      </c>
      <c r="AS1675" t="s">
        <v>1064</v>
      </c>
    </row>
    <row r="1676" spans="44:45" x14ac:dyDescent="0.15">
      <c r="AR1676" t="s">
        <v>547</v>
      </c>
      <c r="AS1676" t="s">
        <v>1081</v>
      </c>
    </row>
    <row r="1677" spans="44:45" x14ac:dyDescent="0.15">
      <c r="AR1677" t="s">
        <v>547</v>
      </c>
      <c r="AS1677" t="s">
        <v>1548</v>
      </c>
    </row>
    <row r="1678" spans="44:45" x14ac:dyDescent="0.15">
      <c r="AR1678" t="s">
        <v>547</v>
      </c>
      <c r="AS1678" t="s">
        <v>1099</v>
      </c>
    </row>
    <row r="1679" spans="44:45" x14ac:dyDescent="0.15">
      <c r="AR1679" t="s">
        <v>547</v>
      </c>
      <c r="AS1679" t="s">
        <v>1074</v>
      </c>
    </row>
    <row r="1680" spans="44:45" x14ac:dyDescent="0.15">
      <c r="AR1680" t="s">
        <v>547</v>
      </c>
      <c r="AS1680" t="s">
        <v>1082</v>
      </c>
    </row>
    <row r="1681" spans="44:45" x14ac:dyDescent="0.15">
      <c r="AR1681" t="s">
        <v>547</v>
      </c>
      <c r="AS1681" t="s">
        <v>1062</v>
      </c>
    </row>
    <row r="1682" spans="44:45" x14ac:dyDescent="0.15">
      <c r="AR1682" t="s">
        <v>547</v>
      </c>
      <c r="AS1682" t="s">
        <v>1549</v>
      </c>
    </row>
    <row r="1683" spans="44:45" x14ac:dyDescent="0.15">
      <c r="AR1683" t="s">
        <v>547</v>
      </c>
      <c r="AS1683" t="s">
        <v>1070</v>
      </c>
    </row>
    <row r="1684" spans="44:45" x14ac:dyDescent="0.15">
      <c r="AR1684" t="s">
        <v>547</v>
      </c>
      <c r="AS1684" t="s">
        <v>1071</v>
      </c>
    </row>
    <row r="1685" spans="44:45" x14ac:dyDescent="0.15">
      <c r="AR1685" t="s">
        <v>547</v>
      </c>
      <c r="AS1685" t="s">
        <v>1082</v>
      </c>
    </row>
    <row r="1686" spans="44:45" x14ac:dyDescent="0.15">
      <c r="AR1686" t="s">
        <v>547</v>
      </c>
      <c r="AS1686" t="s">
        <v>1460</v>
      </c>
    </row>
    <row r="1687" spans="44:45" x14ac:dyDescent="0.15">
      <c r="AR1687" t="s">
        <v>220</v>
      </c>
      <c r="AS1687" t="s">
        <v>1326</v>
      </c>
    </row>
    <row r="1688" spans="44:45" x14ac:dyDescent="0.15">
      <c r="AR1688" t="s">
        <v>220</v>
      </c>
      <c r="AS1688" t="s">
        <v>1044</v>
      </c>
    </row>
    <row r="1689" spans="44:45" x14ac:dyDescent="0.15">
      <c r="AR1689" t="s">
        <v>220</v>
      </c>
      <c r="AS1689" t="s">
        <v>1045</v>
      </c>
    </row>
    <row r="1690" spans="44:45" x14ac:dyDescent="0.15">
      <c r="AR1690" t="s">
        <v>220</v>
      </c>
      <c r="AS1690" t="s">
        <v>1055</v>
      </c>
    </row>
    <row r="1691" spans="44:45" x14ac:dyDescent="0.15">
      <c r="AR1691" t="s">
        <v>220</v>
      </c>
      <c r="AS1691" t="s">
        <v>1093</v>
      </c>
    </row>
    <row r="1692" spans="44:45" x14ac:dyDescent="0.15">
      <c r="AR1692" t="s">
        <v>220</v>
      </c>
      <c r="AS1692" t="s">
        <v>1550</v>
      </c>
    </row>
    <row r="1693" spans="44:45" x14ac:dyDescent="0.15">
      <c r="AR1693" t="s">
        <v>220</v>
      </c>
      <c r="AS1693" t="s">
        <v>1099</v>
      </c>
    </row>
    <row r="1694" spans="44:45" x14ac:dyDescent="0.15">
      <c r="AR1694" t="s">
        <v>220</v>
      </c>
      <c r="AS1694" t="s">
        <v>1074</v>
      </c>
    </row>
    <row r="1695" spans="44:45" x14ac:dyDescent="0.15">
      <c r="AR1695" t="s">
        <v>220</v>
      </c>
      <c r="AS1695" t="s">
        <v>1075</v>
      </c>
    </row>
    <row r="1696" spans="44:45" x14ac:dyDescent="0.15">
      <c r="AR1696" t="s">
        <v>220</v>
      </c>
      <c r="AS1696" t="s">
        <v>1062</v>
      </c>
    </row>
    <row r="1697" spans="44:45" x14ac:dyDescent="0.15">
      <c r="AR1697" t="s">
        <v>220</v>
      </c>
      <c r="AS1697" t="s">
        <v>1551</v>
      </c>
    </row>
    <row r="1698" spans="44:45" x14ac:dyDescent="0.15">
      <c r="AR1698" t="s">
        <v>220</v>
      </c>
      <c r="AS1698" t="s">
        <v>1060</v>
      </c>
    </row>
    <row r="1699" spans="44:45" x14ac:dyDescent="0.15">
      <c r="AR1699" t="s">
        <v>220</v>
      </c>
      <c r="AS1699" t="s">
        <v>1087</v>
      </c>
    </row>
    <row r="1700" spans="44:45" x14ac:dyDescent="0.15">
      <c r="AR1700" t="s">
        <v>220</v>
      </c>
      <c r="AS1700" t="s">
        <v>1109</v>
      </c>
    </row>
    <row r="1701" spans="44:45" x14ac:dyDescent="0.15">
      <c r="AR1701" t="s">
        <v>180</v>
      </c>
      <c r="AS1701" t="s">
        <v>1329</v>
      </c>
    </row>
    <row r="1702" spans="44:45" x14ac:dyDescent="0.15">
      <c r="AR1702" t="s">
        <v>180</v>
      </c>
      <c r="AS1702" t="s">
        <v>1044</v>
      </c>
    </row>
    <row r="1703" spans="44:45" x14ac:dyDescent="0.15">
      <c r="AR1703" t="s">
        <v>180</v>
      </c>
      <c r="AS1703" t="s">
        <v>1045</v>
      </c>
    </row>
    <row r="1704" spans="44:45" x14ac:dyDescent="0.15">
      <c r="AR1704" t="s">
        <v>180</v>
      </c>
      <c r="AS1704" t="s">
        <v>1083</v>
      </c>
    </row>
    <row r="1705" spans="44:45" x14ac:dyDescent="0.15">
      <c r="AR1705" t="s">
        <v>180</v>
      </c>
      <c r="AS1705" t="s">
        <v>1047</v>
      </c>
    </row>
    <row r="1706" spans="44:45" x14ac:dyDescent="0.15">
      <c r="AR1706" t="s">
        <v>180</v>
      </c>
      <c r="AS1706" t="s">
        <v>1064</v>
      </c>
    </row>
    <row r="1707" spans="44:45" x14ac:dyDescent="0.15">
      <c r="AR1707" t="s">
        <v>180</v>
      </c>
      <c r="AS1707" t="s">
        <v>1552</v>
      </c>
    </row>
    <row r="1708" spans="44:45" x14ac:dyDescent="0.15">
      <c r="AR1708" t="s">
        <v>180</v>
      </c>
      <c r="AS1708" t="s">
        <v>1553</v>
      </c>
    </row>
    <row r="1709" spans="44:45" x14ac:dyDescent="0.15">
      <c r="AR1709" t="s">
        <v>478</v>
      </c>
      <c r="AS1709" t="s">
        <v>1332</v>
      </c>
    </row>
    <row r="1710" spans="44:45" x14ac:dyDescent="0.15">
      <c r="AR1710" t="s">
        <v>478</v>
      </c>
      <c r="AS1710" t="s">
        <v>1044</v>
      </c>
    </row>
    <row r="1711" spans="44:45" x14ac:dyDescent="0.15">
      <c r="AR1711" t="s">
        <v>478</v>
      </c>
      <c r="AS1711" t="s">
        <v>1045</v>
      </c>
    </row>
    <row r="1712" spans="44:45" x14ac:dyDescent="0.15">
      <c r="AR1712" t="s">
        <v>478</v>
      </c>
      <c r="AS1712" t="s">
        <v>1053</v>
      </c>
    </row>
    <row r="1713" spans="44:45" x14ac:dyDescent="0.15">
      <c r="AR1713" t="s">
        <v>478</v>
      </c>
      <c r="AS1713" t="s">
        <v>1047</v>
      </c>
    </row>
    <row r="1714" spans="44:45" x14ac:dyDescent="0.15">
      <c r="AR1714" t="s">
        <v>478</v>
      </c>
      <c r="AS1714" t="s">
        <v>1333</v>
      </c>
    </row>
    <row r="1715" spans="44:45" x14ac:dyDescent="0.15">
      <c r="AR1715" t="s">
        <v>478</v>
      </c>
      <c r="AS1715" t="s">
        <v>1060</v>
      </c>
    </row>
    <row r="1716" spans="44:45" x14ac:dyDescent="0.15">
      <c r="AR1716" t="s">
        <v>478</v>
      </c>
      <c r="AS1716" t="s">
        <v>1061</v>
      </c>
    </row>
    <row r="1717" spans="44:45" x14ac:dyDescent="0.15">
      <c r="AR1717" t="s">
        <v>478</v>
      </c>
      <c r="AS1717" t="s">
        <v>1053</v>
      </c>
    </row>
    <row r="1718" spans="44:45" x14ac:dyDescent="0.15">
      <c r="AR1718" t="s">
        <v>478</v>
      </c>
      <c r="AS1718" t="s">
        <v>1062</v>
      </c>
    </row>
    <row r="1719" spans="44:45" x14ac:dyDescent="0.15">
      <c r="AR1719" t="s">
        <v>478</v>
      </c>
      <c r="AS1719" t="s">
        <v>1554</v>
      </c>
    </row>
    <row r="1720" spans="44:45" x14ac:dyDescent="0.15">
      <c r="AR1720" t="s">
        <v>478</v>
      </c>
      <c r="AS1720" t="s">
        <v>1070</v>
      </c>
    </row>
    <row r="1721" spans="44:45" x14ac:dyDescent="0.15">
      <c r="AR1721" t="s">
        <v>478</v>
      </c>
      <c r="AS1721" t="s">
        <v>1071</v>
      </c>
    </row>
    <row r="1722" spans="44:45" x14ac:dyDescent="0.15">
      <c r="AR1722" t="s">
        <v>478</v>
      </c>
      <c r="AS1722" t="s">
        <v>1555</v>
      </c>
    </row>
    <row r="1723" spans="44:45" x14ac:dyDescent="0.15">
      <c r="AR1723" t="s">
        <v>181</v>
      </c>
      <c r="AS1723" t="s">
        <v>1336</v>
      </c>
    </row>
    <row r="1724" spans="44:45" x14ac:dyDescent="0.15">
      <c r="AR1724" t="s">
        <v>181</v>
      </c>
      <c r="AS1724" t="s">
        <v>1060</v>
      </c>
    </row>
    <row r="1725" spans="44:45" x14ac:dyDescent="0.15">
      <c r="AR1725" t="s">
        <v>181</v>
      </c>
      <c r="AS1725" t="s">
        <v>1087</v>
      </c>
    </row>
    <row r="1726" spans="44:45" x14ac:dyDescent="0.15">
      <c r="AR1726" t="s">
        <v>181</v>
      </c>
      <c r="AS1726" t="s">
        <v>1053</v>
      </c>
    </row>
    <row r="1727" spans="44:45" x14ac:dyDescent="0.15">
      <c r="AR1727" t="s">
        <v>181</v>
      </c>
      <c r="AS1727" t="s">
        <v>1080</v>
      </c>
    </row>
    <row r="1728" spans="44:45" x14ac:dyDescent="0.15">
      <c r="AR1728" t="s">
        <v>181</v>
      </c>
      <c r="AS1728" t="s">
        <v>1064</v>
      </c>
    </row>
    <row r="1729" spans="44:45" x14ac:dyDescent="0.15">
      <c r="AR1729" t="s">
        <v>181</v>
      </c>
      <c r="AS1729" t="s">
        <v>1065</v>
      </c>
    </row>
    <row r="1730" spans="44:45" x14ac:dyDescent="0.15">
      <c r="AR1730" t="s">
        <v>181</v>
      </c>
      <c r="AS1730" t="s">
        <v>1556</v>
      </c>
    </row>
    <row r="1731" spans="44:45" x14ac:dyDescent="0.15">
      <c r="AR1731" t="s">
        <v>181</v>
      </c>
      <c r="AS1731" t="s">
        <v>1060</v>
      </c>
    </row>
    <row r="1732" spans="44:45" x14ac:dyDescent="0.15">
      <c r="AR1732" t="s">
        <v>181</v>
      </c>
      <c r="AS1732" t="s">
        <v>1087</v>
      </c>
    </row>
    <row r="1733" spans="44:45" x14ac:dyDescent="0.15">
      <c r="AR1733" t="s">
        <v>181</v>
      </c>
      <c r="AS1733" t="s">
        <v>1053</v>
      </c>
    </row>
    <row r="1734" spans="44:45" x14ac:dyDescent="0.15">
      <c r="AR1734" t="s">
        <v>181</v>
      </c>
      <c r="AS1734" t="s">
        <v>1108</v>
      </c>
    </row>
    <row r="1735" spans="44:45" x14ac:dyDescent="0.15">
      <c r="AR1735" t="s">
        <v>181</v>
      </c>
      <c r="AS1735" t="s">
        <v>1557</v>
      </c>
    </row>
    <row r="1736" spans="44:45" x14ac:dyDescent="0.15">
      <c r="AR1736" t="s">
        <v>181</v>
      </c>
      <c r="AS1736" t="s">
        <v>1070</v>
      </c>
    </row>
    <row r="1737" spans="44:45" x14ac:dyDescent="0.15">
      <c r="AR1737" t="s">
        <v>545</v>
      </c>
      <c r="AS1737" t="s">
        <v>1343</v>
      </c>
    </row>
    <row r="1738" spans="44:45" x14ac:dyDescent="0.15">
      <c r="AR1738" t="s">
        <v>545</v>
      </c>
      <c r="AS1738" t="s">
        <v>1051</v>
      </c>
    </row>
    <row r="1739" spans="44:45" x14ac:dyDescent="0.15">
      <c r="AR1739" t="s">
        <v>545</v>
      </c>
      <c r="AS1739" t="s">
        <v>1061</v>
      </c>
    </row>
    <row r="1740" spans="44:45" x14ac:dyDescent="0.15">
      <c r="AR1740" t="s">
        <v>545</v>
      </c>
      <c r="AS1740" t="s">
        <v>1083</v>
      </c>
    </row>
    <row r="1741" spans="44:45" x14ac:dyDescent="0.15">
      <c r="AR1741" t="s">
        <v>545</v>
      </c>
      <c r="AS1741" t="s">
        <v>1047</v>
      </c>
    </row>
    <row r="1742" spans="44:45" x14ac:dyDescent="0.15">
      <c r="AR1742" t="s">
        <v>545</v>
      </c>
      <c r="AS1742" t="s">
        <v>1092</v>
      </c>
    </row>
    <row r="1743" spans="44:45" x14ac:dyDescent="0.15">
      <c r="AR1743" t="s">
        <v>545</v>
      </c>
      <c r="AS1743" t="s">
        <v>1558</v>
      </c>
    </row>
    <row r="1744" spans="44:45" x14ac:dyDescent="0.15">
      <c r="AR1744" t="s">
        <v>545</v>
      </c>
      <c r="AS1744" t="s">
        <v>1044</v>
      </c>
    </row>
    <row r="1745" spans="44:45" x14ac:dyDescent="0.15">
      <c r="AR1745" t="s">
        <v>545</v>
      </c>
      <c r="AS1745" t="s">
        <v>1061</v>
      </c>
    </row>
    <row r="1746" spans="44:45" x14ac:dyDescent="0.15">
      <c r="AR1746" t="s">
        <v>545</v>
      </c>
      <c r="AS1746" t="s">
        <v>1053</v>
      </c>
    </row>
    <row r="1747" spans="44:45" x14ac:dyDescent="0.15">
      <c r="AR1747" t="s">
        <v>545</v>
      </c>
      <c r="AS1747" t="s">
        <v>1062</v>
      </c>
    </row>
    <row r="1748" spans="44:45" x14ac:dyDescent="0.15">
      <c r="AR1748" t="s">
        <v>545</v>
      </c>
      <c r="AS1748" t="s">
        <v>1559</v>
      </c>
    </row>
    <row r="1749" spans="44:45" x14ac:dyDescent="0.15">
      <c r="AR1749" t="s">
        <v>545</v>
      </c>
      <c r="AS1749" t="s">
        <v>1070</v>
      </c>
    </row>
    <row r="1750" spans="44:45" x14ac:dyDescent="0.15">
      <c r="AR1750" t="s">
        <v>545</v>
      </c>
      <c r="AS1750" t="s">
        <v>1071</v>
      </c>
    </row>
    <row r="1751" spans="44:45" x14ac:dyDescent="0.15">
      <c r="AR1751" t="s">
        <v>545</v>
      </c>
      <c r="AS1751" t="s">
        <v>1082</v>
      </c>
    </row>
    <row r="1752" spans="44:45" x14ac:dyDescent="0.15">
      <c r="AR1752" t="s">
        <v>545</v>
      </c>
      <c r="AS1752" t="s">
        <v>1560</v>
      </c>
    </row>
    <row r="1753" spans="44:45" x14ac:dyDescent="0.15">
      <c r="AR1753" t="s">
        <v>195</v>
      </c>
      <c r="AS1753" t="s">
        <v>1347</v>
      </c>
    </row>
    <row r="1754" spans="44:45" x14ac:dyDescent="0.15">
      <c r="AR1754" t="s">
        <v>195</v>
      </c>
      <c r="AS1754" t="s">
        <v>1044</v>
      </c>
    </row>
    <row r="1755" spans="44:45" x14ac:dyDescent="0.15">
      <c r="AR1755" t="s">
        <v>195</v>
      </c>
      <c r="AS1755" t="s">
        <v>1045</v>
      </c>
    </row>
    <row r="1756" spans="44:45" x14ac:dyDescent="0.15">
      <c r="AR1756" t="s">
        <v>195</v>
      </c>
      <c r="AS1756" t="s">
        <v>1055</v>
      </c>
    </row>
    <row r="1757" spans="44:45" x14ac:dyDescent="0.15">
      <c r="AR1757" t="s">
        <v>195</v>
      </c>
      <c r="AS1757" t="s">
        <v>1093</v>
      </c>
    </row>
    <row r="1758" spans="44:45" x14ac:dyDescent="0.15">
      <c r="AR1758" t="s">
        <v>195</v>
      </c>
      <c r="AS1758" t="s">
        <v>1561</v>
      </c>
    </row>
    <row r="1759" spans="44:45" x14ac:dyDescent="0.15">
      <c r="AR1759" t="s">
        <v>195</v>
      </c>
      <c r="AS1759" t="s">
        <v>1060</v>
      </c>
    </row>
    <row r="1760" spans="44:45" x14ac:dyDescent="0.15">
      <c r="AR1760" t="s">
        <v>195</v>
      </c>
      <c r="AS1760" t="s">
        <v>1061</v>
      </c>
    </row>
    <row r="1761" spans="44:45" x14ac:dyDescent="0.15">
      <c r="AR1761" t="s">
        <v>195</v>
      </c>
      <c r="AS1761" t="s">
        <v>1053</v>
      </c>
    </row>
    <row r="1762" spans="44:45" x14ac:dyDescent="0.15">
      <c r="AR1762" t="s">
        <v>195</v>
      </c>
      <c r="AS1762" t="s">
        <v>1062</v>
      </c>
    </row>
    <row r="1763" spans="44:45" x14ac:dyDescent="0.15">
      <c r="AR1763" t="s">
        <v>195</v>
      </c>
      <c r="AS1763" t="s">
        <v>1562</v>
      </c>
    </row>
    <row r="1764" spans="44:45" x14ac:dyDescent="0.15">
      <c r="AR1764" t="s">
        <v>195</v>
      </c>
      <c r="AS1764" t="s">
        <v>1060</v>
      </c>
    </row>
    <row r="1765" spans="44:45" x14ac:dyDescent="0.15">
      <c r="AR1765" t="s">
        <v>195</v>
      </c>
      <c r="AS1765" t="s">
        <v>1087</v>
      </c>
    </row>
    <row r="1766" spans="44:45" x14ac:dyDescent="0.15">
      <c r="AR1766" t="s">
        <v>195</v>
      </c>
      <c r="AS1766" t="s">
        <v>1053</v>
      </c>
    </row>
    <row r="1767" spans="44:45" x14ac:dyDescent="0.15">
      <c r="AR1767" t="s">
        <v>195</v>
      </c>
      <c r="AS1767" t="s">
        <v>1080</v>
      </c>
    </row>
    <row r="1768" spans="44:45" x14ac:dyDescent="0.15">
      <c r="AR1768" t="s">
        <v>195</v>
      </c>
      <c r="AS1768" t="s">
        <v>1076</v>
      </c>
    </row>
    <row r="1769" spans="44:45" x14ac:dyDescent="0.15">
      <c r="AR1769" t="s">
        <v>195</v>
      </c>
      <c r="AS1769" t="s">
        <v>1563</v>
      </c>
    </row>
    <row r="1770" spans="44:45" x14ac:dyDescent="0.15">
      <c r="AR1770" t="s">
        <v>480</v>
      </c>
      <c r="AS1770" t="s">
        <v>1351</v>
      </c>
    </row>
    <row r="1771" spans="44:45" x14ac:dyDescent="0.15">
      <c r="AR1771" t="s">
        <v>480</v>
      </c>
      <c r="AS1771" t="s">
        <v>1044</v>
      </c>
    </row>
    <row r="1772" spans="44:45" x14ac:dyDescent="0.15">
      <c r="AR1772" t="s">
        <v>480</v>
      </c>
      <c r="AS1772" t="s">
        <v>1045</v>
      </c>
    </row>
    <row r="1773" spans="44:45" x14ac:dyDescent="0.15">
      <c r="AR1773" t="s">
        <v>480</v>
      </c>
      <c r="AS1773" t="s">
        <v>1053</v>
      </c>
    </row>
    <row r="1774" spans="44:45" x14ac:dyDescent="0.15">
      <c r="AR1774" t="s">
        <v>480</v>
      </c>
      <c r="AS1774" t="s">
        <v>1047</v>
      </c>
    </row>
    <row r="1775" spans="44:45" x14ac:dyDescent="0.15">
      <c r="AR1775" t="s">
        <v>480</v>
      </c>
      <c r="AS1775" t="s">
        <v>1352</v>
      </c>
    </row>
    <row r="1776" spans="44:45" x14ac:dyDescent="0.15">
      <c r="AR1776" t="s">
        <v>480</v>
      </c>
      <c r="AS1776" t="s">
        <v>1060</v>
      </c>
    </row>
    <row r="1777" spans="44:45" x14ac:dyDescent="0.15">
      <c r="AR1777" t="s">
        <v>480</v>
      </c>
      <c r="AS1777" t="s">
        <v>1061</v>
      </c>
    </row>
    <row r="1778" spans="44:45" x14ac:dyDescent="0.15">
      <c r="AR1778" t="s">
        <v>480</v>
      </c>
      <c r="AS1778" t="s">
        <v>1053</v>
      </c>
    </row>
    <row r="1779" spans="44:45" x14ac:dyDescent="0.15">
      <c r="AR1779" t="s">
        <v>480</v>
      </c>
      <c r="AS1779" t="s">
        <v>1062</v>
      </c>
    </row>
    <row r="1780" spans="44:45" x14ac:dyDescent="0.15">
      <c r="AR1780" t="s">
        <v>480</v>
      </c>
      <c r="AS1780" t="s">
        <v>1564</v>
      </c>
    </row>
    <row r="1781" spans="44:45" x14ac:dyDescent="0.15">
      <c r="AR1781" t="s">
        <v>480</v>
      </c>
      <c r="AS1781" t="s">
        <v>1060</v>
      </c>
    </row>
    <row r="1782" spans="44:45" x14ac:dyDescent="0.15">
      <c r="AR1782" t="s">
        <v>480</v>
      </c>
      <c r="AS1782" t="s">
        <v>1061</v>
      </c>
    </row>
    <row r="1783" spans="44:45" x14ac:dyDescent="0.15">
      <c r="AR1783" t="s">
        <v>480</v>
      </c>
      <c r="AS1783" t="s">
        <v>1053</v>
      </c>
    </row>
    <row r="1784" spans="44:45" x14ac:dyDescent="0.15">
      <c r="AR1784" t="s">
        <v>480</v>
      </c>
      <c r="AS1784" t="s">
        <v>1062</v>
      </c>
    </row>
    <row r="1785" spans="44:45" x14ac:dyDescent="0.15">
      <c r="AR1785" t="s">
        <v>480</v>
      </c>
      <c r="AS1785" t="s">
        <v>1565</v>
      </c>
    </row>
    <row r="1786" spans="44:45" x14ac:dyDescent="0.15">
      <c r="AR1786" t="s">
        <v>535</v>
      </c>
      <c r="AS1786" t="s">
        <v>1355</v>
      </c>
    </row>
    <row r="1787" spans="44:45" x14ac:dyDescent="0.15">
      <c r="AR1787" t="s">
        <v>535</v>
      </c>
      <c r="AS1787" t="s">
        <v>1060</v>
      </c>
    </row>
    <row r="1788" spans="44:45" x14ac:dyDescent="0.15">
      <c r="AR1788" t="s">
        <v>535</v>
      </c>
      <c r="AS1788" t="s">
        <v>1061</v>
      </c>
    </row>
    <row r="1789" spans="44:45" x14ac:dyDescent="0.15">
      <c r="AR1789" t="s">
        <v>535</v>
      </c>
      <c r="AS1789" t="s">
        <v>1083</v>
      </c>
    </row>
    <row r="1790" spans="44:45" x14ac:dyDescent="0.15">
      <c r="AR1790" t="s">
        <v>535</v>
      </c>
      <c r="AS1790" t="s">
        <v>1047</v>
      </c>
    </row>
    <row r="1791" spans="44:45" x14ac:dyDescent="0.15">
      <c r="AR1791" t="s">
        <v>535</v>
      </c>
      <c r="AS1791" t="s">
        <v>1092</v>
      </c>
    </row>
    <row r="1792" spans="44:45" x14ac:dyDescent="0.15">
      <c r="AR1792" t="s">
        <v>535</v>
      </c>
      <c r="AS1792" t="s">
        <v>1566</v>
      </c>
    </row>
    <row r="1793" spans="44:45" x14ac:dyDescent="0.15">
      <c r="AR1793" t="s">
        <v>535</v>
      </c>
      <c r="AS1793" t="s">
        <v>1060</v>
      </c>
    </row>
    <row r="1794" spans="44:45" x14ac:dyDescent="0.15">
      <c r="AR1794" t="s">
        <v>535</v>
      </c>
      <c r="AS1794" t="s">
        <v>1061</v>
      </c>
    </row>
    <row r="1795" spans="44:45" x14ac:dyDescent="0.15">
      <c r="AR1795" t="s">
        <v>535</v>
      </c>
      <c r="AS1795" t="s">
        <v>1053</v>
      </c>
    </row>
    <row r="1796" spans="44:45" x14ac:dyDescent="0.15">
      <c r="AR1796" t="s">
        <v>535</v>
      </c>
      <c r="AS1796" t="s">
        <v>1062</v>
      </c>
    </row>
    <row r="1797" spans="44:45" x14ac:dyDescent="0.15">
      <c r="AR1797" t="s">
        <v>535</v>
      </c>
      <c r="AS1797" t="s">
        <v>1076</v>
      </c>
    </row>
    <row r="1798" spans="44:45" x14ac:dyDescent="0.15">
      <c r="AR1798" t="s">
        <v>535</v>
      </c>
      <c r="AS1798" t="s">
        <v>1567</v>
      </c>
    </row>
    <row r="1799" spans="44:45" x14ac:dyDescent="0.15">
      <c r="AR1799" t="s">
        <v>535</v>
      </c>
      <c r="AS1799" t="s">
        <v>1568</v>
      </c>
    </row>
    <row r="1800" spans="44:45" x14ac:dyDescent="0.15">
      <c r="AR1800" t="s">
        <v>355</v>
      </c>
      <c r="AS1800" t="s">
        <v>1569</v>
      </c>
    </row>
    <row r="1801" spans="44:45" x14ac:dyDescent="0.15">
      <c r="AR1801" t="s">
        <v>355</v>
      </c>
      <c r="AS1801" t="s">
        <v>1060</v>
      </c>
    </row>
    <row r="1802" spans="44:45" x14ac:dyDescent="0.15">
      <c r="AR1802" t="s">
        <v>355</v>
      </c>
      <c r="AS1802" t="s">
        <v>1061</v>
      </c>
    </row>
    <row r="1803" spans="44:45" x14ac:dyDescent="0.15">
      <c r="AR1803" t="s">
        <v>355</v>
      </c>
      <c r="AS1803" t="s">
        <v>1053</v>
      </c>
    </row>
    <row r="1804" spans="44:45" x14ac:dyDescent="0.15">
      <c r="AR1804" t="s">
        <v>355</v>
      </c>
      <c r="AS1804" t="s">
        <v>1089</v>
      </c>
    </row>
    <row r="1805" spans="44:45" x14ac:dyDescent="0.15">
      <c r="AR1805" t="s">
        <v>355</v>
      </c>
      <c r="AS1805" t="s">
        <v>1570</v>
      </c>
    </row>
    <row r="1806" spans="44:45" x14ac:dyDescent="0.15">
      <c r="AR1806" t="s">
        <v>355</v>
      </c>
      <c r="AS1806" t="s">
        <v>1060</v>
      </c>
    </row>
    <row r="1807" spans="44:45" x14ac:dyDescent="0.15">
      <c r="AR1807" t="s">
        <v>355</v>
      </c>
      <c r="AS1807" t="s">
        <v>1061</v>
      </c>
    </row>
    <row r="1808" spans="44:45" x14ac:dyDescent="0.15">
      <c r="AR1808" t="s">
        <v>355</v>
      </c>
      <c r="AS1808" t="s">
        <v>1053</v>
      </c>
    </row>
    <row r="1809" spans="44:45" x14ac:dyDescent="0.15">
      <c r="AR1809" t="s">
        <v>355</v>
      </c>
      <c r="AS1809" t="s">
        <v>1062</v>
      </c>
    </row>
    <row r="1810" spans="44:45" x14ac:dyDescent="0.15">
      <c r="AR1810" t="s">
        <v>355</v>
      </c>
      <c r="AS1810" t="s">
        <v>1571</v>
      </c>
    </row>
    <row r="1811" spans="44:45" x14ac:dyDescent="0.15">
      <c r="AR1811" t="s">
        <v>355</v>
      </c>
      <c r="AS1811" t="s">
        <v>1060</v>
      </c>
    </row>
    <row r="1812" spans="44:45" x14ac:dyDescent="0.15">
      <c r="AR1812" t="s">
        <v>355</v>
      </c>
      <c r="AS1812" t="s">
        <v>1061</v>
      </c>
    </row>
    <row r="1813" spans="44:45" x14ac:dyDescent="0.15">
      <c r="AR1813" t="s">
        <v>355</v>
      </c>
      <c r="AS1813" t="s">
        <v>1053</v>
      </c>
    </row>
    <row r="1814" spans="44:45" x14ac:dyDescent="0.15">
      <c r="AR1814" t="s">
        <v>355</v>
      </c>
      <c r="AS1814" t="s">
        <v>1062</v>
      </c>
    </row>
    <row r="1815" spans="44:45" x14ac:dyDescent="0.15">
      <c r="AR1815" t="s">
        <v>355</v>
      </c>
      <c r="AS1815" t="s">
        <v>1572</v>
      </c>
    </row>
    <row r="1816" spans="44:45" x14ac:dyDescent="0.15">
      <c r="AR1816" t="s">
        <v>390</v>
      </c>
      <c r="AS1816" t="s">
        <v>1363</v>
      </c>
    </row>
    <row r="1817" spans="44:45" x14ac:dyDescent="0.15">
      <c r="AR1817" t="s">
        <v>390</v>
      </c>
      <c r="AS1817" t="s">
        <v>1044</v>
      </c>
    </row>
    <row r="1818" spans="44:45" x14ac:dyDescent="0.15">
      <c r="AR1818" t="s">
        <v>390</v>
      </c>
      <c r="AS1818" t="s">
        <v>1045</v>
      </c>
    </row>
    <row r="1819" spans="44:45" x14ac:dyDescent="0.15">
      <c r="AR1819" t="s">
        <v>390</v>
      </c>
      <c r="AS1819" t="s">
        <v>1053</v>
      </c>
    </row>
    <row r="1820" spans="44:45" x14ac:dyDescent="0.15">
      <c r="AR1820" t="s">
        <v>390</v>
      </c>
      <c r="AS1820" t="s">
        <v>1047</v>
      </c>
    </row>
    <row r="1821" spans="44:45" x14ac:dyDescent="0.15">
      <c r="AR1821" t="s">
        <v>390</v>
      </c>
      <c r="AS1821" t="s">
        <v>1573</v>
      </c>
    </row>
    <row r="1822" spans="44:45" x14ac:dyDescent="0.15">
      <c r="AR1822" t="s">
        <v>390</v>
      </c>
      <c r="AS1822" t="s">
        <v>1044</v>
      </c>
    </row>
    <row r="1823" spans="44:45" x14ac:dyDescent="0.15">
      <c r="AR1823" t="s">
        <v>390</v>
      </c>
      <c r="AS1823" t="s">
        <v>1061</v>
      </c>
    </row>
    <row r="1824" spans="44:45" x14ac:dyDescent="0.15">
      <c r="AR1824" t="s">
        <v>390</v>
      </c>
      <c r="AS1824" t="s">
        <v>1053</v>
      </c>
    </row>
    <row r="1825" spans="44:45" x14ac:dyDescent="0.15">
      <c r="AR1825" t="s">
        <v>390</v>
      </c>
      <c r="AS1825" t="s">
        <v>1062</v>
      </c>
    </row>
    <row r="1826" spans="44:45" x14ac:dyDescent="0.15">
      <c r="AR1826" t="s">
        <v>390</v>
      </c>
      <c r="AS1826" t="s">
        <v>1574</v>
      </c>
    </row>
    <row r="1827" spans="44:45" x14ac:dyDescent="0.15">
      <c r="AR1827" t="s">
        <v>390</v>
      </c>
      <c r="AS1827" t="s">
        <v>1575</v>
      </c>
    </row>
    <row r="1828" spans="44:45" x14ac:dyDescent="0.15">
      <c r="AR1828" t="s">
        <v>303</v>
      </c>
      <c r="AS1828" t="s">
        <v>1367</v>
      </c>
    </row>
    <row r="1829" spans="44:45" x14ac:dyDescent="0.15">
      <c r="AR1829" t="s">
        <v>303</v>
      </c>
      <c r="AS1829" t="s">
        <v>1060</v>
      </c>
    </row>
    <row r="1830" spans="44:45" x14ac:dyDescent="0.15">
      <c r="AR1830" t="s">
        <v>303</v>
      </c>
      <c r="AS1830" t="s">
        <v>1136</v>
      </c>
    </row>
    <row r="1831" spans="44:45" x14ac:dyDescent="0.15">
      <c r="AR1831" t="s">
        <v>303</v>
      </c>
      <c r="AS1831" t="s">
        <v>1137</v>
      </c>
    </row>
    <row r="1832" spans="44:45" x14ac:dyDescent="0.15">
      <c r="AR1832" t="s">
        <v>303</v>
      </c>
      <c r="AS1832" t="s">
        <v>1138</v>
      </c>
    </row>
    <row r="1833" spans="44:45" x14ac:dyDescent="0.15">
      <c r="AR1833" t="s">
        <v>303</v>
      </c>
      <c r="AS1833" t="s">
        <v>1054</v>
      </c>
    </row>
    <row r="1834" spans="44:45" x14ac:dyDescent="0.15">
      <c r="AR1834" t="s">
        <v>303</v>
      </c>
      <c r="AS1834" t="s">
        <v>1576</v>
      </c>
    </row>
    <row r="1835" spans="44:45" x14ac:dyDescent="0.15">
      <c r="AR1835" t="s">
        <v>303</v>
      </c>
      <c r="AS1835" t="s">
        <v>1060</v>
      </c>
    </row>
    <row r="1836" spans="44:45" x14ac:dyDescent="0.15">
      <c r="AR1836" t="s">
        <v>303</v>
      </c>
      <c r="AS1836" t="s">
        <v>1061</v>
      </c>
    </row>
    <row r="1837" spans="44:45" x14ac:dyDescent="0.15">
      <c r="AR1837" t="s">
        <v>303</v>
      </c>
      <c r="AS1837" t="s">
        <v>1053</v>
      </c>
    </row>
    <row r="1838" spans="44:45" x14ac:dyDescent="0.15">
      <c r="AR1838" t="s">
        <v>303</v>
      </c>
      <c r="AS1838" t="s">
        <v>1139</v>
      </c>
    </row>
    <row r="1839" spans="44:45" x14ac:dyDescent="0.15">
      <c r="AR1839" t="s">
        <v>303</v>
      </c>
      <c r="AS1839" t="s">
        <v>1577</v>
      </c>
    </row>
    <row r="1840" spans="44:45" x14ac:dyDescent="0.15">
      <c r="AR1840" t="s">
        <v>303</v>
      </c>
      <c r="AS1840" t="s">
        <v>1060</v>
      </c>
    </row>
    <row r="1841" spans="44:45" x14ac:dyDescent="0.15">
      <c r="AR1841" t="s">
        <v>303</v>
      </c>
      <c r="AS1841" t="s">
        <v>1061</v>
      </c>
    </row>
    <row r="1842" spans="44:45" x14ac:dyDescent="0.15">
      <c r="AR1842" t="s">
        <v>303</v>
      </c>
      <c r="AS1842" t="s">
        <v>1140</v>
      </c>
    </row>
    <row r="1843" spans="44:45" x14ac:dyDescent="0.15">
      <c r="AR1843" t="s">
        <v>303</v>
      </c>
      <c r="AS1843" t="s">
        <v>1578</v>
      </c>
    </row>
    <row r="1844" spans="44:45" x14ac:dyDescent="0.15">
      <c r="AR1844" t="s">
        <v>301</v>
      </c>
      <c r="AS1844" t="s">
        <v>1579</v>
      </c>
    </row>
    <row r="1845" spans="44:45" x14ac:dyDescent="0.15">
      <c r="AR1845" t="s">
        <v>301</v>
      </c>
      <c r="AS1845" t="s">
        <v>1044</v>
      </c>
    </row>
    <row r="1846" spans="44:45" x14ac:dyDescent="0.15">
      <c r="AR1846" t="s">
        <v>301</v>
      </c>
      <c r="AS1846" t="s">
        <v>1045</v>
      </c>
    </row>
    <row r="1847" spans="44:45" x14ac:dyDescent="0.15">
      <c r="AR1847" t="s">
        <v>301</v>
      </c>
      <c r="AS1847" t="s">
        <v>1055</v>
      </c>
    </row>
    <row r="1848" spans="44:45" x14ac:dyDescent="0.15">
      <c r="AR1848" t="s">
        <v>301</v>
      </c>
      <c r="AS1848" t="s">
        <v>1093</v>
      </c>
    </row>
    <row r="1849" spans="44:45" x14ac:dyDescent="0.15">
      <c r="AR1849" t="s">
        <v>301</v>
      </c>
      <c r="AS1849" t="s">
        <v>1580</v>
      </c>
    </row>
    <row r="1850" spans="44:45" x14ac:dyDescent="0.15">
      <c r="AR1850" t="s">
        <v>301</v>
      </c>
      <c r="AS1850" t="s">
        <v>1060</v>
      </c>
    </row>
    <row r="1851" spans="44:45" x14ac:dyDescent="0.15">
      <c r="AR1851" t="s">
        <v>301</v>
      </c>
      <c r="AS1851" t="s">
        <v>1061</v>
      </c>
    </row>
    <row r="1852" spans="44:45" x14ac:dyDescent="0.15">
      <c r="AR1852" t="s">
        <v>301</v>
      </c>
      <c r="AS1852" t="s">
        <v>1083</v>
      </c>
    </row>
    <row r="1853" spans="44:45" x14ac:dyDescent="0.15">
      <c r="AR1853" t="s">
        <v>301</v>
      </c>
      <c r="AS1853" t="s">
        <v>1080</v>
      </c>
    </row>
    <row r="1854" spans="44:45" x14ac:dyDescent="0.15">
      <c r="AR1854" t="s">
        <v>301</v>
      </c>
      <c r="AS1854" t="s">
        <v>1076</v>
      </c>
    </row>
    <row r="1855" spans="44:45" x14ac:dyDescent="0.15">
      <c r="AR1855" t="s">
        <v>301</v>
      </c>
      <c r="AS1855" t="s">
        <v>1581</v>
      </c>
    </row>
    <row r="1856" spans="44:45" x14ac:dyDescent="0.15">
      <c r="AR1856" t="s">
        <v>301</v>
      </c>
      <c r="AS1856" t="s">
        <v>1044</v>
      </c>
    </row>
    <row r="1857" spans="44:45" x14ac:dyDescent="0.15">
      <c r="AR1857" t="s">
        <v>301</v>
      </c>
      <c r="AS1857" t="s">
        <v>1061</v>
      </c>
    </row>
    <row r="1858" spans="44:45" x14ac:dyDescent="0.15">
      <c r="AR1858" t="s">
        <v>301</v>
      </c>
      <c r="AS1858" t="s">
        <v>1082</v>
      </c>
    </row>
    <row r="1859" spans="44:45" x14ac:dyDescent="0.15">
      <c r="AR1859" t="s">
        <v>301</v>
      </c>
      <c r="AS1859" t="s">
        <v>1582</v>
      </c>
    </row>
    <row r="1860" spans="44:45" x14ac:dyDescent="0.15">
      <c r="AR1860" t="s">
        <v>188</v>
      </c>
      <c r="AS1860" t="s">
        <v>1375</v>
      </c>
    </row>
    <row r="1861" spans="44:45" x14ac:dyDescent="0.15">
      <c r="AR1861" t="s">
        <v>188</v>
      </c>
      <c r="AS1861" t="s">
        <v>1044</v>
      </c>
    </row>
    <row r="1862" spans="44:45" x14ac:dyDescent="0.15">
      <c r="AR1862" t="s">
        <v>188</v>
      </c>
      <c r="AS1862" t="s">
        <v>1052</v>
      </c>
    </row>
    <row r="1863" spans="44:45" x14ac:dyDescent="0.15">
      <c r="AR1863" t="s">
        <v>188</v>
      </c>
      <c r="AS1863" t="s">
        <v>1053</v>
      </c>
    </row>
    <row r="1864" spans="44:45" x14ac:dyDescent="0.15">
      <c r="AR1864" t="s">
        <v>188</v>
      </c>
      <c r="AS1864" t="s">
        <v>1080</v>
      </c>
    </row>
    <row r="1865" spans="44:45" x14ac:dyDescent="0.15">
      <c r="AR1865" t="s">
        <v>188</v>
      </c>
      <c r="AS1865" t="s">
        <v>1064</v>
      </c>
    </row>
    <row r="1866" spans="44:45" x14ac:dyDescent="0.15">
      <c r="AR1866" t="s">
        <v>188</v>
      </c>
      <c r="AS1866" t="s">
        <v>1088</v>
      </c>
    </row>
    <row r="1867" spans="44:45" x14ac:dyDescent="0.15">
      <c r="AR1867" t="s">
        <v>188</v>
      </c>
      <c r="AS1867" t="s">
        <v>1583</v>
      </c>
    </row>
    <row r="1868" spans="44:45" x14ac:dyDescent="0.15">
      <c r="AR1868" t="s">
        <v>188</v>
      </c>
      <c r="AS1868" t="s">
        <v>1044</v>
      </c>
    </row>
    <row r="1869" spans="44:45" x14ac:dyDescent="0.15">
      <c r="AR1869" t="s">
        <v>188</v>
      </c>
      <c r="AS1869" t="s">
        <v>1061</v>
      </c>
    </row>
    <row r="1870" spans="44:45" x14ac:dyDescent="0.15">
      <c r="AR1870" t="s">
        <v>188</v>
      </c>
      <c r="AS1870" t="s">
        <v>1053</v>
      </c>
    </row>
    <row r="1871" spans="44:45" x14ac:dyDescent="0.15">
      <c r="AR1871" t="s">
        <v>188</v>
      </c>
      <c r="AS1871" t="s">
        <v>1062</v>
      </c>
    </row>
    <row r="1872" spans="44:45" x14ac:dyDescent="0.15">
      <c r="AR1872" t="s">
        <v>188</v>
      </c>
      <c r="AS1872" t="s">
        <v>1584</v>
      </c>
    </row>
    <row r="1873" spans="44:45" x14ac:dyDescent="0.15">
      <c r="AR1873" t="s">
        <v>188</v>
      </c>
      <c r="AS1873" t="s">
        <v>1060</v>
      </c>
    </row>
    <row r="1874" spans="44:45" x14ac:dyDescent="0.15">
      <c r="AR1874" t="s">
        <v>188</v>
      </c>
      <c r="AS1874" t="s">
        <v>1061</v>
      </c>
    </row>
    <row r="1875" spans="44:45" x14ac:dyDescent="0.15">
      <c r="AR1875" t="s">
        <v>188</v>
      </c>
      <c r="AS1875" t="s">
        <v>1082</v>
      </c>
    </row>
    <row r="1876" spans="44:45" x14ac:dyDescent="0.15">
      <c r="AR1876" t="s">
        <v>188</v>
      </c>
      <c r="AS1876" t="s">
        <v>1062</v>
      </c>
    </row>
    <row r="1877" spans="44:45" x14ac:dyDescent="0.15">
      <c r="AR1877" t="s">
        <v>182</v>
      </c>
      <c r="AS1877" t="s">
        <v>1378</v>
      </c>
    </row>
    <row r="1878" spans="44:45" x14ac:dyDescent="0.15">
      <c r="AR1878" t="s">
        <v>182</v>
      </c>
      <c r="AS1878" t="s">
        <v>1044</v>
      </c>
    </row>
    <row r="1879" spans="44:45" x14ac:dyDescent="0.15">
      <c r="AR1879" t="s">
        <v>182</v>
      </c>
      <c r="AS1879" t="s">
        <v>1061</v>
      </c>
    </row>
    <row r="1880" spans="44:45" x14ac:dyDescent="0.15">
      <c r="AR1880" t="s">
        <v>182</v>
      </c>
      <c r="AS1880" t="s">
        <v>1083</v>
      </c>
    </row>
    <row r="1881" spans="44:45" x14ac:dyDescent="0.15">
      <c r="AR1881" t="s">
        <v>182</v>
      </c>
      <c r="AS1881" t="s">
        <v>1047</v>
      </c>
    </row>
    <row r="1882" spans="44:45" x14ac:dyDescent="0.15">
      <c r="AR1882" t="s">
        <v>182</v>
      </c>
      <c r="AS1882" t="s">
        <v>1092</v>
      </c>
    </row>
    <row r="1883" spans="44:45" x14ac:dyDescent="0.15">
      <c r="AR1883" t="s">
        <v>182</v>
      </c>
      <c r="AS1883" t="s">
        <v>1585</v>
      </c>
    </row>
    <row r="1884" spans="44:45" x14ac:dyDescent="0.15">
      <c r="AR1884" t="s">
        <v>182</v>
      </c>
      <c r="AS1884" t="s">
        <v>1060</v>
      </c>
    </row>
    <row r="1885" spans="44:45" x14ac:dyDescent="0.15">
      <c r="AR1885" t="s">
        <v>182</v>
      </c>
      <c r="AS1885" t="s">
        <v>1061</v>
      </c>
    </row>
    <row r="1886" spans="44:45" x14ac:dyDescent="0.15">
      <c r="AR1886" t="s">
        <v>182</v>
      </c>
      <c r="AS1886" t="s">
        <v>1053</v>
      </c>
    </row>
    <row r="1887" spans="44:45" x14ac:dyDescent="0.15">
      <c r="AR1887" t="s">
        <v>182</v>
      </c>
      <c r="AS1887" t="s">
        <v>1062</v>
      </c>
    </row>
    <row r="1888" spans="44:45" x14ac:dyDescent="0.15">
      <c r="AR1888" t="s">
        <v>182</v>
      </c>
      <c r="AS1888" t="s">
        <v>1586</v>
      </c>
    </row>
    <row r="1889" spans="44:45" x14ac:dyDescent="0.15">
      <c r="AR1889" t="s">
        <v>182</v>
      </c>
      <c r="AS1889" t="s">
        <v>1060</v>
      </c>
    </row>
    <row r="1890" spans="44:45" x14ac:dyDescent="0.15">
      <c r="AR1890" t="s">
        <v>182</v>
      </c>
      <c r="AS1890" t="s">
        <v>1061</v>
      </c>
    </row>
    <row r="1891" spans="44:45" x14ac:dyDescent="0.15">
      <c r="AR1891" t="s">
        <v>182</v>
      </c>
      <c r="AS1891" t="s">
        <v>1053</v>
      </c>
    </row>
    <row r="1892" spans="44:45" x14ac:dyDescent="0.15">
      <c r="AR1892" t="s">
        <v>182</v>
      </c>
      <c r="AS1892" t="s">
        <v>1062</v>
      </c>
    </row>
    <row r="1893" spans="44:45" x14ac:dyDescent="0.15">
      <c r="AR1893" t="s">
        <v>182</v>
      </c>
      <c r="AS1893" t="s">
        <v>1381</v>
      </c>
    </row>
    <row r="1894" spans="44:45" x14ac:dyDescent="0.15">
      <c r="AR1894" t="s">
        <v>216</v>
      </c>
      <c r="AS1894" t="s">
        <v>1382</v>
      </c>
    </row>
    <row r="1895" spans="44:45" x14ac:dyDescent="0.15">
      <c r="AR1895" t="s">
        <v>216</v>
      </c>
      <c r="AS1895" t="s">
        <v>1044</v>
      </c>
    </row>
    <row r="1896" spans="44:45" x14ac:dyDescent="0.15">
      <c r="AR1896" t="s">
        <v>216</v>
      </c>
      <c r="AS1896" t="s">
        <v>1045</v>
      </c>
    </row>
    <row r="1897" spans="44:45" x14ac:dyDescent="0.15">
      <c r="AR1897" t="s">
        <v>216</v>
      </c>
      <c r="AS1897" t="s">
        <v>1083</v>
      </c>
    </row>
    <row r="1898" spans="44:45" x14ac:dyDescent="0.15">
      <c r="AR1898" t="s">
        <v>216</v>
      </c>
      <c r="AS1898" t="s">
        <v>1047</v>
      </c>
    </row>
    <row r="1899" spans="44:45" x14ac:dyDescent="0.15">
      <c r="AR1899" t="s">
        <v>216</v>
      </c>
      <c r="AS1899" t="s">
        <v>1048</v>
      </c>
    </row>
    <row r="1900" spans="44:45" x14ac:dyDescent="0.15">
      <c r="AR1900" t="s">
        <v>216</v>
      </c>
      <c r="AS1900" t="s">
        <v>1587</v>
      </c>
    </row>
    <row r="1901" spans="44:45" x14ac:dyDescent="0.15">
      <c r="AR1901" t="s">
        <v>216</v>
      </c>
      <c r="AS1901" t="s">
        <v>1044</v>
      </c>
    </row>
    <row r="1902" spans="44:45" x14ac:dyDescent="0.15">
      <c r="AR1902" t="s">
        <v>216</v>
      </c>
      <c r="AS1902" t="s">
        <v>1061</v>
      </c>
    </row>
    <row r="1903" spans="44:45" x14ac:dyDescent="0.15">
      <c r="AR1903" t="s">
        <v>216</v>
      </c>
      <c r="AS1903" t="s">
        <v>1053</v>
      </c>
    </row>
    <row r="1904" spans="44:45" x14ac:dyDescent="0.15">
      <c r="AR1904" t="s">
        <v>216</v>
      </c>
      <c r="AS1904" t="s">
        <v>1062</v>
      </c>
    </row>
    <row r="1905" spans="44:45" x14ac:dyDescent="0.15">
      <c r="AR1905" t="s">
        <v>216</v>
      </c>
      <c r="AS1905" t="s">
        <v>1588</v>
      </c>
    </row>
    <row r="1906" spans="44:45" x14ac:dyDescent="0.15">
      <c r="AR1906" t="s">
        <v>216</v>
      </c>
      <c r="AS1906" t="s">
        <v>1099</v>
      </c>
    </row>
    <row r="1907" spans="44:45" x14ac:dyDescent="0.15">
      <c r="AR1907" t="s">
        <v>216</v>
      </c>
      <c r="AS1907" t="s">
        <v>1074</v>
      </c>
    </row>
    <row r="1908" spans="44:45" x14ac:dyDescent="0.15">
      <c r="AR1908" t="s">
        <v>216</v>
      </c>
      <c r="AS1908" t="s">
        <v>1075</v>
      </c>
    </row>
    <row r="1909" spans="44:45" x14ac:dyDescent="0.15">
      <c r="AR1909" t="s">
        <v>216</v>
      </c>
      <c r="AS1909" t="s">
        <v>1062</v>
      </c>
    </row>
    <row r="1910" spans="44:45" x14ac:dyDescent="0.15">
      <c r="AR1910" t="s">
        <v>389</v>
      </c>
      <c r="AS1910" t="s">
        <v>1589</v>
      </c>
    </row>
    <row r="1911" spans="44:45" x14ac:dyDescent="0.15">
      <c r="AR1911" t="s">
        <v>389</v>
      </c>
      <c r="AS1911" t="s">
        <v>1051</v>
      </c>
    </row>
    <row r="1912" spans="44:45" x14ac:dyDescent="0.15">
      <c r="AR1912" t="s">
        <v>389</v>
      </c>
      <c r="AS1912" t="s">
        <v>1045</v>
      </c>
    </row>
    <row r="1913" spans="44:45" x14ac:dyDescent="0.15">
      <c r="AR1913" t="s">
        <v>389</v>
      </c>
      <c r="AS1913" t="s">
        <v>1053</v>
      </c>
    </row>
    <row r="1914" spans="44:45" x14ac:dyDescent="0.15">
      <c r="AR1914" t="s">
        <v>389</v>
      </c>
      <c r="AS1914" t="s">
        <v>1080</v>
      </c>
    </row>
    <row r="1915" spans="44:45" x14ac:dyDescent="0.15">
      <c r="AR1915" t="s">
        <v>389</v>
      </c>
      <c r="AS1915" t="s">
        <v>1064</v>
      </c>
    </row>
    <row r="1916" spans="44:45" x14ac:dyDescent="0.15">
      <c r="AR1916" t="s">
        <v>389</v>
      </c>
      <c r="AS1916" t="s">
        <v>1088</v>
      </c>
    </row>
    <row r="1917" spans="44:45" x14ac:dyDescent="0.15">
      <c r="AR1917" t="s">
        <v>389</v>
      </c>
      <c r="AS1917" t="s">
        <v>1590</v>
      </c>
    </row>
    <row r="1918" spans="44:45" x14ac:dyDescent="0.15">
      <c r="AR1918" t="s">
        <v>389</v>
      </c>
      <c r="AS1918" t="s">
        <v>1044</v>
      </c>
    </row>
    <row r="1919" spans="44:45" x14ac:dyDescent="0.15">
      <c r="AR1919" t="s">
        <v>389</v>
      </c>
      <c r="AS1919" t="s">
        <v>1061</v>
      </c>
    </row>
    <row r="1920" spans="44:45" x14ac:dyDescent="0.15">
      <c r="AR1920" t="s">
        <v>389</v>
      </c>
      <c r="AS1920" t="s">
        <v>1053</v>
      </c>
    </row>
    <row r="1921" spans="44:45" x14ac:dyDescent="0.15">
      <c r="AR1921" t="s">
        <v>389</v>
      </c>
      <c r="AS1921" t="s">
        <v>1062</v>
      </c>
    </row>
    <row r="1922" spans="44:45" x14ac:dyDescent="0.15">
      <c r="AR1922" t="s">
        <v>389</v>
      </c>
      <c r="AS1922" t="s">
        <v>1591</v>
      </c>
    </row>
    <row r="1923" spans="44:45" x14ac:dyDescent="0.15">
      <c r="AR1923" t="s">
        <v>389</v>
      </c>
      <c r="AS1923" t="s">
        <v>1060</v>
      </c>
    </row>
    <row r="1924" spans="44:45" x14ac:dyDescent="0.15">
      <c r="AR1924" t="s">
        <v>389</v>
      </c>
      <c r="AS1924" t="s">
        <v>1061</v>
      </c>
    </row>
    <row r="1925" spans="44:45" x14ac:dyDescent="0.15">
      <c r="AR1925" t="s">
        <v>389</v>
      </c>
      <c r="AS1925" t="s">
        <v>1082</v>
      </c>
    </row>
    <row r="1926" spans="44:45" x14ac:dyDescent="0.15">
      <c r="AR1926" t="s">
        <v>389</v>
      </c>
      <c r="AS1926" t="s">
        <v>1592</v>
      </c>
    </row>
    <row r="1927" spans="44:45" x14ac:dyDescent="0.15">
      <c r="AR1927" t="s">
        <v>393</v>
      </c>
      <c r="AS1927" t="s">
        <v>1593</v>
      </c>
    </row>
    <row r="1928" spans="44:45" x14ac:dyDescent="0.15">
      <c r="AR1928" t="s">
        <v>393</v>
      </c>
      <c r="AS1928" t="s">
        <v>1044</v>
      </c>
    </row>
    <row r="1929" spans="44:45" x14ac:dyDescent="0.15">
      <c r="AR1929" t="s">
        <v>393</v>
      </c>
      <c r="AS1929" t="s">
        <v>1061</v>
      </c>
    </row>
    <row r="1930" spans="44:45" x14ac:dyDescent="0.15">
      <c r="AR1930" t="s">
        <v>393</v>
      </c>
      <c r="AS1930" t="s">
        <v>1053</v>
      </c>
    </row>
    <row r="1931" spans="44:45" x14ac:dyDescent="0.15">
      <c r="AR1931" t="s">
        <v>393</v>
      </c>
      <c r="AS1931" t="s">
        <v>1594</v>
      </c>
    </row>
    <row r="1932" spans="44:45" x14ac:dyDescent="0.15">
      <c r="AR1932" t="s">
        <v>393</v>
      </c>
      <c r="AS1932" t="s">
        <v>1060</v>
      </c>
    </row>
    <row r="1933" spans="44:45" x14ac:dyDescent="0.15">
      <c r="AR1933" t="s">
        <v>393</v>
      </c>
      <c r="AS1933" t="s">
        <v>1061</v>
      </c>
    </row>
    <row r="1934" spans="44:45" x14ac:dyDescent="0.15">
      <c r="AR1934" t="s">
        <v>393</v>
      </c>
      <c r="AS1934" t="s">
        <v>1083</v>
      </c>
    </row>
    <row r="1935" spans="44:45" x14ac:dyDescent="0.15">
      <c r="AR1935" t="s">
        <v>393</v>
      </c>
      <c r="AS1935" t="s">
        <v>1062</v>
      </c>
    </row>
    <row r="1936" spans="44:45" x14ac:dyDescent="0.15">
      <c r="AR1936" t="s">
        <v>393</v>
      </c>
      <c r="AS1936" t="s">
        <v>1595</v>
      </c>
    </row>
    <row r="1937" spans="44:45" x14ac:dyDescent="0.15">
      <c r="AR1937" t="s">
        <v>393</v>
      </c>
      <c r="AS1937" t="s">
        <v>1060</v>
      </c>
    </row>
    <row r="1938" spans="44:45" x14ac:dyDescent="0.15">
      <c r="AR1938" t="s">
        <v>393</v>
      </c>
      <c r="AS1938" t="s">
        <v>1061</v>
      </c>
    </row>
    <row r="1939" spans="44:45" x14ac:dyDescent="0.15">
      <c r="AR1939" t="s">
        <v>393</v>
      </c>
      <c r="AS1939" t="s">
        <v>1053</v>
      </c>
    </row>
    <row r="1940" spans="44:45" x14ac:dyDescent="0.15">
      <c r="AR1940" t="s">
        <v>393</v>
      </c>
      <c r="AS1940" t="s">
        <v>1062</v>
      </c>
    </row>
    <row r="1941" spans="44:45" x14ac:dyDescent="0.15">
      <c r="AR1941" t="s">
        <v>393</v>
      </c>
      <c r="AS1941" t="s">
        <v>1392</v>
      </c>
    </row>
    <row r="1942" spans="44:45" x14ac:dyDescent="0.15">
      <c r="AR1942" t="s">
        <v>586</v>
      </c>
      <c r="AS1942" t="s">
        <v>1596</v>
      </c>
    </row>
    <row r="1943" spans="44:45" x14ac:dyDescent="0.15">
      <c r="AR1943" t="s">
        <v>586</v>
      </c>
      <c r="AS1943" t="s">
        <v>1086</v>
      </c>
    </row>
    <row r="1944" spans="44:45" x14ac:dyDescent="0.15">
      <c r="AR1944" t="s">
        <v>586</v>
      </c>
      <c r="AS1944" t="s">
        <v>1061</v>
      </c>
    </row>
    <row r="1945" spans="44:45" x14ac:dyDescent="0.15">
      <c r="AR1945" t="s">
        <v>586</v>
      </c>
      <c r="AS1945" t="s">
        <v>1083</v>
      </c>
    </row>
    <row r="1946" spans="44:45" x14ac:dyDescent="0.15">
      <c r="AR1946" t="s">
        <v>586</v>
      </c>
      <c r="AS1946" t="s">
        <v>1047</v>
      </c>
    </row>
    <row r="1947" spans="44:45" x14ac:dyDescent="0.15">
      <c r="AR1947" t="s">
        <v>586</v>
      </c>
      <c r="AS1947" t="s">
        <v>1107</v>
      </c>
    </row>
    <row r="1948" spans="44:45" x14ac:dyDescent="0.15">
      <c r="AR1948" t="s">
        <v>586</v>
      </c>
      <c r="AS1948" t="s">
        <v>1597</v>
      </c>
    </row>
    <row r="1949" spans="44:45" x14ac:dyDescent="0.15">
      <c r="AR1949" t="s">
        <v>586</v>
      </c>
      <c r="AS1949" t="s">
        <v>1060</v>
      </c>
    </row>
    <row r="1950" spans="44:45" x14ac:dyDescent="0.15">
      <c r="AR1950" t="s">
        <v>586</v>
      </c>
      <c r="AS1950" t="s">
        <v>1061</v>
      </c>
    </row>
    <row r="1951" spans="44:45" x14ac:dyDescent="0.15">
      <c r="AR1951" t="s">
        <v>586</v>
      </c>
      <c r="AS1951" t="s">
        <v>1053</v>
      </c>
    </row>
    <row r="1952" spans="44:45" x14ac:dyDescent="0.15">
      <c r="AR1952" t="s">
        <v>586</v>
      </c>
      <c r="AS1952" t="s">
        <v>1062</v>
      </c>
    </row>
    <row r="1953" spans="44:45" x14ac:dyDescent="0.15">
      <c r="AR1953" t="s">
        <v>586</v>
      </c>
      <c r="AS1953" t="s">
        <v>1598</v>
      </c>
    </row>
    <row r="1954" spans="44:45" x14ac:dyDescent="0.15">
      <c r="AR1954" t="s">
        <v>586</v>
      </c>
      <c r="AS1954" t="s">
        <v>1070</v>
      </c>
    </row>
    <row r="1955" spans="44:45" x14ac:dyDescent="0.15">
      <c r="AR1955" t="s">
        <v>586</v>
      </c>
      <c r="AS1955" t="s">
        <v>1599</v>
      </c>
    </row>
    <row r="1956" spans="44:45" x14ac:dyDescent="0.15">
      <c r="AR1956" t="s">
        <v>183</v>
      </c>
      <c r="AS1956" t="s">
        <v>1316</v>
      </c>
    </row>
    <row r="1957" spans="44:45" x14ac:dyDescent="0.15">
      <c r="AR1957" t="s">
        <v>183</v>
      </c>
      <c r="AS1957" t="s">
        <v>1044</v>
      </c>
    </row>
    <row r="1958" spans="44:45" x14ac:dyDescent="0.15">
      <c r="AR1958" t="s">
        <v>183</v>
      </c>
      <c r="AS1958" t="s">
        <v>1045</v>
      </c>
    </row>
    <row r="1959" spans="44:45" x14ac:dyDescent="0.15">
      <c r="AR1959" t="s">
        <v>183</v>
      </c>
      <c r="AS1959" t="s">
        <v>1055</v>
      </c>
    </row>
    <row r="1960" spans="44:45" x14ac:dyDescent="0.15">
      <c r="AR1960" t="s">
        <v>183</v>
      </c>
      <c r="AS1960" t="s">
        <v>1047</v>
      </c>
    </row>
    <row r="1961" spans="44:45" x14ac:dyDescent="0.15">
      <c r="AR1961" t="s">
        <v>183</v>
      </c>
      <c r="AS1961" t="s">
        <v>1064</v>
      </c>
    </row>
    <row r="1962" spans="44:45" x14ac:dyDescent="0.15">
      <c r="AR1962" t="s">
        <v>183</v>
      </c>
      <c r="AS1962" t="s">
        <v>1600</v>
      </c>
    </row>
    <row r="1963" spans="44:45" x14ac:dyDescent="0.15">
      <c r="AR1963" t="s">
        <v>183</v>
      </c>
      <c r="AS1963" t="s">
        <v>1044</v>
      </c>
    </row>
    <row r="1964" spans="44:45" x14ac:dyDescent="0.15">
      <c r="AR1964" t="s">
        <v>183</v>
      </c>
      <c r="AS1964" t="s">
        <v>1087</v>
      </c>
    </row>
    <row r="1965" spans="44:45" x14ac:dyDescent="0.15">
      <c r="AR1965" t="s">
        <v>183</v>
      </c>
      <c r="AS1965" t="s">
        <v>1053</v>
      </c>
    </row>
    <row r="1966" spans="44:45" x14ac:dyDescent="0.15">
      <c r="AR1966" t="s">
        <v>183</v>
      </c>
      <c r="AS1966" t="s">
        <v>1080</v>
      </c>
    </row>
    <row r="1967" spans="44:45" x14ac:dyDescent="0.15">
      <c r="AR1967" t="s">
        <v>183</v>
      </c>
      <c r="AS1967" t="s">
        <v>1064</v>
      </c>
    </row>
    <row r="1968" spans="44:45" x14ac:dyDescent="0.15">
      <c r="AR1968" t="s">
        <v>183</v>
      </c>
      <c r="AS1968" t="s">
        <v>1098</v>
      </c>
    </row>
    <row r="1969" spans="44:45" x14ac:dyDescent="0.15">
      <c r="AR1969" t="s">
        <v>183</v>
      </c>
      <c r="AS1969" t="s">
        <v>1601</v>
      </c>
    </row>
    <row r="1970" spans="44:45" x14ac:dyDescent="0.15">
      <c r="AR1970" t="s">
        <v>183</v>
      </c>
      <c r="AS1970" t="s">
        <v>1044</v>
      </c>
    </row>
    <row r="1971" spans="44:45" x14ac:dyDescent="0.15">
      <c r="AR1971" t="s">
        <v>183</v>
      </c>
      <c r="AS1971" t="s">
        <v>1061</v>
      </c>
    </row>
    <row r="1972" spans="44:45" x14ac:dyDescent="0.15">
      <c r="AR1972" t="s">
        <v>183</v>
      </c>
      <c r="AS1972" t="s">
        <v>1053</v>
      </c>
    </row>
    <row r="1973" spans="44:45" x14ac:dyDescent="0.15">
      <c r="AR1973" t="s">
        <v>183</v>
      </c>
      <c r="AS1973" t="s">
        <v>1080</v>
      </c>
    </row>
    <row r="1974" spans="44:45" x14ac:dyDescent="0.15">
      <c r="AR1974" t="s">
        <v>183</v>
      </c>
      <c r="AS1974" t="s">
        <v>1076</v>
      </c>
    </row>
    <row r="1975" spans="44:45" x14ac:dyDescent="0.15">
      <c r="AR1975" t="s">
        <v>183</v>
      </c>
      <c r="AS1975" t="s">
        <v>1602</v>
      </c>
    </row>
    <row r="1976" spans="44:45" x14ac:dyDescent="0.15">
      <c r="AR1976" t="s">
        <v>485</v>
      </c>
      <c r="AS1976" t="s">
        <v>1603</v>
      </c>
    </row>
    <row r="1977" spans="44:45" x14ac:dyDescent="0.15">
      <c r="AR1977" t="s">
        <v>485</v>
      </c>
      <c r="AS1977" t="s">
        <v>1044</v>
      </c>
    </row>
    <row r="1978" spans="44:45" x14ac:dyDescent="0.15">
      <c r="AR1978" t="s">
        <v>485</v>
      </c>
      <c r="AS1978" t="s">
        <v>1061</v>
      </c>
    </row>
    <row r="1979" spans="44:45" x14ac:dyDescent="0.15">
      <c r="AR1979" t="s">
        <v>485</v>
      </c>
      <c r="AS1979" t="s">
        <v>1053</v>
      </c>
    </row>
    <row r="1980" spans="44:45" x14ac:dyDescent="0.15">
      <c r="AR1980" t="s">
        <v>485</v>
      </c>
      <c r="AS1980" t="s">
        <v>1604</v>
      </c>
    </row>
    <row r="1981" spans="44:45" x14ac:dyDescent="0.15">
      <c r="AR1981" t="s">
        <v>485</v>
      </c>
      <c r="AS1981" t="s">
        <v>1060</v>
      </c>
    </row>
    <row r="1982" spans="44:45" x14ac:dyDescent="0.15">
      <c r="AR1982" t="s">
        <v>485</v>
      </c>
      <c r="AS1982" t="s">
        <v>1061</v>
      </c>
    </row>
    <row r="1983" spans="44:45" x14ac:dyDescent="0.15">
      <c r="AR1983" t="s">
        <v>485</v>
      </c>
      <c r="AS1983" t="s">
        <v>1053</v>
      </c>
    </row>
    <row r="1984" spans="44:45" x14ac:dyDescent="0.15">
      <c r="AR1984" t="s">
        <v>485</v>
      </c>
      <c r="AS1984" t="s">
        <v>1062</v>
      </c>
    </row>
    <row r="1985" spans="44:45" x14ac:dyDescent="0.15">
      <c r="AR1985" t="s">
        <v>485</v>
      </c>
      <c r="AS1985" t="s">
        <v>1605</v>
      </c>
    </row>
    <row r="1986" spans="44:45" x14ac:dyDescent="0.15">
      <c r="AR1986" t="s">
        <v>485</v>
      </c>
      <c r="AS1986" t="s">
        <v>1070</v>
      </c>
    </row>
    <row r="1987" spans="44:45" x14ac:dyDescent="0.15">
      <c r="AR1987" t="s">
        <v>485</v>
      </c>
      <c r="AS1987" t="s">
        <v>1071</v>
      </c>
    </row>
    <row r="1988" spans="44:45" x14ac:dyDescent="0.15">
      <c r="AR1988" t="s">
        <v>485</v>
      </c>
      <c r="AS1988" t="s">
        <v>1606</v>
      </c>
    </row>
    <row r="1989" spans="44:45" x14ac:dyDescent="0.15">
      <c r="AR1989" t="s">
        <v>543</v>
      </c>
      <c r="AS1989" t="s">
        <v>1401</v>
      </c>
    </row>
    <row r="1990" spans="44:45" x14ac:dyDescent="0.15">
      <c r="AR1990" t="s">
        <v>543</v>
      </c>
      <c r="AS1990" t="s">
        <v>1044</v>
      </c>
    </row>
    <row r="1991" spans="44:45" x14ac:dyDescent="0.15">
      <c r="AR1991" t="s">
        <v>543</v>
      </c>
      <c r="AS1991" t="s">
        <v>1045</v>
      </c>
    </row>
    <row r="1992" spans="44:45" x14ac:dyDescent="0.15">
      <c r="AR1992" t="s">
        <v>543</v>
      </c>
      <c r="AS1992" t="s">
        <v>1055</v>
      </c>
    </row>
    <row r="1993" spans="44:45" x14ac:dyDescent="0.15">
      <c r="AR1993" t="s">
        <v>543</v>
      </c>
      <c r="AS1993" t="s">
        <v>1093</v>
      </c>
    </row>
    <row r="1994" spans="44:45" x14ac:dyDescent="0.15">
      <c r="AR1994" t="s">
        <v>543</v>
      </c>
      <c r="AS1994" t="s">
        <v>1607</v>
      </c>
    </row>
    <row r="1995" spans="44:45" x14ac:dyDescent="0.15">
      <c r="AR1995" t="s">
        <v>543</v>
      </c>
      <c r="AS1995" t="s">
        <v>1051</v>
      </c>
    </row>
    <row r="1996" spans="44:45" x14ac:dyDescent="0.15">
      <c r="AR1996" t="s">
        <v>543</v>
      </c>
      <c r="AS1996" t="s">
        <v>1061</v>
      </c>
    </row>
    <row r="1997" spans="44:45" x14ac:dyDescent="0.15">
      <c r="AR1997" t="s">
        <v>543</v>
      </c>
      <c r="AS1997" t="s">
        <v>1083</v>
      </c>
    </row>
    <row r="1998" spans="44:45" x14ac:dyDescent="0.15">
      <c r="AR1998" t="s">
        <v>543</v>
      </c>
      <c r="AS1998" t="s">
        <v>1080</v>
      </c>
    </row>
    <row r="1999" spans="44:45" x14ac:dyDescent="0.15">
      <c r="AR1999" t="s">
        <v>543</v>
      </c>
      <c r="AS1999" t="s">
        <v>1076</v>
      </c>
    </row>
    <row r="2000" spans="44:45" x14ac:dyDescent="0.15">
      <c r="AR2000" t="s">
        <v>543</v>
      </c>
      <c r="AS2000" t="s">
        <v>1608</v>
      </c>
    </row>
    <row r="2001" spans="44:45" x14ac:dyDescent="0.15">
      <c r="AR2001" t="s">
        <v>543</v>
      </c>
      <c r="AS2001" t="s">
        <v>1060</v>
      </c>
    </row>
    <row r="2002" spans="44:45" x14ac:dyDescent="0.15">
      <c r="AR2002" t="s">
        <v>543</v>
      </c>
      <c r="AS2002" t="s">
        <v>1061</v>
      </c>
    </row>
    <row r="2003" spans="44:45" x14ac:dyDescent="0.15">
      <c r="AR2003" t="s">
        <v>543</v>
      </c>
      <c r="AS2003" t="s">
        <v>1053</v>
      </c>
    </row>
    <row r="2004" spans="44:45" x14ac:dyDescent="0.15">
      <c r="AR2004" t="s">
        <v>543</v>
      </c>
      <c r="AS2004" t="s">
        <v>1062</v>
      </c>
    </row>
    <row r="2005" spans="44:45" x14ac:dyDescent="0.15">
      <c r="AR2005" t="s">
        <v>543</v>
      </c>
      <c r="AS2005" t="s">
        <v>1609</v>
      </c>
    </row>
    <row r="2006" spans="44:45" x14ac:dyDescent="0.15">
      <c r="AR2006" t="s">
        <v>549</v>
      </c>
      <c r="AS2006" t="s">
        <v>1405</v>
      </c>
    </row>
    <row r="2007" spans="44:45" x14ac:dyDescent="0.15">
      <c r="AR2007" t="s">
        <v>549</v>
      </c>
      <c r="AS2007" t="s">
        <v>1044</v>
      </c>
    </row>
    <row r="2008" spans="44:45" x14ac:dyDescent="0.15">
      <c r="AR2008" t="s">
        <v>549</v>
      </c>
      <c r="AS2008" t="s">
        <v>1045</v>
      </c>
    </row>
    <row r="2009" spans="44:45" x14ac:dyDescent="0.15">
      <c r="AR2009" t="s">
        <v>549</v>
      </c>
      <c r="AS2009" t="s">
        <v>1055</v>
      </c>
    </row>
    <row r="2010" spans="44:45" x14ac:dyDescent="0.15">
      <c r="AR2010" t="s">
        <v>549</v>
      </c>
      <c r="AS2010" t="s">
        <v>1093</v>
      </c>
    </row>
    <row r="2011" spans="44:45" x14ac:dyDescent="0.15">
      <c r="AR2011" t="s">
        <v>549</v>
      </c>
      <c r="AS2011" t="s">
        <v>1610</v>
      </c>
    </row>
    <row r="2012" spans="44:45" x14ac:dyDescent="0.15">
      <c r="AR2012" t="s">
        <v>549</v>
      </c>
      <c r="AS2012" t="s">
        <v>1070</v>
      </c>
    </row>
    <row r="2013" spans="44:45" x14ac:dyDescent="0.15">
      <c r="AR2013" t="s">
        <v>549</v>
      </c>
      <c r="AS2013" t="s">
        <v>1071</v>
      </c>
    </row>
    <row r="2014" spans="44:45" x14ac:dyDescent="0.15">
      <c r="AR2014" t="s">
        <v>549</v>
      </c>
      <c r="AS2014" t="s">
        <v>1611</v>
      </c>
    </row>
    <row r="2015" spans="44:45" x14ac:dyDescent="0.15">
      <c r="AR2015" t="s">
        <v>549</v>
      </c>
      <c r="AS2015" t="s">
        <v>1132</v>
      </c>
    </row>
    <row r="2016" spans="44:45" x14ac:dyDescent="0.15">
      <c r="AR2016" t="s">
        <v>549</v>
      </c>
      <c r="AS2016" t="s">
        <v>1133</v>
      </c>
    </row>
    <row r="2017" spans="44:45" x14ac:dyDescent="0.15">
      <c r="AR2017" t="s">
        <v>549</v>
      </c>
      <c r="AS2017" t="s">
        <v>1082</v>
      </c>
    </row>
    <row r="2018" spans="44:45" x14ac:dyDescent="0.15">
      <c r="AR2018" t="s">
        <v>549</v>
      </c>
      <c r="AS2018" t="s">
        <v>1612</v>
      </c>
    </row>
    <row r="2019" spans="44:45" x14ac:dyDescent="0.15">
      <c r="AR2019" t="s">
        <v>484</v>
      </c>
      <c r="AS2019" t="s">
        <v>1613</v>
      </c>
    </row>
    <row r="2020" spans="44:45" x14ac:dyDescent="0.15">
      <c r="AR2020" t="s">
        <v>484</v>
      </c>
      <c r="AS2020" t="s">
        <v>1044</v>
      </c>
    </row>
    <row r="2021" spans="44:45" x14ac:dyDescent="0.15">
      <c r="AR2021" t="s">
        <v>484</v>
      </c>
      <c r="AS2021" t="s">
        <v>1045</v>
      </c>
    </row>
    <row r="2022" spans="44:45" x14ac:dyDescent="0.15">
      <c r="AR2022" t="s">
        <v>484</v>
      </c>
      <c r="AS2022" t="s">
        <v>1053</v>
      </c>
    </row>
    <row r="2023" spans="44:45" x14ac:dyDescent="0.15">
      <c r="AR2023" t="s">
        <v>484</v>
      </c>
      <c r="AS2023" t="s">
        <v>1047</v>
      </c>
    </row>
    <row r="2024" spans="44:45" x14ac:dyDescent="0.15">
      <c r="AR2024" t="s">
        <v>484</v>
      </c>
      <c r="AS2024" t="s">
        <v>1614</v>
      </c>
    </row>
    <row r="2025" spans="44:45" x14ac:dyDescent="0.15">
      <c r="AR2025" t="s">
        <v>484</v>
      </c>
      <c r="AS2025" t="s">
        <v>1070</v>
      </c>
    </row>
    <row r="2026" spans="44:45" x14ac:dyDescent="0.15">
      <c r="AR2026" t="s">
        <v>484</v>
      </c>
      <c r="AS2026" t="s">
        <v>1615</v>
      </c>
    </row>
    <row r="2027" spans="44:45" x14ac:dyDescent="0.15">
      <c r="AR2027" t="s">
        <v>484</v>
      </c>
      <c r="AS2027" t="s">
        <v>1060</v>
      </c>
    </row>
    <row r="2028" spans="44:45" x14ac:dyDescent="0.15">
      <c r="AR2028" t="s">
        <v>484</v>
      </c>
      <c r="AS2028" t="s">
        <v>1087</v>
      </c>
    </row>
    <row r="2029" spans="44:45" x14ac:dyDescent="0.15">
      <c r="AR2029" t="s">
        <v>484</v>
      </c>
      <c r="AS2029" t="s">
        <v>1053</v>
      </c>
    </row>
    <row r="2030" spans="44:45" x14ac:dyDescent="0.15">
      <c r="AR2030" t="s">
        <v>484</v>
      </c>
      <c r="AS2030" t="s">
        <v>1108</v>
      </c>
    </row>
    <row r="2031" spans="44:45" x14ac:dyDescent="0.15">
      <c r="AR2031" t="s">
        <v>484</v>
      </c>
      <c r="AS2031" t="s">
        <v>1076</v>
      </c>
    </row>
    <row r="2032" spans="44:45" x14ac:dyDescent="0.15">
      <c r="AR2032" t="s">
        <v>484</v>
      </c>
      <c r="AS2032" t="s">
        <v>1616</v>
      </c>
    </row>
    <row r="2033" spans="44:45" x14ac:dyDescent="0.15">
      <c r="AR2033" t="s">
        <v>540</v>
      </c>
      <c r="AS2033" t="s">
        <v>1413</v>
      </c>
    </row>
    <row r="2034" spans="44:45" x14ac:dyDescent="0.15">
      <c r="AR2034" t="s">
        <v>540</v>
      </c>
      <c r="AS2034" t="s">
        <v>1044</v>
      </c>
    </row>
    <row r="2035" spans="44:45" x14ac:dyDescent="0.15">
      <c r="AR2035" t="s">
        <v>540</v>
      </c>
      <c r="AS2035" t="s">
        <v>1045</v>
      </c>
    </row>
    <row r="2036" spans="44:45" x14ac:dyDescent="0.15">
      <c r="AR2036" t="s">
        <v>540</v>
      </c>
      <c r="AS2036" t="s">
        <v>1053</v>
      </c>
    </row>
    <row r="2037" spans="44:45" x14ac:dyDescent="0.15">
      <c r="AR2037" t="s">
        <v>540</v>
      </c>
      <c r="AS2037" t="s">
        <v>1047</v>
      </c>
    </row>
    <row r="2038" spans="44:45" x14ac:dyDescent="0.15">
      <c r="AR2038" t="s">
        <v>540</v>
      </c>
      <c r="AS2038" t="s">
        <v>1617</v>
      </c>
    </row>
    <row r="2039" spans="44:45" x14ac:dyDescent="0.15">
      <c r="AR2039" t="s">
        <v>540</v>
      </c>
      <c r="AS2039" t="s">
        <v>1060</v>
      </c>
    </row>
    <row r="2040" spans="44:45" x14ac:dyDescent="0.15">
      <c r="AR2040" t="s">
        <v>540</v>
      </c>
      <c r="AS2040" t="s">
        <v>1061</v>
      </c>
    </row>
    <row r="2041" spans="44:45" x14ac:dyDescent="0.15">
      <c r="AR2041" t="s">
        <v>540</v>
      </c>
      <c r="AS2041" t="s">
        <v>1082</v>
      </c>
    </row>
    <row r="2042" spans="44:45" x14ac:dyDescent="0.15">
      <c r="AR2042" t="s">
        <v>540</v>
      </c>
      <c r="AS2042" t="s">
        <v>1618</v>
      </c>
    </row>
    <row r="2043" spans="44:45" x14ac:dyDescent="0.15">
      <c r="AR2043" t="s">
        <v>540</v>
      </c>
      <c r="AS2043" t="s">
        <v>1060</v>
      </c>
    </row>
    <row r="2044" spans="44:45" x14ac:dyDescent="0.15">
      <c r="AR2044" t="s">
        <v>540</v>
      </c>
      <c r="AS2044" t="s">
        <v>1087</v>
      </c>
    </row>
    <row r="2045" spans="44:45" x14ac:dyDescent="0.15">
      <c r="AR2045" t="s">
        <v>540</v>
      </c>
      <c r="AS2045" t="s">
        <v>1053</v>
      </c>
    </row>
    <row r="2046" spans="44:45" x14ac:dyDescent="0.15">
      <c r="AR2046" t="s">
        <v>540</v>
      </c>
      <c r="AS2046" t="s">
        <v>1108</v>
      </c>
    </row>
    <row r="2047" spans="44:45" x14ac:dyDescent="0.15">
      <c r="AR2047" t="s">
        <v>540</v>
      </c>
      <c r="AS2047" t="s">
        <v>1076</v>
      </c>
    </row>
    <row r="2048" spans="44:45" x14ac:dyDescent="0.15">
      <c r="AR2048" t="s">
        <v>540</v>
      </c>
      <c r="AS2048" t="s">
        <v>1612</v>
      </c>
    </row>
    <row r="2049" spans="44:45" x14ac:dyDescent="0.15">
      <c r="AR2049" t="s">
        <v>538</v>
      </c>
      <c r="AS2049" t="s">
        <v>1619</v>
      </c>
    </row>
    <row r="2050" spans="44:45" x14ac:dyDescent="0.15">
      <c r="AR2050" t="s">
        <v>538</v>
      </c>
      <c r="AS2050" t="s">
        <v>1044</v>
      </c>
    </row>
    <row r="2051" spans="44:45" x14ac:dyDescent="0.15">
      <c r="AR2051" t="s">
        <v>538</v>
      </c>
      <c r="AS2051" t="s">
        <v>1061</v>
      </c>
    </row>
    <row r="2052" spans="44:45" x14ac:dyDescent="0.15">
      <c r="AR2052" t="s">
        <v>538</v>
      </c>
      <c r="AS2052" t="s">
        <v>1109</v>
      </c>
    </row>
    <row r="2053" spans="44:45" x14ac:dyDescent="0.15">
      <c r="AR2053" t="s">
        <v>538</v>
      </c>
      <c r="AS2053" t="s">
        <v>1620</v>
      </c>
    </row>
    <row r="2054" spans="44:45" x14ac:dyDescent="0.15">
      <c r="AR2054" t="s">
        <v>538</v>
      </c>
      <c r="AS2054" t="s">
        <v>1086</v>
      </c>
    </row>
    <row r="2055" spans="44:45" x14ac:dyDescent="0.15">
      <c r="AR2055" t="s">
        <v>538</v>
      </c>
      <c r="AS2055" t="s">
        <v>1061</v>
      </c>
    </row>
    <row r="2056" spans="44:45" x14ac:dyDescent="0.15">
      <c r="AR2056" t="s">
        <v>538</v>
      </c>
      <c r="AS2056" t="s">
        <v>1083</v>
      </c>
    </row>
    <row r="2057" spans="44:45" x14ac:dyDescent="0.15">
      <c r="AR2057" t="s">
        <v>538</v>
      </c>
      <c r="AS2057" t="s">
        <v>1047</v>
      </c>
    </row>
    <row r="2058" spans="44:45" x14ac:dyDescent="0.15">
      <c r="AR2058" t="s">
        <v>538</v>
      </c>
      <c r="AS2058" t="s">
        <v>1076</v>
      </c>
    </row>
    <row r="2059" spans="44:45" x14ac:dyDescent="0.15">
      <c r="AR2059" t="s">
        <v>538</v>
      </c>
      <c r="AS2059" t="s">
        <v>1621</v>
      </c>
    </row>
    <row r="2060" spans="44:45" x14ac:dyDescent="0.15">
      <c r="AR2060" t="s">
        <v>538</v>
      </c>
      <c r="AS2060" t="s">
        <v>1060</v>
      </c>
    </row>
    <row r="2061" spans="44:45" x14ac:dyDescent="0.15">
      <c r="AR2061" t="s">
        <v>538</v>
      </c>
      <c r="AS2061" t="s">
        <v>1061</v>
      </c>
    </row>
    <row r="2062" spans="44:45" x14ac:dyDescent="0.15">
      <c r="AR2062" t="s">
        <v>538</v>
      </c>
      <c r="AS2062" t="s">
        <v>1053</v>
      </c>
    </row>
    <row r="2063" spans="44:45" x14ac:dyDescent="0.15">
      <c r="AR2063" t="s">
        <v>538</v>
      </c>
      <c r="AS2063" t="s">
        <v>1062</v>
      </c>
    </row>
    <row r="2064" spans="44:45" x14ac:dyDescent="0.15">
      <c r="AR2064" t="s">
        <v>538</v>
      </c>
      <c r="AS2064" t="s">
        <v>1622</v>
      </c>
    </row>
    <row r="2065" spans="44:45" x14ac:dyDescent="0.15">
      <c r="AR2065" t="s">
        <v>479</v>
      </c>
      <c r="AS2065" t="s">
        <v>1420</v>
      </c>
    </row>
    <row r="2066" spans="44:45" x14ac:dyDescent="0.15">
      <c r="AR2066" t="s">
        <v>479</v>
      </c>
      <c r="AS2066" t="s">
        <v>1110</v>
      </c>
    </row>
    <row r="2067" spans="44:45" x14ac:dyDescent="0.15">
      <c r="AR2067" t="s">
        <v>479</v>
      </c>
      <c r="AS2067" t="s">
        <v>1111</v>
      </c>
    </row>
    <row r="2068" spans="44:45" x14ac:dyDescent="0.15">
      <c r="AR2068" t="s">
        <v>479</v>
      </c>
      <c r="AS2068" t="s">
        <v>1112</v>
      </c>
    </row>
    <row r="2069" spans="44:45" x14ac:dyDescent="0.15">
      <c r="AR2069" t="s">
        <v>479</v>
      </c>
      <c r="AS2069" t="s">
        <v>1113</v>
      </c>
    </row>
    <row r="2070" spans="44:45" x14ac:dyDescent="0.15">
      <c r="AR2070" t="s">
        <v>479</v>
      </c>
      <c r="AS2070" t="s">
        <v>1623</v>
      </c>
    </row>
    <row r="2071" spans="44:45" x14ac:dyDescent="0.15">
      <c r="AR2071" t="s">
        <v>479</v>
      </c>
      <c r="AS2071" t="s">
        <v>1114</v>
      </c>
    </row>
    <row r="2072" spans="44:45" x14ac:dyDescent="0.15">
      <c r="AR2072" t="s">
        <v>479</v>
      </c>
      <c r="AS2072" t="s">
        <v>1115</v>
      </c>
    </row>
    <row r="2073" spans="44:45" x14ac:dyDescent="0.15">
      <c r="AR2073" t="s">
        <v>479</v>
      </c>
      <c r="AS2073" t="s">
        <v>1082</v>
      </c>
    </row>
    <row r="2074" spans="44:45" x14ac:dyDescent="0.15">
      <c r="AR2074" t="s">
        <v>479</v>
      </c>
      <c r="AS2074" t="s">
        <v>1113</v>
      </c>
    </row>
    <row r="2075" spans="44:45" x14ac:dyDescent="0.15">
      <c r="AR2075" t="s">
        <v>479</v>
      </c>
      <c r="AS2075" t="s">
        <v>1076</v>
      </c>
    </row>
    <row r="2076" spans="44:45" x14ac:dyDescent="0.15">
      <c r="AR2076" t="s">
        <v>479</v>
      </c>
      <c r="AS2076" t="s">
        <v>1624</v>
      </c>
    </row>
    <row r="2077" spans="44:45" x14ac:dyDescent="0.15">
      <c r="AR2077" t="s">
        <v>479</v>
      </c>
      <c r="AS2077" t="s">
        <v>1625</v>
      </c>
    </row>
    <row r="2078" spans="44:45" x14ac:dyDescent="0.15">
      <c r="AR2078" t="s">
        <v>537</v>
      </c>
      <c r="AS2078" t="s">
        <v>1626</v>
      </c>
    </row>
    <row r="2079" spans="44:45" x14ac:dyDescent="0.15">
      <c r="AR2079" t="s">
        <v>537</v>
      </c>
      <c r="AS2079" t="s">
        <v>1044</v>
      </c>
    </row>
    <row r="2080" spans="44:45" x14ac:dyDescent="0.15">
      <c r="AR2080" t="s">
        <v>537</v>
      </c>
      <c r="AS2080" t="s">
        <v>1087</v>
      </c>
    </row>
    <row r="2081" spans="44:45" x14ac:dyDescent="0.15">
      <c r="AR2081" t="s">
        <v>537</v>
      </c>
      <c r="AS2081" t="s">
        <v>1053</v>
      </c>
    </row>
    <row r="2082" spans="44:45" x14ac:dyDescent="0.15">
      <c r="AR2082" t="s">
        <v>537</v>
      </c>
      <c r="AS2082" t="s">
        <v>1080</v>
      </c>
    </row>
    <row r="2083" spans="44:45" x14ac:dyDescent="0.15">
      <c r="AR2083" t="s">
        <v>537</v>
      </c>
      <c r="AS2083" t="s">
        <v>1064</v>
      </c>
    </row>
    <row r="2084" spans="44:45" x14ac:dyDescent="0.15">
      <c r="AR2084" t="s">
        <v>537</v>
      </c>
      <c r="AS2084" t="s">
        <v>1627</v>
      </c>
    </row>
    <row r="2085" spans="44:45" x14ac:dyDescent="0.15">
      <c r="AR2085" t="s">
        <v>537</v>
      </c>
      <c r="AS2085" t="s">
        <v>1060</v>
      </c>
    </row>
    <row r="2086" spans="44:45" x14ac:dyDescent="0.15">
      <c r="AR2086" t="s">
        <v>537</v>
      </c>
      <c r="AS2086" t="s">
        <v>1061</v>
      </c>
    </row>
    <row r="2087" spans="44:45" x14ac:dyDescent="0.15">
      <c r="AR2087" t="s">
        <v>537</v>
      </c>
      <c r="AS2087" t="s">
        <v>1116</v>
      </c>
    </row>
    <row r="2088" spans="44:45" x14ac:dyDescent="0.15">
      <c r="AR2088" t="s">
        <v>537</v>
      </c>
      <c r="AS2088" t="s">
        <v>1628</v>
      </c>
    </row>
    <row r="2089" spans="44:45" x14ac:dyDescent="0.15">
      <c r="AR2089" t="s">
        <v>537</v>
      </c>
      <c r="AS2089" t="s">
        <v>1060</v>
      </c>
    </row>
    <row r="2090" spans="44:45" x14ac:dyDescent="0.15">
      <c r="AR2090" t="s">
        <v>537</v>
      </c>
      <c r="AS2090" t="s">
        <v>1061</v>
      </c>
    </row>
    <row r="2091" spans="44:45" x14ac:dyDescent="0.15">
      <c r="AR2091" t="s">
        <v>537</v>
      </c>
      <c r="AS2091" t="s">
        <v>1053</v>
      </c>
    </row>
    <row r="2092" spans="44:45" x14ac:dyDescent="0.15">
      <c r="AR2092" t="s">
        <v>537</v>
      </c>
      <c r="AS2092" t="s">
        <v>1118</v>
      </c>
    </row>
    <row r="2093" spans="44:45" x14ac:dyDescent="0.15">
      <c r="AR2093" t="s">
        <v>537</v>
      </c>
      <c r="AS2093" t="s">
        <v>1629</v>
      </c>
    </row>
    <row r="2094" spans="44:45" x14ac:dyDescent="0.15">
      <c r="AR2094" t="s">
        <v>430</v>
      </c>
      <c r="AS2094" t="s">
        <v>1428</v>
      </c>
    </row>
    <row r="2095" spans="44:45" x14ac:dyDescent="0.15">
      <c r="AR2095" t="s">
        <v>430</v>
      </c>
      <c r="AS2095" t="s">
        <v>1044</v>
      </c>
    </row>
    <row r="2096" spans="44:45" x14ac:dyDescent="0.15">
      <c r="AR2096" t="s">
        <v>430</v>
      </c>
      <c r="AS2096" t="s">
        <v>1087</v>
      </c>
    </row>
    <row r="2097" spans="44:45" x14ac:dyDescent="0.15">
      <c r="AR2097" t="s">
        <v>430</v>
      </c>
      <c r="AS2097" t="s">
        <v>1053</v>
      </c>
    </row>
    <row r="2098" spans="44:45" x14ac:dyDescent="0.15">
      <c r="AR2098" t="s">
        <v>430</v>
      </c>
      <c r="AS2098" t="s">
        <v>1047</v>
      </c>
    </row>
    <row r="2099" spans="44:45" x14ac:dyDescent="0.15">
      <c r="AR2099" t="s">
        <v>430</v>
      </c>
      <c r="AS2099" t="s">
        <v>1092</v>
      </c>
    </row>
    <row r="2100" spans="44:45" x14ac:dyDescent="0.15">
      <c r="AR2100" t="s">
        <v>430</v>
      </c>
      <c r="AS2100" t="s">
        <v>1429</v>
      </c>
    </row>
    <row r="2101" spans="44:45" x14ac:dyDescent="0.15">
      <c r="AR2101" t="s">
        <v>430</v>
      </c>
      <c r="AS2101" t="s">
        <v>1630</v>
      </c>
    </row>
    <row r="2102" spans="44:45" x14ac:dyDescent="0.15">
      <c r="AR2102" t="s">
        <v>430</v>
      </c>
      <c r="AS2102" t="s">
        <v>1443</v>
      </c>
    </row>
    <row r="2103" spans="44:45" x14ac:dyDescent="0.15">
      <c r="AR2103" t="s">
        <v>356</v>
      </c>
      <c r="AS2103" t="s">
        <v>1432</v>
      </c>
    </row>
    <row r="2104" spans="44:45" x14ac:dyDescent="0.15">
      <c r="AR2104" t="s">
        <v>356</v>
      </c>
      <c r="AS2104" t="s">
        <v>1044</v>
      </c>
    </row>
    <row r="2105" spans="44:45" x14ac:dyDescent="0.15">
      <c r="AR2105" t="s">
        <v>356</v>
      </c>
      <c r="AS2105" t="s">
        <v>1061</v>
      </c>
    </row>
    <row r="2106" spans="44:45" x14ac:dyDescent="0.15">
      <c r="AR2106" t="s">
        <v>356</v>
      </c>
      <c r="AS2106" t="s">
        <v>1053</v>
      </c>
    </row>
    <row r="2107" spans="44:45" x14ac:dyDescent="0.15">
      <c r="AR2107" t="s">
        <v>356</v>
      </c>
      <c r="AS2107" t="s">
        <v>1108</v>
      </c>
    </row>
    <row r="2108" spans="44:45" x14ac:dyDescent="0.15">
      <c r="AR2108" t="s">
        <v>356</v>
      </c>
      <c r="AS2108" t="s">
        <v>1631</v>
      </c>
    </row>
    <row r="2109" spans="44:45" x14ac:dyDescent="0.15">
      <c r="AR2109" t="s">
        <v>356</v>
      </c>
      <c r="AS2109" t="s">
        <v>1060</v>
      </c>
    </row>
    <row r="2110" spans="44:45" x14ac:dyDescent="0.15">
      <c r="AR2110" t="s">
        <v>356</v>
      </c>
      <c r="AS2110" t="s">
        <v>1061</v>
      </c>
    </row>
    <row r="2111" spans="44:45" x14ac:dyDescent="0.15">
      <c r="AR2111" t="s">
        <v>356</v>
      </c>
      <c r="AS2111" t="s">
        <v>1053</v>
      </c>
    </row>
    <row r="2112" spans="44:45" x14ac:dyDescent="0.15">
      <c r="AR2112" t="s">
        <v>356</v>
      </c>
      <c r="AS2112" t="s">
        <v>1062</v>
      </c>
    </row>
    <row r="2113" spans="44:45" x14ac:dyDescent="0.15">
      <c r="AR2113" t="s">
        <v>356</v>
      </c>
      <c r="AS2113" t="s">
        <v>1632</v>
      </c>
    </row>
    <row r="2114" spans="44:45" x14ac:dyDescent="0.15">
      <c r="AR2114" t="s">
        <v>356</v>
      </c>
      <c r="AS2114" t="s">
        <v>1060</v>
      </c>
    </row>
    <row r="2115" spans="44:45" x14ac:dyDescent="0.15">
      <c r="AR2115" t="s">
        <v>356</v>
      </c>
      <c r="AS2115" t="s">
        <v>1061</v>
      </c>
    </row>
    <row r="2116" spans="44:45" x14ac:dyDescent="0.15">
      <c r="AR2116" t="s">
        <v>356</v>
      </c>
      <c r="AS2116" t="s">
        <v>1053</v>
      </c>
    </row>
    <row r="2117" spans="44:45" x14ac:dyDescent="0.15">
      <c r="AR2117" t="s">
        <v>356</v>
      </c>
      <c r="AS2117" t="s">
        <v>1062</v>
      </c>
    </row>
    <row r="2118" spans="44:45" x14ac:dyDescent="0.15">
      <c r="AR2118" t="s">
        <v>356</v>
      </c>
      <c r="AS2118" t="s">
        <v>1419</v>
      </c>
    </row>
    <row r="2119" spans="44:45" x14ac:dyDescent="0.15">
      <c r="AR2119" t="s">
        <v>433</v>
      </c>
      <c r="AS2119" t="s">
        <v>1633</v>
      </c>
    </row>
    <row r="2120" spans="44:45" x14ac:dyDescent="0.15">
      <c r="AR2120" t="s">
        <v>433</v>
      </c>
      <c r="AS2120" t="s">
        <v>1044</v>
      </c>
    </row>
    <row r="2121" spans="44:45" x14ac:dyDescent="0.15">
      <c r="AR2121" t="s">
        <v>433</v>
      </c>
      <c r="AS2121" t="s">
        <v>1045</v>
      </c>
    </row>
    <row r="2122" spans="44:45" x14ac:dyDescent="0.15">
      <c r="AR2122" t="s">
        <v>433</v>
      </c>
      <c r="AS2122" t="s">
        <v>1046</v>
      </c>
    </row>
    <row r="2123" spans="44:45" x14ac:dyDescent="0.15">
      <c r="AR2123" t="s">
        <v>433</v>
      </c>
      <c r="AS2123" t="s">
        <v>1047</v>
      </c>
    </row>
    <row r="2124" spans="44:45" x14ac:dyDescent="0.15">
      <c r="AR2124" t="s">
        <v>433</v>
      </c>
      <c r="AS2124" t="s">
        <v>1064</v>
      </c>
    </row>
    <row r="2125" spans="44:45" x14ac:dyDescent="0.15">
      <c r="AR2125" t="s">
        <v>433</v>
      </c>
      <c r="AS2125" t="s">
        <v>1634</v>
      </c>
    </row>
    <row r="2126" spans="44:45" x14ac:dyDescent="0.15">
      <c r="AR2126" t="s">
        <v>433</v>
      </c>
      <c r="AS2126" t="s">
        <v>1099</v>
      </c>
    </row>
    <row r="2127" spans="44:45" x14ac:dyDescent="0.15">
      <c r="AR2127" t="s">
        <v>433</v>
      </c>
      <c r="AS2127" t="s">
        <v>1074</v>
      </c>
    </row>
    <row r="2128" spans="44:45" x14ac:dyDescent="0.15">
      <c r="AR2128" t="s">
        <v>433</v>
      </c>
      <c r="AS2128" t="s">
        <v>1075</v>
      </c>
    </row>
    <row r="2129" spans="44:45" x14ac:dyDescent="0.15">
      <c r="AR2129" t="s">
        <v>433</v>
      </c>
      <c r="AS2129" t="s">
        <v>1062</v>
      </c>
    </row>
    <row r="2130" spans="44:45" x14ac:dyDescent="0.15">
      <c r="AR2130" t="s">
        <v>433</v>
      </c>
      <c r="AS2130" t="s">
        <v>1635</v>
      </c>
    </row>
    <row r="2131" spans="44:45" x14ac:dyDescent="0.15">
      <c r="AR2131" t="s">
        <v>433</v>
      </c>
      <c r="AS2131" t="s">
        <v>1060</v>
      </c>
    </row>
    <row r="2132" spans="44:45" x14ac:dyDescent="0.15">
      <c r="AR2132" t="s">
        <v>433</v>
      </c>
      <c r="AS2132" t="s">
        <v>1061</v>
      </c>
    </row>
    <row r="2133" spans="44:45" x14ac:dyDescent="0.15">
      <c r="AR2133" t="s">
        <v>433</v>
      </c>
      <c r="AS2133" t="s">
        <v>1083</v>
      </c>
    </row>
    <row r="2134" spans="44:45" x14ac:dyDescent="0.15">
      <c r="AR2134" t="s">
        <v>433</v>
      </c>
      <c r="AS2134" t="s">
        <v>1062</v>
      </c>
    </row>
    <row r="2135" spans="44:45" x14ac:dyDescent="0.15">
      <c r="AR2135" t="s">
        <v>433</v>
      </c>
      <c r="AS2135" t="s">
        <v>1636</v>
      </c>
    </row>
    <row r="2136" spans="44:45" x14ac:dyDescent="0.15">
      <c r="AR2136" t="s">
        <v>583</v>
      </c>
      <c r="AS2136" t="s">
        <v>1440</v>
      </c>
    </row>
    <row r="2137" spans="44:45" x14ac:dyDescent="0.15">
      <c r="AR2137" t="s">
        <v>583</v>
      </c>
      <c r="AS2137" t="s">
        <v>1044</v>
      </c>
    </row>
    <row r="2138" spans="44:45" x14ac:dyDescent="0.15">
      <c r="AR2138" t="s">
        <v>583</v>
      </c>
      <c r="AS2138" t="s">
        <v>1061</v>
      </c>
    </row>
    <row r="2139" spans="44:45" x14ac:dyDescent="0.15">
      <c r="AR2139" t="s">
        <v>583</v>
      </c>
      <c r="AS2139" t="s">
        <v>1109</v>
      </c>
    </row>
    <row r="2140" spans="44:45" x14ac:dyDescent="0.15">
      <c r="AR2140" t="s">
        <v>583</v>
      </c>
      <c r="AS2140" t="s">
        <v>1441</v>
      </c>
    </row>
    <row r="2141" spans="44:45" x14ac:dyDescent="0.15">
      <c r="AR2141" t="s">
        <v>583</v>
      </c>
      <c r="AS2141" t="s">
        <v>1060</v>
      </c>
    </row>
    <row r="2142" spans="44:45" x14ac:dyDescent="0.15">
      <c r="AR2142" t="s">
        <v>583</v>
      </c>
      <c r="AS2142" t="s">
        <v>1061</v>
      </c>
    </row>
    <row r="2143" spans="44:45" x14ac:dyDescent="0.15">
      <c r="AR2143" t="s">
        <v>583</v>
      </c>
      <c r="AS2143" t="s">
        <v>1053</v>
      </c>
    </row>
    <row r="2144" spans="44:45" x14ac:dyDescent="0.15">
      <c r="AR2144" t="s">
        <v>583</v>
      </c>
      <c r="AS2144" t="s">
        <v>1080</v>
      </c>
    </row>
    <row r="2145" spans="44:45" x14ac:dyDescent="0.15">
      <c r="AR2145" t="s">
        <v>583</v>
      </c>
      <c r="AS2145" t="s">
        <v>1076</v>
      </c>
    </row>
    <row r="2146" spans="44:45" x14ac:dyDescent="0.15">
      <c r="AR2146" t="s">
        <v>583</v>
      </c>
      <c r="AS2146" t="s">
        <v>1637</v>
      </c>
    </row>
    <row r="2147" spans="44:45" x14ac:dyDescent="0.15">
      <c r="AR2147" t="s">
        <v>583</v>
      </c>
      <c r="AS2147" t="s">
        <v>1099</v>
      </c>
    </row>
    <row r="2148" spans="44:45" x14ac:dyDescent="0.15">
      <c r="AR2148" t="s">
        <v>583</v>
      </c>
      <c r="AS2148" t="s">
        <v>1074</v>
      </c>
    </row>
    <row r="2149" spans="44:45" x14ac:dyDescent="0.15">
      <c r="AR2149" t="s">
        <v>583</v>
      </c>
      <c r="AS2149" t="s">
        <v>1082</v>
      </c>
    </row>
    <row r="2150" spans="44:45" x14ac:dyDescent="0.15">
      <c r="AR2150" t="s">
        <v>583</v>
      </c>
      <c r="AS2150" t="s">
        <v>1062</v>
      </c>
    </row>
    <row r="2151" spans="44:45" x14ac:dyDescent="0.15">
      <c r="AR2151" t="s">
        <v>583</v>
      </c>
      <c r="AS2151" t="s">
        <v>1431</v>
      </c>
    </row>
    <row r="2152" spans="44:45" x14ac:dyDescent="0.15">
      <c r="AR2152" t="s">
        <v>539</v>
      </c>
      <c r="AS2152" t="s">
        <v>1444</v>
      </c>
    </row>
    <row r="2153" spans="44:45" x14ac:dyDescent="0.15">
      <c r="AR2153" t="s">
        <v>539</v>
      </c>
      <c r="AS2153" t="s">
        <v>1060</v>
      </c>
    </row>
    <row r="2154" spans="44:45" x14ac:dyDescent="0.15">
      <c r="AR2154" t="s">
        <v>539</v>
      </c>
      <c r="AS2154" t="s">
        <v>1141</v>
      </c>
    </row>
    <row r="2155" spans="44:45" x14ac:dyDescent="0.15">
      <c r="AR2155" t="s">
        <v>539</v>
      </c>
      <c r="AS2155" t="s">
        <v>1053</v>
      </c>
    </row>
    <row r="2156" spans="44:45" x14ac:dyDescent="0.15">
      <c r="AR2156" t="s">
        <v>539</v>
      </c>
      <c r="AS2156" t="s">
        <v>1142</v>
      </c>
    </row>
    <row r="2157" spans="44:45" x14ac:dyDescent="0.15">
      <c r="AR2157" t="s">
        <v>539</v>
      </c>
      <c r="AS2157" t="s">
        <v>1064</v>
      </c>
    </row>
    <row r="2158" spans="44:45" x14ac:dyDescent="0.15">
      <c r="AR2158" t="s">
        <v>539</v>
      </c>
      <c r="AS2158" t="s">
        <v>1143</v>
      </c>
    </row>
    <row r="2159" spans="44:45" x14ac:dyDescent="0.15">
      <c r="AR2159" t="s">
        <v>539</v>
      </c>
      <c r="AS2159" t="s">
        <v>1638</v>
      </c>
    </row>
    <row r="2160" spans="44:45" x14ac:dyDescent="0.15">
      <c r="AR2160" t="s">
        <v>539</v>
      </c>
      <c r="AS2160" t="s">
        <v>1060</v>
      </c>
    </row>
    <row r="2161" spans="44:45" x14ac:dyDescent="0.15">
      <c r="AR2161" t="s">
        <v>539</v>
      </c>
      <c r="AS2161" t="s">
        <v>1061</v>
      </c>
    </row>
    <row r="2162" spans="44:45" x14ac:dyDescent="0.15">
      <c r="AR2162" t="s">
        <v>539</v>
      </c>
      <c r="AS2162" t="s">
        <v>1053</v>
      </c>
    </row>
    <row r="2163" spans="44:45" x14ac:dyDescent="0.15">
      <c r="AR2163" t="s">
        <v>539</v>
      </c>
      <c r="AS2163" t="s">
        <v>1062</v>
      </c>
    </row>
    <row r="2164" spans="44:45" x14ac:dyDescent="0.15">
      <c r="AR2164" t="s">
        <v>539</v>
      </c>
      <c r="AS2164" t="s">
        <v>1639</v>
      </c>
    </row>
    <row r="2165" spans="44:45" x14ac:dyDescent="0.15">
      <c r="AR2165" t="s">
        <v>539</v>
      </c>
      <c r="AS2165" t="s">
        <v>1060</v>
      </c>
    </row>
    <row r="2166" spans="44:45" x14ac:dyDescent="0.15">
      <c r="AR2166" t="s">
        <v>539</v>
      </c>
      <c r="AS2166" t="s">
        <v>1061</v>
      </c>
    </row>
    <row r="2167" spans="44:45" x14ac:dyDescent="0.15">
      <c r="AR2167" t="s">
        <v>539</v>
      </c>
      <c r="AS2167" t="s">
        <v>1082</v>
      </c>
    </row>
    <row r="2168" spans="44:45" x14ac:dyDescent="0.15">
      <c r="AR2168" t="s">
        <v>539</v>
      </c>
      <c r="AS2168" t="s">
        <v>1640</v>
      </c>
    </row>
    <row r="2169" spans="44:45" x14ac:dyDescent="0.15">
      <c r="AR2169" t="s">
        <v>305</v>
      </c>
      <c r="AS2169" t="s">
        <v>1448</v>
      </c>
    </row>
    <row r="2170" spans="44:45" x14ac:dyDescent="0.15">
      <c r="AR2170" t="s">
        <v>305</v>
      </c>
      <c r="AS2170" t="s">
        <v>1044</v>
      </c>
    </row>
    <row r="2171" spans="44:45" x14ac:dyDescent="0.15">
      <c r="AR2171" t="s">
        <v>305</v>
      </c>
      <c r="AS2171" t="s">
        <v>1045</v>
      </c>
    </row>
    <row r="2172" spans="44:45" x14ac:dyDescent="0.15">
      <c r="AR2172" t="s">
        <v>305</v>
      </c>
      <c r="AS2172" t="s">
        <v>1046</v>
      </c>
    </row>
    <row r="2173" spans="44:45" x14ac:dyDescent="0.15">
      <c r="AR2173" t="s">
        <v>305</v>
      </c>
      <c r="AS2173" t="s">
        <v>1047</v>
      </c>
    </row>
    <row r="2174" spans="44:45" x14ac:dyDescent="0.15">
      <c r="AR2174" t="s">
        <v>305</v>
      </c>
      <c r="AS2174" t="s">
        <v>1064</v>
      </c>
    </row>
    <row r="2175" spans="44:45" x14ac:dyDescent="0.15">
      <c r="AR2175" t="s">
        <v>305</v>
      </c>
      <c r="AS2175" t="s">
        <v>1641</v>
      </c>
    </row>
    <row r="2176" spans="44:45" x14ac:dyDescent="0.15">
      <c r="AR2176" t="s">
        <v>305</v>
      </c>
      <c r="AS2176" t="s">
        <v>1144</v>
      </c>
    </row>
    <row r="2177" spans="44:45" x14ac:dyDescent="0.15">
      <c r="AR2177" t="s">
        <v>305</v>
      </c>
      <c r="AS2177" t="s">
        <v>1145</v>
      </c>
    </row>
    <row r="2178" spans="44:45" x14ac:dyDescent="0.15">
      <c r="AR2178" t="s">
        <v>305</v>
      </c>
      <c r="AS2178" t="s">
        <v>1146</v>
      </c>
    </row>
    <row r="2179" spans="44:45" x14ac:dyDescent="0.15">
      <c r="AR2179" t="s">
        <v>305</v>
      </c>
      <c r="AS2179" t="s">
        <v>1147</v>
      </c>
    </row>
    <row r="2180" spans="44:45" x14ac:dyDescent="0.15">
      <c r="AR2180" t="s">
        <v>305</v>
      </c>
      <c r="AS2180" t="s">
        <v>1642</v>
      </c>
    </row>
    <row r="2181" spans="44:45" x14ac:dyDescent="0.15">
      <c r="AR2181" t="s">
        <v>305</v>
      </c>
      <c r="AS2181" t="s">
        <v>1148</v>
      </c>
    </row>
    <row r="2182" spans="44:45" x14ac:dyDescent="0.15">
      <c r="AR2182" t="s">
        <v>305</v>
      </c>
      <c r="AS2182" t="s">
        <v>1149</v>
      </c>
    </row>
    <row r="2183" spans="44:45" x14ac:dyDescent="0.15">
      <c r="AR2183" t="s">
        <v>305</v>
      </c>
      <c r="AS2183" t="s">
        <v>1150</v>
      </c>
    </row>
    <row r="2184" spans="44:45" x14ac:dyDescent="0.15">
      <c r="AR2184" t="s">
        <v>305</v>
      </c>
      <c r="AS2184" t="s">
        <v>1643</v>
      </c>
    </row>
    <row r="2185" spans="44:45" x14ac:dyDescent="0.15">
      <c r="AR2185" t="s">
        <v>350</v>
      </c>
      <c r="AS2185" t="s">
        <v>1452</v>
      </c>
    </row>
    <row r="2186" spans="44:45" x14ac:dyDescent="0.15">
      <c r="AR2186" t="s">
        <v>350</v>
      </c>
      <c r="AS2186" t="s">
        <v>1044</v>
      </c>
    </row>
    <row r="2187" spans="44:45" x14ac:dyDescent="0.15">
      <c r="AR2187" t="s">
        <v>350</v>
      </c>
      <c r="AS2187" t="s">
        <v>1061</v>
      </c>
    </row>
    <row r="2188" spans="44:45" x14ac:dyDescent="0.15">
      <c r="AR2188" t="s">
        <v>350</v>
      </c>
      <c r="AS2188" t="s">
        <v>1083</v>
      </c>
    </row>
    <row r="2189" spans="44:45" x14ac:dyDescent="0.15">
      <c r="AR2189" t="s">
        <v>350</v>
      </c>
      <c r="AS2189" t="s">
        <v>1047</v>
      </c>
    </row>
    <row r="2190" spans="44:45" x14ac:dyDescent="0.15">
      <c r="AR2190" t="s">
        <v>350</v>
      </c>
      <c r="AS2190" t="s">
        <v>1092</v>
      </c>
    </row>
    <row r="2191" spans="44:45" x14ac:dyDescent="0.15">
      <c r="AR2191" t="s">
        <v>350</v>
      </c>
      <c r="AS2191" t="s">
        <v>1199</v>
      </c>
    </row>
    <row r="2192" spans="44:45" x14ac:dyDescent="0.15">
      <c r="AR2192" t="s">
        <v>350</v>
      </c>
      <c r="AS2192" t="s">
        <v>1044</v>
      </c>
    </row>
    <row r="2193" spans="44:45" x14ac:dyDescent="0.15">
      <c r="AR2193" t="s">
        <v>350</v>
      </c>
      <c r="AS2193" t="s">
        <v>1061</v>
      </c>
    </row>
    <row r="2194" spans="44:45" x14ac:dyDescent="0.15">
      <c r="AR2194" t="s">
        <v>350</v>
      </c>
      <c r="AS2194" t="s">
        <v>1053</v>
      </c>
    </row>
    <row r="2195" spans="44:45" x14ac:dyDescent="0.15">
      <c r="AR2195" t="s">
        <v>350</v>
      </c>
      <c r="AS2195" t="s">
        <v>1644</v>
      </c>
    </row>
    <row r="2196" spans="44:45" x14ac:dyDescent="0.15">
      <c r="AR2196" t="s">
        <v>350</v>
      </c>
      <c r="AS2196" t="s">
        <v>1427</v>
      </c>
    </row>
    <row r="2197" spans="44:45" x14ac:dyDescent="0.15">
      <c r="AR2197" t="s">
        <v>429</v>
      </c>
      <c r="AS2197" t="s">
        <v>1645</v>
      </c>
    </row>
    <row r="2198" spans="44:45" x14ac:dyDescent="0.15">
      <c r="AR2198" t="s">
        <v>429</v>
      </c>
      <c r="AS2198" t="s">
        <v>1060</v>
      </c>
    </row>
    <row r="2199" spans="44:45" x14ac:dyDescent="0.15">
      <c r="AR2199" t="s">
        <v>429</v>
      </c>
      <c r="AS2199" t="s">
        <v>1061</v>
      </c>
    </row>
    <row r="2200" spans="44:45" x14ac:dyDescent="0.15">
      <c r="AR2200" t="s">
        <v>429</v>
      </c>
      <c r="AS2200" t="s">
        <v>1053</v>
      </c>
    </row>
    <row r="2201" spans="44:45" x14ac:dyDescent="0.15">
      <c r="AR2201" t="s">
        <v>429</v>
      </c>
      <c r="AS2201" t="s">
        <v>1646</v>
      </c>
    </row>
    <row r="2202" spans="44:45" x14ac:dyDescent="0.15">
      <c r="AR2202" t="s">
        <v>429</v>
      </c>
      <c r="AS2202" t="s">
        <v>1044</v>
      </c>
    </row>
    <row r="2203" spans="44:45" x14ac:dyDescent="0.15">
      <c r="AR2203" t="s">
        <v>429</v>
      </c>
      <c r="AS2203" t="s">
        <v>1061</v>
      </c>
    </row>
    <row r="2204" spans="44:45" x14ac:dyDescent="0.15">
      <c r="AR2204" t="s">
        <v>429</v>
      </c>
      <c r="AS2204" t="s">
        <v>1053</v>
      </c>
    </row>
    <row r="2205" spans="44:45" x14ac:dyDescent="0.15">
      <c r="AR2205" t="s">
        <v>429</v>
      </c>
      <c r="AS2205" t="s">
        <v>1151</v>
      </c>
    </row>
    <row r="2206" spans="44:45" x14ac:dyDescent="0.15">
      <c r="AR2206" t="s">
        <v>429</v>
      </c>
      <c r="AS2206" t="s">
        <v>1647</v>
      </c>
    </row>
    <row r="2207" spans="44:45" x14ac:dyDescent="0.15">
      <c r="AR2207" t="s">
        <v>429</v>
      </c>
      <c r="AS2207" t="s">
        <v>1648</v>
      </c>
    </row>
    <row r="2208" spans="44:45" x14ac:dyDescent="0.15">
      <c r="AR2208" t="s">
        <v>437</v>
      </c>
      <c r="AS2208" t="s">
        <v>1200</v>
      </c>
    </row>
    <row r="2209" spans="44:45" x14ac:dyDescent="0.15">
      <c r="AR2209" t="s">
        <v>437</v>
      </c>
      <c r="AS2209" t="s">
        <v>1044</v>
      </c>
    </row>
    <row r="2210" spans="44:45" x14ac:dyDescent="0.15">
      <c r="AR2210" t="s">
        <v>437</v>
      </c>
      <c r="AS2210" t="s">
        <v>1045</v>
      </c>
    </row>
    <row r="2211" spans="44:45" x14ac:dyDescent="0.15">
      <c r="AR2211" t="s">
        <v>437</v>
      </c>
      <c r="AS2211" t="s">
        <v>1046</v>
      </c>
    </row>
    <row r="2212" spans="44:45" x14ac:dyDescent="0.15">
      <c r="AR2212" t="s">
        <v>437</v>
      </c>
      <c r="AS2212" t="s">
        <v>1047</v>
      </c>
    </row>
    <row r="2213" spans="44:45" x14ac:dyDescent="0.15">
      <c r="AR2213" t="s">
        <v>437</v>
      </c>
      <c r="AS2213" t="s">
        <v>1048</v>
      </c>
    </row>
    <row r="2214" spans="44:45" x14ac:dyDescent="0.15">
      <c r="AR2214" t="s">
        <v>437</v>
      </c>
      <c r="AS2214" t="s">
        <v>1049</v>
      </c>
    </row>
    <row r="2215" spans="44:45" x14ac:dyDescent="0.15">
      <c r="AR2215" t="s">
        <v>437</v>
      </c>
      <c r="AS2215" t="s">
        <v>1050</v>
      </c>
    </row>
    <row r="2216" spans="44:45" x14ac:dyDescent="0.15">
      <c r="AR2216" t="s">
        <v>437</v>
      </c>
      <c r="AS2216" t="s">
        <v>1201</v>
      </c>
    </row>
    <row r="2217" spans="44:45" x14ac:dyDescent="0.15">
      <c r="AR2217" t="s">
        <v>437</v>
      </c>
      <c r="AS2217" t="s">
        <v>1051</v>
      </c>
    </row>
    <row r="2218" spans="44:45" x14ac:dyDescent="0.15">
      <c r="AR2218" t="s">
        <v>437</v>
      </c>
      <c r="AS2218" t="s">
        <v>1052</v>
      </c>
    </row>
    <row r="2219" spans="44:45" x14ac:dyDescent="0.15">
      <c r="AR2219" t="s">
        <v>437</v>
      </c>
      <c r="AS2219" t="s">
        <v>1053</v>
      </c>
    </row>
    <row r="2220" spans="44:45" x14ac:dyDescent="0.15">
      <c r="AR2220" t="s">
        <v>437</v>
      </c>
      <c r="AS2220" t="s">
        <v>1047</v>
      </c>
    </row>
    <row r="2221" spans="44:45" x14ac:dyDescent="0.15">
      <c r="AR2221" t="s">
        <v>437</v>
      </c>
      <c r="AS2221" t="s">
        <v>1054</v>
      </c>
    </row>
    <row r="2222" spans="44:45" x14ac:dyDescent="0.15">
      <c r="AR2222" t="s">
        <v>437</v>
      </c>
      <c r="AS2222" t="s">
        <v>1649</v>
      </c>
    </row>
    <row r="2223" spans="44:45" x14ac:dyDescent="0.15">
      <c r="AR2223" t="s">
        <v>228</v>
      </c>
      <c r="AS2223" t="s">
        <v>1650</v>
      </c>
    </row>
    <row r="2224" spans="44:45" x14ac:dyDescent="0.15">
      <c r="AR2224" t="s">
        <v>228</v>
      </c>
      <c r="AS2224" t="s">
        <v>1044</v>
      </c>
    </row>
    <row r="2225" spans="44:45" x14ac:dyDescent="0.15">
      <c r="AR2225" t="s">
        <v>228</v>
      </c>
      <c r="AS2225" t="s">
        <v>1045</v>
      </c>
    </row>
    <row r="2226" spans="44:45" x14ac:dyDescent="0.15">
      <c r="AR2226" t="s">
        <v>228</v>
      </c>
      <c r="AS2226" t="s">
        <v>1055</v>
      </c>
    </row>
    <row r="2227" spans="44:45" x14ac:dyDescent="0.15">
      <c r="AR2227" t="s">
        <v>228</v>
      </c>
      <c r="AS2227" t="s">
        <v>1056</v>
      </c>
    </row>
    <row r="2228" spans="44:45" x14ac:dyDescent="0.15">
      <c r="AR2228" t="s">
        <v>228</v>
      </c>
      <c r="AS2228" t="s">
        <v>1057</v>
      </c>
    </row>
    <row r="2229" spans="44:45" x14ac:dyDescent="0.15">
      <c r="AR2229" t="s">
        <v>228</v>
      </c>
      <c r="AS2229" t="s">
        <v>1058</v>
      </c>
    </row>
    <row r="2230" spans="44:45" x14ac:dyDescent="0.15">
      <c r="AR2230" t="s">
        <v>228</v>
      </c>
      <c r="AS2230" t="s">
        <v>1059</v>
      </c>
    </row>
    <row r="2231" spans="44:45" x14ac:dyDescent="0.15">
      <c r="AR2231" t="s">
        <v>228</v>
      </c>
      <c r="AS2231" t="s">
        <v>1651</v>
      </c>
    </row>
    <row r="2232" spans="44:45" x14ac:dyDescent="0.15">
      <c r="AR2232" t="s">
        <v>228</v>
      </c>
      <c r="AS2232" t="s">
        <v>1070</v>
      </c>
    </row>
    <row r="2233" spans="44:45" x14ac:dyDescent="0.15">
      <c r="AR2233" t="s">
        <v>228</v>
      </c>
      <c r="AS2233" t="s">
        <v>1652</v>
      </c>
    </row>
    <row r="2234" spans="44:45" x14ac:dyDescent="0.15">
      <c r="AR2234" t="s">
        <v>228</v>
      </c>
      <c r="AS2234" t="s">
        <v>1060</v>
      </c>
    </row>
    <row r="2235" spans="44:45" x14ac:dyDescent="0.15">
      <c r="AR2235" t="s">
        <v>228</v>
      </c>
      <c r="AS2235" t="s">
        <v>1061</v>
      </c>
    </row>
    <row r="2236" spans="44:45" x14ac:dyDescent="0.15">
      <c r="AR2236" t="s">
        <v>228</v>
      </c>
      <c r="AS2236" t="s">
        <v>1053</v>
      </c>
    </row>
    <row r="2237" spans="44:45" x14ac:dyDescent="0.15">
      <c r="AR2237" t="s">
        <v>228</v>
      </c>
      <c r="AS2237" t="s">
        <v>1062</v>
      </c>
    </row>
    <row r="2238" spans="44:45" x14ac:dyDescent="0.15">
      <c r="AR2238" t="s">
        <v>248</v>
      </c>
      <c r="AS2238" t="s">
        <v>1653</v>
      </c>
    </row>
    <row r="2239" spans="44:45" x14ac:dyDescent="0.15">
      <c r="AR2239" t="s">
        <v>248</v>
      </c>
      <c r="AS2239" t="s">
        <v>1152</v>
      </c>
    </row>
    <row r="2240" spans="44:45" x14ac:dyDescent="0.15">
      <c r="AR2240" t="s">
        <v>248</v>
      </c>
      <c r="AS2240" t="s">
        <v>1061</v>
      </c>
    </row>
    <row r="2241" spans="44:45" x14ac:dyDescent="0.15">
      <c r="AR2241" t="s">
        <v>248</v>
      </c>
      <c r="AS2241" t="s">
        <v>1153</v>
      </c>
    </row>
    <row r="2242" spans="44:45" x14ac:dyDescent="0.15">
      <c r="AR2242" t="s">
        <v>248</v>
      </c>
      <c r="AS2242" t="s">
        <v>1047</v>
      </c>
    </row>
    <row r="2243" spans="44:45" x14ac:dyDescent="0.15">
      <c r="AR2243" t="s">
        <v>248</v>
      </c>
      <c r="AS2243" t="s">
        <v>1154</v>
      </c>
    </row>
    <row r="2244" spans="44:45" x14ac:dyDescent="0.15">
      <c r="AR2244" t="s">
        <v>248</v>
      </c>
      <c r="AS2244" t="s">
        <v>1049</v>
      </c>
    </row>
    <row r="2245" spans="44:45" x14ac:dyDescent="0.15">
      <c r="AR2245" t="s">
        <v>248</v>
      </c>
      <c r="AS2245" t="s">
        <v>1155</v>
      </c>
    </row>
    <row r="2246" spans="44:45" x14ac:dyDescent="0.15">
      <c r="AR2246" t="s">
        <v>248</v>
      </c>
      <c r="AS2246" t="s">
        <v>1654</v>
      </c>
    </row>
    <row r="2247" spans="44:45" x14ac:dyDescent="0.15">
      <c r="AR2247" t="s">
        <v>248</v>
      </c>
      <c r="AS2247" t="s">
        <v>1073</v>
      </c>
    </row>
    <row r="2248" spans="44:45" x14ac:dyDescent="0.15">
      <c r="AR2248" t="s">
        <v>248</v>
      </c>
      <c r="AS2248" t="s">
        <v>1134</v>
      </c>
    </row>
    <row r="2249" spans="44:45" x14ac:dyDescent="0.15">
      <c r="AR2249" t="s">
        <v>248</v>
      </c>
      <c r="AS2249" t="s">
        <v>1075</v>
      </c>
    </row>
    <row r="2250" spans="44:45" x14ac:dyDescent="0.15">
      <c r="AR2250" t="s">
        <v>248</v>
      </c>
      <c r="AS2250" t="s">
        <v>1135</v>
      </c>
    </row>
    <row r="2251" spans="44:45" x14ac:dyDescent="0.15">
      <c r="AR2251" t="s">
        <v>248</v>
      </c>
      <c r="AS2251" t="s">
        <v>1076</v>
      </c>
    </row>
    <row r="2252" spans="44:45" x14ac:dyDescent="0.15">
      <c r="AR2252" t="s">
        <v>248</v>
      </c>
      <c r="AS2252" t="s">
        <v>1655</v>
      </c>
    </row>
    <row r="2253" spans="44:45" x14ac:dyDescent="0.15">
      <c r="AR2253" t="s">
        <v>248</v>
      </c>
      <c r="AS2253" t="s">
        <v>1060</v>
      </c>
    </row>
    <row r="2254" spans="44:45" x14ac:dyDescent="0.15">
      <c r="AR2254" t="s">
        <v>248</v>
      </c>
      <c r="AS2254" t="s">
        <v>1061</v>
      </c>
    </row>
    <row r="2255" spans="44:45" x14ac:dyDescent="0.15">
      <c r="AR2255" t="s">
        <v>248</v>
      </c>
      <c r="AS2255" t="s">
        <v>1082</v>
      </c>
    </row>
    <row r="2256" spans="44:45" x14ac:dyDescent="0.15">
      <c r="AR2256" t="s">
        <v>252</v>
      </c>
      <c r="AS2256" t="s">
        <v>1206</v>
      </c>
    </row>
    <row r="2257" spans="44:45" x14ac:dyDescent="0.15">
      <c r="AR2257" t="s">
        <v>252</v>
      </c>
      <c r="AS2257" t="s">
        <v>1044</v>
      </c>
    </row>
    <row r="2258" spans="44:45" x14ac:dyDescent="0.15">
      <c r="AR2258" t="s">
        <v>252</v>
      </c>
      <c r="AS2258" t="s">
        <v>1052</v>
      </c>
    </row>
    <row r="2259" spans="44:45" x14ac:dyDescent="0.15">
      <c r="AR2259" t="s">
        <v>252</v>
      </c>
      <c r="AS2259" t="s">
        <v>1055</v>
      </c>
    </row>
    <row r="2260" spans="44:45" x14ac:dyDescent="0.15">
      <c r="AR2260" t="s">
        <v>252</v>
      </c>
      <c r="AS2260" t="s">
        <v>1063</v>
      </c>
    </row>
    <row r="2261" spans="44:45" x14ac:dyDescent="0.15">
      <c r="AR2261" t="s">
        <v>252</v>
      </c>
      <c r="AS2261" t="s">
        <v>1064</v>
      </c>
    </row>
    <row r="2262" spans="44:45" x14ac:dyDescent="0.15">
      <c r="AR2262" t="s">
        <v>252</v>
      </c>
      <c r="AS2262" t="s">
        <v>1065</v>
      </c>
    </row>
    <row r="2263" spans="44:45" x14ac:dyDescent="0.15">
      <c r="AR2263" t="s">
        <v>252</v>
      </c>
      <c r="AS2263" t="s">
        <v>1066</v>
      </c>
    </row>
    <row r="2264" spans="44:45" x14ac:dyDescent="0.15">
      <c r="AR2264" t="s">
        <v>252</v>
      </c>
      <c r="AS2264" t="s">
        <v>1067</v>
      </c>
    </row>
    <row r="2265" spans="44:45" x14ac:dyDescent="0.15">
      <c r="AR2265" t="s">
        <v>252</v>
      </c>
      <c r="AS2265" t="s">
        <v>1656</v>
      </c>
    </row>
    <row r="2266" spans="44:45" x14ac:dyDescent="0.15">
      <c r="AR2266" t="s">
        <v>252</v>
      </c>
      <c r="AS2266" t="s">
        <v>1060</v>
      </c>
    </row>
    <row r="2267" spans="44:45" x14ac:dyDescent="0.15">
      <c r="AR2267" t="s">
        <v>252</v>
      </c>
      <c r="AS2267" t="s">
        <v>1061</v>
      </c>
    </row>
    <row r="2268" spans="44:45" x14ac:dyDescent="0.15">
      <c r="AR2268" t="s">
        <v>252</v>
      </c>
      <c r="AS2268" t="s">
        <v>1053</v>
      </c>
    </row>
    <row r="2269" spans="44:45" x14ac:dyDescent="0.15">
      <c r="AR2269" t="s">
        <v>252</v>
      </c>
      <c r="AS2269" t="s">
        <v>1047</v>
      </c>
    </row>
    <row r="2270" spans="44:45" x14ac:dyDescent="0.15">
      <c r="AR2270" t="s">
        <v>252</v>
      </c>
      <c r="AS2270" t="s">
        <v>1076</v>
      </c>
    </row>
    <row r="2271" spans="44:45" x14ac:dyDescent="0.15">
      <c r="AR2271" t="s">
        <v>252</v>
      </c>
      <c r="AS2271" t="s">
        <v>1657</v>
      </c>
    </row>
    <row r="2272" spans="44:45" x14ac:dyDescent="0.15">
      <c r="AR2272" t="s">
        <v>252</v>
      </c>
      <c r="AS2272" t="s">
        <v>1060</v>
      </c>
    </row>
    <row r="2273" spans="44:45" x14ac:dyDescent="0.15">
      <c r="AR2273" t="s">
        <v>252</v>
      </c>
      <c r="AS2273" t="s">
        <v>1061</v>
      </c>
    </row>
    <row r="2274" spans="44:45" x14ac:dyDescent="0.15">
      <c r="AR2274" t="s">
        <v>252</v>
      </c>
      <c r="AS2274" t="s">
        <v>1053</v>
      </c>
    </row>
    <row r="2275" spans="44:45" x14ac:dyDescent="0.15">
      <c r="AR2275" t="s">
        <v>252</v>
      </c>
      <c r="AS2275" t="s">
        <v>1062</v>
      </c>
    </row>
    <row r="2276" spans="44:45" x14ac:dyDescent="0.15">
      <c r="AR2276" t="s">
        <v>254</v>
      </c>
      <c r="AS2276" t="s">
        <v>1209</v>
      </c>
    </row>
    <row r="2277" spans="44:45" x14ac:dyDescent="0.15">
      <c r="AR2277" t="s">
        <v>254</v>
      </c>
      <c r="AS2277" t="s">
        <v>1044</v>
      </c>
    </row>
    <row r="2278" spans="44:45" x14ac:dyDescent="0.15">
      <c r="AR2278" t="s">
        <v>254</v>
      </c>
      <c r="AS2278" t="s">
        <v>1052</v>
      </c>
    </row>
    <row r="2279" spans="44:45" x14ac:dyDescent="0.15">
      <c r="AR2279" t="s">
        <v>254</v>
      </c>
      <c r="AS2279" t="s">
        <v>1055</v>
      </c>
    </row>
    <row r="2280" spans="44:45" x14ac:dyDescent="0.15">
      <c r="AR2280" t="s">
        <v>254</v>
      </c>
      <c r="AS2280" t="s">
        <v>1063</v>
      </c>
    </row>
    <row r="2281" spans="44:45" x14ac:dyDescent="0.15">
      <c r="AR2281" t="s">
        <v>254</v>
      </c>
      <c r="AS2281" t="s">
        <v>1064</v>
      </c>
    </row>
    <row r="2282" spans="44:45" x14ac:dyDescent="0.15">
      <c r="AR2282" t="s">
        <v>254</v>
      </c>
      <c r="AS2282" t="s">
        <v>1065</v>
      </c>
    </row>
    <row r="2283" spans="44:45" x14ac:dyDescent="0.15">
      <c r="AR2283" t="s">
        <v>254</v>
      </c>
      <c r="AS2283" t="s">
        <v>1658</v>
      </c>
    </row>
    <row r="2284" spans="44:45" x14ac:dyDescent="0.15">
      <c r="AR2284" t="s">
        <v>254</v>
      </c>
      <c r="AS2284" t="s">
        <v>1070</v>
      </c>
    </row>
    <row r="2285" spans="44:45" x14ac:dyDescent="0.15">
      <c r="AR2285" t="s">
        <v>254</v>
      </c>
      <c r="AS2285" t="s">
        <v>1659</v>
      </c>
    </row>
    <row r="2286" spans="44:45" x14ac:dyDescent="0.15">
      <c r="AR2286" t="s">
        <v>254</v>
      </c>
      <c r="AS2286" t="s">
        <v>1060</v>
      </c>
    </row>
    <row r="2287" spans="44:45" x14ac:dyDescent="0.15">
      <c r="AR2287" t="s">
        <v>254</v>
      </c>
      <c r="AS2287" t="s">
        <v>1061</v>
      </c>
    </row>
    <row r="2288" spans="44:45" x14ac:dyDescent="0.15">
      <c r="AR2288" t="s">
        <v>254</v>
      </c>
      <c r="AS2288" t="s">
        <v>1053</v>
      </c>
    </row>
    <row r="2289" spans="44:45" x14ac:dyDescent="0.15">
      <c r="AR2289" t="s">
        <v>254</v>
      </c>
      <c r="AS2289" t="s">
        <v>1156</v>
      </c>
    </row>
    <row r="2290" spans="44:45" x14ac:dyDescent="0.15">
      <c r="AR2290" t="s">
        <v>236</v>
      </c>
      <c r="AS2290" t="s">
        <v>1212</v>
      </c>
    </row>
    <row r="2291" spans="44:45" x14ac:dyDescent="0.15">
      <c r="AR2291" t="s">
        <v>236</v>
      </c>
      <c r="AS2291" t="s">
        <v>1044</v>
      </c>
    </row>
    <row r="2292" spans="44:45" x14ac:dyDescent="0.15">
      <c r="AR2292" t="s">
        <v>236</v>
      </c>
      <c r="AS2292" t="s">
        <v>1045</v>
      </c>
    </row>
    <row r="2293" spans="44:45" x14ac:dyDescent="0.15">
      <c r="AR2293" t="s">
        <v>236</v>
      </c>
      <c r="AS2293" t="s">
        <v>1055</v>
      </c>
    </row>
    <row r="2294" spans="44:45" x14ac:dyDescent="0.15">
      <c r="AR2294" t="s">
        <v>236</v>
      </c>
      <c r="AS2294" t="s">
        <v>1056</v>
      </c>
    </row>
    <row r="2295" spans="44:45" x14ac:dyDescent="0.15">
      <c r="AR2295" t="s">
        <v>236</v>
      </c>
      <c r="AS2295" t="s">
        <v>1057</v>
      </c>
    </row>
    <row r="2296" spans="44:45" x14ac:dyDescent="0.15">
      <c r="AR2296" t="s">
        <v>236</v>
      </c>
      <c r="AS2296" t="s">
        <v>1077</v>
      </c>
    </row>
    <row r="2297" spans="44:45" x14ac:dyDescent="0.15">
      <c r="AR2297" t="s">
        <v>236</v>
      </c>
      <c r="AS2297" t="s">
        <v>1213</v>
      </c>
    </row>
    <row r="2298" spans="44:45" x14ac:dyDescent="0.15">
      <c r="AR2298" t="s">
        <v>236</v>
      </c>
      <c r="AS2298" t="s">
        <v>1060</v>
      </c>
    </row>
    <row r="2299" spans="44:45" x14ac:dyDescent="0.15">
      <c r="AR2299" t="s">
        <v>236</v>
      </c>
      <c r="AS2299" t="s">
        <v>1061</v>
      </c>
    </row>
    <row r="2300" spans="44:45" x14ac:dyDescent="0.15">
      <c r="AR2300" t="s">
        <v>236</v>
      </c>
      <c r="AS2300" t="s">
        <v>1053</v>
      </c>
    </row>
    <row r="2301" spans="44:45" x14ac:dyDescent="0.15">
      <c r="AR2301" t="s">
        <v>236</v>
      </c>
      <c r="AS2301" t="s">
        <v>1062</v>
      </c>
    </row>
    <row r="2302" spans="44:45" x14ac:dyDescent="0.15">
      <c r="AR2302" t="s">
        <v>236</v>
      </c>
      <c r="AS2302" t="s">
        <v>1660</v>
      </c>
    </row>
    <row r="2303" spans="44:45" x14ac:dyDescent="0.15">
      <c r="AR2303" t="s">
        <v>230</v>
      </c>
      <c r="AS2303" t="s">
        <v>1215</v>
      </c>
    </row>
    <row r="2304" spans="44:45" x14ac:dyDescent="0.15">
      <c r="AR2304" t="s">
        <v>230</v>
      </c>
      <c r="AS2304" t="s">
        <v>1044</v>
      </c>
    </row>
    <row r="2305" spans="44:45" x14ac:dyDescent="0.15">
      <c r="AR2305" t="s">
        <v>230</v>
      </c>
      <c r="AS2305" t="s">
        <v>1045</v>
      </c>
    </row>
    <row r="2306" spans="44:45" x14ac:dyDescent="0.15">
      <c r="AR2306" t="s">
        <v>230</v>
      </c>
      <c r="AS2306" t="s">
        <v>1053</v>
      </c>
    </row>
    <row r="2307" spans="44:45" x14ac:dyDescent="0.15">
      <c r="AR2307" t="s">
        <v>230</v>
      </c>
      <c r="AS2307" t="s">
        <v>1047</v>
      </c>
    </row>
    <row r="2308" spans="44:45" x14ac:dyDescent="0.15">
      <c r="AR2308" t="s">
        <v>230</v>
      </c>
      <c r="AS2308" t="s">
        <v>1661</v>
      </c>
    </row>
    <row r="2309" spans="44:45" x14ac:dyDescent="0.15">
      <c r="AR2309" t="s">
        <v>230</v>
      </c>
      <c r="AS2309" t="s">
        <v>1099</v>
      </c>
    </row>
    <row r="2310" spans="44:45" x14ac:dyDescent="0.15">
      <c r="AR2310" t="s">
        <v>230</v>
      </c>
      <c r="AS2310" t="s">
        <v>1074</v>
      </c>
    </row>
    <row r="2311" spans="44:45" x14ac:dyDescent="0.15">
      <c r="AR2311" t="s">
        <v>230</v>
      </c>
      <c r="AS2311" t="s">
        <v>1075</v>
      </c>
    </row>
    <row r="2312" spans="44:45" x14ac:dyDescent="0.15">
      <c r="AR2312" t="s">
        <v>230</v>
      </c>
      <c r="AS2312" t="s">
        <v>1062</v>
      </c>
    </row>
    <row r="2313" spans="44:45" x14ac:dyDescent="0.15">
      <c r="AR2313" t="s">
        <v>230</v>
      </c>
      <c r="AS2313" t="s">
        <v>1662</v>
      </c>
    </row>
    <row r="2314" spans="44:45" x14ac:dyDescent="0.15">
      <c r="AR2314" t="s">
        <v>230</v>
      </c>
      <c r="AS2314" t="s">
        <v>1060</v>
      </c>
    </row>
    <row r="2315" spans="44:45" x14ac:dyDescent="0.15">
      <c r="AR2315" t="s">
        <v>230</v>
      </c>
      <c r="AS2315" t="s">
        <v>1061</v>
      </c>
    </row>
    <row r="2316" spans="44:45" x14ac:dyDescent="0.15">
      <c r="AR2316" t="s">
        <v>230</v>
      </c>
      <c r="AS2316" t="s">
        <v>1082</v>
      </c>
    </row>
    <row r="2317" spans="44:45" x14ac:dyDescent="0.15">
      <c r="AR2317" t="s">
        <v>240</v>
      </c>
      <c r="AS2317" t="s">
        <v>1663</v>
      </c>
    </row>
    <row r="2318" spans="44:45" x14ac:dyDescent="0.15">
      <c r="AR2318" t="s">
        <v>240</v>
      </c>
      <c r="AS2318" t="s">
        <v>1044</v>
      </c>
    </row>
    <row r="2319" spans="44:45" x14ac:dyDescent="0.15">
      <c r="AR2319" t="s">
        <v>240</v>
      </c>
      <c r="AS2319" t="s">
        <v>1045</v>
      </c>
    </row>
    <row r="2320" spans="44:45" x14ac:dyDescent="0.15">
      <c r="AR2320" t="s">
        <v>240</v>
      </c>
      <c r="AS2320" t="s">
        <v>1055</v>
      </c>
    </row>
    <row r="2321" spans="44:45" x14ac:dyDescent="0.15">
      <c r="AR2321" t="s">
        <v>240</v>
      </c>
      <c r="AS2321" t="s">
        <v>1056</v>
      </c>
    </row>
    <row r="2322" spans="44:45" x14ac:dyDescent="0.15">
      <c r="AR2322" t="s">
        <v>240</v>
      </c>
      <c r="AS2322" t="s">
        <v>1057</v>
      </c>
    </row>
    <row r="2323" spans="44:45" x14ac:dyDescent="0.15">
      <c r="AR2323" t="s">
        <v>240</v>
      </c>
      <c r="AS2323" t="s">
        <v>1058</v>
      </c>
    </row>
    <row r="2324" spans="44:45" x14ac:dyDescent="0.15">
      <c r="AR2324" t="s">
        <v>240</v>
      </c>
      <c r="AS2324" t="s">
        <v>1078</v>
      </c>
    </row>
    <row r="2325" spans="44:45" x14ac:dyDescent="0.15">
      <c r="AR2325" t="s">
        <v>240</v>
      </c>
      <c r="AS2325" t="s">
        <v>1219</v>
      </c>
    </row>
    <row r="2326" spans="44:45" x14ac:dyDescent="0.15">
      <c r="AR2326" t="s">
        <v>240</v>
      </c>
      <c r="AS2326" t="s">
        <v>1044</v>
      </c>
    </row>
    <row r="2327" spans="44:45" x14ac:dyDescent="0.15">
      <c r="AR2327" t="s">
        <v>240</v>
      </c>
      <c r="AS2327" t="s">
        <v>1045</v>
      </c>
    </row>
    <row r="2328" spans="44:45" x14ac:dyDescent="0.15">
      <c r="AR2328" t="s">
        <v>240</v>
      </c>
      <c r="AS2328" t="s">
        <v>1053</v>
      </c>
    </row>
    <row r="2329" spans="44:45" x14ac:dyDescent="0.15">
      <c r="AR2329" t="s">
        <v>240</v>
      </c>
      <c r="AS2329" t="s">
        <v>1047</v>
      </c>
    </row>
    <row r="2330" spans="44:45" x14ac:dyDescent="0.15">
      <c r="AR2330" t="s">
        <v>240</v>
      </c>
      <c r="AS2330" t="s">
        <v>1076</v>
      </c>
    </row>
    <row r="2331" spans="44:45" x14ac:dyDescent="0.15">
      <c r="AR2331" t="s">
        <v>240</v>
      </c>
      <c r="AS2331" t="s">
        <v>1664</v>
      </c>
    </row>
    <row r="2332" spans="44:45" x14ac:dyDescent="0.15">
      <c r="AR2332" t="s">
        <v>240</v>
      </c>
      <c r="AS2332" t="s">
        <v>1060</v>
      </c>
    </row>
    <row r="2333" spans="44:45" x14ac:dyDescent="0.15">
      <c r="AR2333" t="s">
        <v>240</v>
      </c>
      <c r="AS2333" t="s">
        <v>1061</v>
      </c>
    </row>
    <row r="2334" spans="44:45" x14ac:dyDescent="0.15">
      <c r="AR2334" t="s">
        <v>240</v>
      </c>
      <c r="AS2334" t="s">
        <v>1053</v>
      </c>
    </row>
    <row r="2335" spans="44:45" x14ac:dyDescent="0.15">
      <c r="AR2335" t="s">
        <v>240</v>
      </c>
      <c r="AS2335" t="s">
        <v>1062</v>
      </c>
    </row>
    <row r="2336" spans="44:45" x14ac:dyDescent="0.15">
      <c r="AR2336" t="s">
        <v>242</v>
      </c>
      <c r="AS2336" t="s">
        <v>1665</v>
      </c>
    </row>
    <row r="2337" spans="44:45" x14ac:dyDescent="0.15">
      <c r="AR2337" t="s">
        <v>242</v>
      </c>
      <c r="AS2337" t="s">
        <v>1044</v>
      </c>
    </row>
    <row r="2338" spans="44:45" x14ac:dyDescent="0.15">
      <c r="AR2338" t="s">
        <v>242</v>
      </c>
      <c r="AS2338" t="s">
        <v>1045</v>
      </c>
    </row>
    <row r="2339" spans="44:45" x14ac:dyDescent="0.15">
      <c r="AR2339" t="s">
        <v>242</v>
      </c>
      <c r="AS2339" t="s">
        <v>1046</v>
      </c>
    </row>
    <row r="2340" spans="44:45" x14ac:dyDescent="0.15">
      <c r="AR2340" t="s">
        <v>242</v>
      </c>
      <c r="AS2340" t="s">
        <v>1047</v>
      </c>
    </row>
    <row r="2341" spans="44:45" x14ac:dyDescent="0.15">
      <c r="AR2341" t="s">
        <v>242</v>
      </c>
      <c r="AS2341" t="s">
        <v>1048</v>
      </c>
    </row>
    <row r="2342" spans="44:45" x14ac:dyDescent="0.15">
      <c r="AR2342" t="s">
        <v>242</v>
      </c>
      <c r="AS2342" t="s">
        <v>1049</v>
      </c>
    </row>
    <row r="2343" spans="44:45" x14ac:dyDescent="0.15">
      <c r="AR2343" t="s">
        <v>242</v>
      </c>
      <c r="AS2343" t="s">
        <v>1079</v>
      </c>
    </row>
    <row r="2344" spans="44:45" x14ac:dyDescent="0.15">
      <c r="AR2344" t="s">
        <v>242</v>
      </c>
      <c r="AS2344" t="s">
        <v>1473</v>
      </c>
    </row>
    <row r="2345" spans="44:45" x14ac:dyDescent="0.15">
      <c r="AR2345" t="s">
        <v>242</v>
      </c>
      <c r="AS2345" t="s">
        <v>1060</v>
      </c>
    </row>
    <row r="2346" spans="44:45" x14ac:dyDescent="0.15">
      <c r="AR2346" t="s">
        <v>242</v>
      </c>
      <c r="AS2346" t="s">
        <v>1087</v>
      </c>
    </row>
    <row r="2347" spans="44:45" x14ac:dyDescent="0.15">
      <c r="AR2347" t="s">
        <v>242</v>
      </c>
      <c r="AS2347" t="s">
        <v>1053</v>
      </c>
    </row>
    <row r="2348" spans="44:45" x14ac:dyDescent="0.15">
      <c r="AR2348" t="s">
        <v>242</v>
      </c>
      <c r="AS2348" t="s">
        <v>1080</v>
      </c>
    </row>
    <row r="2349" spans="44:45" x14ac:dyDescent="0.15">
      <c r="AR2349" t="s">
        <v>242</v>
      </c>
      <c r="AS2349" t="s">
        <v>1076</v>
      </c>
    </row>
    <row r="2350" spans="44:45" x14ac:dyDescent="0.15">
      <c r="AR2350" t="s">
        <v>242</v>
      </c>
      <c r="AS2350" t="s">
        <v>1666</v>
      </c>
    </row>
    <row r="2351" spans="44:45" x14ac:dyDescent="0.15">
      <c r="AR2351" t="s">
        <v>242</v>
      </c>
      <c r="AS2351" t="s">
        <v>1070</v>
      </c>
    </row>
    <row r="2352" spans="44:45" x14ac:dyDescent="0.15">
      <c r="AR2352" t="s">
        <v>244</v>
      </c>
      <c r="AS2352" t="s">
        <v>1667</v>
      </c>
    </row>
    <row r="2353" spans="44:45" x14ac:dyDescent="0.15">
      <c r="AR2353" t="s">
        <v>244</v>
      </c>
      <c r="AS2353" t="s">
        <v>1086</v>
      </c>
    </row>
    <row r="2354" spans="44:45" x14ac:dyDescent="0.15">
      <c r="AR2354" t="s">
        <v>244</v>
      </c>
      <c r="AS2354" t="s">
        <v>1061</v>
      </c>
    </row>
    <row r="2355" spans="44:45" x14ac:dyDescent="0.15">
      <c r="AR2355" t="s">
        <v>244</v>
      </c>
      <c r="AS2355" t="s">
        <v>1083</v>
      </c>
    </row>
    <row r="2356" spans="44:45" x14ac:dyDescent="0.15">
      <c r="AR2356" t="s">
        <v>244</v>
      </c>
      <c r="AS2356" t="s">
        <v>1047</v>
      </c>
    </row>
    <row r="2357" spans="44:45" x14ac:dyDescent="0.15">
      <c r="AR2357" t="s">
        <v>244</v>
      </c>
      <c r="AS2357" t="s">
        <v>1048</v>
      </c>
    </row>
    <row r="2358" spans="44:45" x14ac:dyDescent="0.15">
      <c r="AR2358" t="s">
        <v>244</v>
      </c>
      <c r="AS2358" t="s">
        <v>1049</v>
      </c>
    </row>
    <row r="2359" spans="44:45" x14ac:dyDescent="0.15">
      <c r="AR2359" t="s">
        <v>244</v>
      </c>
      <c r="AS2359" t="s">
        <v>1100</v>
      </c>
    </row>
    <row r="2360" spans="44:45" x14ac:dyDescent="0.15">
      <c r="AR2360" t="s">
        <v>244</v>
      </c>
      <c r="AS2360" t="s">
        <v>1668</v>
      </c>
    </row>
    <row r="2361" spans="44:45" x14ac:dyDescent="0.15">
      <c r="AR2361" t="s">
        <v>244</v>
      </c>
      <c r="AS2361" t="s">
        <v>1060</v>
      </c>
    </row>
    <row r="2362" spans="44:45" x14ac:dyDescent="0.15">
      <c r="AR2362" t="s">
        <v>244</v>
      </c>
      <c r="AS2362" t="s">
        <v>1061</v>
      </c>
    </row>
    <row r="2363" spans="44:45" x14ac:dyDescent="0.15">
      <c r="AR2363" t="s">
        <v>244</v>
      </c>
      <c r="AS2363" t="s">
        <v>1053</v>
      </c>
    </row>
    <row r="2364" spans="44:45" x14ac:dyDescent="0.15">
      <c r="AR2364" t="s">
        <v>244</v>
      </c>
      <c r="AS2364" t="s">
        <v>1062</v>
      </c>
    </row>
    <row r="2365" spans="44:45" x14ac:dyDescent="0.15">
      <c r="AR2365" t="s">
        <v>244</v>
      </c>
      <c r="AS2365" t="s">
        <v>1669</v>
      </c>
    </row>
    <row r="2366" spans="44:45" x14ac:dyDescent="0.15">
      <c r="AR2366" t="s">
        <v>244</v>
      </c>
      <c r="AS2366" t="s">
        <v>1099</v>
      </c>
    </row>
    <row r="2367" spans="44:45" x14ac:dyDescent="0.15">
      <c r="AR2367" t="s">
        <v>244</v>
      </c>
      <c r="AS2367" t="s">
        <v>1074</v>
      </c>
    </row>
    <row r="2368" spans="44:45" x14ac:dyDescent="0.15">
      <c r="AR2368" t="s">
        <v>244</v>
      </c>
      <c r="AS2368" t="s">
        <v>1075</v>
      </c>
    </row>
    <row r="2369" spans="44:45" x14ac:dyDescent="0.15">
      <c r="AR2369" t="s">
        <v>244</v>
      </c>
      <c r="AS2369" t="s">
        <v>1062</v>
      </c>
    </row>
    <row r="2370" spans="44:45" x14ac:dyDescent="0.15">
      <c r="AR2370" t="s">
        <v>246</v>
      </c>
      <c r="AS2370" t="s">
        <v>1319</v>
      </c>
    </row>
    <row r="2371" spans="44:45" x14ac:dyDescent="0.15">
      <c r="AR2371" t="s">
        <v>246</v>
      </c>
      <c r="AS2371" t="s">
        <v>1060</v>
      </c>
    </row>
    <row r="2372" spans="44:45" x14ac:dyDescent="0.15">
      <c r="AR2372" t="s">
        <v>246</v>
      </c>
      <c r="AS2372" t="s">
        <v>1087</v>
      </c>
    </row>
    <row r="2373" spans="44:45" x14ac:dyDescent="0.15">
      <c r="AR2373" t="s">
        <v>246</v>
      </c>
      <c r="AS2373" t="s">
        <v>1083</v>
      </c>
    </row>
    <row r="2374" spans="44:45" x14ac:dyDescent="0.15">
      <c r="AR2374" t="s">
        <v>246</v>
      </c>
      <c r="AS2374" t="s">
        <v>1047</v>
      </c>
    </row>
    <row r="2375" spans="44:45" x14ac:dyDescent="0.15">
      <c r="AR2375" t="s">
        <v>246</v>
      </c>
      <c r="AS2375" t="s">
        <v>1048</v>
      </c>
    </row>
    <row r="2376" spans="44:45" x14ac:dyDescent="0.15">
      <c r="AR2376" t="s">
        <v>246</v>
      </c>
      <c r="AS2376" t="s">
        <v>1065</v>
      </c>
    </row>
    <row r="2377" spans="44:45" x14ac:dyDescent="0.15">
      <c r="AR2377" t="s">
        <v>246</v>
      </c>
      <c r="AS2377" t="s">
        <v>1066</v>
      </c>
    </row>
    <row r="2378" spans="44:45" x14ac:dyDescent="0.15">
      <c r="AR2378" t="s">
        <v>246</v>
      </c>
      <c r="AS2378" t="s">
        <v>1067</v>
      </c>
    </row>
    <row r="2379" spans="44:45" x14ac:dyDescent="0.15">
      <c r="AR2379" t="s">
        <v>246</v>
      </c>
      <c r="AS2379" t="s">
        <v>1320</v>
      </c>
    </row>
    <row r="2380" spans="44:45" x14ac:dyDescent="0.15">
      <c r="AR2380" t="s">
        <v>246</v>
      </c>
      <c r="AS2380" t="s">
        <v>1086</v>
      </c>
    </row>
    <row r="2381" spans="44:45" x14ac:dyDescent="0.15">
      <c r="AR2381" t="s">
        <v>246</v>
      </c>
      <c r="AS2381" t="s">
        <v>1061</v>
      </c>
    </row>
    <row r="2382" spans="44:45" x14ac:dyDescent="0.15">
      <c r="AR2382" t="s">
        <v>246</v>
      </c>
      <c r="AS2382" t="s">
        <v>1083</v>
      </c>
    </row>
    <row r="2383" spans="44:45" x14ac:dyDescent="0.15">
      <c r="AR2383" t="s">
        <v>246</v>
      </c>
      <c r="AS2383" t="s">
        <v>1047</v>
      </c>
    </row>
    <row r="2384" spans="44:45" x14ac:dyDescent="0.15">
      <c r="AR2384" t="s">
        <v>246</v>
      </c>
      <c r="AS2384" t="s">
        <v>1076</v>
      </c>
    </row>
    <row r="2385" spans="44:45" x14ac:dyDescent="0.15">
      <c r="AR2385" t="s">
        <v>246</v>
      </c>
      <c r="AS2385" t="s">
        <v>1670</v>
      </c>
    </row>
    <row r="2386" spans="44:45" x14ac:dyDescent="0.15">
      <c r="AR2386" t="s">
        <v>246</v>
      </c>
      <c r="AS2386" t="s">
        <v>1060</v>
      </c>
    </row>
    <row r="2387" spans="44:45" x14ac:dyDescent="0.15">
      <c r="AR2387" t="s">
        <v>246</v>
      </c>
      <c r="AS2387" t="s">
        <v>1061</v>
      </c>
    </row>
    <row r="2388" spans="44:45" x14ac:dyDescent="0.15">
      <c r="AR2388" t="s">
        <v>246</v>
      </c>
      <c r="AS2388" t="s">
        <v>1053</v>
      </c>
    </row>
    <row r="2389" spans="44:45" x14ac:dyDescent="0.15">
      <c r="AR2389" t="s">
        <v>246</v>
      </c>
      <c r="AS2389" t="s">
        <v>1062</v>
      </c>
    </row>
    <row r="2390" spans="44:45" x14ac:dyDescent="0.15">
      <c r="AR2390" t="s">
        <v>238</v>
      </c>
      <c r="AS2390" t="s">
        <v>1671</v>
      </c>
    </row>
    <row r="2391" spans="44:45" x14ac:dyDescent="0.15">
      <c r="AR2391" t="s">
        <v>238</v>
      </c>
      <c r="AS2391" t="s">
        <v>1044</v>
      </c>
    </row>
    <row r="2392" spans="44:45" x14ac:dyDescent="0.15">
      <c r="AR2392" t="s">
        <v>238</v>
      </c>
      <c r="AS2392" t="s">
        <v>1045</v>
      </c>
    </row>
    <row r="2393" spans="44:45" x14ac:dyDescent="0.15">
      <c r="AR2393" t="s">
        <v>238</v>
      </c>
      <c r="AS2393" t="s">
        <v>1083</v>
      </c>
    </row>
    <row r="2394" spans="44:45" x14ac:dyDescent="0.15">
      <c r="AR2394" t="s">
        <v>238</v>
      </c>
      <c r="AS2394" t="s">
        <v>1080</v>
      </c>
    </row>
    <row r="2395" spans="44:45" x14ac:dyDescent="0.15">
      <c r="AR2395" t="s">
        <v>238</v>
      </c>
      <c r="AS2395" t="s">
        <v>1064</v>
      </c>
    </row>
    <row r="2396" spans="44:45" x14ac:dyDescent="0.15">
      <c r="AR2396" t="s">
        <v>238</v>
      </c>
      <c r="AS2396" t="s">
        <v>1049</v>
      </c>
    </row>
    <row r="2397" spans="44:45" x14ac:dyDescent="0.15">
      <c r="AR2397" t="s">
        <v>238</v>
      </c>
      <c r="AS2397" t="s">
        <v>1100</v>
      </c>
    </row>
    <row r="2398" spans="44:45" x14ac:dyDescent="0.15">
      <c r="AR2398" t="s">
        <v>238</v>
      </c>
      <c r="AS2398" t="s">
        <v>1324</v>
      </c>
    </row>
    <row r="2399" spans="44:45" x14ac:dyDescent="0.15">
      <c r="AR2399" t="s">
        <v>238</v>
      </c>
      <c r="AS2399" t="s">
        <v>1044</v>
      </c>
    </row>
    <row r="2400" spans="44:45" x14ac:dyDescent="0.15">
      <c r="AR2400" t="s">
        <v>238</v>
      </c>
      <c r="AS2400" t="s">
        <v>1061</v>
      </c>
    </row>
    <row r="2401" spans="44:45" x14ac:dyDescent="0.15">
      <c r="AR2401" t="s">
        <v>238</v>
      </c>
      <c r="AS2401" t="s">
        <v>1053</v>
      </c>
    </row>
    <row r="2402" spans="44:45" x14ac:dyDescent="0.15">
      <c r="AR2402" t="s">
        <v>238</v>
      </c>
      <c r="AS2402" t="s">
        <v>1062</v>
      </c>
    </row>
    <row r="2403" spans="44:45" x14ac:dyDescent="0.15">
      <c r="AR2403" t="s">
        <v>238</v>
      </c>
      <c r="AS2403" t="s">
        <v>1672</v>
      </c>
    </row>
    <row r="2404" spans="44:45" x14ac:dyDescent="0.15">
      <c r="AR2404" t="s">
        <v>238</v>
      </c>
      <c r="AS2404" t="s">
        <v>1086</v>
      </c>
    </row>
    <row r="2405" spans="44:45" x14ac:dyDescent="0.15">
      <c r="AR2405" t="s">
        <v>238</v>
      </c>
      <c r="AS2405" t="s">
        <v>1061</v>
      </c>
    </row>
    <row r="2406" spans="44:45" x14ac:dyDescent="0.15">
      <c r="AR2406" t="s">
        <v>238</v>
      </c>
      <c r="AS2406" t="s">
        <v>1083</v>
      </c>
    </row>
    <row r="2407" spans="44:45" x14ac:dyDescent="0.15">
      <c r="AR2407" t="s">
        <v>238</v>
      </c>
      <c r="AS2407" t="s">
        <v>1047</v>
      </c>
    </row>
    <row r="2408" spans="44:45" x14ac:dyDescent="0.15">
      <c r="AR2408" t="s">
        <v>238</v>
      </c>
      <c r="AS2408" t="s">
        <v>1048</v>
      </c>
    </row>
    <row r="2409" spans="44:45" x14ac:dyDescent="0.15">
      <c r="AR2409" t="s">
        <v>238</v>
      </c>
      <c r="AS2409" t="s">
        <v>1098</v>
      </c>
    </row>
    <row r="2410" spans="44:45" x14ac:dyDescent="0.15">
      <c r="AR2410" t="s">
        <v>232</v>
      </c>
      <c r="AS2410" t="s">
        <v>1673</v>
      </c>
    </row>
    <row r="2411" spans="44:45" x14ac:dyDescent="0.15">
      <c r="AR2411" t="s">
        <v>232</v>
      </c>
      <c r="AS2411" t="s">
        <v>1044</v>
      </c>
    </row>
    <row r="2412" spans="44:45" x14ac:dyDescent="0.15">
      <c r="AR2412" t="s">
        <v>232</v>
      </c>
      <c r="AS2412" t="s">
        <v>1052</v>
      </c>
    </row>
    <row r="2413" spans="44:45" x14ac:dyDescent="0.15">
      <c r="AR2413" t="s">
        <v>232</v>
      </c>
      <c r="AS2413" t="s">
        <v>1055</v>
      </c>
    </row>
    <row r="2414" spans="44:45" x14ac:dyDescent="0.15">
      <c r="AR2414" t="s">
        <v>232</v>
      </c>
      <c r="AS2414" t="s">
        <v>1080</v>
      </c>
    </row>
    <row r="2415" spans="44:45" x14ac:dyDescent="0.15">
      <c r="AR2415" t="s">
        <v>232</v>
      </c>
      <c r="AS2415" t="s">
        <v>1064</v>
      </c>
    </row>
    <row r="2416" spans="44:45" x14ac:dyDescent="0.15">
      <c r="AR2416" t="s">
        <v>232</v>
      </c>
      <c r="AS2416" t="s">
        <v>1081</v>
      </c>
    </row>
    <row r="2417" spans="44:45" x14ac:dyDescent="0.15">
      <c r="AR2417" t="s">
        <v>232</v>
      </c>
      <c r="AS2417" t="s">
        <v>1548</v>
      </c>
    </row>
    <row r="2418" spans="44:45" x14ac:dyDescent="0.15">
      <c r="AR2418" t="s">
        <v>232</v>
      </c>
      <c r="AS2418" t="s">
        <v>1099</v>
      </c>
    </row>
    <row r="2419" spans="44:45" x14ac:dyDescent="0.15">
      <c r="AR2419" t="s">
        <v>232</v>
      </c>
      <c r="AS2419" t="s">
        <v>1074</v>
      </c>
    </row>
    <row r="2420" spans="44:45" x14ac:dyDescent="0.15">
      <c r="AR2420" t="s">
        <v>232</v>
      </c>
      <c r="AS2420" t="s">
        <v>1082</v>
      </c>
    </row>
    <row r="2421" spans="44:45" x14ac:dyDescent="0.15">
      <c r="AR2421" t="s">
        <v>232</v>
      </c>
      <c r="AS2421" t="s">
        <v>1062</v>
      </c>
    </row>
    <row r="2422" spans="44:45" x14ac:dyDescent="0.15">
      <c r="AR2422" t="s">
        <v>232</v>
      </c>
      <c r="AS2422" t="s">
        <v>1674</v>
      </c>
    </row>
    <row r="2423" spans="44:45" x14ac:dyDescent="0.15">
      <c r="AR2423" t="s">
        <v>232</v>
      </c>
      <c r="AS2423" t="s">
        <v>1070</v>
      </c>
    </row>
    <row r="2424" spans="44:45" x14ac:dyDescent="0.15">
      <c r="AR2424" t="s">
        <v>232</v>
      </c>
      <c r="AS2424" t="s">
        <v>1071</v>
      </c>
    </row>
    <row r="2425" spans="44:45" x14ac:dyDescent="0.15">
      <c r="AR2425" t="s">
        <v>250</v>
      </c>
      <c r="AS2425" t="s">
        <v>1675</v>
      </c>
    </row>
    <row r="2426" spans="44:45" x14ac:dyDescent="0.15">
      <c r="AR2426" t="s">
        <v>250</v>
      </c>
      <c r="AS2426" t="s">
        <v>1044</v>
      </c>
    </row>
    <row r="2427" spans="44:45" x14ac:dyDescent="0.15">
      <c r="AR2427" t="s">
        <v>250</v>
      </c>
      <c r="AS2427" t="s">
        <v>1045</v>
      </c>
    </row>
    <row r="2428" spans="44:45" x14ac:dyDescent="0.15">
      <c r="AR2428" t="s">
        <v>250</v>
      </c>
      <c r="AS2428" t="s">
        <v>1083</v>
      </c>
    </row>
    <row r="2429" spans="44:45" x14ac:dyDescent="0.15">
      <c r="AR2429" t="s">
        <v>250</v>
      </c>
      <c r="AS2429" t="s">
        <v>1047</v>
      </c>
    </row>
    <row r="2430" spans="44:45" x14ac:dyDescent="0.15">
      <c r="AR2430" t="s">
        <v>250</v>
      </c>
      <c r="AS2430" t="s">
        <v>1064</v>
      </c>
    </row>
    <row r="2431" spans="44:45" x14ac:dyDescent="0.15">
      <c r="AR2431" t="s">
        <v>250</v>
      </c>
      <c r="AS2431" t="s">
        <v>1081</v>
      </c>
    </row>
    <row r="2432" spans="44:45" x14ac:dyDescent="0.15">
      <c r="AR2432" t="s">
        <v>250</v>
      </c>
      <c r="AS2432" t="s">
        <v>1676</v>
      </c>
    </row>
    <row r="2433" spans="44:45" x14ac:dyDescent="0.15">
      <c r="AR2433" t="s">
        <v>250</v>
      </c>
      <c r="AS2433" t="s">
        <v>1060</v>
      </c>
    </row>
    <row r="2434" spans="44:45" x14ac:dyDescent="0.15">
      <c r="AR2434" t="s">
        <v>250</v>
      </c>
      <c r="AS2434" t="s">
        <v>1087</v>
      </c>
    </row>
    <row r="2435" spans="44:45" x14ac:dyDescent="0.15">
      <c r="AR2435" t="s">
        <v>250</v>
      </c>
      <c r="AS2435" t="s">
        <v>1053</v>
      </c>
    </row>
    <row r="2436" spans="44:45" x14ac:dyDescent="0.15">
      <c r="AR2436" t="s">
        <v>250</v>
      </c>
      <c r="AS2436" t="s">
        <v>1080</v>
      </c>
    </row>
    <row r="2437" spans="44:45" x14ac:dyDescent="0.15">
      <c r="AR2437" t="s">
        <v>250</v>
      </c>
      <c r="AS2437" t="s">
        <v>1064</v>
      </c>
    </row>
    <row r="2438" spans="44:45" x14ac:dyDescent="0.15">
      <c r="AR2438" t="s">
        <v>250</v>
      </c>
      <c r="AS2438" t="s">
        <v>1157</v>
      </c>
    </row>
    <row r="2439" spans="44:45" x14ac:dyDescent="0.15">
      <c r="AR2439" t="s">
        <v>250</v>
      </c>
      <c r="AS2439" t="s">
        <v>1677</v>
      </c>
    </row>
    <row r="2440" spans="44:45" x14ac:dyDescent="0.15">
      <c r="AR2440" t="s">
        <v>250</v>
      </c>
      <c r="AS2440" t="s">
        <v>1099</v>
      </c>
    </row>
    <row r="2441" spans="44:45" x14ac:dyDescent="0.15">
      <c r="AR2441" t="s">
        <v>250</v>
      </c>
      <c r="AS2441" t="s">
        <v>1074</v>
      </c>
    </row>
    <row r="2442" spans="44:45" x14ac:dyDescent="0.15">
      <c r="AR2442" t="s">
        <v>250</v>
      </c>
      <c r="AS2442" t="s">
        <v>1158</v>
      </c>
    </row>
    <row r="2443" spans="44:45" x14ac:dyDescent="0.15">
      <c r="AR2443" t="s">
        <v>250</v>
      </c>
      <c r="AS2443" t="s">
        <v>1068</v>
      </c>
    </row>
    <row r="2444" spans="44:45" x14ac:dyDescent="0.15">
      <c r="AR2444" t="s">
        <v>436</v>
      </c>
      <c r="AS2444" t="s">
        <v>1230</v>
      </c>
    </row>
    <row r="2445" spans="44:45" x14ac:dyDescent="0.15">
      <c r="AR2445" t="s">
        <v>436</v>
      </c>
      <c r="AS2445" t="s">
        <v>1044</v>
      </c>
    </row>
    <row r="2446" spans="44:45" x14ac:dyDescent="0.15">
      <c r="AR2446" t="s">
        <v>436</v>
      </c>
      <c r="AS2446" t="s">
        <v>1045</v>
      </c>
    </row>
    <row r="2447" spans="44:45" x14ac:dyDescent="0.15">
      <c r="AR2447" t="s">
        <v>436</v>
      </c>
      <c r="AS2447" t="s">
        <v>1055</v>
      </c>
    </row>
    <row r="2448" spans="44:45" x14ac:dyDescent="0.15">
      <c r="AR2448" t="s">
        <v>436</v>
      </c>
      <c r="AS2448" t="s">
        <v>1056</v>
      </c>
    </row>
    <row r="2449" spans="44:45" x14ac:dyDescent="0.15">
      <c r="AR2449" t="s">
        <v>436</v>
      </c>
      <c r="AS2449" t="s">
        <v>1064</v>
      </c>
    </row>
    <row r="2450" spans="44:45" x14ac:dyDescent="0.15">
      <c r="AR2450" t="s">
        <v>436</v>
      </c>
      <c r="AS2450" t="s">
        <v>1678</v>
      </c>
    </row>
    <row r="2451" spans="44:45" x14ac:dyDescent="0.15">
      <c r="AR2451" t="s">
        <v>436</v>
      </c>
      <c r="AS2451" t="s">
        <v>1044</v>
      </c>
    </row>
    <row r="2452" spans="44:45" x14ac:dyDescent="0.15">
      <c r="AR2452" t="s">
        <v>436</v>
      </c>
      <c r="AS2452" t="s">
        <v>1061</v>
      </c>
    </row>
    <row r="2453" spans="44:45" x14ac:dyDescent="0.15">
      <c r="AR2453" t="s">
        <v>436</v>
      </c>
      <c r="AS2453" t="s">
        <v>1053</v>
      </c>
    </row>
    <row r="2454" spans="44:45" x14ac:dyDescent="0.15">
      <c r="AR2454" t="s">
        <v>436</v>
      </c>
      <c r="AS2454" t="s">
        <v>1062</v>
      </c>
    </row>
    <row r="2455" spans="44:45" x14ac:dyDescent="0.15">
      <c r="AR2455" t="s">
        <v>436</v>
      </c>
      <c r="AS2455" t="s">
        <v>1679</v>
      </c>
    </row>
    <row r="2456" spans="44:45" x14ac:dyDescent="0.15">
      <c r="AR2456" t="s">
        <v>436</v>
      </c>
      <c r="AS2456" t="s">
        <v>1060</v>
      </c>
    </row>
    <row r="2457" spans="44:45" x14ac:dyDescent="0.15">
      <c r="AR2457" t="s">
        <v>436</v>
      </c>
      <c r="AS2457" t="s">
        <v>1061</v>
      </c>
    </row>
    <row r="2458" spans="44:45" x14ac:dyDescent="0.15">
      <c r="AR2458" t="s">
        <v>436</v>
      </c>
      <c r="AS2458" t="s">
        <v>1053</v>
      </c>
    </row>
    <row r="2459" spans="44:45" x14ac:dyDescent="0.15">
      <c r="AR2459" t="s">
        <v>436</v>
      </c>
      <c r="AS2459" t="s">
        <v>1062</v>
      </c>
    </row>
    <row r="2460" spans="44:45" x14ac:dyDescent="0.15">
      <c r="AR2460" t="s">
        <v>436</v>
      </c>
      <c r="AS2460" t="s">
        <v>1680</v>
      </c>
    </row>
    <row r="2461" spans="44:45" x14ac:dyDescent="0.15">
      <c r="AR2461" t="s">
        <v>487</v>
      </c>
      <c r="AS2461" t="s">
        <v>1234</v>
      </c>
    </row>
    <row r="2462" spans="44:45" x14ac:dyDescent="0.15">
      <c r="AR2462" t="s">
        <v>487</v>
      </c>
      <c r="AS2462" t="s">
        <v>1086</v>
      </c>
    </row>
    <row r="2463" spans="44:45" x14ac:dyDescent="0.15">
      <c r="AR2463" t="s">
        <v>487</v>
      </c>
      <c r="AS2463" t="s">
        <v>1061</v>
      </c>
    </row>
    <row r="2464" spans="44:45" x14ac:dyDescent="0.15">
      <c r="AR2464" t="s">
        <v>487</v>
      </c>
      <c r="AS2464" t="s">
        <v>1083</v>
      </c>
    </row>
    <row r="2465" spans="44:45" x14ac:dyDescent="0.15">
      <c r="AR2465" t="s">
        <v>487</v>
      </c>
      <c r="AS2465" t="s">
        <v>1047</v>
      </c>
    </row>
    <row r="2466" spans="44:45" x14ac:dyDescent="0.15">
      <c r="AR2466" t="s">
        <v>487</v>
      </c>
      <c r="AS2466" t="s">
        <v>1048</v>
      </c>
    </row>
    <row r="2467" spans="44:45" x14ac:dyDescent="0.15">
      <c r="AR2467" t="s">
        <v>487</v>
      </c>
      <c r="AS2467" t="s">
        <v>1049</v>
      </c>
    </row>
    <row r="2468" spans="44:45" x14ac:dyDescent="0.15">
      <c r="AR2468" t="s">
        <v>487</v>
      </c>
      <c r="AS2468" t="s">
        <v>1235</v>
      </c>
    </row>
    <row r="2469" spans="44:45" x14ac:dyDescent="0.15">
      <c r="AR2469" t="s">
        <v>487</v>
      </c>
      <c r="AS2469" t="s">
        <v>1060</v>
      </c>
    </row>
    <row r="2470" spans="44:45" x14ac:dyDescent="0.15">
      <c r="AR2470" t="s">
        <v>487</v>
      </c>
      <c r="AS2470" t="s">
        <v>1087</v>
      </c>
    </row>
    <row r="2471" spans="44:45" x14ac:dyDescent="0.15">
      <c r="AR2471" t="s">
        <v>487</v>
      </c>
      <c r="AS2471" t="s">
        <v>1053</v>
      </c>
    </row>
    <row r="2472" spans="44:45" x14ac:dyDescent="0.15">
      <c r="AR2472" t="s">
        <v>487</v>
      </c>
      <c r="AS2472" t="s">
        <v>1080</v>
      </c>
    </row>
    <row r="2473" spans="44:45" x14ac:dyDescent="0.15">
      <c r="AR2473" t="s">
        <v>487</v>
      </c>
      <c r="AS2473" t="s">
        <v>1076</v>
      </c>
    </row>
    <row r="2474" spans="44:45" x14ac:dyDescent="0.15">
      <c r="AR2474" t="s">
        <v>487</v>
      </c>
      <c r="AS2474" t="s">
        <v>1681</v>
      </c>
    </row>
    <row r="2475" spans="44:45" x14ac:dyDescent="0.15">
      <c r="AR2475" t="s">
        <v>487</v>
      </c>
      <c r="AS2475" t="s">
        <v>1070</v>
      </c>
    </row>
    <row r="2476" spans="44:45" x14ac:dyDescent="0.15">
      <c r="AR2476" t="s">
        <v>487</v>
      </c>
      <c r="AS2476" t="s">
        <v>1682</v>
      </c>
    </row>
    <row r="2477" spans="44:45" x14ac:dyDescent="0.15">
      <c r="AR2477" t="s">
        <v>488</v>
      </c>
      <c r="AS2477" t="s">
        <v>1238</v>
      </c>
    </row>
    <row r="2478" spans="44:45" x14ac:dyDescent="0.15">
      <c r="AR2478" t="s">
        <v>488</v>
      </c>
      <c r="AS2478" t="s">
        <v>1051</v>
      </c>
    </row>
    <row r="2479" spans="44:45" x14ac:dyDescent="0.15">
      <c r="AR2479" t="s">
        <v>488</v>
      </c>
      <c r="AS2479" t="s">
        <v>1045</v>
      </c>
    </row>
    <row r="2480" spans="44:45" x14ac:dyDescent="0.15">
      <c r="AR2480" t="s">
        <v>488</v>
      </c>
      <c r="AS2480" t="s">
        <v>1046</v>
      </c>
    </row>
    <row r="2481" spans="44:45" x14ac:dyDescent="0.15">
      <c r="AR2481" t="s">
        <v>488</v>
      </c>
      <c r="AS2481" t="s">
        <v>1080</v>
      </c>
    </row>
    <row r="2482" spans="44:45" x14ac:dyDescent="0.15">
      <c r="AR2482" t="s">
        <v>488</v>
      </c>
      <c r="AS2482" t="s">
        <v>1064</v>
      </c>
    </row>
    <row r="2483" spans="44:45" x14ac:dyDescent="0.15">
      <c r="AR2483" t="s">
        <v>488</v>
      </c>
      <c r="AS2483" t="s">
        <v>1088</v>
      </c>
    </row>
    <row r="2484" spans="44:45" x14ac:dyDescent="0.15">
      <c r="AR2484" t="s">
        <v>488</v>
      </c>
      <c r="AS2484" t="s">
        <v>1683</v>
      </c>
    </row>
    <row r="2485" spans="44:45" x14ac:dyDescent="0.15">
      <c r="AR2485" t="s">
        <v>488</v>
      </c>
      <c r="AS2485" t="s">
        <v>1070</v>
      </c>
    </row>
    <row r="2486" spans="44:45" x14ac:dyDescent="0.15">
      <c r="AR2486" t="s">
        <v>488</v>
      </c>
      <c r="AS2486" t="s">
        <v>1684</v>
      </c>
    </row>
    <row r="2487" spans="44:45" x14ac:dyDescent="0.15">
      <c r="AR2487" t="s">
        <v>488</v>
      </c>
      <c r="AS2487" t="s">
        <v>1060</v>
      </c>
    </row>
    <row r="2488" spans="44:45" x14ac:dyDescent="0.15">
      <c r="AR2488" t="s">
        <v>488</v>
      </c>
      <c r="AS2488" t="s">
        <v>1061</v>
      </c>
    </row>
    <row r="2489" spans="44:45" x14ac:dyDescent="0.15">
      <c r="AR2489" t="s">
        <v>488</v>
      </c>
      <c r="AS2489" t="s">
        <v>1082</v>
      </c>
    </row>
    <row r="2490" spans="44:45" x14ac:dyDescent="0.15">
      <c r="AR2490" t="s">
        <v>488</v>
      </c>
      <c r="AS2490" t="s">
        <v>1682</v>
      </c>
    </row>
    <row r="2491" spans="44:45" x14ac:dyDescent="0.15">
      <c r="AR2491" t="s">
        <v>395</v>
      </c>
      <c r="AS2491" t="s">
        <v>1242</v>
      </c>
    </row>
    <row r="2492" spans="44:45" x14ac:dyDescent="0.15">
      <c r="AR2492" t="s">
        <v>395</v>
      </c>
      <c r="AS2492" t="s">
        <v>1044</v>
      </c>
    </row>
    <row r="2493" spans="44:45" x14ac:dyDescent="0.15">
      <c r="AR2493" t="s">
        <v>395</v>
      </c>
      <c r="AS2493" t="s">
        <v>1045</v>
      </c>
    </row>
    <row r="2494" spans="44:45" x14ac:dyDescent="0.15">
      <c r="AR2494" t="s">
        <v>395</v>
      </c>
      <c r="AS2494" t="s">
        <v>1055</v>
      </c>
    </row>
    <row r="2495" spans="44:45" x14ac:dyDescent="0.15">
      <c r="AR2495" t="s">
        <v>395</v>
      </c>
      <c r="AS2495" t="s">
        <v>1056</v>
      </c>
    </row>
    <row r="2496" spans="44:45" x14ac:dyDescent="0.15">
      <c r="AR2496" t="s">
        <v>395</v>
      </c>
      <c r="AS2496" t="s">
        <v>1064</v>
      </c>
    </row>
    <row r="2497" spans="44:45" x14ac:dyDescent="0.15">
      <c r="AR2497" t="s">
        <v>395</v>
      </c>
      <c r="AS2497" t="s">
        <v>1493</v>
      </c>
    </row>
    <row r="2498" spans="44:45" x14ac:dyDescent="0.15">
      <c r="AR2498" t="s">
        <v>395</v>
      </c>
      <c r="AS2498" t="s">
        <v>1060</v>
      </c>
    </row>
    <row r="2499" spans="44:45" x14ac:dyDescent="0.15">
      <c r="AR2499" t="s">
        <v>395</v>
      </c>
      <c r="AS2499" t="s">
        <v>1061</v>
      </c>
    </row>
    <row r="2500" spans="44:45" x14ac:dyDescent="0.15">
      <c r="AR2500" t="s">
        <v>395</v>
      </c>
      <c r="AS2500" t="s">
        <v>1053</v>
      </c>
    </row>
    <row r="2501" spans="44:45" x14ac:dyDescent="0.15">
      <c r="AR2501" t="s">
        <v>395</v>
      </c>
      <c r="AS2501" t="s">
        <v>1062</v>
      </c>
    </row>
    <row r="2502" spans="44:45" x14ac:dyDescent="0.15">
      <c r="AR2502" t="s">
        <v>395</v>
      </c>
      <c r="AS2502" t="s">
        <v>1685</v>
      </c>
    </row>
    <row r="2503" spans="44:45" x14ac:dyDescent="0.15">
      <c r="AR2503" t="s">
        <v>395</v>
      </c>
      <c r="AS2503" t="s">
        <v>1060</v>
      </c>
    </row>
    <row r="2504" spans="44:45" x14ac:dyDescent="0.15">
      <c r="AR2504" t="s">
        <v>395</v>
      </c>
      <c r="AS2504" t="s">
        <v>1061</v>
      </c>
    </row>
    <row r="2505" spans="44:45" x14ac:dyDescent="0.15">
      <c r="AR2505" t="s">
        <v>395</v>
      </c>
      <c r="AS2505" t="s">
        <v>1053</v>
      </c>
    </row>
    <row r="2506" spans="44:45" x14ac:dyDescent="0.15">
      <c r="AR2506" t="s">
        <v>395</v>
      </c>
      <c r="AS2506" t="s">
        <v>1080</v>
      </c>
    </row>
    <row r="2507" spans="44:45" x14ac:dyDescent="0.15">
      <c r="AR2507" t="s">
        <v>395</v>
      </c>
      <c r="AS2507" t="s">
        <v>1076</v>
      </c>
    </row>
    <row r="2508" spans="44:45" x14ac:dyDescent="0.15">
      <c r="AR2508" t="s">
        <v>395</v>
      </c>
      <c r="AS2508" t="s">
        <v>1686</v>
      </c>
    </row>
    <row r="2509" spans="44:45" x14ac:dyDescent="0.15">
      <c r="AR2509" t="s">
        <v>262</v>
      </c>
      <c r="AS2509" t="s">
        <v>1246</v>
      </c>
    </row>
    <row r="2510" spans="44:45" x14ac:dyDescent="0.15">
      <c r="AR2510" t="s">
        <v>262</v>
      </c>
      <c r="AS2510" t="s">
        <v>1044</v>
      </c>
    </row>
    <row r="2511" spans="44:45" x14ac:dyDescent="0.15">
      <c r="AR2511" t="s">
        <v>262</v>
      </c>
      <c r="AS2511" t="s">
        <v>1045</v>
      </c>
    </row>
    <row r="2512" spans="44:45" x14ac:dyDescent="0.15">
      <c r="AR2512" t="s">
        <v>262</v>
      </c>
      <c r="AS2512" t="s">
        <v>1055</v>
      </c>
    </row>
    <row r="2513" spans="44:45" x14ac:dyDescent="0.15">
      <c r="AR2513" t="s">
        <v>262</v>
      </c>
      <c r="AS2513" t="s">
        <v>1056</v>
      </c>
    </row>
    <row r="2514" spans="44:45" x14ac:dyDescent="0.15">
      <c r="AR2514" t="s">
        <v>262</v>
      </c>
      <c r="AS2514" t="s">
        <v>1064</v>
      </c>
    </row>
    <row r="2515" spans="44:45" x14ac:dyDescent="0.15">
      <c r="AR2515" t="s">
        <v>262</v>
      </c>
      <c r="AS2515" t="s">
        <v>1687</v>
      </c>
    </row>
    <row r="2516" spans="44:45" x14ac:dyDescent="0.15">
      <c r="AR2516" t="s">
        <v>262</v>
      </c>
      <c r="AS2516" t="s">
        <v>1060</v>
      </c>
    </row>
    <row r="2517" spans="44:45" x14ac:dyDescent="0.15">
      <c r="AR2517" t="s">
        <v>262</v>
      </c>
      <c r="AS2517" t="s">
        <v>1061</v>
      </c>
    </row>
    <row r="2518" spans="44:45" x14ac:dyDescent="0.15">
      <c r="AR2518" t="s">
        <v>262</v>
      </c>
      <c r="AS2518" t="s">
        <v>1053</v>
      </c>
    </row>
    <row r="2519" spans="44:45" x14ac:dyDescent="0.15">
      <c r="AR2519" t="s">
        <v>262</v>
      </c>
      <c r="AS2519" t="s">
        <v>1688</v>
      </c>
    </row>
    <row r="2520" spans="44:45" x14ac:dyDescent="0.15">
      <c r="AR2520" t="s">
        <v>262</v>
      </c>
      <c r="AS2520" t="s">
        <v>1044</v>
      </c>
    </row>
    <row r="2521" spans="44:45" x14ac:dyDescent="0.15">
      <c r="AR2521" t="s">
        <v>262</v>
      </c>
      <c r="AS2521" t="s">
        <v>1061</v>
      </c>
    </row>
    <row r="2522" spans="44:45" x14ac:dyDescent="0.15">
      <c r="AR2522" t="s">
        <v>262</v>
      </c>
      <c r="AS2522" t="s">
        <v>1053</v>
      </c>
    </row>
    <row r="2523" spans="44:45" x14ac:dyDescent="0.15">
      <c r="AR2523" t="s">
        <v>262</v>
      </c>
      <c r="AS2523" t="s">
        <v>1062</v>
      </c>
    </row>
    <row r="2524" spans="44:45" x14ac:dyDescent="0.15">
      <c r="AR2524" t="s">
        <v>263</v>
      </c>
      <c r="AS2524" t="s">
        <v>1249</v>
      </c>
    </row>
    <row r="2525" spans="44:45" x14ac:dyDescent="0.15">
      <c r="AR2525" t="s">
        <v>263</v>
      </c>
      <c r="AS2525" t="s">
        <v>1689</v>
      </c>
    </row>
    <row r="2526" spans="44:45" x14ac:dyDescent="0.15">
      <c r="AR2526" t="s">
        <v>263</v>
      </c>
      <c r="AS2526" t="s">
        <v>1690</v>
      </c>
    </row>
    <row r="2527" spans="44:45" x14ac:dyDescent="0.15">
      <c r="AR2527" t="s">
        <v>225</v>
      </c>
      <c r="AS2527" t="s">
        <v>1252</v>
      </c>
    </row>
    <row r="2528" spans="44:45" x14ac:dyDescent="0.15">
      <c r="AR2528" t="s">
        <v>225</v>
      </c>
      <c r="AS2528" t="s">
        <v>1044</v>
      </c>
    </row>
    <row r="2529" spans="44:45" x14ac:dyDescent="0.15">
      <c r="AR2529" t="s">
        <v>225</v>
      </c>
      <c r="AS2529" t="s">
        <v>1087</v>
      </c>
    </row>
    <row r="2530" spans="44:45" x14ac:dyDescent="0.15">
      <c r="AR2530" t="s">
        <v>225</v>
      </c>
      <c r="AS2530" t="s">
        <v>1053</v>
      </c>
    </row>
    <row r="2531" spans="44:45" x14ac:dyDescent="0.15">
      <c r="AR2531" t="s">
        <v>225</v>
      </c>
      <c r="AS2531" t="s">
        <v>1080</v>
      </c>
    </row>
    <row r="2532" spans="44:45" x14ac:dyDescent="0.15">
      <c r="AR2532" t="s">
        <v>225</v>
      </c>
      <c r="AS2532" t="s">
        <v>1064</v>
      </c>
    </row>
    <row r="2533" spans="44:45" x14ac:dyDescent="0.15">
      <c r="AR2533" t="s">
        <v>225</v>
      </c>
      <c r="AS2533" t="s">
        <v>1691</v>
      </c>
    </row>
    <row r="2534" spans="44:45" x14ac:dyDescent="0.15">
      <c r="AR2534" t="s">
        <v>225</v>
      </c>
      <c r="AS2534" t="s">
        <v>1099</v>
      </c>
    </row>
    <row r="2535" spans="44:45" x14ac:dyDescent="0.15">
      <c r="AR2535" t="s">
        <v>225</v>
      </c>
      <c r="AS2535" t="s">
        <v>1074</v>
      </c>
    </row>
    <row r="2536" spans="44:45" x14ac:dyDescent="0.15">
      <c r="AR2536" t="s">
        <v>225</v>
      </c>
      <c r="AS2536" t="s">
        <v>1075</v>
      </c>
    </row>
    <row r="2537" spans="44:45" x14ac:dyDescent="0.15">
      <c r="AR2537" t="s">
        <v>225</v>
      </c>
      <c r="AS2537" t="s">
        <v>1062</v>
      </c>
    </row>
    <row r="2538" spans="44:45" x14ac:dyDescent="0.15">
      <c r="AR2538" t="s">
        <v>225</v>
      </c>
      <c r="AS2538" t="s">
        <v>1692</v>
      </c>
    </row>
    <row r="2539" spans="44:45" x14ac:dyDescent="0.15">
      <c r="AR2539" t="s">
        <v>225</v>
      </c>
      <c r="AS2539" t="s">
        <v>1060</v>
      </c>
    </row>
    <row r="2540" spans="44:45" x14ac:dyDescent="0.15">
      <c r="AR2540" t="s">
        <v>225</v>
      </c>
      <c r="AS2540" t="s">
        <v>1087</v>
      </c>
    </row>
    <row r="2541" spans="44:45" x14ac:dyDescent="0.15">
      <c r="AR2541" t="s">
        <v>225</v>
      </c>
      <c r="AS2541" t="s">
        <v>1053</v>
      </c>
    </row>
    <row r="2542" spans="44:45" x14ac:dyDescent="0.15">
      <c r="AR2542" t="s">
        <v>225</v>
      </c>
      <c r="AS2542" t="s">
        <v>1080</v>
      </c>
    </row>
    <row r="2543" spans="44:45" x14ac:dyDescent="0.15">
      <c r="AR2543" t="s">
        <v>225</v>
      </c>
      <c r="AS2543" t="s">
        <v>1076</v>
      </c>
    </row>
    <row r="2544" spans="44:45" x14ac:dyDescent="0.15">
      <c r="AR2544" t="s">
        <v>258</v>
      </c>
      <c r="AS2544" t="s">
        <v>1339</v>
      </c>
    </row>
    <row r="2545" spans="44:45" x14ac:dyDescent="0.15">
      <c r="AR2545" t="s">
        <v>258</v>
      </c>
      <c r="AS2545" t="s">
        <v>1044</v>
      </c>
    </row>
    <row r="2546" spans="44:45" x14ac:dyDescent="0.15">
      <c r="AR2546" t="s">
        <v>258</v>
      </c>
      <c r="AS2546" t="s">
        <v>1045</v>
      </c>
    </row>
    <row r="2547" spans="44:45" x14ac:dyDescent="0.15">
      <c r="AR2547" t="s">
        <v>258</v>
      </c>
      <c r="AS2547" t="s">
        <v>1055</v>
      </c>
    </row>
    <row r="2548" spans="44:45" x14ac:dyDescent="0.15">
      <c r="AR2548" t="s">
        <v>258</v>
      </c>
      <c r="AS2548" t="s">
        <v>1056</v>
      </c>
    </row>
    <row r="2549" spans="44:45" x14ac:dyDescent="0.15">
      <c r="AR2549" t="s">
        <v>258</v>
      </c>
      <c r="AS2549" t="s">
        <v>1057</v>
      </c>
    </row>
    <row r="2550" spans="44:45" x14ac:dyDescent="0.15">
      <c r="AR2550" t="s">
        <v>258</v>
      </c>
      <c r="AS2550" t="s">
        <v>1049</v>
      </c>
    </row>
    <row r="2551" spans="44:45" x14ac:dyDescent="0.15">
      <c r="AR2551" t="s">
        <v>258</v>
      </c>
      <c r="AS2551" t="s">
        <v>1693</v>
      </c>
    </row>
    <row r="2552" spans="44:45" x14ac:dyDescent="0.15">
      <c r="AR2552" t="s">
        <v>258</v>
      </c>
      <c r="AS2552" t="s">
        <v>1099</v>
      </c>
    </row>
    <row r="2553" spans="44:45" x14ac:dyDescent="0.15">
      <c r="AR2553" t="s">
        <v>258</v>
      </c>
      <c r="AS2553" t="s">
        <v>1074</v>
      </c>
    </row>
    <row r="2554" spans="44:45" x14ac:dyDescent="0.15">
      <c r="AR2554" t="s">
        <v>258</v>
      </c>
      <c r="AS2554" t="s">
        <v>1075</v>
      </c>
    </row>
    <row r="2555" spans="44:45" x14ac:dyDescent="0.15">
      <c r="AR2555" t="s">
        <v>258</v>
      </c>
      <c r="AS2555" t="s">
        <v>1062</v>
      </c>
    </row>
    <row r="2556" spans="44:45" x14ac:dyDescent="0.15">
      <c r="AR2556" t="s">
        <v>258</v>
      </c>
      <c r="AS2556" t="s">
        <v>1694</v>
      </c>
    </row>
    <row r="2557" spans="44:45" x14ac:dyDescent="0.15">
      <c r="AR2557" t="s">
        <v>258</v>
      </c>
      <c r="AS2557" t="s">
        <v>1070</v>
      </c>
    </row>
    <row r="2558" spans="44:45" x14ac:dyDescent="0.15">
      <c r="AR2558" t="s">
        <v>258</v>
      </c>
      <c r="AS2558" t="s">
        <v>1071</v>
      </c>
    </row>
    <row r="2559" spans="44:45" x14ac:dyDescent="0.15">
      <c r="AR2559" t="s">
        <v>552</v>
      </c>
      <c r="AS2559" t="s">
        <v>1258</v>
      </c>
    </row>
    <row r="2560" spans="44:45" x14ac:dyDescent="0.15">
      <c r="AR2560" t="s">
        <v>552</v>
      </c>
      <c r="AS2560" t="s">
        <v>1051</v>
      </c>
    </row>
    <row r="2561" spans="44:45" x14ac:dyDescent="0.15">
      <c r="AR2561" t="s">
        <v>552</v>
      </c>
      <c r="AS2561" t="s">
        <v>1052</v>
      </c>
    </row>
    <row r="2562" spans="44:45" x14ac:dyDescent="0.15">
      <c r="AR2562" t="s">
        <v>552</v>
      </c>
      <c r="AS2562" t="s">
        <v>1053</v>
      </c>
    </row>
    <row r="2563" spans="44:45" x14ac:dyDescent="0.15">
      <c r="AR2563" t="s">
        <v>552</v>
      </c>
      <c r="AS2563" t="s">
        <v>1047</v>
      </c>
    </row>
    <row r="2564" spans="44:45" x14ac:dyDescent="0.15">
      <c r="AR2564" t="s">
        <v>552</v>
      </c>
      <c r="AS2564" t="s">
        <v>1048</v>
      </c>
    </row>
    <row r="2565" spans="44:45" x14ac:dyDescent="0.15">
      <c r="AR2565" t="s">
        <v>552</v>
      </c>
      <c r="AS2565" t="s">
        <v>1088</v>
      </c>
    </row>
    <row r="2566" spans="44:45" x14ac:dyDescent="0.15">
      <c r="AR2566" t="s">
        <v>552</v>
      </c>
      <c r="AS2566" t="s">
        <v>1695</v>
      </c>
    </row>
    <row r="2567" spans="44:45" x14ac:dyDescent="0.15">
      <c r="AR2567" t="s">
        <v>552</v>
      </c>
      <c r="AS2567" t="s">
        <v>1070</v>
      </c>
    </row>
    <row r="2568" spans="44:45" x14ac:dyDescent="0.15">
      <c r="AR2568" t="s">
        <v>552</v>
      </c>
      <c r="AS2568" t="s">
        <v>1696</v>
      </c>
    </row>
    <row r="2569" spans="44:45" x14ac:dyDescent="0.15">
      <c r="AR2569" t="s">
        <v>552</v>
      </c>
      <c r="AS2569" t="s">
        <v>1697</v>
      </c>
    </row>
    <row r="2570" spans="44:45" x14ac:dyDescent="0.15">
      <c r="AR2570" t="s">
        <v>358</v>
      </c>
      <c r="AS2570" t="s">
        <v>1261</v>
      </c>
    </row>
    <row r="2571" spans="44:45" x14ac:dyDescent="0.15">
      <c r="AR2571" t="s">
        <v>358</v>
      </c>
      <c r="AS2571" t="s">
        <v>1044</v>
      </c>
    </row>
    <row r="2572" spans="44:45" x14ac:dyDescent="0.15">
      <c r="AR2572" t="s">
        <v>358</v>
      </c>
      <c r="AS2572" t="s">
        <v>1045</v>
      </c>
    </row>
    <row r="2573" spans="44:45" x14ac:dyDescent="0.15">
      <c r="AR2573" t="s">
        <v>358</v>
      </c>
      <c r="AS2573" t="s">
        <v>1055</v>
      </c>
    </row>
    <row r="2574" spans="44:45" x14ac:dyDescent="0.15">
      <c r="AR2574" t="s">
        <v>358</v>
      </c>
      <c r="AS2574" t="s">
        <v>1093</v>
      </c>
    </row>
    <row r="2575" spans="44:45" x14ac:dyDescent="0.15">
      <c r="AR2575" t="s">
        <v>358</v>
      </c>
      <c r="AS2575" t="s">
        <v>1698</v>
      </c>
    </row>
    <row r="2576" spans="44:45" x14ac:dyDescent="0.15">
      <c r="AR2576" t="s">
        <v>358</v>
      </c>
      <c r="AS2576" t="s">
        <v>1060</v>
      </c>
    </row>
    <row r="2577" spans="44:45" x14ac:dyDescent="0.15">
      <c r="AR2577" t="s">
        <v>358</v>
      </c>
      <c r="AS2577" t="s">
        <v>1061</v>
      </c>
    </row>
    <row r="2578" spans="44:45" x14ac:dyDescent="0.15">
      <c r="AR2578" t="s">
        <v>358</v>
      </c>
      <c r="AS2578" t="s">
        <v>1053</v>
      </c>
    </row>
    <row r="2579" spans="44:45" x14ac:dyDescent="0.15">
      <c r="AR2579" t="s">
        <v>358</v>
      </c>
      <c r="AS2579" t="s">
        <v>1062</v>
      </c>
    </row>
    <row r="2580" spans="44:45" x14ac:dyDescent="0.15">
      <c r="AR2580" t="s">
        <v>358</v>
      </c>
      <c r="AS2580" t="s">
        <v>1699</v>
      </c>
    </row>
    <row r="2581" spans="44:45" x14ac:dyDescent="0.15">
      <c r="AR2581" t="s">
        <v>358</v>
      </c>
      <c r="AS2581" t="s">
        <v>1070</v>
      </c>
    </row>
    <row r="2582" spans="44:45" x14ac:dyDescent="0.15">
      <c r="AR2582" t="s">
        <v>358</v>
      </c>
      <c r="AS2582" t="s">
        <v>1071</v>
      </c>
    </row>
    <row r="2583" spans="44:45" x14ac:dyDescent="0.15">
      <c r="AR2583" t="s">
        <v>358</v>
      </c>
      <c r="AS2583" t="s">
        <v>1700</v>
      </c>
    </row>
    <row r="2584" spans="44:45" x14ac:dyDescent="0.15">
      <c r="AR2584" t="s">
        <v>361</v>
      </c>
      <c r="AS2584" t="s">
        <v>1701</v>
      </c>
    </row>
    <row r="2585" spans="44:45" x14ac:dyDescent="0.15">
      <c r="AR2585" t="s">
        <v>361</v>
      </c>
      <c r="AS2585" t="s">
        <v>1044</v>
      </c>
    </row>
    <row r="2586" spans="44:45" x14ac:dyDescent="0.15">
      <c r="AR2586" t="s">
        <v>361</v>
      </c>
      <c r="AS2586" t="s">
        <v>1045</v>
      </c>
    </row>
    <row r="2587" spans="44:45" x14ac:dyDescent="0.15">
      <c r="AR2587" t="s">
        <v>361</v>
      </c>
      <c r="AS2587" t="s">
        <v>1055</v>
      </c>
    </row>
    <row r="2588" spans="44:45" x14ac:dyDescent="0.15">
      <c r="AR2588" t="s">
        <v>361</v>
      </c>
      <c r="AS2588" t="s">
        <v>1047</v>
      </c>
    </row>
    <row r="2589" spans="44:45" x14ac:dyDescent="0.15">
      <c r="AR2589" t="s">
        <v>361</v>
      </c>
      <c r="AS2589" t="s">
        <v>1054</v>
      </c>
    </row>
    <row r="2590" spans="44:45" x14ac:dyDescent="0.15">
      <c r="AR2590" t="s">
        <v>361</v>
      </c>
      <c r="AS2590" t="s">
        <v>1265</v>
      </c>
    </row>
    <row r="2591" spans="44:45" x14ac:dyDescent="0.15">
      <c r="AR2591" t="s">
        <v>361</v>
      </c>
      <c r="AS2591" t="s">
        <v>1044</v>
      </c>
    </row>
    <row r="2592" spans="44:45" x14ac:dyDescent="0.15">
      <c r="AR2592" t="s">
        <v>361</v>
      </c>
      <c r="AS2592" t="s">
        <v>1061</v>
      </c>
    </row>
    <row r="2593" spans="44:45" x14ac:dyDescent="0.15">
      <c r="AR2593" t="s">
        <v>361</v>
      </c>
      <c r="AS2593" t="s">
        <v>1053</v>
      </c>
    </row>
    <row r="2594" spans="44:45" x14ac:dyDescent="0.15">
      <c r="AR2594" t="s">
        <v>361</v>
      </c>
      <c r="AS2594" t="s">
        <v>1062</v>
      </c>
    </row>
    <row r="2595" spans="44:45" x14ac:dyDescent="0.15">
      <c r="AR2595" t="s">
        <v>361</v>
      </c>
      <c r="AS2595" t="s">
        <v>1702</v>
      </c>
    </row>
    <row r="2596" spans="44:45" x14ac:dyDescent="0.15">
      <c r="AR2596" t="s">
        <v>361</v>
      </c>
      <c r="AS2596" t="s">
        <v>1060</v>
      </c>
    </row>
    <row r="2597" spans="44:45" x14ac:dyDescent="0.15">
      <c r="AR2597" t="s">
        <v>361</v>
      </c>
      <c r="AS2597" t="s">
        <v>1061</v>
      </c>
    </row>
    <row r="2598" spans="44:45" x14ac:dyDescent="0.15">
      <c r="AR2598" t="s">
        <v>361</v>
      </c>
      <c r="AS2598" t="s">
        <v>1082</v>
      </c>
    </row>
    <row r="2599" spans="44:45" x14ac:dyDescent="0.15">
      <c r="AR2599" t="s">
        <v>361</v>
      </c>
      <c r="AS2599" t="s">
        <v>1700</v>
      </c>
    </row>
    <row r="2600" spans="44:45" x14ac:dyDescent="0.15">
      <c r="AR2600" t="s">
        <v>221</v>
      </c>
      <c r="AS2600" t="s">
        <v>1703</v>
      </c>
    </row>
    <row r="2601" spans="44:45" x14ac:dyDescent="0.15">
      <c r="AR2601" t="s">
        <v>221</v>
      </c>
      <c r="AS2601" t="s">
        <v>1086</v>
      </c>
    </row>
    <row r="2602" spans="44:45" x14ac:dyDescent="0.15">
      <c r="AR2602" t="s">
        <v>221</v>
      </c>
      <c r="AS2602" t="s">
        <v>1061</v>
      </c>
    </row>
    <row r="2603" spans="44:45" x14ac:dyDescent="0.15">
      <c r="AR2603" t="s">
        <v>221</v>
      </c>
      <c r="AS2603" t="s">
        <v>1083</v>
      </c>
    </row>
    <row r="2604" spans="44:45" x14ac:dyDescent="0.15">
      <c r="AR2604" t="s">
        <v>221</v>
      </c>
      <c r="AS2604" t="s">
        <v>1047</v>
      </c>
    </row>
    <row r="2605" spans="44:45" x14ac:dyDescent="0.15">
      <c r="AR2605" t="s">
        <v>221</v>
      </c>
      <c r="AS2605" t="s">
        <v>1048</v>
      </c>
    </row>
    <row r="2606" spans="44:45" x14ac:dyDescent="0.15">
      <c r="AR2606" t="s">
        <v>221</v>
      </c>
      <c r="AS2606" t="s">
        <v>1049</v>
      </c>
    </row>
    <row r="2607" spans="44:45" x14ac:dyDescent="0.15">
      <c r="AR2607" t="s">
        <v>221</v>
      </c>
      <c r="AS2607" t="s">
        <v>1100</v>
      </c>
    </row>
    <row r="2608" spans="44:45" x14ac:dyDescent="0.15">
      <c r="AR2608" t="s">
        <v>221</v>
      </c>
      <c r="AS2608" t="s">
        <v>1269</v>
      </c>
    </row>
    <row r="2609" spans="44:45" x14ac:dyDescent="0.15">
      <c r="AR2609" t="s">
        <v>221</v>
      </c>
      <c r="AS2609" t="s">
        <v>1060</v>
      </c>
    </row>
    <row r="2610" spans="44:45" x14ac:dyDescent="0.15">
      <c r="AR2610" t="s">
        <v>221</v>
      </c>
      <c r="AS2610" t="s">
        <v>1061</v>
      </c>
    </row>
    <row r="2611" spans="44:45" x14ac:dyDescent="0.15">
      <c r="AR2611" t="s">
        <v>221</v>
      </c>
      <c r="AS2611" t="s">
        <v>1053</v>
      </c>
    </row>
    <row r="2612" spans="44:45" x14ac:dyDescent="0.15">
      <c r="AR2612" t="s">
        <v>221</v>
      </c>
      <c r="AS2612" t="s">
        <v>1047</v>
      </c>
    </row>
    <row r="2613" spans="44:45" x14ac:dyDescent="0.15">
      <c r="AR2613" t="s">
        <v>221</v>
      </c>
      <c r="AS2613" t="s">
        <v>1076</v>
      </c>
    </row>
    <row r="2614" spans="44:45" x14ac:dyDescent="0.15">
      <c r="AR2614" t="s">
        <v>221</v>
      </c>
      <c r="AS2614" t="s">
        <v>1704</v>
      </c>
    </row>
    <row r="2615" spans="44:45" x14ac:dyDescent="0.15">
      <c r="AR2615" t="s">
        <v>221</v>
      </c>
      <c r="AS2615" t="s">
        <v>1060</v>
      </c>
    </row>
    <row r="2616" spans="44:45" x14ac:dyDescent="0.15">
      <c r="AR2616" t="s">
        <v>221</v>
      </c>
      <c r="AS2616" t="s">
        <v>1061</v>
      </c>
    </row>
    <row r="2617" spans="44:45" x14ac:dyDescent="0.15">
      <c r="AR2617" t="s">
        <v>221</v>
      </c>
      <c r="AS2617" t="s">
        <v>1053</v>
      </c>
    </row>
    <row r="2618" spans="44:45" x14ac:dyDescent="0.15">
      <c r="AR2618" t="s">
        <v>221</v>
      </c>
      <c r="AS2618" t="s">
        <v>1062</v>
      </c>
    </row>
    <row r="2619" spans="44:45" x14ac:dyDescent="0.15">
      <c r="AR2619" t="s">
        <v>439</v>
      </c>
      <c r="AS2619" t="s">
        <v>1272</v>
      </c>
    </row>
    <row r="2620" spans="44:45" x14ac:dyDescent="0.15">
      <c r="AR2620" t="s">
        <v>439</v>
      </c>
      <c r="AS2620" t="s">
        <v>1051</v>
      </c>
    </row>
    <row r="2621" spans="44:45" x14ac:dyDescent="0.15">
      <c r="AR2621" t="s">
        <v>439</v>
      </c>
      <c r="AS2621" t="s">
        <v>1045</v>
      </c>
    </row>
    <row r="2622" spans="44:45" x14ac:dyDescent="0.15">
      <c r="AR2622" t="s">
        <v>439</v>
      </c>
      <c r="AS2622" t="s">
        <v>1053</v>
      </c>
    </row>
    <row r="2623" spans="44:45" x14ac:dyDescent="0.15">
      <c r="AR2623" t="s">
        <v>439</v>
      </c>
      <c r="AS2623" t="s">
        <v>1080</v>
      </c>
    </row>
    <row r="2624" spans="44:45" x14ac:dyDescent="0.15">
      <c r="AR2624" t="s">
        <v>439</v>
      </c>
      <c r="AS2624" t="s">
        <v>1064</v>
      </c>
    </row>
    <row r="2625" spans="44:45" x14ac:dyDescent="0.15">
      <c r="AR2625" t="s">
        <v>439</v>
      </c>
      <c r="AS2625" t="s">
        <v>1088</v>
      </c>
    </row>
    <row r="2626" spans="44:45" x14ac:dyDescent="0.15">
      <c r="AR2626" t="s">
        <v>439</v>
      </c>
      <c r="AS2626" t="s">
        <v>1705</v>
      </c>
    </row>
    <row r="2627" spans="44:45" x14ac:dyDescent="0.15">
      <c r="AR2627" t="s">
        <v>439</v>
      </c>
      <c r="AS2627" t="s">
        <v>1060</v>
      </c>
    </row>
    <row r="2628" spans="44:45" x14ac:dyDescent="0.15">
      <c r="AR2628" t="s">
        <v>439</v>
      </c>
      <c r="AS2628" t="s">
        <v>1061</v>
      </c>
    </row>
    <row r="2629" spans="44:45" x14ac:dyDescent="0.15">
      <c r="AR2629" t="s">
        <v>439</v>
      </c>
      <c r="AS2629" t="s">
        <v>1706</v>
      </c>
    </row>
    <row r="2630" spans="44:45" x14ac:dyDescent="0.15">
      <c r="AR2630" t="s">
        <v>439</v>
      </c>
      <c r="AS2630" t="s">
        <v>1070</v>
      </c>
    </row>
    <row r="2631" spans="44:45" x14ac:dyDescent="0.15">
      <c r="AR2631" t="s">
        <v>439</v>
      </c>
      <c r="AS2631" t="s">
        <v>1707</v>
      </c>
    </row>
    <row r="2632" spans="44:45" x14ac:dyDescent="0.15">
      <c r="AR2632" t="s">
        <v>226</v>
      </c>
      <c r="AS2632" t="s">
        <v>1276</v>
      </c>
    </row>
    <row r="2633" spans="44:45" x14ac:dyDescent="0.15">
      <c r="AR2633" t="s">
        <v>226</v>
      </c>
      <c r="AS2633" t="s">
        <v>1044</v>
      </c>
    </row>
    <row r="2634" spans="44:45" x14ac:dyDescent="0.15">
      <c r="AR2634" t="s">
        <v>226</v>
      </c>
      <c r="AS2634" t="s">
        <v>1045</v>
      </c>
    </row>
    <row r="2635" spans="44:45" x14ac:dyDescent="0.15">
      <c r="AR2635" t="s">
        <v>226</v>
      </c>
      <c r="AS2635" t="s">
        <v>1053</v>
      </c>
    </row>
    <row r="2636" spans="44:45" x14ac:dyDescent="0.15">
      <c r="AR2636" t="s">
        <v>226</v>
      </c>
      <c r="AS2636" t="s">
        <v>1047</v>
      </c>
    </row>
    <row r="2637" spans="44:45" x14ac:dyDescent="0.15">
      <c r="AR2637" t="s">
        <v>226</v>
      </c>
      <c r="AS2637" t="s">
        <v>1708</v>
      </c>
    </row>
    <row r="2638" spans="44:45" x14ac:dyDescent="0.15">
      <c r="AR2638" t="s">
        <v>226</v>
      </c>
      <c r="AS2638" t="s">
        <v>1099</v>
      </c>
    </row>
    <row r="2639" spans="44:45" x14ac:dyDescent="0.15">
      <c r="AR2639" t="s">
        <v>226</v>
      </c>
      <c r="AS2639" t="s">
        <v>1074</v>
      </c>
    </row>
    <row r="2640" spans="44:45" x14ac:dyDescent="0.15">
      <c r="AR2640" t="s">
        <v>226</v>
      </c>
      <c r="AS2640" t="s">
        <v>1082</v>
      </c>
    </row>
    <row r="2641" spans="44:45" x14ac:dyDescent="0.15">
      <c r="AR2641" t="s">
        <v>226</v>
      </c>
      <c r="AS2641" t="s">
        <v>1709</v>
      </c>
    </row>
    <row r="2642" spans="44:45" x14ac:dyDescent="0.15">
      <c r="AR2642" t="s">
        <v>434</v>
      </c>
      <c r="AS2642" t="s">
        <v>1710</v>
      </c>
    </row>
    <row r="2643" spans="44:45" x14ac:dyDescent="0.15">
      <c r="AR2643" t="s">
        <v>434</v>
      </c>
      <c r="AS2643" t="s">
        <v>1044</v>
      </c>
    </row>
    <row r="2644" spans="44:45" x14ac:dyDescent="0.15">
      <c r="AR2644" t="s">
        <v>434</v>
      </c>
      <c r="AS2644" t="s">
        <v>1045</v>
      </c>
    </row>
    <row r="2645" spans="44:45" x14ac:dyDescent="0.15">
      <c r="AR2645" t="s">
        <v>434</v>
      </c>
      <c r="AS2645" t="s">
        <v>1055</v>
      </c>
    </row>
    <row r="2646" spans="44:45" x14ac:dyDescent="0.15">
      <c r="AR2646" t="s">
        <v>434</v>
      </c>
      <c r="AS2646" t="s">
        <v>1093</v>
      </c>
    </row>
    <row r="2647" spans="44:45" x14ac:dyDescent="0.15">
      <c r="AR2647" t="s">
        <v>434</v>
      </c>
      <c r="AS2647" t="s">
        <v>1711</v>
      </c>
    </row>
    <row r="2648" spans="44:45" x14ac:dyDescent="0.15">
      <c r="AR2648" t="s">
        <v>434</v>
      </c>
      <c r="AS2648" t="s">
        <v>1060</v>
      </c>
    </row>
    <row r="2649" spans="44:45" x14ac:dyDescent="0.15">
      <c r="AR2649" t="s">
        <v>434</v>
      </c>
      <c r="AS2649" t="s">
        <v>1087</v>
      </c>
    </row>
    <row r="2650" spans="44:45" x14ac:dyDescent="0.15">
      <c r="AR2650" t="s">
        <v>434</v>
      </c>
      <c r="AS2650" t="s">
        <v>1053</v>
      </c>
    </row>
    <row r="2651" spans="44:45" x14ac:dyDescent="0.15">
      <c r="AR2651" t="s">
        <v>434</v>
      </c>
      <c r="AS2651" t="s">
        <v>1080</v>
      </c>
    </row>
    <row r="2652" spans="44:45" x14ac:dyDescent="0.15">
      <c r="AR2652" t="s">
        <v>434</v>
      </c>
      <c r="AS2652" t="s">
        <v>1076</v>
      </c>
    </row>
    <row r="2653" spans="44:45" x14ac:dyDescent="0.15">
      <c r="AR2653" t="s">
        <v>434</v>
      </c>
      <c r="AS2653" t="s">
        <v>1712</v>
      </c>
    </row>
    <row r="2654" spans="44:45" x14ac:dyDescent="0.15">
      <c r="AR2654" t="s">
        <v>434</v>
      </c>
      <c r="AS2654" t="s">
        <v>1060</v>
      </c>
    </row>
    <row r="2655" spans="44:45" x14ac:dyDescent="0.15">
      <c r="AR2655" t="s">
        <v>434</v>
      </c>
      <c r="AS2655" t="s">
        <v>1061</v>
      </c>
    </row>
    <row r="2656" spans="44:45" x14ac:dyDescent="0.15">
      <c r="AR2656" t="s">
        <v>434</v>
      </c>
      <c r="AS2656" t="s">
        <v>1082</v>
      </c>
    </row>
    <row r="2657" spans="44:45" x14ac:dyDescent="0.15">
      <c r="AR2657" t="s">
        <v>434</v>
      </c>
      <c r="AS2657" t="s">
        <v>1707</v>
      </c>
    </row>
    <row r="2658" spans="44:45" x14ac:dyDescent="0.15">
      <c r="AR2658" t="s">
        <v>398</v>
      </c>
      <c r="AS2658" t="s">
        <v>1713</v>
      </c>
    </row>
    <row r="2659" spans="44:45" x14ac:dyDescent="0.15">
      <c r="AR2659" t="s">
        <v>398</v>
      </c>
      <c r="AS2659" t="s">
        <v>1086</v>
      </c>
    </row>
    <row r="2660" spans="44:45" x14ac:dyDescent="0.15">
      <c r="AR2660" t="s">
        <v>398</v>
      </c>
      <c r="AS2660" t="s">
        <v>1061</v>
      </c>
    </row>
    <row r="2661" spans="44:45" x14ac:dyDescent="0.15">
      <c r="AR2661" t="s">
        <v>398</v>
      </c>
      <c r="AS2661" t="s">
        <v>1083</v>
      </c>
    </row>
    <row r="2662" spans="44:45" x14ac:dyDescent="0.15">
      <c r="AR2662" t="s">
        <v>398</v>
      </c>
      <c r="AS2662" t="s">
        <v>1047</v>
      </c>
    </row>
    <row r="2663" spans="44:45" x14ac:dyDescent="0.15">
      <c r="AR2663" t="s">
        <v>398</v>
      </c>
      <c r="AS2663" t="s">
        <v>1048</v>
      </c>
    </row>
    <row r="2664" spans="44:45" x14ac:dyDescent="0.15">
      <c r="AR2664" t="s">
        <v>398</v>
      </c>
      <c r="AS2664" t="s">
        <v>1049</v>
      </c>
    </row>
    <row r="2665" spans="44:45" x14ac:dyDescent="0.15">
      <c r="AR2665" t="s">
        <v>398</v>
      </c>
      <c r="AS2665" t="s">
        <v>1100</v>
      </c>
    </row>
    <row r="2666" spans="44:45" x14ac:dyDescent="0.15">
      <c r="AR2666" t="s">
        <v>398</v>
      </c>
      <c r="AS2666" t="s">
        <v>1714</v>
      </c>
    </row>
    <row r="2667" spans="44:45" x14ac:dyDescent="0.15">
      <c r="AR2667" t="s">
        <v>398</v>
      </c>
      <c r="AS2667" t="s">
        <v>1060</v>
      </c>
    </row>
    <row r="2668" spans="44:45" x14ac:dyDescent="0.15">
      <c r="AR2668" t="s">
        <v>398</v>
      </c>
      <c r="AS2668" t="s">
        <v>1061</v>
      </c>
    </row>
    <row r="2669" spans="44:45" x14ac:dyDescent="0.15">
      <c r="AR2669" t="s">
        <v>398</v>
      </c>
      <c r="AS2669" t="s">
        <v>1053</v>
      </c>
    </row>
    <row r="2670" spans="44:45" x14ac:dyDescent="0.15">
      <c r="AR2670" t="s">
        <v>398</v>
      </c>
      <c r="AS2670" t="s">
        <v>1062</v>
      </c>
    </row>
    <row r="2671" spans="44:45" x14ac:dyDescent="0.15">
      <c r="AR2671" t="s">
        <v>398</v>
      </c>
      <c r="AS2671" t="s">
        <v>1715</v>
      </c>
    </row>
    <row r="2672" spans="44:45" x14ac:dyDescent="0.15">
      <c r="AR2672" t="s">
        <v>398</v>
      </c>
      <c r="AS2672" t="s">
        <v>1060</v>
      </c>
    </row>
    <row r="2673" spans="44:45" x14ac:dyDescent="0.15">
      <c r="AR2673" t="s">
        <v>398</v>
      </c>
      <c r="AS2673" t="s">
        <v>1061</v>
      </c>
    </row>
    <row r="2674" spans="44:45" x14ac:dyDescent="0.15">
      <c r="AR2674" t="s">
        <v>398</v>
      </c>
      <c r="AS2674" t="s">
        <v>1082</v>
      </c>
    </row>
    <row r="2675" spans="44:45" x14ac:dyDescent="0.15">
      <c r="AR2675" t="s">
        <v>398</v>
      </c>
      <c r="AS2675" t="s">
        <v>1716</v>
      </c>
    </row>
    <row r="2676" spans="44:45" x14ac:dyDescent="0.15">
      <c r="AR2676" t="s">
        <v>259</v>
      </c>
      <c r="AS2676" t="s">
        <v>1285</v>
      </c>
    </row>
    <row r="2677" spans="44:45" x14ac:dyDescent="0.15">
      <c r="AR2677" t="s">
        <v>259</v>
      </c>
      <c r="AS2677" t="s">
        <v>1051</v>
      </c>
    </row>
    <row r="2678" spans="44:45" x14ac:dyDescent="0.15">
      <c r="AR2678" t="s">
        <v>259</v>
      </c>
      <c r="AS2678" t="s">
        <v>1045</v>
      </c>
    </row>
    <row r="2679" spans="44:45" x14ac:dyDescent="0.15">
      <c r="AR2679" t="s">
        <v>259</v>
      </c>
      <c r="AS2679" t="s">
        <v>1083</v>
      </c>
    </row>
    <row r="2680" spans="44:45" x14ac:dyDescent="0.15">
      <c r="AR2680" t="s">
        <v>259</v>
      </c>
      <c r="AS2680" t="s">
        <v>1047</v>
      </c>
    </row>
    <row r="2681" spans="44:45" x14ac:dyDescent="0.15">
      <c r="AR2681" t="s">
        <v>259</v>
      </c>
      <c r="AS2681" t="s">
        <v>1048</v>
      </c>
    </row>
    <row r="2682" spans="44:45" x14ac:dyDescent="0.15">
      <c r="AR2682" t="s">
        <v>259</v>
      </c>
      <c r="AS2682" t="s">
        <v>1049</v>
      </c>
    </row>
    <row r="2683" spans="44:45" x14ac:dyDescent="0.15">
      <c r="AR2683" t="s">
        <v>259</v>
      </c>
      <c r="AS2683" t="s">
        <v>1079</v>
      </c>
    </row>
    <row r="2684" spans="44:45" x14ac:dyDescent="0.15">
      <c r="AR2684" t="s">
        <v>259</v>
      </c>
      <c r="AS2684" t="s">
        <v>1717</v>
      </c>
    </row>
    <row r="2685" spans="44:45" x14ac:dyDescent="0.15">
      <c r="AR2685" t="s">
        <v>259</v>
      </c>
      <c r="AS2685" t="s">
        <v>1060</v>
      </c>
    </row>
    <row r="2686" spans="44:45" x14ac:dyDescent="0.15">
      <c r="AR2686" t="s">
        <v>259</v>
      </c>
      <c r="AS2686" t="s">
        <v>1061</v>
      </c>
    </row>
    <row r="2687" spans="44:45" x14ac:dyDescent="0.15">
      <c r="AR2687" t="s">
        <v>259</v>
      </c>
      <c r="AS2687" t="s">
        <v>1053</v>
      </c>
    </row>
    <row r="2688" spans="44:45" x14ac:dyDescent="0.15">
      <c r="AR2688" t="s">
        <v>259</v>
      </c>
      <c r="AS2688" t="s">
        <v>1062</v>
      </c>
    </row>
    <row r="2689" spans="44:45" x14ac:dyDescent="0.15">
      <c r="AR2689" t="s">
        <v>259</v>
      </c>
      <c r="AS2689" t="s">
        <v>1076</v>
      </c>
    </row>
    <row r="2690" spans="44:45" x14ac:dyDescent="0.15">
      <c r="AR2690" t="s">
        <v>259</v>
      </c>
      <c r="AS2690" t="s">
        <v>1718</v>
      </c>
    </row>
    <row r="2691" spans="44:45" x14ac:dyDescent="0.15">
      <c r="AR2691" t="s">
        <v>259</v>
      </c>
      <c r="AS2691" t="s">
        <v>1060</v>
      </c>
    </row>
    <row r="2692" spans="44:45" x14ac:dyDescent="0.15">
      <c r="AR2692" t="s">
        <v>259</v>
      </c>
      <c r="AS2692" t="s">
        <v>1061</v>
      </c>
    </row>
    <row r="2693" spans="44:45" x14ac:dyDescent="0.15">
      <c r="AR2693" t="s">
        <v>259</v>
      </c>
      <c r="AS2693" t="s">
        <v>1053</v>
      </c>
    </row>
    <row r="2694" spans="44:45" x14ac:dyDescent="0.15">
      <c r="AR2694" t="s">
        <v>259</v>
      </c>
      <c r="AS2694" t="s">
        <v>1062</v>
      </c>
    </row>
    <row r="2695" spans="44:45" x14ac:dyDescent="0.15">
      <c r="AR2695" t="s">
        <v>223</v>
      </c>
      <c r="AS2695" t="s">
        <v>1288</v>
      </c>
    </row>
    <row r="2696" spans="44:45" x14ac:dyDescent="0.15">
      <c r="AR2696" t="s">
        <v>223</v>
      </c>
      <c r="AS2696" t="s">
        <v>1044</v>
      </c>
    </row>
    <row r="2697" spans="44:45" x14ac:dyDescent="0.15">
      <c r="AR2697" t="s">
        <v>223</v>
      </c>
      <c r="AS2697" t="s">
        <v>1045</v>
      </c>
    </row>
    <row r="2698" spans="44:45" x14ac:dyDescent="0.15">
      <c r="AR2698" t="s">
        <v>223</v>
      </c>
      <c r="AS2698" t="s">
        <v>1046</v>
      </c>
    </row>
    <row r="2699" spans="44:45" x14ac:dyDescent="0.15">
      <c r="AR2699" t="s">
        <v>223</v>
      </c>
      <c r="AS2699" t="s">
        <v>1056</v>
      </c>
    </row>
    <row r="2700" spans="44:45" x14ac:dyDescent="0.15">
      <c r="AR2700" t="s">
        <v>223</v>
      </c>
      <c r="AS2700" t="s">
        <v>1090</v>
      </c>
    </row>
    <row r="2701" spans="44:45" x14ac:dyDescent="0.15">
      <c r="AR2701" t="s">
        <v>223</v>
      </c>
      <c r="AS2701" t="s">
        <v>1058</v>
      </c>
    </row>
    <row r="2702" spans="44:45" x14ac:dyDescent="0.15">
      <c r="AR2702" t="s">
        <v>223</v>
      </c>
      <c r="AS2702" t="s">
        <v>1719</v>
      </c>
    </row>
    <row r="2703" spans="44:45" x14ac:dyDescent="0.15">
      <c r="AR2703" t="s">
        <v>223</v>
      </c>
      <c r="AS2703" t="s">
        <v>1060</v>
      </c>
    </row>
    <row r="2704" spans="44:45" x14ac:dyDescent="0.15">
      <c r="AR2704" t="s">
        <v>223</v>
      </c>
      <c r="AS2704" t="s">
        <v>1087</v>
      </c>
    </row>
    <row r="2705" spans="44:45" x14ac:dyDescent="0.15">
      <c r="AR2705" t="s">
        <v>223</v>
      </c>
      <c r="AS2705" t="s">
        <v>1053</v>
      </c>
    </row>
    <row r="2706" spans="44:45" x14ac:dyDescent="0.15">
      <c r="AR2706" t="s">
        <v>223</v>
      </c>
      <c r="AS2706" t="s">
        <v>1080</v>
      </c>
    </row>
    <row r="2707" spans="44:45" x14ac:dyDescent="0.15">
      <c r="AR2707" t="s">
        <v>223</v>
      </c>
      <c r="AS2707" t="s">
        <v>1076</v>
      </c>
    </row>
    <row r="2708" spans="44:45" x14ac:dyDescent="0.15">
      <c r="AR2708" t="s">
        <v>223</v>
      </c>
      <c r="AS2708" t="s">
        <v>1720</v>
      </c>
    </row>
    <row r="2709" spans="44:45" x14ac:dyDescent="0.15">
      <c r="AR2709" t="s">
        <v>357</v>
      </c>
      <c r="AS2709" t="s">
        <v>1291</v>
      </c>
    </row>
    <row r="2710" spans="44:45" x14ac:dyDescent="0.15">
      <c r="AR2710" t="s">
        <v>357</v>
      </c>
      <c r="AS2710" t="s">
        <v>1044</v>
      </c>
    </row>
    <row r="2711" spans="44:45" x14ac:dyDescent="0.15">
      <c r="AR2711" t="s">
        <v>357</v>
      </c>
      <c r="AS2711" t="s">
        <v>1045</v>
      </c>
    </row>
    <row r="2712" spans="44:45" x14ac:dyDescent="0.15">
      <c r="AR2712" t="s">
        <v>357</v>
      </c>
      <c r="AS2712" t="s">
        <v>1055</v>
      </c>
    </row>
    <row r="2713" spans="44:45" x14ac:dyDescent="0.15">
      <c r="AR2713" t="s">
        <v>357</v>
      </c>
      <c r="AS2713" t="s">
        <v>1056</v>
      </c>
    </row>
    <row r="2714" spans="44:45" x14ac:dyDescent="0.15">
      <c r="AR2714" t="s">
        <v>357</v>
      </c>
      <c r="AS2714" t="s">
        <v>1064</v>
      </c>
    </row>
    <row r="2715" spans="44:45" x14ac:dyDescent="0.15">
      <c r="AR2715" t="s">
        <v>357</v>
      </c>
      <c r="AS2715" t="s">
        <v>1721</v>
      </c>
    </row>
    <row r="2716" spans="44:45" x14ac:dyDescent="0.15">
      <c r="AR2716" t="s">
        <v>357</v>
      </c>
      <c r="AS2716" t="s">
        <v>1044</v>
      </c>
    </row>
    <row r="2717" spans="44:45" x14ac:dyDescent="0.15">
      <c r="AR2717" t="s">
        <v>357</v>
      </c>
      <c r="AS2717" t="s">
        <v>1045</v>
      </c>
    </row>
    <row r="2718" spans="44:45" x14ac:dyDescent="0.15">
      <c r="AR2718" t="s">
        <v>357</v>
      </c>
      <c r="AS2718" t="s">
        <v>1055</v>
      </c>
    </row>
    <row r="2719" spans="44:45" x14ac:dyDescent="0.15">
      <c r="AR2719" t="s">
        <v>357</v>
      </c>
      <c r="AS2719" t="s">
        <v>1047</v>
      </c>
    </row>
    <row r="2720" spans="44:45" x14ac:dyDescent="0.15">
      <c r="AR2720" t="s">
        <v>357</v>
      </c>
      <c r="AS2720" t="s">
        <v>1076</v>
      </c>
    </row>
    <row r="2721" spans="44:45" x14ac:dyDescent="0.15">
      <c r="AR2721" t="s">
        <v>357</v>
      </c>
      <c r="AS2721" t="s">
        <v>1722</v>
      </c>
    </row>
    <row r="2722" spans="44:45" x14ac:dyDescent="0.15">
      <c r="AR2722" t="s">
        <v>357</v>
      </c>
      <c r="AS2722" t="s">
        <v>1723</v>
      </c>
    </row>
    <row r="2723" spans="44:45" x14ac:dyDescent="0.15">
      <c r="AR2723" t="s">
        <v>264</v>
      </c>
      <c r="AS2723" t="s">
        <v>1724</v>
      </c>
    </row>
    <row r="2724" spans="44:45" x14ac:dyDescent="0.15">
      <c r="AR2724" t="s">
        <v>264</v>
      </c>
      <c r="AS2724" t="s">
        <v>1044</v>
      </c>
    </row>
    <row r="2725" spans="44:45" x14ac:dyDescent="0.15">
      <c r="AR2725" t="s">
        <v>264</v>
      </c>
      <c r="AS2725" t="s">
        <v>1052</v>
      </c>
    </row>
    <row r="2726" spans="44:45" x14ac:dyDescent="0.15">
      <c r="AR2726" t="s">
        <v>264</v>
      </c>
      <c r="AS2726" t="s">
        <v>1053</v>
      </c>
    </row>
    <row r="2727" spans="44:45" x14ac:dyDescent="0.15">
      <c r="AR2727" t="s">
        <v>264</v>
      </c>
      <c r="AS2727" t="s">
        <v>1047</v>
      </c>
    </row>
    <row r="2728" spans="44:45" x14ac:dyDescent="0.15">
      <c r="AR2728" t="s">
        <v>264</v>
      </c>
      <c r="AS2728" t="s">
        <v>1092</v>
      </c>
    </row>
    <row r="2729" spans="44:45" x14ac:dyDescent="0.15">
      <c r="AR2729" t="s">
        <v>264</v>
      </c>
      <c r="AS2729" t="s">
        <v>1533</v>
      </c>
    </row>
    <row r="2730" spans="44:45" x14ac:dyDescent="0.15">
      <c r="AR2730" t="s">
        <v>264</v>
      </c>
      <c r="AS2730" t="s">
        <v>1060</v>
      </c>
    </row>
    <row r="2731" spans="44:45" x14ac:dyDescent="0.15">
      <c r="AR2731" t="s">
        <v>264</v>
      </c>
      <c r="AS2731" t="s">
        <v>1061</v>
      </c>
    </row>
    <row r="2732" spans="44:45" x14ac:dyDescent="0.15">
      <c r="AR2732" t="s">
        <v>264</v>
      </c>
      <c r="AS2732" t="s">
        <v>1082</v>
      </c>
    </row>
    <row r="2733" spans="44:45" x14ac:dyDescent="0.15">
      <c r="AR2733" t="s">
        <v>264</v>
      </c>
      <c r="AS2733" t="s">
        <v>1725</v>
      </c>
    </row>
    <row r="2734" spans="44:45" x14ac:dyDescent="0.15">
      <c r="AR2734" t="s">
        <v>551</v>
      </c>
      <c r="AS2734" t="s">
        <v>1298</v>
      </c>
    </row>
    <row r="2735" spans="44:45" x14ac:dyDescent="0.15">
      <c r="AR2735" t="s">
        <v>551</v>
      </c>
      <c r="AS2735" t="s">
        <v>1044</v>
      </c>
    </row>
    <row r="2736" spans="44:45" x14ac:dyDescent="0.15">
      <c r="AR2736" t="s">
        <v>551</v>
      </c>
      <c r="AS2736" t="s">
        <v>1052</v>
      </c>
    </row>
    <row r="2737" spans="44:45" x14ac:dyDescent="0.15">
      <c r="AR2737" t="s">
        <v>551</v>
      </c>
      <c r="AS2737" t="s">
        <v>1053</v>
      </c>
    </row>
    <row r="2738" spans="44:45" x14ac:dyDescent="0.15">
      <c r="AR2738" t="s">
        <v>551</v>
      </c>
      <c r="AS2738" t="s">
        <v>1080</v>
      </c>
    </row>
    <row r="2739" spans="44:45" x14ac:dyDescent="0.15">
      <c r="AR2739" t="s">
        <v>551</v>
      </c>
      <c r="AS2739" t="s">
        <v>1048</v>
      </c>
    </row>
    <row r="2740" spans="44:45" x14ac:dyDescent="0.15">
      <c r="AR2740" t="s">
        <v>551</v>
      </c>
      <c r="AS2740" t="s">
        <v>1077</v>
      </c>
    </row>
    <row r="2741" spans="44:45" x14ac:dyDescent="0.15">
      <c r="AR2741" t="s">
        <v>551</v>
      </c>
      <c r="AS2741" t="s">
        <v>1535</v>
      </c>
    </row>
    <row r="2742" spans="44:45" x14ac:dyDescent="0.15">
      <c r="AR2742" t="s">
        <v>551</v>
      </c>
      <c r="AS2742" t="s">
        <v>1044</v>
      </c>
    </row>
    <row r="2743" spans="44:45" x14ac:dyDescent="0.15">
      <c r="AR2743" t="s">
        <v>551</v>
      </c>
      <c r="AS2743" t="s">
        <v>1061</v>
      </c>
    </row>
    <row r="2744" spans="44:45" x14ac:dyDescent="0.15">
      <c r="AR2744" t="s">
        <v>551</v>
      </c>
      <c r="AS2744" t="s">
        <v>1053</v>
      </c>
    </row>
    <row r="2745" spans="44:45" x14ac:dyDescent="0.15">
      <c r="AR2745" t="s">
        <v>551</v>
      </c>
      <c r="AS2745" t="s">
        <v>1062</v>
      </c>
    </row>
    <row r="2746" spans="44:45" x14ac:dyDescent="0.15">
      <c r="AR2746" t="s">
        <v>551</v>
      </c>
      <c r="AS2746" t="s">
        <v>1726</v>
      </c>
    </row>
    <row r="2747" spans="44:45" x14ac:dyDescent="0.15">
      <c r="AR2747" t="s">
        <v>551</v>
      </c>
      <c r="AS2747" t="s">
        <v>1697</v>
      </c>
    </row>
    <row r="2748" spans="44:45" x14ac:dyDescent="0.15">
      <c r="AR2748" t="s">
        <v>590</v>
      </c>
      <c r="AS2748" t="s">
        <v>1538</v>
      </c>
    </row>
    <row r="2749" spans="44:45" x14ac:dyDescent="0.15">
      <c r="AR2749" t="s">
        <v>590</v>
      </c>
      <c r="AS2749" t="s">
        <v>1060</v>
      </c>
    </row>
    <row r="2750" spans="44:45" x14ac:dyDescent="0.15">
      <c r="AR2750" t="s">
        <v>590</v>
      </c>
      <c r="AS2750" t="s">
        <v>1087</v>
      </c>
    </row>
    <row r="2751" spans="44:45" x14ac:dyDescent="0.15">
      <c r="AR2751" t="s">
        <v>590</v>
      </c>
      <c r="AS2751" t="s">
        <v>1053</v>
      </c>
    </row>
    <row r="2752" spans="44:45" x14ac:dyDescent="0.15">
      <c r="AR2752" t="s">
        <v>590</v>
      </c>
      <c r="AS2752" t="s">
        <v>1080</v>
      </c>
    </row>
    <row r="2753" spans="44:45" x14ac:dyDescent="0.15">
      <c r="AR2753" t="s">
        <v>590</v>
      </c>
      <c r="AS2753" t="s">
        <v>1064</v>
      </c>
    </row>
    <row r="2754" spans="44:45" x14ac:dyDescent="0.15">
      <c r="AR2754" t="s">
        <v>590</v>
      </c>
      <c r="AS2754" t="s">
        <v>1065</v>
      </c>
    </row>
    <row r="2755" spans="44:45" x14ac:dyDescent="0.15">
      <c r="AR2755" t="s">
        <v>590</v>
      </c>
      <c r="AS2755" t="s">
        <v>1303</v>
      </c>
    </row>
    <row r="2756" spans="44:45" x14ac:dyDescent="0.15">
      <c r="AR2756" t="s">
        <v>590</v>
      </c>
      <c r="AS2756" t="s">
        <v>1044</v>
      </c>
    </row>
    <row r="2757" spans="44:45" x14ac:dyDescent="0.15">
      <c r="AR2757" t="s">
        <v>590</v>
      </c>
      <c r="AS2757" t="s">
        <v>1061</v>
      </c>
    </row>
    <row r="2758" spans="44:45" x14ac:dyDescent="0.15">
      <c r="AR2758" t="s">
        <v>590</v>
      </c>
      <c r="AS2758" t="s">
        <v>1053</v>
      </c>
    </row>
    <row r="2759" spans="44:45" x14ac:dyDescent="0.15">
      <c r="AR2759" t="s">
        <v>590</v>
      </c>
      <c r="AS2759" t="s">
        <v>1062</v>
      </c>
    </row>
    <row r="2760" spans="44:45" x14ac:dyDescent="0.15">
      <c r="AR2760" t="s">
        <v>590</v>
      </c>
      <c r="AS2760" t="s">
        <v>1727</v>
      </c>
    </row>
    <row r="2761" spans="44:45" x14ac:dyDescent="0.15">
      <c r="AR2761" t="s">
        <v>590</v>
      </c>
      <c r="AS2761" t="s">
        <v>1060</v>
      </c>
    </row>
    <row r="2762" spans="44:45" x14ac:dyDescent="0.15">
      <c r="AR2762" t="s">
        <v>590</v>
      </c>
      <c r="AS2762" t="s">
        <v>1087</v>
      </c>
    </row>
    <row r="2763" spans="44:45" x14ac:dyDescent="0.15">
      <c r="AR2763" t="s">
        <v>590</v>
      </c>
      <c r="AS2763" t="s">
        <v>1083</v>
      </c>
    </row>
    <row r="2764" spans="44:45" x14ac:dyDescent="0.15">
      <c r="AR2764" t="s">
        <v>590</v>
      </c>
      <c r="AS2764" t="s">
        <v>1062</v>
      </c>
    </row>
    <row r="2765" spans="44:45" x14ac:dyDescent="0.15">
      <c r="AR2765" t="s">
        <v>590</v>
      </c>
      <c r="AS2765" t="s">
        <v>1728</v>
      </c>
    </row>
    <row r="2766" spans="44:45" x14ac:dyDescent="0.15">
      <c r="AR2766" t="s">
        <v>554</v>
      </c>
      <c r="AS2766" t="s">
        <v>1306</v>
      </c>
    </row>
    <row r="2767" spans="44:45" x14ac:dyDescent="0.15">
      <c r="AR2767" t="s">
        <v>554</v>
      </c>
      <c r="AS2767" t="s">
        <v>1044</v>
      </c>
    </row>
    <row r="2768" spans="44:45" x14ac:dyDescent="0.15">
      <c r="AR2768" t="s">
        <v>554</v>
      </c>
      <c r="AS2768" t="s">
        <v>1087</v>
      </c>
    </row>
    <row r="2769" spans="44:45" x14ac:dyDescent="0.15">
      <c r="AR2769" t="s">
        <v>554</v>
      </c>
      <c r="AS2769" t="s">
        <v>1053</v>
      </c>
    </row>
    <row r="2770" spans="44:45" x14ac:dyDescent="0.15">
      <c r="AR2770" t="s">
        <v>554</v>
      </c>
      <c r="AS2770" t="s">
        <v>1080</v>
      </c>
    </row>
    <row r="2771" spans="44:45" x14ac:dyDescent="0.15">
      <c r="AR2771" t="s">
        <v>554</v>
      </c>
      <c r="AS2771" t="s">
        <v>1064</v>
      </c>
    </row>
    <row r="2772" spans="44:45" x14ac:dyDescent="0.15">
      <c r="AR2772" t="s">
        <v>554</v>
      </c>
      <c r="AS2772" t="s">
        <v>1065</v>
      </c>
    </row>
    <row r="2773" spans="44:45" x14ac:dyDescent="0.15">
      <c r="AR2773" t="s">
        <v>554</v>
      </c>
      <c r="AS2773" t="s">
        <v>1729</v>
      </c>
    </row>
    <row r="2774" spans="44:45" x14ac:dyDescent="0.15">
      <c r="AR2774" t="s">
        <v>554</v>
      </c>
      <c r="AS2774" t="s">
        <v>1086</v>
      </c>
    </row>
    <row r="2775" spans="44:45" x14ac:dyDescent="0.15">
      <c r="AR2775" t="s">
        <v>554</v>
      </c>
      <c r="AS2775" t="s">
        <v>1061</v>
      </c>
    </row>
    <row r="2776" spans="44:45" x14ac:dyDescent="0.15">
      <c r="AR2776" t="s">
        <v>554</v>
      </c>
      <c r="AS2776" t="s">
        <v>1053</v>
      </c>
    </row>
    <row r="2777" spans="44:45" x14ac:dyDescent="0.15">
      <c r="AR2777" t="s">
        <v>554</v>
      </c>
      <c r="AS2777" t="s">
        <v>1108</v>
      </c>
    </row>
    <row r="2778" spans="44:45" x14ac:dyDescent="0.15">
      <c r="AR2778" t="s">
        <v>554</v>
      </c>
      <c r="AS2778" t="s">
        <v>1730</v>
      </c>
    </row>
    <row r="2779" spans="44:45" x14ac:dyDescent="0.15">
      <c r="AR2779" t="s">
        <v>554</v>
      </c>
      <c r="AS2779" t="s">
        <v>1697</v>
      </c>
    </row>
    <row r="2780" spans="44:45" x14ac:dyDescent="0.15">
      <c r="AR2780" t="s">
        <v>256</v>
      </c>
      <c r="AS2780" t="s">
        <v>1731</v>
      </c>
    </row>
    <row r="2781" spans="44:45" x14ac:dyDescent="0.15">
      <c r="AR2781" t="s">
        <v>256</v>
      </c>
      <c r="AS2781" t="s">
        <v>1060</v>
      </c>
    </row>
    <row r="2782" spans="44:45" x14ac:dyDescent="0.15">
      <c r="AR2782" t="s">
        <v>256</v>
      </c>
      <c r="AS2782" t="s">
        <v>1061</v>
      </c>
    </row>
    <row r="2783" spans="44:45" x14ac:dyDescent="0.15">
      <c r="AR2783" t="s">
        <v>256</v>
      </c>
      <c r="AS2783" t="s">
        <v>1053</v>
      </c>
    </row>
    <row r="2784" spans="44:45" x14ac:dyDescent="0.15">
      <c r="AR2784" t="s">
        <v>256</v>
      </c>
      <c r="AS2784" t="s">
        <v>1732</v>
      </c>
    </row>
    <row r="2785" spans="44:45" x14ac:dyDescent="0.15">
      <c r="AR2785" t="s">
        <v>256</v>
      </c>
      <c r="AS2785" t="s">
        <v>1060</v>
      </c>
    </row>
    <row r="2786" spans="44:45" x14ac:dyDescent="0.15">
      <c r="AR2786" t="s">
        <v>256</v>
      </c>
      <c r="AS2786" t="s">
        <v>1061</v>
      </c>
    </row>
    <row r="2787" spans="44:45" x14ac:dyDescent="0.15">
      <c r="AR2787" t="s">
        <v>256</v>
      </c>
      <c r="AS2787" t="s">
        <v>1053</v>
      </c>
    </row>
    <row r="2788" spans="44:45" x14ac:dyDescent="0.15">
      <c r="AR2788" t="s">
        <v>256</v>
      </c>
      <c r="AS2788" t="s">
        <v>1062</v>
      </c>
    </row>
    <row r="2789" spans="44:45" x14ac:dyDescent="0.15">
      <c r="AR2789" t="s">
        <v>256</v>
      </c>
      <c r="AS2789" t="s">
        <v>1733</v>
      </c>
    </row>
    <row r="2790" spans="44:45" x14ac:dyDescent="0.15">
      <c r="AR2790" t="s">
        <v>265</v>
      </c>
      <c r="AS2790" t="s">
        <v>1326</v>
      </c>
    </row>
    <row r="2791" spans="44:45" x14ac:dyDescent="0.15">
      <c r="AR2791" t="s">
        <v>265</v>
      </c>
      <c r="AS2791" t="s">
        <v>1044</v>
      </c>
    </row>
    <row r="2792" spans="44:45" x14ac:dyDescent="0.15">
      <c r="AR2792" t="s">
        <v>265</v>
      </c>
      <c r="AS2792" t="s">
        <v>1045</v>
      </c>
    </row>
    <row r="2793" spans="44:45" x14ac:dyDescent="0.15">
      <c r="AR2793" t="s">
        <v>265</v>
      </c>
      <c r="AS2793" t="s">
        <v>1055</v>
      </c>
    </row>
    <row r="2794" spans="44:45" x14ac:dyDescent="0.15">
      <c r="AR2794" t="s">
        <v>265</v>
      </c>
      <c r="AS2794" t="s">
        <v>1093</v>
      </c>
    </row>
    <row r="2795" spans="44:45" x14ac:dyDescent="0.15">
      <c r="AR2795" t="s">
        <v>265</v>
      </c>
      <c r="AS2795" t="s">
        <v>1327</v>
      </c>
    </row>
    <row r="2796" spans="44:45" x14ac:dyDescent="0.15">
      <c r="AR2796" t="s">
        <v>265</v>
      </c>
      <c r="AS2796" t="s">
        <v>1044</v>
      </c>
    </row>
    <row r="2797" spans="44:45" x14ac:dyDescent="0.15">
      <c r="AR2797" t="s">
        <v>265</v>
      </c>
      <c r="AS2797" t="s">
        <v>1061</v>
      </c>
    </row>
    <row r="2798" spans="44:45" x14ac:dyDescent="0.15">
      <c r="AR2798" t="s">
        <v>265</v>
      </c>
      <c r="AS2798" t="s">
        <v>1053</v>
      </c>
    </row>
    <row r="2799" spans="44:45" x14ac:dyDescent="0.15">
      <c r="AR2799" t="s">
        <v>265</v>
      </c>
      <c r="AS2799" t="s">
        <v>1080</v>
      </c>
    </row>
    <row r="2800" spans="44:45" x14ac:dyDescent="0.15">
      <c r="AR2800" t="s">
        <v>265</v>
      </c>
      <c r="AS2800" t="s">
        <v>1076</v>
      </c>
    </row>
    <row r="2801" spans="44:45" x14ac:dyDescent="0.15">
      <c r="AR2801" t="s">
        <v>265</v>
      </c>
      <c r="AS2801" t="s">
        <v>1734</v>
      </c>
    </row>
    <row r="2802" spans="44:45" x14ac:dyDescent="0.15">
      <c r="AR2802" t="s">
        <v>260</v>
      </c>
      <c r="AS2802" t="s">
        <v>1329</v>
      </c>
    </row>
    <row r="2803" spans="44:45" x14ac:dyDescent="0.15">
      <c r="AR2803" t="s">
        <v>260</v>
      </c>
      <c r="AS2803" t="s">
        <v>1044</v>
      </c>
    </row>
    <row r="2804" spans="44:45" x14ac:dyDescent="0.15">
      <c r="AR2804" t="s">
        <v>260</v>
      </c>
      <c r="AS2804" t="s">
        <v>1045</v>
      </c>
    </row>
    <row r="2805" spans="44:45" x14ac:dyDescent="0.15">
      <c r="AR2805" t="s">
        <v>260</v>
      </c>
      <c r="AS2805" t="s">
        <v>1083</v>
      </c>
    </row>
    <row r="2806" spans="44:45" x14ac:dyDescent="0.15">
      <c r="AR2806" t="s">
        <v>260</v>
      </c>
      <c r="AS2806" t="s">
        <v>1047</v>
      </c>
    </row>
    <row r="2807" spans="44:45" x14ac:dyDescent="0.15">
      <c r="AR2807" t="s">
        <v>260</v>
      </c>
      <c r="AS2807" t="s">
        <v>1064</v>
      </c>
    </row>
    <row r="2808" spans="44:45" x14ac:dyDescent="0.15">
      <c r="AR2808" t="s">
        <v>260</v>
      </c>
      <c r="AS2808" t="s">
        <v>1552</v>
      </c>
    </row>
    <row r="2809" spans="44:45" x14ac:dyDescent="0.15">
      <c r="AR2809" t="s">
        <v>260</v>
      </c>
      <c r="AS2809" t="s">
        <v>1735</v>
      </c>
    </row>
    <row r="2810" spans="44:45" x14ac:dyDescent="0.15">
      <c r="AR2810" t="s">
        <v>307</v>
      </c>
      <c r="AS2810" t="s">
        <v>1332</v>
      </c>
    </row>
    <row r="2811" spans="44:45" x14ac:dyDescent="0.15">
      <c r="AR2811" t="s">
        <v>307</v>
      </c>
      <c r="AS2811" t="s">
        <v>1044</v>
      </c>
    </row>
    <row r="2812" spans="44:45" x14ac:dyDescent="0.15">
      <c r="AR2812" t="s">
        <v>307</v>
      </c>
      <c r="AS2812" t="s">
        <v>1045</v>
      </c>
    </row>
    <row r="2813" spans="44:45" x14ac:dyDescent="0.15">
      <c r="AR2813" t="s">
        <v>307</v>
      </c>
      <c r="AS2813" t="s">
        <v>1053</v>
      </c>
    </row>
    <row r="2814" spans="44:45" x14ac:dyDescent="0.15">
      <c r="AR2814" t="s">
        <v>307</v>
      </c>
      <c r="AS2814" t="s">
        <v>1047</v>
      </c>
    </row>
    <row r="2815" spans="44:45" x14ac:dyDescent="0.15">
      <c r="AR2815" t="s">
        <v>307</v>
      </c>
      <c r="AS2815" t="s">
        <v>1736</v>
      </c>
    </row>
    <row r="2816" spans="44:45" x14ac:dyDescent="0.15">
      <c r="AR2816" t="s">
        <v>307</v>
      </c>
      <c r="AS2816" t="s">
        <v>1070</v>
      </c>
    </row>
    <row r="2817" spans="44:45" x14ac:dyDescent="0.15">
      <c r="AR2817" t="s">
        <v>307</v>
      </c>
      <c r="AS2817" t="s">
        <v>1737</v>
      </c>
    </row>
    <row r="2818" spans="44:45" x14ac:dyDescent="0.15">
      <c r="AR2818" t="s">
        <v>307</v>
      </c>
      <c r="AS2818" t="s">
        <v>1060</v>
      </c>
    </row>
    <row r="2819" spans="44:45" x14ac:dyDescent="0.15">
      <c r="AR2819" t="s">
        <v>307</v>
      </c>
      <c r="AS2819" t="s">
        <v>1061</v>
      </c>
    </row>
    <row r="2820" spans="44:45" x14ac:dyDescent="0.15">
      <c r="AR2820" t="s">
        <v>307</v>
      </c>
      <c r="AS2820" t="s">
        <v>1053</v>
      </c>
    </row>
    <row r="2821" spans="44:45" x14ac:dyDescent="0.15">
      <c r="AR2821" t="s">
        <v>307</v>
      </c>
      <c r="AS2821" t="s">
        <v>1062</v>
      </c>
    </row>
    <row r="2822" spans="44:45" x14ac:dyDescent="0.15">
      <c r="AR2822" t="s">
        <v>307</v>
      </c>
      <c r="AS2822" t="s">
        <v>1582</v>
      </c>
    </row>
    <row r="2823" spans="44:45" x14ac:dyDescent="0.15">
      <c r="AR2823" t="s">
        <v>266</v>
      </c>
      <c r="AS2823" t="s">
        <v>1336</v>
      </c>
    </row>
    <row r="2824" spans="44:45" x14ac:dyDescent="0.15">
      <c r="AR2824" t="s">
        <v>266</v>
      </c>
      <c r="AS2824" t="s">
        <v>1060</v>
      </c>
    </row>
    <row r="2825" spans="44:45" x14ac:dyDescent="0.15">
      <c r="AR2825" t="s">
        <v>266</v>
      </c>
      <c r="AS2825" t="s">
        <v>1087</v>
      </c>
    </row>
    <row r="2826" spans="44:45" x14ac:dyDescent="0.15">
      <c r="AR2826" t="s">
        <v>266</v>
      </c>
      <c r="AS2826" t="s">
        <v>1053</v>
      </c>
    </row>
    <row r="2827" spans="44:45" x14ac:dyDescent="0.15">
      <c r="AR2827" t="s">
        <v>266</v>
      </c>
      <c r="AS2827" t="s">
        <v>1080</v>
      </c>
    </row>
    <row r="2828" spans="44:45" x14ac:dyDescent="0.15">
      <c r="AR2828" t="s">
        <v>266</v>
      </c>
      <c r="AS2828" t="s">
        <v>1064</v>
      </c>
    </row>
    <row r="2829" spans="44:45" x14ac:dyDescent="0.15">
      <c r="AR2829" t="s">
        <v>266</v>
      </c>
      <c r="AS2829" t="s">
        <v>1065</v>
      </c>
    </row>
    <row r="2830" spans="44:45" x14ac:dyDescent="0.15">
      <c r="AR2830" t="s">
        <v>266</v>
      </c>
      <c r="AS2830" t="s">
        <v>1337</v>
      </c>
    </row>
    <row r="2831" spans="44:45" x14ac:dyDescent="0.15">
      <c r="AR2831" t="s">
        <v>266</v>
      </c>
      <c r="AS2831" t="s">
        <v>1060</v>
      </c>
    </row>
    <row r="2832" spans="44:45" x14ac:dyDescent="0.15">
      <c r="AR2832" t="s">
        <v>266</v>
      </c>
      <c r="AS2832" t="s">
        <v>1061</v>
      </c>
    </row>
    <row r="2833" spans="44:45" x14ac:dyDescent="0.15">
      <c r="AR2833" t="s">
        <v>266</v>
      </c>
      <c r="AS2833" t="s">
        <v>1083</v>
      </c>
    </row>
    <row r="2834" spans="44:45" x14ac:dyDescent="0.15">
      <c r="AR2834" t="s">
        <v>266</v>
      </c>
      <c r="AS2834" t="s">
        <v>1047</v>
      </c>
    </row>
    <row r="2835" spans="44:45" x14ac:dyDescent="0.15">
      <c r="AR2835" t="s">
        <v>266</v>
      </c>
      <c r="AS2835" t="s">
        <v>1092</v>
      </c>
    </row>
    <row r="2836" spans="44:45" x14ac:dyDescent="0.15">
      <c r="AR2836" t="s">
        <v>266</v>
      </c>
      <c r="AS2836" t="s">
        <v>1738</v>
      </c>
    </row>
    <row r="2837" spans="44:45" x14ac:dyDescent="0.15">
      <c r="AR2837" t="s">
        <v>266</v>
      </c>
      <c r="AS2837" t="s">
        <v>1070</v>
      </c>
    </row>
    <row r="2838" spans="44:45" x14ac:dyDescent="0.15">
      <c r="AR2838" t="s">
        <v>266</v>
      </c>
      <c r="AS2838" t="s">
        <v>1071</v>
      </c>
    </row>
    <row r="2839" spans="44:45" x14ac:dyDescent="0.15">
      <c r="AR2839" t="s">
        <v>362</v>
      </c>
      <c r="AS2839" t="s">
        <v>1343</v>
      </c>
    </row>
    <row r="2840" spans="44:45" x14ac:dyDescent="0.15">
      <c r="AR2840" t="s">
        <v>362</v>
      </c>
      <c r="AS2840" t="s">
        <v>1051</v>
      </c>
    </row>
    <row r="2841" spans="44:45" x14ac:dyDescent="0.15">
      <c r="AR2841" t="s">
        <v>362</v>
      </c>
      <c r="AS2841" t="s">
        <v>1061</v>
      </c>
    </row>
    <row r="2842" spans="44:45" x14ac:dyDescent="0.15">
      <c r="AR2842" t="s">
        <v>362</v>
      </c>
      <c r="AS2842" t="s">
        <v>1083</v>
      </c>
    </row>
    <row r="2843" spans="44:45" x14ac:dyDescent="0.15">
      <c r="AR2843" t="s">
        <v>362</v>
      </c>
      <c r="AS2843" t="s">
        <v>1047</v>
      </c>
    </row>
    <row r="2844" spans="44:45" x14ac:dyDescent="0.15">
      <c r="AR2844" t="s">
        <v>362</v>
      </c>
      <c r="AS2844" t="s">
        <v>1092</v>
      </c>
    </row>
    <row r="2845" spans="44:45" x14ac:dyDescent="0.15">
      <c r="AR2845" t="s">
        <v>362</v>
      </c>
      <c r="AS2845" t="s">
        <v>1558</v>
      </c>
    </row>
    <row r="2846" spans="44:45" x14ac:dyDescent="0.15">
      <c r="AR2846" t="s">
        <v>362</v>
      </c>
      <c r="AS2846" t="s">
        <v>1044</v>
      </c>
    </row>
    <row r="2847" spans="44:45" x14ac:dyDescent="0.15">
      <c r="AR2847" t="s">
        <v>362</v>
      </c>
      <c r="AS2847" t="s">
        <v>1061</v>
      </c>
    </row>
    <row r="2848" spans="44:45" x14ac:dyDescent="0.15">
      <c r="AR2848" t="s">
        <v>362</v>
      </c>
      <c r="AS2848" t="s">
        <v>1053</v>
      </c>
    </row>
    <row r="2849" spans="44:45" x14ac:dyDescent="0.15">
      <c r="AR2849" t="s">
        <v>362</v>
      </c>
      <c r="AS2849" t="s">
        <v>1062</v>
      </c>
    </row>
    <row r="2850" spans="44:45" x14ac:dyDescent="0.15">
      <c r="AR2850" t="s">
        <v>362</v>
      </c>
      <c r="AS2850" t="s">
        <v>1739</v>
      </c>
    </row>
    <row r="2851" spans="44:45" x14ac:dyDescent="0.15">
      <c r="AR2851" t="s">
        <v>362</v>
      </c>
      <c r="AS2851" t="s">
        <v>1060</v>
      </c>
    </row>
    <row r="2852" spans="44:45" x14ac:dyDescent="0.15">
      <c r="AR2852" t="s">
        <v>362</v>
      </c>
      <c r="AS2852" t="s">
        <v>1061</v>
      </c>
    </row>
    <row r="2853" spans="44:45" x14ac:dyDescent="0.15">
      <c r="AR2853" t="s">
        <v>362</v>
      </c>
      <c r="AS2853" t="s">
        <v>1053</v>
      </c>
    </row>
    <row r="2854" spans="44:45" x14ac:dyDescent="0.15">
      <c r="AR2854" t="s">
        <v>362</v>
      </c>
      <c r="AS2854" t="s">
        <v>1062</v>
      </c>
    </row>
    <row r="2855" spans="44:45" x14ac:dyDescent="0.15">
      <c r="AR2855" t="s">
        <v>362</v>
      </c>
      <c r="AS2855" t="s">
        <v>1740</v>
      </c>
    </row>
    <row r="2856" spans="44:45" x14ac:dyDescent="0.15">
      <c r="AR2856" t="s">
        <v>234</v>
      </c>
      <c r="AS2856" t="s">
        <v>1347</v>
      </c>
    </row>
    <row r="2857" spans="44:45" x14ac:dyDescent="0.15">
      <c r="AR2857" t="s">
        <v>234</v>
      </c>
      <c r="AS2857" t="s">
        <v>1044</v>
      </c>
    </row>
    <row r="2858" spans="44:45" x14ac:dyDescent="0.15">
      <c r="AR2858" t="s">
        <v>234</v>
      </c>
      <c r="AS2858" t="s">
        <v>1045</v>
      </c>
    </row>
    <row r="2859" spans="44:45" x14ac:dyDescent="0.15">
      <c r="AR2859" t="s">
        <v>234</v>
      </c>
      <c r="AS2859" t="s">
        <v>1055</v>
      </c>
    </row>
    <row r="2860" spans="44:45" x14ac:dyDescent="0.15">
      <c r="AR2860" t="s">
        <v>234</v>
      </c>
      <c r="AS2860" t="s">
        <v>1093</v>
      </c>
    </row>
    <row r="2861" spans="44:45" x14ac:dyDescent="0.15">
      <c r="AR2861" t="s">
        <v>234</v>
      </c>
      <c r="AS2861" t="s">
        <v>1561</v>
      </c>
    </row>
    <row r="2862" spans="44:45" x14ac:dyDescent="0.15">
      <c r="AR2862" t="s">
        <v>234</v>
      </c>
      <c r="AS2862" t="s">
        <v>1060</v>
      </c>
    </row>
    <row r="2863" spans="44:45" x14ac:dyDescent="0.15">
      <c r="AR2863" t="s">
        <v>234</v>
      </c>
      <c r="AS2863" t="s">
        <v>1061</v>
      </c>
    </row>
    <row r="2864" spans="44:45" x14ac:dyDescent="0.15">
      <c r="AR2864" t="s">
        <v>234</v>
      </c>
      <c r="AS2864" t="s">
        <v>1053</v>
      </c>
    </row>
    <row r="2865" spans="44:45" x14ac:dyDescent="0.15">
      <c r="AR2865" t="s">
        <v>234</v>
      </c>
      <c r="AS2865" t="s">
        <v>1062</v>
      </c>
    </row>
    <row r="2866" spans="44:45" x14ac:dyDescent="0.15">
      <c r="AR2866" t="s">
        <v>234</v>
      </c>
      <c r="AS2866" t="s">
        <v>1741</v>
      </c>
    </row>
    <row r="2867" spans="44:45" x14ac:dyDescent="0.15">
      <c r="AR2867" t="s">
        <v>234</v>
      </c>
      <c r="AS2867" t="s">
        <v>1060</v>
      </c>
    </row>
    <row r="2868" spans="44:45" x14ac:dyDescent="0.15">
      <c r="AR2868" t="s">
        <v>234</v>
      </c>
      <c r="AS2868" t="s">
        <v>1061</v>
      </c>
    </row>
    <row r="2869" spans="44:45" x14ac:dyDescent="0.15">
      <c r="AR2869" t="s">
        <v>234</v>
      </c>
      <c r="AS2869" t="s">
        <v>1053</v>
      </c>
    </row>
    <row r="2870" spans="44:45" x14ac:dyDescent="0.15">
      <c r="AR2870" t="s">
        <v>234</v>
      </c>
      <c r="AS2870" t="s">
        <v>1062</v>
      </c>
    </row>
    <row r="2871" spans="44:45" x14ac:dyDescent="0.15">
      <c r="AR2871" t="s">
        <v>234</v>
      </c>
      <c r="AS2871" t="s">
        <v>1742</v>
      </c>
    </row>
    <row r="2872" spans="44:45" x14ac:dyDescent="0.15">
      <c r="AR2872" t="s">
        <v>310</v>
      </c>
      <c r="AS2872" t="s">
        <v>1743</v>
      </c>
    </row>
    <row r="2873" spans="44:45" x14ac:dyDescent="0.15">
      <c r="AR2873" t="s">
        <v>310</v>
      </c>
      <c r="AS2873" t="s">
        <v>1044</v>
      </c>
    </row>
    <row r="2874" spans="44:45" x14ac:dyDescent="0.15">
      <c r="AR2874" t="s">
        <v>310</v>
      </c>
      <c r="AS2874" t="s">
        <v>1045</v>
      </c>
    </row>
    <row r="2875" spans="44:45" x14ac:dyDescent="0.15">
      <c r="AR2875" t="s">
        <v>310</v>
      </c>
      <c r="AS2875" t="s">
        <v>1053</v>
      </c>
    </row>
    <row r="2876" spans="44:45" x14ac:dyDescent="0.15">
      <c r="AR2876" t="s">
        <v>310</v>
      </c>
      <c r="AS2876" t="s">
        <v>1047</v>
      </c>
    </row>
    <row r="2877" spans="44:45" x14ac:dyDescent="0.15">
      <c r="AR2877" t="s">
        <v>310</v>
      </c>
      <c r="AS2877" t="s">
        <v>1744</v>
      </c>
    </row>
    <row r="2878" spans="44:45" x14ac:dyDescent="0.15">
      <c r="AR2878" t="s">
        <v>310</v>
      </c>
      <c r="AS2878" t="s">
        <v>1060</v>
      </c>
    </row>
    <row r="2879" spans="44:45" x14ac:dyDescent="0.15">
      <c r="AR2879" t="s">
        <v>310</v>
      </c>
      <c r="AS2879" t="s">
        <v>1061</v>
      </c>
    </row>
    <row r="2880" spans="44:45" x14ac:dyDescent="0.15">
      <c r="AR2880" t="s">
        <v>310</v>
      </c>
      <c r="AS2880" t="s">
        <v>1053</v>
      </c>
    </row>
    <row r="2881" spans="44:45" x14ac:dyDescent="0.15">
      <c r="AR2881" t="s">
        <v>310</v>
      </c>
      <c r="AS2881" t="s">
        <v>1062</v>
      </c>
    </row>
    <row r="2882" spans="44:45" x14ac:dyDescent="0.15">
      <c r="AR2882" t="s">
        <v>310</v>
      </c>
      <c r="AS2882" t="s">
        <v>1745</v>
      </c>
    </row>
    <row r="2883" spans="44:45" x14ac:dyDescent="0.15">
      <c r="AR2883" t="s">
        <v>310</v>
      </c>
      <c r="AS2883" t="s">
        <v>1060</v>
      </c>
    </row>
    <row r="2884" spans="44:45" x14ac:dyDescent="0.15">
      <c r="AR2884" t="s">
        <v>310</v>
      </c>
      <c r="AS2884" t="s">
        <v>1061</v>
      </c>
    </row>
    <row r="2885" spans="44:45" x14ac:dyDescent="0.15">
      <c r="AR2885" t="s">
        <v>310</v>
      </c>
      <c r="AS2885" t="s">
        <v>1053</v>
      </c>
    </row>
    <row r="2886" spans="44:45" x14ac:dyDescent="0.15">
      <c r="AR2886" t="s">
        <v>310</v>
      </c>
      <c r="AS2886" t="s">
        <v>1062</v>
      </c>
    </row>
    <row r="2887" spans="44:45" x14ac:dyDescent="0.15">
      <c r="AR2887" t="s">
        <v>310</v>
      </c>
      <c r="AS2887" t="s">
        <v>1578</v>
      </c>
    </row>
    <row r="2888" spans="44:45" x14ac:dyDescent="0.15">
      <c r="AR2888" t="s">
        <v>360</v>
      </c>
      <c r="AS2888" t="s">
        <v>1355</v>
      </c>
    </row>
    <row r="2889" spans="44:45" x14ac:dyDescent="0.15">
      <c r="AR2889" t="s">
        <v>360</v>
      </c>
      <c r="AS2889" t="s">
        <v>1060</v>
      </c>
    </row>
    <row r="2890" spans="44:45" x14ac:dyDescent="0.15">
      <c r="AR2890" t="s">
        <v>360</v>
      </c>
      <c r="AS2890" t="s">
        <v>1061</v>
      </c>
    </row>
    <row r="2891" spans="44:45" x14ac:dyDescent="0.15">
      <c r="AR2891" t="s">
        <v>360</v>
      </c>
      <c r="AS2891" t="s">
        <v>1083</v>
      </c>
    </row>
    <row r="2892" spans="44:45" x14ac:dyDescent="0.15">
      <c r="AR2892" t="s">
        <v>360</v>
      </c>
      <c r="AS2892" t="s">
        <v>1047</v>
      </c>
    </row>
    <row r="2893" spans="44:45" x14ac:dyDescent="0.15">
      <c r="AR2893" t="s">
        <v>360</v>
      </c>
      <c r="AS2893" t="s">
        <v>1048</v>
      </c>
    </row>
    <row r="2894" spans="44:45" x14ac:dyDescent="0.15">
      <c r="AR2894" t="s">
        <v>360</v>
      </c>
      <c r="AS2894" t="s">
        <v>1566</v>
      </c>
    </row>
    <row r="2895" spans="44:45" x14ac:dyDescent="0.15">
      <c r="AR2895" t="s">
        <v>360</v>
      </c>
      <c r="AS2895" t="s">
        <v>1060</v>
      </c>
    </row>
    <row r="2896" spans="44:45" x14ac:dyDescent="0.15">
      <c r="AR2896" t="s">
        <v>360</v>
      </c>
      <c r="AS2896" t="s">
        <v>1061</v>
      </c>
    </row>
    <row r="2897" spans="44:45" x14ac:dyDescent="0.15">
      <c r="AR2897" t="s">
        <v>360</v>
      </c>
      <c r="AS2897" t="s">
        <v>1053</v>
      </c>
    </row>
    <row r="2898" spans="44:45" x14ac:dyDescent="0.15">
      <c r="AR2898" t="s">
        <v>360</v>
      </c>
      <c r="AS2898" t="s">
        <v>1062</v>
      </c>
    </row>
    <row r="2899" spans="44:45" x14ac:dyDescent="0.15">
      <c r="AR2899" t="s">
        <v>360</v>
      </c>
      <c r="AS2899" t="s">
        <v>1076</v>
      </c>
    </row>
    <row r="2900" spans="44:45" x14ac:dyDescent="0.15">
      <c r="AR2900" t="s">
        <v>360</v>
      </c>
      <c r="AS2900" t="s">
        <v>1746</v>
      </c>
    </row>
    <row r="2901" spans="44:45" x14ac:dyDescent="0.15">
      <c r="AR2901" t="s">
        <v>360</v>
      </c>
      <c r="AS2901" t="s">
        <v>1747</v>
      </c>
    </row>
    <row r="2902" spans="44:45" x14ac:dyDescent="0.15">
      <c r="AR2902" t="s">
        <v>364</v>
      </c>
      <c r="AS2902" t="s">
        <v>1748</v>
      </c>
    </row>
    <row r="2903" spans="44:45" x14ac:dyDescent="0.15">
      <c r="AR2903" t="s">
        <v>364</v>
      </c>
      <c r="AS2903" t="s">
        <v>1060</v>
      </c>
    </row>
    <row r="2904" spans="44:45" x14ac:dyDescent="0.15">
      <c r="AR2904" t="s">
        <v>364</v>
      </c>
      <c r="AS2904" t="s">
        <v>1061</v>
      </c>
    </row>
    <row r="2905" spans="44:45" x14ac:dyDescent="0.15">
      <c r="AR2905" t="s">
        <v>364</v>
      </c>
      <c r="AS2905" t="s">
        <v>1053</v>
      </c>
    </row>
    <row r="2906" spans="44:45" x14ac:dyDescent="0.15">
      <c r="AR2906" t="s">
        <v>364</v>
      </c>
      <c r="AS2906" t="s">
        <v>1089</v>
      </c>
    </row>
    <row r="2907" spans="44:45" x14ac:dyDescent="0.15">
      <c r="AR2907" t="s">
        <v>364</v>
      </c>
      <c r="AS2907" t="s">
        <v>1749</v>
      </c>
    </row>
    <row r="2908" spans="44:45" x14ac:dyDescent="0.15">
      <c r="AR2908" t="s">
        <v>364</v>
      </c>
      <c r="AS2908" t="s">
        <v>1060</v>
      </c>
    </row>
    <row r="2909" spans="44:45" x14ac:dyDescent="0.15">
      <c r="AR2909" t="s">
        <v>364</v>
      </c>
      <c r="AS2909" t="s">
        <v>1061</v>
      </c>
    </row>
    <row r="2910" spans="44:45" x14ac:dyDescent="0.15">
      <c r="AR2910" t="s">
        <v>364</v>
      </c>
      <c r="AS2910" t="s">
        <v>1053</v>
      </c>
    </row>
    <row r="2911" spans="44:45" x14ac:dyDescent="0.15">
      <c r="AR2911" t="s">
        <v>364</v>
      </c>
      <c r="AS2911" t="s">
        <v>1062</v>
      </c>
    </row>
    <row r="2912" spans="44:45" x14ac:dyDescent="0.15">
      <c r="AR2912" t="s">
        <v>364</v>
      </c>
      <c r="AS2912" t="s">
        <v>1750</v>
      </c>
    </row>
    <row r="2913" spans="44:45" x14ac:dyDescent="0.15">
      <c r="AR2913" t="s">
        <v>364</v>
      </c>
      <c r="AS2913" t="s">
        <v>1060</v>
      </c>
    </row>
    <row r="2914" spans="44:45" x14ac:dyDescent="0.15">
      <c r="AR2914" t="s">
        <v>364</v>
      </c>
      <c r="AS2914" t="s">
        <v>1061</v>
      </c>
    </row>
    <row r="2915" spans="44:45" x14ac:dyDescent="0.15">
      <c r="AR2915" t="s">
        <v>364</v>
      </c>
      <c r="AS2915" t="s">
        <v>1053</v>
      </c>
    </row>
    <row r="2916" spans="44:45" x14ac:dyDescent="0.15">
      <c r="AR2916" t="s">
        <v>364</v>
      </c>
      <c r="AS2916" t="s">
        <v>1062</v>
      </c>
    </row>
    <row r="2917" spans="44:45" x14ac:dyDescent="0.15">
      <c r="AR2917" t="s">
        <v>364</v>
      </c>
      <c r="AS2917" t="s">
        <v>1751</v>
      </c>
    </row>
    <row r="2918" spans="44:45" x14ac:dyDescent="0.15">
      <c r="AR2918" t="s">
        <v>396</v>
      </c>
      <c r="AS2918" t="s">
        <v>1363</v>
      </c>
    </row>
    <row r="2919" spans="44:45" x14ac:dyDescent="0.15">
      <c r="AR2919" t="s">
        <v>396</v>
      </c>
      <c r="AS2919" t="s">
        <v>1044</v>
      </c>
    </row>
    <row r="2920" spans="44:45" x14ac:dyDescent="0.15">
      <c r="AR2920" t="s">
        <v>396</v>
      </c>
      <c r="AS2920" t="s">
        <v>1045</v>
      </c>
    </row>
    <row r="2921" spans="44:45" x14ac:dyDescent="0.15">
      <c r="AR2921" t="s">
        <v>396</v>
      </c>
      <c r="AS2921" t="s">
        <v>1053</v>
      </c>
    </row>
    <row r="2922" spans="44:45" x14ac:dyDescent="0.15">
      <c r="AR2922" t="s">
        <v>396</v>
      </c>
      <c r="AS2922" t="s">
        <v>1047</v>
      </c>
    </row>
    <row r="2923" spans="44:45" x14ac:dyDescent="0.15">
      <c r="AR2923" t="s">
        <v>396</v>
      </c>
      <c r="AS2923" t="s">
        <v>1573</v>
      </c>
    </row>
    <row r="2924" spans="44:45" x14ac:dyDescent="0.15">
      <c r="AR2924" t="s">
        <v>396</v>
      </c>
      <c r="AS2924" t="s">
        <v>1044</v>
      </c>
    </row>
    <row r="2925" spans="44:45" x14ac:dyDescent="0.15">
      <c r="AR2925" t="s">
        <v>396</v>
      </c>
      <c r="AS2925" t="s">
        <v>1061</v>
      </c>
    </row>
    <row r="2926" spans="44:45" x14ac:dyDescent="0.15">
      <c r="AR2926" t="s">
        <v>396</v>
      </c>
      <c r="AS2926" t="s">
        <v>1053</v>
      </c>
    </row>
    <row r="2927" spans="44:45" x14ac:dyDescent="0.15">
      <c r="AR2927" t="s">
        <v>396</v>
      </c>
      <c r="AS2927" t="s">
        <v>1062</v>
      </c>
    </row>
    <row r="2928" spans="44:45" x14ac:dyDescent="0.15">
      <c r="AR2928" t="s">
        <v>396</v>
      </c>
      <c r="AS2928" t="s">
        <v>1752</v>
      </c>
    </row>
    <row r="2929" spans="44:45" x14ac:dyDescent="0.15">
      <c r="AR2929" t="s">
        <v>396</v>
      </c>
      <c r="AS2929" t="s">
        <v>1060</v>
      </c>
    </row>
    <row r="2930" spans="44:45" x14ac:dyDescent="0.15">
      <c r="AR2930" t="s">
        <v>396</v>
      </c>
      <c r="AS2930" t="s">
        <v>1061</v>
      </c>
    </row>
    <row r="2931" spans="44:45" x14ac:dyDescent="0.15">
      <c r="AR2931" t="s">
        <v>396</v>
      </c>
      <c r="AS2931" t="s">
        <v>1082</v>
      </c>
    </row>
    <row r="2932" spans="44:45" x14ac:dyDescent="0.15">
      <c r="AR2932" t="s">
        <v>396</v>
      </c>
      <c r="AS2932" t="s">
        <v>1753</v>
      </c>
    </row>
    <row r="2933" spans="44:45" x14ac:dyDescent="0.15">
      <c r="AR2933" t="s">
        <v>550</v>
      </c>
      <c r="AS2933" t="s">
        <v>1367</v>
      </c>
    </row>
    <row r="2934" spans="44:45" x14ac:dyDescent="0.15">
      <c r="AR2934" t="s">
        <v>550</v>
      </c>
      <c r="AS2934" t="s">
        <v>1060</v>
      </c>
    </row>
    <row r="2935" spans="44:45" x14ac:dyDescent="0.15">
      <c r="AR2935" t="s">
        <v>550</v>
      </c>
      <c r="AS2935" t="s">
        <v>1087</v>
      </c>
    </row>
    <row r="2936" spans="44:45" x14ac:dyDescent="0.15">
      <c r="AR2936" t="s">
        <v>550</v>
      </c>
      <c r="AS2936" t="s">
        <v>1083</v>
      </c>
    </row>
    <row r="2937" spans="44:45" x14ac:dyDescent="0.15">
      <c r="AR2937" t="s">
        <v>550</v>
      </c>
      <c r="AS2937" t="s">
        <v>1080</v>
      </c>
    </row>
    <row r="2938" spans="44:45" x14ac:dyDescent="0.15">
      <c r="AR2938" t="s">
        <v>550</v>
      </c>
      <c r="AS2938" t="s">
        <v>1054</v>
      </c>
    </row>
    <row r="2939" spans="44:45" x14ac:dyDescent="0.15">
      <c r="AR2939" t="s">
        <v>550</v>
      </c>
      <c r="AS2939" t="s">
        <v>1368</v>
      </c>
    </row>
    <row r="2940" spans="44:45" x14ac:dyDescent="0.15">
      <c r="AR2940" t="s">
        <v>550</v>
      </c>
      <c r="AS2940" t="s">
        <v>1060</v>
      </c>
    </row>
    <row r="2941" spans="44:45" x14ac:dyDescent="0.15">
      <c r="AR2941" t="s">
        <v>550</v>
      </c>
      <c r="AS2941" t="s">
        <v>1061</v>
      </c>
    </row>
    <row r="2942" spans="44:45" x14ac:dyDescent="0.15">
      <c r="AR2942" t="s">
        <v>550</v>
      </c>
      <c r="AS2942" t="s">
        <v>1053</v>
      </c>
    </row>
    <row r="2943" spans="44:45" x14ac:dyDescent="0.15">
      <c r="AR2943" t="s">
        <v>550</v>
      </c>
      <c r="AS2943" t="s">
        <v>1062</v>
      </c>
    </row>
    <row r="2944" spans="44:45" x14ac:dyDescent="0.15">
      <c r="AR2944" t="s">
        <v>550</v>
      </c>
      <c r="AS2944" t="s">
        <v>1754</v>
      </c>
    </row>
    <row r="2945" spans="44:45" x14ac:dyDescent="0.15">
      <c r="AR2945" t="s">
        <v>550</v>
      </c>
      <c r="AS2945" t="s">
        <v>1060</v>
      </c>
    </row>
    <row r="2946" spans="44:45" x14ac:dyDescent="0.15">
      <c r="AR2946" t="s">
        <v>550</v>
      </c>
      <c r="AS2946" t="s">
        <v>1061</v>
      </c>
    </row>
    <row r="2947" spans="44:45" x14ac:dyDescent="0.15">
      <c r="AR2947" t="s">
        <v>550</v>
      </c>
      <c r="AS2947" t="s">
        <v>1083</v>
      </c>
    </row>
    <row r="2948" spans="44:45" x14ac:dyDescent="0.15">
      <c r="AR2948" t="s">
        <v>550</v>
      </c>
      <c r="AS2948" t="s">
        <v>1080</v>
      </c>
    </row>
    <row r="2949" spans="44:45" x14ac:dyDescent="0.15">
      <c r="AR2949" t="s">
        <v>550</v>
      </c>
      <c r="AS2949" t="s">
        <v>1076</v>
      </c>
    </row>
    <row r="2950" spans="44:45" x14ac:dyDescent="0.15">
      <c r="AR2950" t="s">
        <v>550</v>
      </c>
      <c r="AS2950" t="s">
        <v>1568</v>
      </c>
    </row>
    <row r="2951" spans="44:45" x14ac:dyDescent="0.15">
      <c r="AR2951" t="s">
        <v>589</v>
      </c>
      <c r="AS2951" t="s">
        <v>1579</v>
      </c>
    </row>
    <row r="2952" spans="44:45" x14ac:dyDescent="0.15">
      <c r="AR2952" t="s">
        <v>589</v>
      </c>
      <c r="AS2952" t="s">
        <v>1044</v>
      </c>
    </row>
    <row r="2953" spans="44:45" x14ac:dyDescent="0.15">
      <c r="AR2953" t="s">
        <v>589</v>
      </c>
      <c r="AS2953" t="s">
        <v>1045</v>
      </c>
    </row>
    <row r="2954" spans="44:45" x14ac:dyDescent="0.15">
      <c r="AR2954" t="s">
        <v>589</v>
      </c>
      <c r="AS2954" t="s">
        <v>1055</v>
      </c>
    </row>
    <row r="2955" spans="44:45" x14ac:dyDescent="0.15">
      <c r="AR2955" t="s">
        <v>589</v>
      </c>
      <c r="AS2955" t="s">
        <v>1093</v>
      </c>
    </row>
    <row r="2956" spans="44:45" x14ac:dyDescent="0.15">
      <c r="AR2956" t="s">
        <v>589</v>
      </c>
      <c r="AS2956" t="s">
        <v>1755</v>
      </c>
    </row>
    <row r="2957" spans="44:45" x14ac:dyDescent="0.15">
      <c r="AR2957" t="s">
        <v>589</v>
      </c>
      <c r="AS2957" t="s">
        <v>1044</v>
      </c>
    </row>
    <row r="2958" spans="44:45" x14ac:dyDescent="0.15">
      <c r="AR2958" t="s">
        <v>589</v>
      </c>
      <c r="AS2958" t="s">
        <v>1061</v>
      </c>
    </row>
    <row r="2959" spans="44:45" x14ac:dyDescent="0.15">
      <c r="AR2959" t="s">
        <v>589</v>
      </c>
      <c r="AS2959" t="s">
        <v>1109</v>
      </c>
    </row>
    <row r="2960" spans="44:45" x14ac:dyDescent="0.15">
      <c r="AR2960" t="s">
        <v>589</v>
      </c>
      <c r="AS2960" t="s">
        <v>1756</v>
      </c>
    </row>
    <row r="2961" spans="44:45" x14ac:dyDescent="0.15">
      <c r="AR2961" t="s">
        <v>589</v>
      </c>
      <c r="AS2961" t="s">
        <v>1060</v>
      </c>
    </row>
    <row r="2962" spans="44:45" x14ac:dyDescent="0.15">
      <c r="AR2962" t="s">
        <v>589</v>
      </c>
      <c r="AS2962" t="s">
        <v>1061</v>
      </c>
    </row>
    <row r="2963" spans="44:45" x14ac:dyDescent="0.15">
      <c r="AR2963" t="s">
        <v>589</v>
      </c>
      <c r="AS2963" t="s">
        <v>1083</v>
      </c>
    </row>
    <row r="2964" spans="44:45" x14ac:dyDescent="0.15">
      <c r="AR2964" t="s">
        <v>589</v>
      </c>
      <c r="AS2964" t="s">
        <v>1062</v>
      </c>
    </row>
    <row r="2965" spans="44:45" x14ac:dyDescent="0.15">
      <c r="AR2965" t="s">
        <v>589</v>
      </c>
      <c r="AS2965" t="s">
        <v>1374</v>
      </c>
    </row>
    <row r="2966" spans="44:45" x14ac:dyDescent="0.15">
      <c r="AR2966" t="s">
        <v>227</v>
      </c>
      <c r="AS2966" t="s">
        <v>1375</v>
      </c>
    </row>
    <row r="2967" spans="44:45" x14ac:dyDescent="0.15">
      <c r="AR2967" t="s">
        <v>227</v>
      </c>
      <c r="AS2967" t="s">
        <v>1044</v>
      </c>
    </row>
    <row r="2968" spans="44:45" x14ac:dyDescent="0.15">
      <c r="AR2968" t="s">
        <v>227</v>
      </c>
      <c r="AS2968" t="s">
        <v>1052</v>
      </c>
    </row>
    <row r="2969" spans="44:45" x14ac:dyDescent="0.15">
      <c r="AR2969" t="s">
        <v>227</v>
      </c>
      <c r="AS2969" t="s">
        <v>1053</v>
      </c>
    </row>
    <row r="2970" spans="44:45" x14ac:dyDescent="0.15">
      <c r="AR2970" t="s">
        <v>227</v>
      </c>
      <c r="AS2970" t="s">
        <v>1080</v>
      </c>
    </row>
    <row r="2971" spans="44:45" x14ac:dyDescent="0.15">
      <c r="AR2971" t="s">
        <v>227</v>
      </c>
      <c r="AS2971" t="s">
        <v>1064</v>
      </c>
    </row>
    <row r="2972" spans="44:45" x14ac:dyDescent="0.15">
      <c r="AR2972" t="s">
        <v>227</v>
      </c>
      <c r="AS2972" t="s">
        <v>1088</v>
      </c>
    </row>
    <row r="2973" spans="44:45" x14ac:dyDescent="0.15">
      <c r="AR2973" t="s">
        <v>227</v>
      </c>
      <c r="AS2973" t="s">
        <v>1583</v>
      </c>
    </row>
    <row r="2974" spans="44:45" x14ac:dyDescent="0.15">
      <c r="AR2974" t="s">
        <v>227</v>
      </c>
      <c r="AS2974" t="s">
        <v>1044</v>
      </c>
    </row>
    <row r="2975" spans="44:45" x14ac:dyDescent="0.15">
      <c r="AR2975" t="s">
        <v>227</v>
      </c>
      <c r="AS2975" t="s">
        <v>1061</v>
      </c>
    </row>
    <row r="2976" spans="44:45" x14ac:dyDescent="0.15">
      <c r="AR2976" t="s">
        <v>227</v>
      </c>
      <c r="AS2976" t="s">
        <v>1053</v>
      </c>
    </row>
    <row r="2977" spans="44:45" x14ac:dyDescent="0.15">
      <c r="AR2977" t="s">
        <v>227</v>
      </c>
      <c r="AS2977" t="s">
        <v>1062</v>
      </c>
    </row>
    <row r="2978" spans="44:45" x14ac:dyDescent="0.15">
      <c r="AR2978" t="s">
        <v>227</v>
      </c>
      <c r="AS2978" t="s">
        <v>1757</v>
      </c>
    </row>
    <row r="2979" spans="44:45" x14ac:dyDescent="0.15">
      <c r="AR2979" t="s">
        <v>224</v>
      </c>
      <c r="AS2979" t="s">
        <v>1378</v>
      </c>
    </row>
    <row r="2980" spans="44:45" x14ac:dyDescent="0.15">
      <c r="AR2980" t="s">
        <v>224</v>
      </c>
      <c r="AS2980" t="s">
        <v>1044</v>
      </c>
    </row>
    <row r="2981" spans="44:45" x14ac:dyDescent="0.15">
      <c r="AR2981" t="s">
        <v>224</v>
      </c>
      <c r="AS2981" t="s">
        <v>1061</v>
      </c>
    </row>
    <row r="2982" spans="44:45" x14ac:dyDescent="0.15">
      <c r="AR2982" t="s">
        <v>224</v>
      </c>
      <c r="AS2982" t="s">
        <v>1083</v>
      </c>
    </row>
    <row r="2983" spans="44:45" x14ac:dyDescent="0.15">
      <c r="AR2983" t="s">
        <v>224</v>
      </c>
      <c r="AS2983" t="s">
        <v>1047</v>
      </c>
    </row>
    <row r="2984" spans="44:45" x14ac:dyDescent="0.15">
      <c r="AR2984" t="s">
        <v>224</v>
      </c>
      <c r="AS2984" t="s">
        <v>1092</v>
      </c>
    </row>
    <row r="2985" spans="44:45" x14ac:dyDescent="0.15">
      <c r="AR2985" t="s">
        <v>224</v>
      </c>
      <c r="AS2985" t="s">
        <v>1585</v>
      </c>
    </row>
    <row r="2986" spans="44:45" x14ac:dyDescent="0.15">
      <c r="AR2986" t="s">
        <v>224</v>
      </c>
      <c r="AS2986" t="s">
        <v>1060</v>
      </c>
    </row>
    <row r="2987" spans="44:45" x14ac:dyDescent="0.15">
      <c r="AR2987" t="s">
        <v>224</v>
      </c>
      <c r="AS2987" t="s">
        <v>1061</v>
      </c>
    </row>
    <row r="2988" spans="44:45" x14ac:dyDescent="0.15">
      <c r="AR2988" t="s">
        <v>224</v>
      </c>
      <c r="AS2988" t="s">
        <v>1053</v>
      </c>
    </row>
    <row r="2989" spans="44:45" x14ac:dyDescent="0.15">
      <c r="AR2989" t="s">
        <v>224</v>
      </c>
      <c r="AS2989" t="s">
        <v>1062</v>
      </c>
    </row>
    <row r="2990" spans="44:45" x14ac:dyDescent="0.15">
      <c r="AR2990" t="s">
        <v>224</v>
      </c>
      <c r="AS2990" t="s">
        <v>1758</v>
      </c>
    </row>
    <row r="2991" spans="44:45" x14ac:dyDescent="0.15">
      <c r="AR2991" t="s">
        <v>224</v>
      </c>
      <c r="AS2991" t="s">
        <v>1060</v>
      </c>
    </row>
    <row r="2992" spans="44:45" x14ac:dyDescent="0.15">
      <c r="AR2992" t="s">
        <v>224</v>
      </c>
      <c r="AS2992" t="s">
        <v>1061</v>
      </c>
    </row>
    <row r="2993" spans="44:45" x14ac:dyDescent="0.15">
      <c r="AR2993" t="s">
        <v>224</v>
      </c>
      <c r="AS2993" t="s">
        <v>1053</v>
      </c>
    </row>
    <row r="2994" spans="44:45" x14ac:dyDescent="0.15">
      <c r="AR2994" t="s">
        <v>224</v>
      </c>
      <c r="AS2994" t="s">
        <v>1062</v>
      </c>
    </row>
    <row r="2995" spans="44:45" x14ac:dyDescent="0.15">
      <c r="AR2995" t="s">
        <v>224</v>
      </c>
      <c r="AS2995" t="s">
        <v>1381</v>
      </c>
    </row>
    <row r="2996" spans="44:45" x14ac:dyDescent="0.15">
      <c r="AR2996" t="s">
        <v>261</v>
      </c>
      <c r="AS2996" t="s">
        <v>1382</v>
      </c>
    </row>
    <row r="2997" spans="44:45" x14ac:dyDescent="0.15">
      <c r="AR2997" t="s">
        <v>261</v>
      </c>
      <c r="AS2997" t="s">
        <v>1044</v>
      </c>
    </row>
    <row r="2998" spans="44:45" x14ac:dyDescent="0.15">
      <c r="AR2998" t="s">
        <v>261</v>
      </c>
      <c r="AS2998" t="s">
        <v>1045</v>
      </c>
    </row>
    <row r="2999" spans="44:45" x14ac:dyDescent="0.15">
      <c r="AR2999" t="s">
        <v>261</v>
      </c>
      <c r="AS2999" t="s">
        <v>1083</v>
      </c>
    </row>
    <row r="3000" spans="44:45" x14ac:dyDescent="0.15">
      <c r="AR3000" t="s">
        <v>261</v>
      </c>
      <c r="AS3000" t="s">
        <v>1047</v>
      </c>
    </row>
    <row r="3001" spans="44:45" x14ac:dyDescent="0.15">
      <c r="AR3001" t="s">
        <v>261</v>
      </c>
      <c r="AS3001" t="s">
        <v>1048</v>
      </c>
    </row>
    <row r="3002" spans="44:45" x14ac:dyDescent="0.15">
      <c r="AR3002" t="s">
        <v>261</v>
      </c>
      <c r="AS3002" t="s">
        <v>1759</v>
      </c>
    </row>
    <row r="3003" spans="44:45" x14ac:dyDescent="0.15">
      <c r="AR3003" t="s">
        <v>261</v>
      </c>
      <c r="AS3003" t="s">
        <v>1073</v>
      </c>
    </row>
    <row r="3004" spans="44:45" x14ac:dyDescent="0.15">
      <c r="AR3004" t="s">
        <v>261</v>
      </c>
      <c r="AS3004" t="s">
        <v>1074</v>
      </c>
    </row>
    <row r="3005" spans="44:45" x14ac:dyDescent="0.15">
      <c r="AR3005" t="s">
        <v>261</v>
      </c>
      <c r="AS3005" t="s">
        <v>1075</v>
      </c>
    </row>
    <row r="3006" spans="44:45" x14ac:dyDescent="0.15">
      <c r="AR3006" t="s">
        <v>261</v>
      </c>
      <c r="AS3006" t="s">
        <v>1062</v>
      </c>
    </row>
    <row r="3007" spans="44:45" x14ac:dyDescent="0.15">
      <c r="AR3007" t="s">
        <v>261</v>
      </c>
      <c r="AS3007" t="s">
        <v>1760</v>
      </c>
    </row>
    <row r="3008" spans="44:45" x14ac:dyDescent="0.15">
      <c r="AR3008" t="s">
        <v>261</v>
      </c>
      <c r="AS3008" t="s">
        <v>1070</v>
      </c>
    </row>
    <row r="3009" spans="44:45" x14ac:dyDescent="0.15">
      <c r="AR3009" t="s">
        <v>588</v>
      </c>
      <c r="AS3009" t="s">
        <v>1761</v>
      </c>
    </row>
    <row r="3010" spans="44:45" x14ac:dyDescent="0.15">
      <c r="AR3010" t="s">
        <v>588</v>
      </c>
      <c r="AS3010" t="s">
        <v>1051</v>
      </c>
    </row>
    <row r="3011" spans="44:45" x14ac:dyDescent="0.15">
      <c r="AR3011" t="s">
        <v>588</v>
      </c>
      <c r="AS3011" t="s">
        <v>1045</v>
      </c>
    </row>
    <row r="3012" spans="44:45" x14ac:dyDescent="0.15">
      <c r="AR3012" t="s">
        <v>588</v>
      </c>
      <c r="AS3012" t="s">
        <v>1053</v>
      </c>
    </row>
    <row r="3013" spans="44:45" x14ac:dyDescent="0.15">
      <c r="AR3013" t="s">
        <v>588</v>
      </c>
      <c r="AS3013" t="s">
        <v>1080</v>
      </c>
    </row>
    <row r="3014" spans="44:45" x14ac:dyDescent="0.15">
      <c r="AR3014" t="s">
        <v>588</v>
      </c>
      <c r="AS3014" t="s">
        <v>1064</v>
      </c>
    </row>
    <row r="3015" spans="44:45" x14ac:dyDescent="0.15">
      <c r="AR3015" t="s">
        <v>588</v>
      </c>
      <c r="AS3015" t="s">
        <v>1088</v>
      </c>
    </row>
    <row r="3016" spans="44:45" x14ac:dyDescent="0.15">
      <c r="AR3016" t="s">
        <v>588</v>
      </c>
      <c r="AS3016" t="s">
        <v>1762</v>
      </c>
    </row>
    <row r="3017" spans="44:45" x14ac:dyDescent="0.15">
      <c r="AR3017" t="s">
        <v>588</v>
      </c>
      <c r="AS3017" t="s">
        <v>1044</v>
      </c>
    </row>
    <row r="3018" spans="44:45" x14ac:dyDescent="0.15">
      <c r="AR3018" t="s">
        <v>588</v>
      </c>
      <c r="AS3018" t="s">
        <v>1061</v>
      </c>
    </row>
    <row r="3019" spans="44:45" x14ac:dyDescent="0.15">
      <c r="AR3019" t="s">
        <v>588</v>
      </c>
      <c r="AS3019" t="s">
        <v>1053</v>
      </c>
    </row>
    <row r="3020" spans="44:45" x14ac:dyDescent="0.15">
      <c r="AR3020" t="s">
        <v>588</v>
      </c>
      <c r="AS3020" t="s">
        <v>1062</v>
      </c>
    </row>
    <row r="3021" spans="44:45" x14ac:dyDescent="0.15">
      <c r="AR3021" t="s">
        <v>588</v>
      </c>
      <c r="AS3021" t="s">
        <v>1763</v>
      </c>
    </row>
    <row r="3022" spans="44:45" x14ac:dyDescent="0.15">
      <c r="AR3022" t="s">
        <v>588</v>
      </c>
      <c r="AS3022" t="s">
        <v>1060</v>
      </c>
    </row>
    <row r="3023" spans="44:45" x14ac:dyDescent="0.15">
      <c r="AR3023" t="s">
        <v>588</v>
      </c>
      <c r="AS3023" t="s">
        <v>1061</v>
      </c>
    </row>
    <row r="3024" spans="44:45" x14ac:dyDescent="0.15">
      <c r="AR3024" t="s">
        <v>588</v>
      </c>
      <c r="AS3024" t="s">
        <v>1083</v>
      </c>
    </row>
    <row r="3025" spans="44:45" x14ac:dyDescent="0.15">
      <c r="AR3025" t="s">
        <v>588</v>
      </c>
      <c r="AS3025" t="s">
        <v>1062</v>
      </c>
    </row>
    <row r="3026" spans="44:45" x14ac:dyDescent="0.15">
      <c r="AR3026" t="s">
        <v>588</v>
      </c>
      <c r="AS3026" t="s">
        <v>1370</v>
      </c>
    </row>
    <row r="3027" spans="44:45" x14ac:dyDescent="0.15">
      <c r="AR3027" t="s">
        <v>400</v>
      </c>
      <c r="AS3027" t="s">
        <v>1764</v>
      </c>
    </row>
    <row r="3028" spans="44:45" x14ac:dyDescent="0.15">
      <c r="AR3028" t="s">
        <v>400</v>
      </c>
      <c r="AS3028" t="s">
        <v>1044</v>
      </c>
    </row>
    <row r="3029" spans="44:45" x14ac:dyDescent="0.15">
      <c r="AR3029" t="s">
        <v>400</v>
      </c>
      <c r="AS3029" t="s">
        <v>1061</v>
      </c>
    </row>
    <row r="3030" spans="44:45" x14ac:dyDescent="0.15">
      <c r="AR3030" t="s">
        <v>400</v>
      </c>
      <c r="AS3030" t="s">
        <v>1053</v>
      </c>
    </row>
    <row r="3031" spans="44:45" x14ac:dyDescent="0.15">
      <c r="AR3031" t="s">
        <v>400</v>
      </c>
      <c r="AS3031" t="s">
        <v>1765</v>
      </c>
    </row>
    <row r="3032" spans="44:45" x14ac:dyDescent="0.15">
      <c r="AR3032" t="s">
        <v>400</v>
      </c>
      <c r="AS3032" t="s">
        <v>1060</v>
      </c>
    </row>
    <row r="3033" spans="44:45" x14ac:dyDescent="0.15">
      <c r="AR3033" t="s">
        <v>400</v>
      </c>
      <c r="AS3033" t="s">
        <v>1061</v>
      </c>
    </row>
    <row r="3034" spans="44:45" x14ac:dyDescent="0.15">
      <c r="AR3034" t="s">
        <v>400</v>
      </c>
      <c r="AS3034" t="s">
        <v>1082</v>
      </c>
    </row>
    <row r="3035" spans="44:45" x14ac:dyDescent="0.15">
      <c r="AR3035" t="s">
        <v>400</v>
      </c>
      <c r="AS3035" t="s">
        <v>1766</v>
      </c>
    </row>
    <row r="3036" spans="44:45" x14ac:dyDescent="0.15">
      <c r="AR3036" t="s">
        <v>400</v>
      </c>
      <c r="AS3036" t="s">
        <v>1060</v>
      </c>
    </row>
    <row r="3037" spans="44:45" x14ac:dyDescent="0.15">
      <c r="AR3037" t="s">
        <v>400</v>
      </c>
      <c r="AS3037" t="s">
        <v>1061</v>
      </c>
    </row>
    <row r="3038" spans="44:45" x14ac:dyDescent="0.15">
      <c r="AR3038" t="s">
        <v>400</v>
      </c>
      <c r="AS3038" t="s">
        <v>1082</v>
      </c>
    </row>
    <row r="3039" spans="44:45" x14ac:dyDescent="0.15">
      <c r="AR3039" t="s">
        <v>400</v>
      </c>
      <c r="AS3039" t="s">
        <v>1592</v>
      </c>
    </row>
    <row r="3040" spans="44:45" x14ac:dyDescent="0.15">
      <c r="AR3040" t="s">
        <v>594</v>
      </c>
      <c r="AS3040" t="s">
        <v>1767</v>
      </c>
    </row>
    <row r="3041" spans="44:45" x14ac:dyDescent="0.15">
      <c r="AR3041" t="s">
        <v>594</v>
      </c>
      <c r="AS3041" t="s">
        <v>1086</v>
      </c>
    </row>
    <row r="3042" spans="44:45" x14ac:dyDescent="0.15">
      <c r="AR3042" t="s">
        <v>594</v>
      </c>
      <c r="AS3042" t="s">
        <v>1061</v>
      </c>
    </row>
    <row r="3043" spans="44:45" x14ac:dyDescent="0.15">
      <c r="AR3043" t="s">
        <v>594</v>
      </c>
      <c r="AS3043" t="s">
        <v>1083</v>
      </c>
    </row>
    <row r="3044" spans="44:45" x14ac:dyDescent="0.15">
      <c r="AR3044" t="s">
        <v>594</v>
      </c>
      <c r="AS3044" t="s">
        <v>1047</v>
      </c>
    </row>
    <row r="3045" spans="44:45" x14ac:dyDescent="0.15">
      <c r="AR3045" t="s">
        <v>594</v>
      </c>
      <c r="AS3045" t="s">
        <v>1107</v>
      </c>
    </row>
    <row r="3046" spans="44:45" x14ac:dyDescent="0.15">
      <c r="AR3046" t="s">
        <v>594</v>
      </c>
      <c r="AS3046" t="s">
        <v>1768</v>
      </c>
    </row>
    <row r="3047" spans="44:45" x14ac:dyDescent="0.15">
      <c r="AR3047" t="s">
        <v>594</v>
      </c>
      <c r="AS3047" t="s">
        <v>1060</v>
      </c>
    </row>
    <row r="3048" spans="44:45" x14ac:dyDescent="0.15">
      <c r="AR3048" t="s">
        <v>594</v>
      </c>
      <c r="AS3048" t="s">
        <v>1061</v>
      </c>
    </row>
    <row r="3049" spans="44:45" x14ac:dyDescent="0.15">
      <c r="AR3049" t="s">
        <v>594</v>
      </c>
      <c r="AS3049" t="s">
        <v>1053</v>
      </c>
    </row>
    <row r="3050" spans="44:45" x14ac:dyDescent="0.15">
      <c r="AR3050" t="s">
        <v>594</v>
      </c>
      <c r="AS3050" t="s">
        <v>1062</v>
      </c>
    </row>
    <row r="3051" spans="44:45" x14ac:dyDescent="0.15">
      <c r="AR3051" t="s">
        <v>594</v>
      </c>
      <c r="AS3051" t="s">
        <v>1769</v>
      </c>
    </row>
    <row r="3052" spans="44:45" x14ac:dyDescent="0.15">
      <c r="AR3052" t="s">
        <v>594</v>
      </c>
      <c r="AS3052" t="s">
        <v>1070</v>
      </c>
    </row>
    <row r="3053" spans="44:45" x14ac:dyDescent="0.15">
      <c r="AR3053" t="s">
        <v>594</v>
      </c>
      <c r="AS3053" t="s">
        <v>1770</v>
      </c>
    </row>
    <row r="3054" spans="44:45" x14ac:dyDescent="0.15">
      <c r="AR3054" t="s">
        <v>596</v>
      </c>
      <c r="AS3054" t="s">
        <v>1316</v>
      </c>
    </row>
    <row r="3055" spans="44:45" x14ac:dyDescent="0.15">
      <c r="AR3055" t="s">
        <v>596</v>
      </c>
      <c r="AS3055" t="s">
        <v>1044</v>
      </c>
    </row>
    <row r="3056" spans="44:45" x14ac:dyDescent="0.15">
      <c r="AR3056" t="s">
        <v>596</v>
      </c>
      <c r="AS3056" t="s">
        <v>1045</v>
      </c>
    </row>
    <row r="3057" spans="44:45" x14ac:dyDescent="0.15">
      <c r="AR3057" t="s">
        <v>596</v>
      </c>
      <c r="AS3057" t="s">
        <v>1055</v>
      </c>
    </row>
    <row r="3058" spans="44:45" x14ac:dyDescent="0.15">
      <c r="AR3058" t="s">
        <v>596</v>
      </c>
      <c r="AS3058" t="s">
        <v>1047</v>
      </c>
    </row>
    <row r="3059" spans="44:45" x14ac:dyDescent="0.15">
      <c r="AR3059" t="s">
        <v>596</v>
      </c>
      <c r="AS3059" t="s">
        <v>1064</v>
      </c>
    </row>
    <row r="3060" spans="44:45" x14ac:dyDescent="0.15">
      <c r="AR3060" t="s">
        <v>596</v>
      </c>
      <c r="AS3060" t="s">
        <v>1317</v>
      </c>
    </row>
    <row r="3061" spans="44:45" x14ac:dyDescent="0.15">
      <c r="AR3061" t="s">
        <v>596</v>
      </c>
      <c r="AS3061" t="s">
        <v>1060</v>
      </c>
    </row>
    <row r="3062" spans="44:45" x14ac:dyDescent="0.15">
      <c r="AR3062" t="s">
        <v>596</v>
      </c>
      <c r="AS3062" t="s">
        <v>1061</v>
      </c>
    </row>
    <row r="3063" spans="44:45" x14ac:dyDescent="0.15">
      <c r="AR3063" t="s">
        <v>596</v>
      </c>
      <c r="AS3063" t="s">
        <v>1053</v>
      </c>
    </row>
    <row r="3064" spans="44:45" x14ac:dyDescent="0.15">
      <c r="AR3064" t="s">
        <v>596</v>
      </c>
      <c r="AS3064" t="s">
        <v>1062</v>
      </c>
    </row>
    <row r="3065" spans="44:45" x14ac:dyDescent="0.15">
      <c r="AR3065" t="s">
        <v>596</v>
      </c>
      <c r="AS3065" t="s">
        <v>1771</v>
      </c>
    </row>
    <row r="3066" spans="44:45" x14ac:dyDescent="0.15">
      <c r="AR3066" t="s">
        <v>596</v>
      </c>
      <c r="AS3066" t="s">
        <v>1060</v>
      </c>
    </row>
    <row r="3067" spans="44:45" x14ac:dyDescent="0.15">
      <c r="AR3067" t="s">
        <v>596</v>
      </c>
      <c r="AS3067" t="s">
        <v>1061</v>
      </c>
    </row>
    <row r="3068" spans="44:45" x14ac:dyDescent="0.15">
      <c r="AR3068" t="s">
        <v>596</v>
      </c>
      <c r="AS3068" t="s">
        <v>1053</v>
      </c>
    </row>
    <row r="3069" spans="44:45" x14ac:dyDescent="0.15">
      <c r="AR3069" t="s">
        <v>596</v>
      </c>
      <c r="AS3069" t="s">
        <v>1062</v>
      </c>
    </row>
    <row r="3070" spans="44:45" x14ac:dyDescent="0.15">
      <c r="AR3070" t="s">
        <v>596</v>
      </c>
      <c r="AS3070" t="s">
        <v>1772</v>
      </c>
    </row>
    <row r="3071" spans="44:45" x14ac:dyDescent="0.15">
      <c r="AR3071" t="s">
        <v>490</v>
      </c>
      <c r="AS3071" t="s">
        <v>1773</v>
      </c>
    </row>
    <row r="3072" spans="44:45" x14ac:dyDescent="0.15">
      <c r="AR3072" t="s">
        <v>490</v>
      </c>
      <c r="AS3072" t="s">
        <v>1044</v>
      </c>
    </row>
    <row r="3073" spans="44:45" x14ac:dyDescent="0.15">
      <c r="AR3073" t="s">
        <v>490</v>
      </c>
      <c r="AS3073" t="s">
        <v>1061</v>
      </c>
    </row>
    <row r="3074" spans="44:45" x14ac:dyDescent="0.15">
      <c r="AR3074" t="s">
        <v>490</v>
      </c>
      <c r="AS3074" t="s">
        <v>1053</v>
      </c>
    </row>
    <row r="3075" spans="44:45" x14ac:dyDescent="0.15">
      <c r="AR3075" t="s">
        <v>490</v>
      </c>
      <c r="AS3075" t="s">
        <v>1774</v>
      </c>
    </row>
    <row r="3076" spans="44:45" x14ac:dyDescent="0.15">
      <c r="AR3076" t="s">
        <v>490</v>
      </c>
      <c r="AS3076" t="s">
        <v>1060</v>
      </c>
    </row>
    <row r="3077" spans="44:45" x14ac:dyDescent="0.15">
      <c r="AR3077" t="s">
        <v>490</v>
      </c>
      <c r="AS3077" t="s">
        <v>1061</v>
      </c>
    </row>
    <row r="3078" spans="44:45" x14ac:dyDescent="0.15">
      <c r="AR3078" t="s">
        <v>490</v>
      </c>
      <c r="AS3078" t="s">
        <v>1053</v>
      </c>
    </row>
    <row r="3079" spans="44:45" x14ac:dyDescent="0.15">
      <c r="AR3079" t="s">
        <v>490</v>
      </c>
      <c r="AS3079" t="s">
        <v>1062</v>
      </c>
    </row>
    <row r="3080" spans="44:45" x14ac:dyDescent="0.15">
      <c r="AR3080" t="s">
        <v>490</v>
      </c>
      <c r="AS3080" t="s">
        <v>1775</v>
      </c>
    </row>
    <row r="3081" spans="44:45" x14ac:dyDescent="0.15">
      <c r="AR3081" t="s">
        <v>490</v>
      </c>
      <c r="AS3081" t="s">
        <v>1070</v>
      </c>
    </row>
    <row r="3082" spans="44:45" x14ac:dyDescent="0.15">
      <c r="AR3082" t="s">
        <v>490</v>
      </c>
      <c r="AS3082" t="s">
        <v>1776</v>
      </c>
    </row>
    <row r="3083" spans="44:45" x14ac:dyDescent="0.15">
      <c r="AR3083" t="s">
        <v>592</v>
      </c>
      <c r="AS3083" t="s">
        <v>1401</v>
      </c>
    </row>
    <row r="3084" spans="44:45" x14ac:dyDescent="0.15">
      <c r="AR3084" t="s">
        <v>592</v>
      </c>
      <c r="AS3084" t="s">
        <v>1044</v>
      </c>
    </row>
    <row r="3085" spans="44:45" x14ac:dyDescent="0.15">
      <c r="AR3085" t="s">
        <v>592</v>
      </c>
      <c r="AS3085" t="s">
        <v>1045</v>
      </c>
    </row>
    <row r="3086" spans="44:45" x14ac:dyDescent="0.15">
      <c r="AR3086" t="s">
        <v>592</v>
      </c>
      <c r="AS3086" t="s">
        <v>1055</v>
      </c>
    </row>
    <row r="3087" spans="44:45" x14ac:dyDescent="0.15">
      <c r="AR3087" t="s">
        <v>592</v>
      </c>
      <c r="AS3087" t="s">
        <v>1093</v>
      </c>
    </row>
    <row r="3088" spans="44:45" x14ac:dyDescent="0.15">
      <c r="AR3088" t="s">
        <v>592</v>
      </c>
      <c r="AS3088" t="s">
        <v>1607</v>
      </c>
    </row>
    <row r="3089" spans="44:45" x14ac:dyDescent="0.15">
      <c r="AR3089" t="s">
        <v>592</v>
      </c>
      <c r="AS3089" t="s">
        <v>1051</v>
      </c>
    </row>
    <row r="3090" spans="44:45" x14ac:dyDescent="0.15">
      <c r="AR3090" t="s">
        <v>592</v>
      </c>
      <c r="AS3090" t="s">
        <v>1061</v>
      </c>
    </row>
    <row r="3091" spans="44:45" x14ac:dyDescent="0.15">
      <c r="AR3091" t="s">
        <v>592</v>
      </c>
      <c r="AS3091" t="s">
        <v>1083</v>
      </c>
    </row>
    <row r="3092" spans="44:45" x14ac:dyDescent="0.15">
      <c r="AR3092" t="s">
        <v>592</v>
      </c>
      <c r="AS3092" t="s">
        <v>1080</v>
      </c>
    </row>
    <row r="3093" spans="44:45" x14ac:dyDescent="0.15">
      <c r="AR3093" t="s">
        <v>592</v>
      </c>
      <c r="AS3093" t="s">
        <v>1076</v>
      </c>
    </row>
    <row r="3094" spans="44:45" x14ac:dyDescent="0.15">
      <c r="AR3094" t="s">
        <v>592</v>
      </c>
      <c r="AS3094" t="s">
        <v>1777</v>
      </c>
    </row>
    <row r="3095" spans="44:45" x14ac:dyDescent="0.15">
      <c r="AR3095" t="s">
        <v>592</v>
      </c>
      <c r="AS3095" t="s">
        <v>1044</v>
      </c>
    </row>
    <row r="3096" spans="44:45" x14ac:dyDescent="0.15">
      <c r="AR3096" t="s">
        <v>592</v>
      </c>
      <c r="AS3096" t="s">
        <v>1061</v>
      </c>
    </row>
    <row r="3097" spans="44:45" x14ac:dyDescent="0.15">
      <c r="AR3097" t="s">
        <v>592</v>
      </c>
      <c r="AS3097" t="s">
        <v>1082</v>
      </c>
    </row>
    <row r="3098" spans="44:45" x14ac:dyDescent="0.15">
      <c r="AR3098" t="s">
        <v>592</v>
      </c>
      <c r="AS3098" t="s">
        <v>1047</v>
      </c>
    </row>
    <row r="3099" spans="44:45" x14ac:dyDescent="0.15">
      <c r="AR3099" t="s">
        <v>592</v>
      </c>
      <c r="AS3099" t="s">
        <v>1778</v>
      </c>
    </row>
    <row r="3100" spans="44:45" x14ac:dyDescent="0.15">
      <c r="AR3100" t="s">
        <v>556</v>
      </c>
      <c r="AS3100" t="s">
        <v>1779</v>
      </c>
    </row>
    <row r="3101" spans="44:45" x14ac:dyDescent="0.15">
      <c r="AR3101" t="s">
        <v>556</v>
      </c>
      <c r="AS3101" t="s">
        <v>1044</v>
      </c>
    </row>
    <row r="3102" spans="44:45" x14ac:dyDescent="0.15">
      <c r="AR3102" t="s">
        <v>556</v>
      </c>
      <c r="AS3102" t="s">
        <v>1045</v>
      </c>
    </row>
    <row r="3103" spans="44:45" x14ac:dyDescent="0.15">
      <c r="AR3103" t="s">
        <v>556</v>
      </c>
      <c r="AS3103" t="s">
        <v>1055</v>
      </c>
    </row>
    <row r="3104" spans="44:45" x14ac:dyDescent="0.15">
      <c r="AR3104" t="s">
        <v>556</v>
      </c>
      <c r="AS3104" t="s">
        <v>1093</v>
      </c>
    </row>
    <row r="3105" spans="44:45" x14ac:dyDescent="0.15">
      <c r="AR3105" t="s">
        <v>556</v>
      </c>
      <c r="AS3105" t="s">
        <v>1610</v>
      </c>
    </row>
    <row r="3106" spans="44:45" x14ac:dyDescent="0.15">
      <c r="AR3106" t="s">
        <v>556</v>
      </c>
      <c r="AS3106" t="s">
        <v>1070</v>
      </c>
    </row>
    <row r="3107" spans="44:45" x14ac:dyDescent="0.15">
      <c r="AR3107" t="s">
        <v>556</v>
      </c>
      <c r="AS3107" t="s">
        <v>1071</v>
      </c>
    </row>
    <row r="3108" spans="44:45" x14ac:dyDescent="0.15">
      <c r="AR3108" t="s">
        <v>556</v>
      </c>
      <c r="AS3108" t="s">
        <v>1780</v>
      </c>
    </row>
    <row r="3109" spans="44:45" x14ac:dyDescent="0.15">
      <c r="AR3109" t="s">
        <v>556</v>
      </c>
      <c r="AS3109" t="s">
        <v>1159</v>
      </c>
    </row>
    <row r="3110" spans="44:45" x14ac:dyDescent="0.15">
      <c r="AR3110" t="s">
        <v>556</v>
      </c>
      <c r="AS3110" t="s">
        <v>1160</v>
      </c>
    </row>
    <row r="3111" spans="44:45" x14ac:dyDescent="0.15">
      <c r="AR3111" t="s">
        <v>556</v>
      </c>
      <c r="AS3111" t="s">
        <v>1781</v>
      </c>
    </row>
    <row r="3112" spans="44:45" x14ac:dyDescent="0.15">
      <c r="AR3112" t="s">
        <v>312</v>
      </c>
      <c r="AS3112" t="s">
        <v>1782</v>
      </c>
    </row>
    <row r="3113" spans="44:45" x14ac:dyDescent="0.15">
      <c r="AR3113" t="s">
        <v>312</v>
      </c>
      <c r="AS3113" t="s">
        <v>1044</v>
      </c>
    </row>
    <row r="3114" spans="44:45" x14ac:dyDescent="0.15">
      <c r="AR3114" t="s">
        <v>312</v>
      </c>
      <c r="AS3114" t="s">
        <v>1045</v>
      </c>
    </row>
    <row r="3115" spans="44:45" x14ac:dyDescent="0.15">
      <c r="AR3115" t="s">
        <v>312</v>
      </c>
      <c r="AS3115" t="s">
        <v>1053</v>
      </c>
    </row>
    <row r="3116" spans="44:45" x14ac:dyDescent="0.15">
      <c r="AR3116" t="s">
        <v>312</v>
      </c>
      <c r="AS3116" t="s">
        <v>1047</v>
      </c>
    </row>
    <row r="3117" spans="44:45" x14ac:dyDescent="0.15">
      <c r="AR3117" t="s">
        <v>312</v>
      </c>
      <c r="AS3117" t="s">
        <v>1410</v>
      </c>
    </row>
    <row r="3118" spans="44:45" x14ac:dyDescent="0.15">
      <c r="AR3118" t="s">
        <v>312</v>
      </c>
      <c r="AS3118" t="s">
        <v>1070</v>
      </c>
    </row>
    <row r="3119" spans="44:45" x14ac:dyDescent="0.15">
      <c r="AR3119" t="s">
        <v>312</v>
      </c>
      <c r="AS3119" t="s">
        <v>1071</v>
      </c>
    </row>
    <row r="3120" spans="44:45" x14ac:dyDescent="0.15">
      <c r="AR3120" t="s">
        <v>312</v>
      </c>
      <c r="AS3120" t="s">
        <v>1783</v>
      </c>
    </row>
    <row r="3121" spans="44:45" x14ac:dyDescent="0.15">
      <c r="AR3121" t="s">
        <v>312</v>
      </c>
      <c r="AS3121" t="s">
        <v>1060</v>
      </c>
    </row>
    <row r="3122" spans="44:45" x14ac:dyDescent="0.15">
      <c r="AR3122" t="s">
        <v>312</v>
      </c>
      <c r="AS3122" t="s">
        <v>1087</v>
      </c>
    </row>
    <row r="3123" spans="44:45" x14ac:dyDescent="0.15">
      <c r="AR3123" t="s">
        <v>312</v>
      </c>
      <c r="AS3123" t="s">
        <v>1053</v>
      </c>
    </row>
    <row r="3124" spans="44:45" x14ac:dyDescent="0.15">
      <c r="AR3124" t="s">
        <v>312</v>
      </c>
      <c r="AS3124" t="s">
        <v>1108</v>
      </c>
    </row>
    <row r="3125" spans="44:45" x14ac:dyDescent="0.15">
      <c r="AR3125" t="s">
        <v>312</v>
      </c>
      <c r="AS3125" t="s">
        <v>1076</v>
      </c>
    </row>
    <row r="3126" spans="44:45" x14ac:dyDescent="0.15">
      <c r="AR3126" t="s">
        <v>312</v>
      </c>
      <c r="AS3126" t="s">
        <v>1784</v>
      </c>
    </row>
    <row r="3127" spans="44:45" x14ac:dyDescent="0.15">
      <c r="AR3127" t="s">
        <v>557</v>
      </c>
      <c r="AS3127" t="s">
        <v>1413</v>
      </c>
    </row>
    <row r="3128" spans="44:45" x14ac:dyDescent="0.15">
      <c r="AR3128" t="s">
        <v>557</v>
      </c>
      <c r="AS3128" t="s">
        <v>1044</v>
      </c>
    </row>
    <row r="3129" spans="44:45" x14ac:dyDescent="0.15">
      <c r="AR3129" t="s">
        <v>557</v>
      </c>
      <c r="AS3129" t="s">
        <v>1045</v>
      </c>
    </row>
    <row r="3130" spans="44:45" x14ac:dyDescent="0.15">
      <c r="AR3130" t="s">
        <v>557</v>
      </c>
      <c r="AS3130" t="s">
        <v>1053</v>
      </c>
    </row>
    <row r="3131" spans="44:45" x14ac:dyDescent="0.15">
      <c r="AR3131" t="s">
        <v>557</v>
      </c>
      <c r="AS3131" t="s">
        <v>1047</v>
      </c>
    </row>
    <row r="3132" spans="44:45" x14ac:dyDescent="0.15">
      <c r="AR3132" t="s">
        <v>557</v>
      </c>
      <c r="AS3132" t="s">
        <v>1617</v>
      </c>
    </row>
    <row r="3133" spans="44:45" x14ac:dyDescent="0.15">
      <c r="AR3133" t="s">
        <v>557</v>
      </c>
      <c r="AS3133" t="s">
        <v>1060</v>
      </c>
    </row>
    <row r="3134" spans="44:45" x14ac:dyDescent="0.15">
      <c r="AR3134" t="s">
        <v>557</v>
      </c>
      <c r="AS3134" t="s">
        <v>1061</v>
      </c>
    </row>
    <row r="3135" spans="44:45" x14ac:dyDescent="0.15">
      <c r="AR3135" t="s">
        <v>557</v>
      </c>
      <c r="AS3135" t="s">
        <v>1082</v>
      </c>
    </row>
    <row r="3136" spans="44:45" x14ac:dyDescent="0.15">
      <c r="AR3136" t="s">
        <v>557</v>
      </c>
      <c r="AS3136" t="s">
        <v>1785</v>
      </c>
    </row>
    <row r="3137" spans="44:45" x14ac:dyDescent="0.15">
      <c r="AR3137" t="s">
        <v>557</v>
      </c>
      <c r="AS3137" t="s">
        <v>1060</v>
      </c>
    </row>
    <row r="3138" spans="44:45" x14ac:dyDescent="0.15">
      <c r="AR3138" t="s">
        <v>557</v>
      </c>
      <c r="AS3138" t="s">
        <v>1061</v>
      </c>
    </row>
    <row r="3139" spans="44:45" x14ac:dyDescent="0.15">
      <c r="AR3139" t="s">
        <v>557</v>
      </c>
      <c r="AS3139" t="s">
        <v>1082</v>
      </c>
    </row>
    <row r="3140" spans="44:45" x14ac:dyDescent="0.15">
      <c r="AR3140" t="s">
        <v>557</v>
      </c>
      <c r="AS3140" t="s">
        <v>1781</v>
      </c>
    </row>
    <row r="3141" spans="44:45" x14ac:dyDescent="0.15">
      <c r="AR3141" t="s">
        <v>402</v>
      </c>
      <c r="AS3141" t="s">
        <v>1786</v>
      </c>
    </row>
    <row r="3142" spans="44:45" x14ac:dyDescent="0.15">
      <c r="AR3142" t="s">
        <v>402</v>
      </c>
      <c r="AS3142" t="s">
        <v>1044</v>
      </c>
    </row>
    <row r="3143" spans="44:45" x14ac:dyDescent="0.15">
      <c r="AR3143" t="s">
        <v>402</v>
      </c>
      <c r="AS3143" t="s">
        <v>1061</v>
      </c>
    </row>
    <row r="3144" spans="44:45" x14ac:dyDescent="0.15">
      <c r="AR3144" t="s">
        <v>402</v>
      </c>
      <c r="AS3144" t="s">
        <v>1109</v>
      </c>
    </row>
    <row r="3145" spans="44:45" x14ac:dyDescent="0.15">
      <c r="AR3145" t="s">
        <v>402</v>
      </c>
      <c r="AS3145" t="s">
        <v>1787</v>
      </c>
    </row>
    <row r="3146" spans="44:45" x14ac:dyDescent="0.15">
      <c r="AR3146" t="s">
        <v>402</v>
      </c>
      <c r="AS3146" t="s">
        <v>1060</v>
      </c>
    </row>
    <row r="3147" spans="44:45" x14ac:dyDescent="0.15">
      <c r="AR3147" t="s">
        <v>402</v>
      </c>
      <c r="AS3147" t="s">
        <v>1061</v>
      </c>
    </row>
    <row r="3148" spans="44:45" x14ac:dyDescent="0.15">
      <c r="AR3148" t="s">
        <v>402</v>
      </c>
      <c r="AS3148" t="s">
        <v>1083</v>
      </c>
    </row>
    <row r="3149" spans="44:45" x14ac:dyDescent="0.15">
      <c r="AR3149" t="s">
        <v>402</v>
      </c>
      <c r="AS3149" t="s">
        <v>1047</v>
      </c>
    </row>
    <row r="3150" spans="44:45" x14ac:dyDescent="0.15">
      <c r="AR3150" t="s">
        <v>402</v>
      </c>
      <c r="AS3150" t="s">
        <v>1107</v>
      </c>
    </row>
    <row r="3151" spans="44:45" x14ac:dyDescent="0.15">
      <c r="AR3151" t="s">
        <v>402</v>
      </c>
      <c r="AS3151" t="s">
        <v>1788</v>
      </c>
    </row>
    <row r="3152" spans="44:45" x14ac:dyDescent="0.15">
      <c r="AR3152" t="s">
        <v>402</v>
      </c>
      <c r="AS3152" t="s">
        <v>1070</v>
      </c>
    </row>
    <row r="3153" spans="44:45" x14ac:dyDescent="0.15">
      <c r="AR3153" t="s">
        <v>402</v>
      </c>
      <c r="AS3153" t="s">
        <v>1071</v>
      </c>
    </row>
    <row r="3154" spans="44:45" x14ac:dyDescent="0.15">
      <c r="AR3154" t="s">
        <v>402</v>
      </c>
      <c r="AS3154" t="s">
        <v>1789</v>
      </c>
    </row>
    <row r="3155" spans="44:45" x14ac:dyDescent="0.15">
      <c r="AR3155" t="s">
        <v>492</v>
      </c>
      <c r="AS3155" t="s">
        <v>1420</v>
      </c>
    </row>
    <row r="3156" spans="44:45" x14ac:dyDescent="0.15">
      <c r="AR3156" t="s">
        <v>492</v>
      </c>
      <c r="AS3156" t="s">
        <v>1110</v>
      </c>
    </row>
    <row r="3157" spans="44:45" x14ac:dyDescent="0.15">
      <c r="AR3157" t="s">
        <v>492</v>
      </c>
      <c r="AS3157" t="s">
        <v>1111</v>
      </c>
    </row>
    <row r="3158" spans="44:45" x14ac:dyDescent="0.15">
      <c r="AR3158" t="s">
        <v>492</v>
      </c>
      <c r="AS3158" t="s">
        <v>1112</v>
      </c>
    </row>
    <row r="3159" spans="44:45" x14ac:dyDescent="0.15">
      <c r="AR3159" t="s">
        <v>492</v>
      </c>
      <c r="AS3159" t="s">
        <v>1113</v>
      </c>
    </row>
    <row r="3160" spans="44:45" x14ac:dyDescent="0.15">
      <c r="AR3160" t="s">
        <v>492</v>
      </c>
      <c r="AS3160" t="s">
        <v>1623</v>
      </c>
    </row>
    <row r="3161" spans="44:45" x14ac:dyDescent="0.15">
      <c r="AR3161" t="s">
        <v>492</v>
      </c>
      <c r="AS3161" t="s">
        <v>1114</v>
      </c>
    </row>
    <row r="3162" spans="44:45" x14ac:dyDescent="0.15">
      <c r="AR3162" t="s">
        <v>492</v>
      </c>
      <c r="AS3162" t="s">
        <v>1115</v>
      </c>
    </row>
    <row r="3163" spans="44:45" x14ac:dyDescent="0.15">
      <c r="AR3163" t="s">
        <v>492</v>
      </c>
      <c r="AS3163" t="s">
        <v>1082</v>
      </c>
    </row>
    <row r="3164" spans="44:45" x14ac:dyDescent="0.15">
      <c r="AR3164" t="s">
        <v>492</v>
      </c>
      <c r="AS3164" t="s">
        <v>1113</v>
      </c>
    </row>
    <row r="3165" spans="44:45" x14ac:dyDescent="0.15">
      <c r="AR3165" t="s">
        <v>492</v>
      </c>
      <c r="AS3165" t="s">
        <v>1076</v>
      </c>
    </row>
    <row r="3166" spans="44:45" x14ac:dyDescent="0.15">
      <c r="AR3166" t="s">
        <v>492</v>
      </c>
      <c r="AS3166" t="s">
        <v>1790</v>
      </c>
    </row>
    <row r="3167" spans="44:45" x14ac:dyDescent="0.15">
      <c r="AR3167" t="s">
        <v>492</v>
      </c>
      <c r="AS3167" t="s">
        <v>1791</v>
      </c>
    </row>
    <row r="3168" spans="44:45" x14ac:dyDescent="0.15">
      <c r="AR3168" t="s">
        <v>441</v>
      </c>
      <c r="AS3168" t="s">
        <v>1626</v>
      </c>
    </row>
    <row r="3169" spans="44:45" x14ac:dyDescent="0.15">
      <c r="AR3169" t="s">
        <v>441</v>
      </c>
      <c r="AS3169" t="s">
        <v>1044</v>
      </c>
    </row>
    <row r="3170" spans="44:45" x14ac:dyDescent="0.15">
      <c r="AR3170" t="s">
        <v>441</v>
      </c>
      <c r="AS3170" t="s">
        <v>1087</v>
      </c>
    </row>
    <row r="3171" spans="44:45" x14ac:dyDescent="0.15">
      <c r="AR3171" t="s">
        <v>441</v>
      </c>
      <c r="AS3171" t="s">
        <v>1053</v>
      </c>
    </row>
    <row r="3172" spans="44:45" x14ac:dyDescent="0.15">
      <c r="AR3172" t="s">
        <v>441</v>
      </c>
      <c r="AS3172" t="s">
        <v>1080</v>
      </c>
    </row>
    <row r="3173" spans="44:45" x14ac:dyDescent="0.15">
      <c r="AR3173" t="s">
        <v>441</v>
      </c>
      <c r="AS3173" t="s">
        <v>1064</v>
      </c>
    </row>
    <row r="3174" spans="44:45" x14ac:dyDescent="0.15">
      <c r="AR3174" t="s">
        <v>441</v>
      </c>
      <c r="AS3174" t="s">
        <v>1425</v>
      </c>
    </row>
    <row r="3175" spans="44:45" x14ac:dyDescent="0.15">
      <c r="AR3175" t="s">
        <v>441</v>
      </c>
      <c r="AS3175" t="s">
        <v>1060</v>
      </c>
    </row>
    <row r="3176" spans="44:45" x14ac:dyDescent="0.15">
      <c r="AR3176" t="s">
        <v>441</v>
      </c>
      <c r="AS3176" t="s">
        <v>1087</v>
      </c>
    </row>
    <row r="3177" spans="44:45" x14ac:dyDescent="0.15">
      <c r="AR3177" t="s">
        <v>441</v>
      </c>
      <c r="AS3177" t="s">
        <v>1053</v>
      </c>
    </row>
    <row r="3178" spans="44:45" x14ac:dyDescent="0.15">
      <c r="AR3178" t="s">
        <v>441</v>
      </c>
      <c r="AS3178" t="s">
        <v>1118</v>
      </c>
    </row>
    <row r="3179" spans="44:45" x14ac:dyDescent="0.15">
      <c r="AR3179" t="s">
        <v>441</v>
      </c>
      <c r="AS3179" t="s">
        <v>1117</v>
      </c>
    </row>
    <row r="3180" spans="44:45" x14ac:dyDescent="0.15">
      <c r="AR3180" t="s">
        <v>441</v>
      </c>
      <c r="AS3180" t="s">
        <v>1792</v>
      </c>
    </row>
    <row r="3181" spans="44:45" x14ac:dyDescent="0.15">
      <c r="AR3181" t="s">
        <v>441</v>
      </c>
      <c r="AS3181" t="s">
        <v>1060</v>
      </c>
    </row>
    <row r="3182" spans="44:45" x14ac:dyDescent="0.15">
      <c r="AR3182" t="s">
        <v>441</v>
      </c>
      <c r="AS3182" t="s">
        <v>1061</v>
      </c>
    </row>
    <row r="3183" spans="44:45" x14ac:dyDescent="0.15">
      <c r="AR3183" t="s">
        <v>441</v>
      </c>
      <c r="AS3183" t="s">
        <v>1082</v>
      </c>
    </row>
    <row r="3184" spans="44:45" x14ac:dyDescent="0.15">
      <c r="AR3184" t="s">
        <v>441</v>
      </c>
      <c r="AS3184" t="s">
        <v>1062</v>
      </c>
    </row>
    <row r="3185" spans="44:45" x14ac:dyDescent="0.15">
      <c r="AR3185" t="s">
        <v>441</v>
      </c>
      <c r="AS3185" t="s">
        <v>1648</v>
      </c>
    </row>
    <row r="3186" spans="44:45" x14ac:dyDescent="0.15">
      <c r="AR3186" t="s">
        <v>309</v>
      </c>
      <c r="AS3186" t="s">
        <v>1428</v>
      </c>
    </row>
    <row r="3187" spans="44:45" x14ac:dyDescent="0.15">
      <c r="AR3187" t="s">
        <v>309</v>
      </c>
      <c r="AS3187" t="s">
        <v>1044</v>
      </c>
    </row>
    <row r="3188" spans="44:45" x14ac:dyDescent="0.15">
      <c r="AR3188" t="s">
        <v>309</v>
      </c>
      <c r="AS3188" t="s">
        <v>1087</v>
      </c>
    </row>
    <row r="3189" spans="44:45" x14ac:dyDescent="0.15">
      <c r="AR3189" t="s">
        <v>309</v>
      </c>
      <c r="AS3189" t="s">
        <v>1053</v>
      </c>
    </row>
    <row r="3190" spans="44:45" x14ac:dyDescent="0.15">
      <c r="AR3190" t="s">
        <v>309</v>
      </c>
      <c r="AS3190" t="s">
        <v>1047</v>
      </c>
    </row>
    <row r="3191" spans="44:45" x14ac:dyDescent="0.15">
      <c r="AR3191" t="s">
        <v>309</v>
      </c>
      <c r="AS3191" t="s">
        <v>1092</v>
      </c>
    </row>
    <row r="3192" spans="44:45" x14ac:dyDescent="0.15">
      <c r="AR3192" t="s">
        <v>309</v>
      </c>
      <c r="AS3192" t="s">
        <v>1793</v>
      </c>
    </row>
    <row r="3193" spans="44:45" x14ac:dyDescent="0.15">
      <c r="AR3193" t="s">
        <v>309</v>
      </c>
      <c r="AS3193" t="s">
        <v>1086</v>
      </c>
    </row>
    <row r="3194" spans="44:45" x14ac:dyDescent="0.15">
      <c r="AR3194" t="s">
        <v>309</v>
      </c>
      <c r="AS3194" t="s">
        <v>1061</v>
      </c>
    </row>
    <row r="3195" spans="44:45" x14ac:dyDescent="0.15">
      <c r="AR3195" t="s">
        <v>309</v>
      </c>
      <c r="AS3195" t="s">
        <v>1083</v>
      </c>
    </row>
    <row r="3196" spans="44:45" x14ac:dyDescent="0.15">
      <c r="AR3196" t="s">
        <v>309</v>
      </c>
      <c r="AS3196" t="s">
        <v>1047</v>
      </c>
    </row>
    <row r="3197" spans="44:45" x14ac:dyDescent="0.15">
      <c r="AR3197" t="s">
        <v>309</v>
      </c>
      <c r="AS3197" t="s">
        <v>1048</v>
      </c>
    </row>
    <row r="3198" spans="44:45" x14ac:dyDescent="0.15">
      <c r="AR3198" t="s">
        <v>309</v>
      </c>
      <c r="AS3198" t="s">
        <v>1098</v>
      </c>
    </row>
    <row r="3199" spans="44:45" x14ac:dyDescent="0.15">
      <c r="AR3199" t="s">
        <v>309</v>
      </c>
      <c r="AS3199" t="s">
        <v>1794</v>
      </c>
    </row>
    <row r="3200" spans="44:45" x14ac:dyDescent="0.15">
      <c r="AR3200" t="s">
        <v>309</v>
      </c>
      <c r="AS3200" t="s">
        <v>1643</v>
      </c>
    </row>
    <row r="3201" spans="44:45" x14ac:dyDescent="0.15">
      <c r="AR3201" t="s">
        <v>558</v>
      </c>
      <c r="AS3201" t="s">
        <v>1432</v>
      </c>
    </row>
    <row r="3202" spans="44:45" x14ac:dyDescent="0.15">
      <c r="AR3202" t="s">
        <v>558</v>
      </c>
      <c r="AS3202" t="s">
        <v>1044</v>
      </c>
    </row>
    <row r="3203" spans="44:45" x14ac:dyDescent="0.15">
      <c r="AR3203" t="s">
        <v>558</v>
      </c>
      <c r="AS3203" t="s">
        <v>1061</v>
      </c>
    </row>
    <row r="3204" spans="44:45" x14ac:dyDescent="0.15">
      <c r="AR3204" t="s">
        <v>558</v>
      </c>
      <c r="AS3204" t="s">
        <v>1053</v>
      </c>
    </row>
    <row r="3205" spans="44:45" x14ac:dyDescent="0.15">
      <c r="AR3205" t="s">
        <v>558</v>
      </c>
      <c r="AS3205" t="s">
        <v>1108</v>
      </c>
    </row>
    <row r="3206" spans="44:45" x14ac:dyDescent="0.15">
      <c r="AR3206" t="s">
        <v>558</v>
      </c>
      <c r="AS3206" t="s">
        <v>1795</v>
      </c>
    </row>
    <row r="3207" spans="44:45" x14ac:dyDescent="0.15">
      <c r="AR3207" t="s">
        <v>558</v>
      </c>
      <c r="AS3207" t="s">
        <v>1060</v>
      </c>
    </row>
    <row r="3208" spans="44:45" x14ac:dyDescent="0.15">
      <c r="AR3208" t="s">
        <v>558</v>
      </c>
      <c r="AS3208" t="s">
        <v>1087</v>
      </c>
    </row>
    <row r="3209" spans="44:45" x14ac:dyDescent="0.15">
      <c r="AR3209" t="s">
        <v>558</v>
      </c>
      <c r="AS3209" t="s">
        <v>1053</v>
      </c>
    </row>
    <row r="3210" spans="44:45" x14ac:dyDescent="0.15">
      <c r="AR3210" t="s">
        <v>558</v>
      </c>
      <c r="AS3210" t="s">
        <v>1108</v>
      </c>
    </row>
    <row r="3211" spans="44:45" x14ac:dyDescent="0.15">
      <c r="AR3211" t="s">
        <v>558</v>
      </c>
      <c r="AS3211" t="s">
        <v>1076</v>
      </c>
    </row>
    <row r="3212" spans="44:45" x14ac:dyDescent="0.15">
      <c r="AR3212" t="s">
        <v>558</v>
      </c>
      <c r="AS3212" t="s">
        <v>1796</v>
      </c>
    </row>
    <row r="3213" spans="44:45" x14ac:dyDescent="0.15">
      <c r="AR3213" t="s">
        <v>558</v>
      </c>
      <c r="AS3213" t="s">
        <v>1622</v>
      </c>
    </row>
    <row r="3214" spans="44:45" x14ac:dyDescent="0.15">
      <c r="AR3214" t="s">
        <v>435</v>
      </c>
      <c r="AS3214" t="s">
        <v>1633</v>
      </c>
    </row>
    <row r="3215" spans="44:45" x14ac:dyDescent="0.15">
      <c r="AR3215" t="s">
        <v>435</v>
      </c>
      <c r="AS3215" t="s">
        <v>1044</v>
      </c>
    </row>
    <row r="3216" spans="44:45" x14ac:dyDescent="0.15">
      <c r="AR3216" t="s">
        <v>435</v>
      </c>
      <c r="AS3216" t="s">
        <v>1045</v>
      </c>
    </row>
    <row r="3217" spans="44:45" x14ac:dyDescent="0.15">
      <c r="AR3217" t="s">
        <v>435</v>
      </c>
      <c r="AS3217" t="s">
        <v>1046</v>
      </c>
    </row>
    <row r="3218" spans="44:45" x14ac:dyDescent="0.15">
      <c r="AR3218" t="s">
        <v>435</v>
      </c>
      <c r="AS3218" t="s">
        <v>1047</v>
      </c>
    </row>
    <row r="3219" spans="44:45" x14ac:dyDescent="0.15">
      <c r="AR3219" t="s">
        <v>435</v>
      </c>
      <c r="AS3219" t="s">
        <v>1064</v>
      </c>
    </row>
    <row r="3220" spans="44:45" x14ac:dyDescent="0.15">
      <c r="AR3220" t="s">
        <v>435</v>
      </c>
      <c r="AS3220" t="s">
        <v>1437</v>
      </c>
    </row>
    <row r="3221" spans="44:45" x14ac:dyDescent="0.15">
      <c r="AR3221" t="s">
        <v>435</v>
      </c>
      <c r="AS3221" t="s">
        <v>1060</v>
      </c>
    </row>
    <row r="3222" spans="44:45" x14ac:dyDescent="0.15">
      <c r="AR3222" t="s">
        <v>435</v>
      </c>
      <c r="AS3222" t="s">
        <v>1061</v>
      </c>
    </row>
    <row r="3223" spans="44:45" x14ac:dyDescent="0.15">
      <c r="AR3223" t="s">
        <v>435</v>
      </c>
      <c r="AS3223" t="s">
        <v>1053</v>
      </c>
    </row>
    <row r="3224" spans="44:45" x14ac:dyDescent="0.15">
      <c r="AR3224" t="s">
        <v>435</v>
      </c>
      <c r="AS3224" t="s">
        <v>1080</v>
      </c>
    </row>
    <row r="3225" spans="44:45" x14ac:dyDescent="0.15">
      <c r="AR3225" t="s">
        <v>435</v>
      </c>
      <c r="AS3225" t="s">
        <v>1797</v>
      </c>
    </row>
    <row r="3226" spans="44:45" x14ac:dyDescent="0.15">
      <c r="AR3226" t="s">
        <v>435</v>
      </c>
      <c r="AS3226" t="s">
        <v>1060</v>
      </c>
    </row>
    <row r="3227" spans="44:45" x14ac:dyDescent="0.15">
      <c r="AR3227" t="s">
        <v>435</v>
      </c>
      <c r="AS3227" t="s">
        <v>1061</v>
      </c>
    </row>
    <row r="3228" spans="44:45" x14ac:dyDescent="0.15">
      <c r="AR3228" t="s">
        <v>435</v>
      </c>
      <c r="AS3228" t="s">
        <v>1083</v>
      </c>
    </row>
    <row r="3229" spans="44:45" x14ac:dyDescent="0.15">
      <c r="AR3229" t="s">
        <v>435</v>
      </c>
      <c r="AS3229" t="s">
        <v>1062</v>
      </c>
    </row>
    <row r="3230" spans="44:45" x14ac:dyDescent="0.15">
      <c r="AR3230" t="s">
        <v>435</v>
      </c>
      <c r="AS3230" t="s">
        <v>1798</v>
      </c>
    </row>
    <row r="3231" spans="44:45" x14ac:dyDescent="0.15">
      <c r="AR3231" t="s">
        <v>397</v>
      </c>
      <c r="AS3231" t="s">
        <v>1440</v>
      </c>
    </row>
    <row r="3232" spans="44:45" x14ac:dyDescent="0.15">
      <c r="AR3232" t="s">
        <v>397</v>
      </c>
      <c r="AS3232" t="s">
        <v>1044</v>
      </c>
    </row>
    <row r="3233" spans="44:45" x14ac:dyDescent="0.15">
      <c r="AR3233" t="s">
        <v>397</v>
      </c>
      <c r="AS3233" t="s">
        <v>1061</v>
      </c>
    </row>
    <row r="3234" spans="44:45" x14ac:dyDescent="0.15">
      <c r="AR3234" t="s">
        <v>397</v>
      </c>
      <c r="AS3234" t="s">
        <v>1109</v>
      </c>
    </row>
    <row r="3235" spans="44:45" x14ac:dyDescent="0.15">
      <c r="AR3235" t="s">
        <v>397</v>
      </c>
      <c r="AS3235" t="s">
        <v>1799</v>
      </c>
    </row>
    <row r="3236" spans="44:45" x14ac:dyDescent="0.15">
      <c r="AR3236" t="s">
        <v>397</v>
      </c>
      <c r="AS3236" t="s">
        <v>1060</v>
      </c>
    </row>
    <row r="3237" spans="44:45" x14ac:dyDescent="0.15">
      <c r="AR3237" t="s">
        <v>397</v>
      </c>
      <c r="AS3237" t="s">
        <v>1061</v>
      </c>
    </row>
    <row r="3238" spans="44:45" x14ac:dyDescent="0.15">
      <c r="AR3238" t="s">
        <v>397</v>
      </c>
      <c r="AS3238" t="s">
        <v>1053</v>
      </c>
    </row>
    <row r="3239" spans="44:45" x14ac:dyDescent="0.15">
      <c r="AR3239" t="s">
        <v>397</v>
      </c>
      <c r="AS3239" t="s">
        <v>1062</v>
      </c>
    </row>
    <row r="3240" spans="44:45" x14ac:dyDescent="0.15">
      <c r="AR3240" t="s">
        <v>397</v>
      </c>
      <c r="AS3240" t="s">
        <v>1800</v>
      </c>
    </row>
    <row r="3241" spans="44:45" x14ac:dyDescent="0.15">
      <c r="AR3241" t="s">
        <v>397</v>
      </c>
      <c r="AS3241" t="s">
        <v>1060</v>
      </c>
    </row>
    <row r="3242" spans="44:45" x14ac:dyDescent="0.15">
      <c r="AR3242" t="s">
        <v>397</v>
      </c>
      <c r="AS3242" t="s">
        <v>1061</v>
      </c>
    </row>
    <row r="3243" spans="44:45" x14ac:dyDescent="0.15">
      <c r="AR3243" t="s">
        <v>397</v>
      </c>
      <c r="AS3243" t="s">
        <v>1082</v>
      </c>
    </row>
    <row r="3244" spans="44:45" x14ac:dyDescent="0.15">
      <c r="AR3244" t="s">
        <v>397</v>
      </c>
      <c r="AS3244" t="s">
        <v>1062</v>
      </c>
    </row>
    <row r="3245" spans="44:45" x14ac:dyDescent="0.15">
      <c r="AR3245" t="s">
        <v>397</v>
      </c>
      <c r="AS3245" t="s">
        <v>1789</v>
      </c>
    </row>
    <row r="3246" spans="44:45" x14ac:dyDescent="0.15">
      <c r="AR3246" t="s">
        <v>442</v>
      </c>
      <c r="AS3246" t="s">
        <v>1444</v>
      </c>
    </row>
    <row r="3247" spans="44:45" x14ac:dyDescent="0.15">
      <c r="AR3247" t="s">
        <v>442</v>
      </c>
      <c r="AS3247" t="s">
        <v>1060</v>
      </c>
    </row>
    <row r="3248" spans="44:45" x14ac:dyDescent="0.15">
      <c r="AR3248" t="s">
        <v>442</v>
      </c>
      <c r="AS3248" t="s">
        <v>1141</v>
      </c>
    </row>
    <row r="3249" spans="44:45" x14ac:dyDescent="0.15">
      <c r="AR3249" t="s">
        <v>442</v>
      </c>
      <c r="AS3249" t="s">
        <v>1053</v>
      </c>
    </row>
    <row r="3250" spans="44:45" x14ac:dyDescent="0.15">
      <c r="AR3250" t="s">
        <v>442</v>
      </c>
      <c r="AS3250" t="s">
        <v>1142</v>
      </c>
    </row>
    <row r="3251" spans="44:45" x14ac:dyDescent="0.15">
      <c r="AR3251" t="s">
        <v>442</v>
      </c>
      <c r="AS3251" t="s">
        <v>1064</v>
      </c>
    </row>
    <row r="3252" spans="44:45" x14ac:dyDescent="0.15">
      <c r="AR3252" t="s">
        <v>442</v>
      </c>
      <c r="AS3252" t="s">
        <v>1143</v>
      </c>
    </row>
    <row r="3253" spans="44:45" x14ac:dyDescent="0.15">
      <c r="AR3253" t="s">
        <v>442</v>
      </c>
      <c r="AS3253" t="s">
        <v>1801</v>
      </c>
    </row>
    <row r="3254" spans="44:45" x14ac:dyDescent="0.15">
      <c r="AR3254" t="s">
        <v>442</v>
      </c>
      <c r="AS3254" t="s">
        <v>1060</v>
      </c>
    </row>
    <row r="3255" spans="44:45" x14ac:dyDescent="0.15">
      <c r="AR3255" t="s">
        <v>442</v>
      </c>
      <c r="AS3255" t="s">
        <v>1061</v>
      </c>
    </row>
    <row r="3256" spans="44:45" x14ac:dyDescent="0.15">
      <c r="AR3256" t="s">
        <v>442</v>
      </c>
      <c r="AS3256" t="s">
        <v>1082</v>
      </c>
    </row>
    <row r="3257" spans="44:45" x14ac:dyDescent="0.15">
      <c r="AR3257" t="s">
        <v>442</v>
      </c>
      <c r="AS3257" t="s">
        <v>1062</v>
      </c>
    </row>
    <row r="3258" spans="44:45" x14ac:dyDescent="0.15">
      <c r="AR3258" t="s">
        <v>442</v>
      </c>
      <c r="AS3258" t="s">
        <v>1802</v>
      </c>
    </row>
    <row r="3259" spans="44:45" x14ac:dyDescent="0.15">
      <c r="AR3259" t="s">
        <v>442</v>
      </c>
      <c r="AS3259" t="s">
        <v>1060</v>
      </c>
    </row>
    <row r="3260" spans="44:45" x14ac:dyDescent="0.15">
      <c r="AR3260" t="s">
        <v>442</v>
      </c>
      <c r="AS3260" t="s">
        <v>1061</v>
      </c>
    </row>
    <row r="3261" spans="44:45" x14ac:dyDescent="0.15">
      <c r="AR3261" t="s">
        <v>442</v>
      </c>
      <c r="AS3261" t="s">
        <v>1053</v>
      </c>
    </row>
    <row r="3262" spans="44:45" x14ac:dyDescent="0.15">
      <c r="AR3262" t="s">
        <v>442</v>
      </c>
      <c r="AS3262" t="s">
        <v>1062</v>
      </c>
    </row>
    <row r="3263" spans="44:45" x14ac:dyDescent="0.15">
      <c r="AR3263" t="s">
        <v>442</v>
      </c>
      <c r="AS3263" t="s">
        <v>1412</v>
      </c>
    </row>
    <row r="3264" spans="44:45" x14ac:dyDescent="0.15">
      <c r="AR3264" t="s">
        <v>438</v>
      </c>
      <c r="AS3264" t="s">
        <v>1448</v>
      </c>
    </row>
    <row r="3265" spans="44:45" x14ac:dyDescent="0.15">
      <c r="AR3265" t="s">
        <v>438</v>
      </c>
      <c r="AS3265" t="s">
        <v>1044</v>
      </c>
    </row>
    <row r="3266" spans="44:45" x14ac:dyDescent="0.15">
      <c r="AR3266" t="s">
        <v>438</v>
      </c>
      <c r="AS3266" t="s">
        <v>1045</v>
      </c>
    </row>
    <row r="3267" spans="44:45" x14ac:dyDescent="0.15">
      <c r="AR3267" t="s">
        <v>438</v>
      </c>
      <c r="AS3267" t="s">
        <v>1046</v>
      </c>
    </row>
    <row r="3268" spans="44:45" x14ac:dyDescent="0.15">
      <c r="AR3268" t="s">
        <v>438</v>
      </c>
      <c r="AS3268" t="s">
        <v>1047</v>
      </c>
    </row>
    <row r="3269" spans="44:45" x14ac:dyDescent="0.15">
      <c r="AR3269" t="s">
        <v>438</v>
      </c>
      <c r="AS3269" t="s">
        <v>1064</v>
      </c>
    </row>
    <row r="3270" spans="44:45" x14ac:dyDescent="0.15">
      <c r="AR3270" t="s">
        <v>438</v>
      </c>
      <c r="AS3270" t="s">
        <v>1449</v>
      </c>
    </row>
    <row r="3271" spans="44:45" x14ac:dyDescent="0.15">
      <c r="AR3271" t="s">
        <v>438</v>
      </c>
      <c r="AS3271" t="s">
        <v>1044</v>
      </c>
    </row>
    <row r="3272" spans="44:45" x14ac:dyDescent="0.15">
      <c r="AR3272" t="s">
        <v>438</v>
      </c>
      <c r="AS3272" t="s">
        <v>1061</v>
      </c>
    </row>
    <row r="3273" spans="44:45" x14ac:dyDescent="0.15">
      <c r="AR3273" t="s">
        <v>438</v>
      </c>
      <c r="AS3273" t="s">
        <v>1053</v>
      </c>
    </row>
    <row r="3274" spans="44:45" x14ac:dyDescent="0.15">
      <c r="AR3274" t="s">
        <v>438</v>
      </c>
      <c r="AS3274" t="s">
        <v>1062</v>
      </c>
    </row>
    <row r="3275" spans="44:45" x14ac:dyDescent="0.15">
      <c r="AR3275" t="s">
        <v>438</v>
      </c>
      <c r="AS3275" t="s">
        <v>1803</v>
      </c>
    </row>
    <row r="3276" spans="44:45" x14ac:dyDescent="0.15">
      <c r="AR3276" t="s">
        <v>438</v>
      </c>
      <c r="AS3276" t="s">
        <v>1060</v>
      </c>
    </row>
    <row r="3277" spans="44:45" x14ac:dyDescent="0.15">
      <c r="AR3277" t="s">
        <v>438</v>
      </c>
      <c r="AS3277" t="s">
        <v>1061</v>
      </c>
    </row>
    <row r="3278" spans="44:45" x14ac:dyDescent="0.15">
      <c r="AR3278" t="s">
        <v>438</v>
      </c>
      <c r="AS3278" t="s">
        <v>1053</v>
      </c>
    </row>
    <row r="3279" spans="44:45" x14ac:dyDescent="0.15">
      <c r="AR3279" t="s">
        <v>438</v>
      </c>
      <c r="AS3279" t="s">
        <v>1062</v>
      </c>
    </row>
    <row r="3280" spans="44:45" x14ac:dyDescent="0.15">
      <c r="AR3280" t="s">
        <v>438</v>
      </c>
      <c r="AS3280" t="s">
        <v>1804</v>
      </c>
    </row>
    <row r="3281" spans="44:45" x14ac:dyDescent="0.15">
      <c r="AR3281" t="s">
        <v>493</v>
      </c>
      <c r="AS3281" t="s">
        <v>1452</v>
      </c>
    </row>
    <row r="3282" spans="44:45" x14ac:dyDescent="0.15">
      <c r="AR3282" t="s">
        <v>493</v>
      </c>
      <c r="AS3282" t="s">
        <v>1044</v>
      </c>
    </row>
    <row r="3283" spans="44:45" x14ac:dyDescent="0.15">
      <c r="AR3283" t="s">
        <v>493</v>
      </c>
      <c r="AS3283" t="s">
        <v>1061</v>
      </c>
    </row>
    <row r="3284" spans="44:45" x14ac:dyDescent="0.15">
      <c r="AR3284" t="s">
        <v>493</v>
      </c>
      <c r="AS3284" t="s">
        <v>1083</v>
      </c>
    </row>
    <row r="3285" spans="44:45" x14ac:dyDescent="0.15">
      <c r="AR3285" t="s">
        <v>493</v>
      </c>
      <c r="AS3285" t="s">
        <v>1047</v>
      </c>
    </row>
    <row r="3286" spans="44:45" x14ac:dyDescent="0.15">
      <c r="AR3286" t="s">
        <v>493</v>
      </c>
      <c r="AS3286" t="s">
        <v>1092</v>
      </c>
    </row>
    <row r="3287" spans="44:45" x14ac:dyDescent="0.15">
      <c r="AR3287" t="s">
        <v>493</v>
      </c>
      <c r="AS3287" t="s">
        <v>1199</v>
      </c>
    </row>
    <row r="3288" spans="44:45" x14ac:dyDescent="0.15">
      <c r="AR3288" t="s">
        <v>493</v>
      </c>
      <c r="AS3288" t="s">
        <v>1044</v>
      </c>
    </row>
    <row r="3289" spans="44:45" x14ac:dyDescent="0.15">
      <c r="AR3289" t="s">
        <v>493</v>
      </c>
      <c r="AS3289" t="s">
        <v>1061</v>
      </c>
    </row>
    <row r="3290" spans="44:45" x14ac:dyDescent="0.15">
      <c r="AR3290" t="s">
        <v>493</v>
      </c>
      <c r="AS3290" t="s">
        <v>1053</v>
      </c>
    </row>
    <row r="3291" spans="44:45" x14ac:dyDescent="0.15">
      <c r="AR3291" t="s">
        <v>493</v>
      </c>
      <c r="AS3291" t="s">
        <v>1805</v>
      </c>
    </row>
    <row r="3292" spans="44:45" x14ac:dyDescent="0.15">
      <c r="AR3292" t="s">
        <v>493</v>
      </c>
      <c r="AS3292" t="s">
        <v>1070</v>
      </c>
    </row>
    <row r="3293" spans="44:45" x14ac:dyDescent="0.15">
      <c r="AR3293" t="s">
        <v>493</v>
      </c>
      <c r="AS3293" t="s">
        <v>1071</v>
      </c>
    </row>
    <row r="3294" spans="44:45" x14ac:dyDescent="0.15">
      <c r="AR3294" t="s">
        <v>493</v>
      </c>
      <c r="AS3294" t="s">
        <v>1806</v>
      </c>
    </row>
    <row r="3295" spans="44:45" x14ac:dyDescent="0.15">
      <c r="AR3295" t="s">
        <v>597</v>
      </c>
      <c r="AS3295" t="s">
        <v>1807</v>
      </c>
    </row>
    <row r="3296" spans="44:45" x14ac:dyDescent="0.15">
      <c r="AR3296" t="s">
        <v>597</v>
      </c>
      <c r="AS3296" t="s">
        <v>1060</v>
      </c>
    </row>
    <row r="3297" spans="44:45" x14ac:dyDescent="0.15">
      <c r="AR3297" t="s">
        <v>597</v>
      </c>
      <c r="AS3297" t="s">
        <v>1061</v>
      </c>
    </row>
    <row r="3298" spans="44:45" x14ac:dyDescent="0.15">
      <c r="AR3298" t="s">
        <v>597</v>
      </c>
      <c r="AS3298" t="s">
        <v>1053</v>
      </c>
    </row>
    <row r="3299" spans="44:45" x14ac:dyDescent="0.15">
      <c r="AR3299" t="s">
        <v>597</v>
      </c>
      <c r="AS3299" t="s">
        <v>1808</v>
      </c>
    </row>
    <row r="3300" spans="44:45" x14ac:dyDescent="0.15">
      <c r="AR3300" t="s">
        <v>597</v>
      </c>
      <c r="AS3300" t="s">
        <v>1060</v>
      </c>
    </row>
    <row r="3301" spans="44:45" x14ac:dyDescent="0.15">
      <c r="AR3301" t="s">
        <v>597</v>
      </c>
      <c r="AS3301" t="s">
        <v>1061</v>
      </c>
    </row>
    <row r="3302" spans="44:45" x14ac:dyDescent="0.15">
      <c r="AR3302" t="s">
        <v>597</v>
      </c>
      <c r="AS3302" t="s">
        <v>1082</v>
      </c>
    </row>
    <row r="3303" spans="44:45" x14ac:dyDescent="0.15">
      <c r="AR3303" t="s">
        <v>597</v>
      </c>
      <c r="AS3303" t="s">
        <v>1809</v>
      </c>
    </row>
    <row r="3304" spans="44:45" x14ac:dyDescent="0.15">
      <c r="AR3304" t="s">
        <v>597</v>
      </c>
      <c r="AS3304" t="s">
        <v>1060</v>
      </c>
    </row>
    <row r="3305" spans="44:45" x14ac:dyDescent="0.15">
      <c r="AR3305" t="s">
        <v>597</v>
      </c>
      <c r="AS3305" t="s">
        <v>1061</v>
      </c>
    </row>
    <row r="3306" spans="44:45" x14ac:dyDescent="0.15">
      <c r="AR3306" t="s">
        <v>597</v>
      </c>
      <c r="AS3306" t="s">
        <v>1082</v>
      </c>
    </row>
    <row r="3307" spans="44:45" x14ac:dyDescent="0.15">
      <c r="AR3307" t="s">
        <v>597</v>
      </c>
      <c r="AS3307" t="s">
        <v>1810</v>
      </c>
    </row>
    <row r="3308" spans="44:45" x14ac:dyDescent="0.15">
      <c r="AR3308" t="s">
        <v>134</v>
      </c>
      <c r="AS3308" t="s">
        <v>1200</v>
      </c>
    </row>
    <row r="3309" spans="44:45" x14ac:dyDescent="0.15">
      <c r="AR3309" t="s">
        <v>134</v>
      </c>
      <c r="AS3309" t="s">
        <v>1044</v>
      </c>
    </row>
    <row r="3310" spans="44:45" x14ac:dyDescent="0.15">
      <c r="AR3310" t="s">
        <v>134</v>
      </c>
      <c r="AS3310" t="s">
        <v>1045</v>
      </c>
    </row>
    <row r="3311" spans="44:45" x14ac:dyDescent="0.15">
      <c r="AR3311" t="s">
        <v>134</v>
      </c>
      <c r="AS3311" t="s">
        <v>1046</v>
      </c>
    </row>
    <row r="3312" spans="44:45" x14ac:dyDescent="0.15">
      <c r="AR3312" t="s">
        <v>134</v>
      </c>
      <c r="AS3312" t="s">
        <v>1047</v>
      </c>
    </row>
    <row r="3313" spans="44:45" x14ac:dyDescent="0.15">
      <c r="AR3313" t="s">
        <v>134</v>
      </c>
      <c r="AS3313" t="s">
        <v>1048</v>
      </c>
    </row>
    <row r="3314" spans="44:45" x14ac:dyDescent="0.15">
      <c r="AR3314" t="s">
        <v>134</v>
      </c>
      <c r="AS3314" t="s">
        <v>1049</v>
      </c>
    </row>
    <row r="3315" spans="44:45" x14ac:dyDescent="0.15">
      <c r="AR3315" t="s">
        <v>134</v>
      </c>
      <c r="AS3315" t="s">
        <v>1050</v>
      </c>
    </row>
    <row r="3316" spans="44:45" x14ac:dyDescent="0.15">
      <c r="AR3316" t="s">
        <v>134</v>
      </c>
      <c r="AS3316" t="s">
        <v>1201</v>
      </c>
    </row>
    <row r="3317" spans="44:45" x14ac:dyDescent="0.15">
      <c r="AR3317" t="s">
        <v>134</v>
      </c>
      <c r="AS3317" t="s">
        <v>1051</v>
      </c>
    </row>
    <row r="3318" spans="44:45" x14ac:dyDescent="0.15">
      <c r="AR3318" t="s">
        <v>134</v>
      </c>
      <c r="AS3318" t="s">
        <v>1052</v>
      </c>
    </row>
    <row r="3319" spans="44:45" x14ac:dyDescent="0.15">
      <c r="AR3319" t="s">
        <v>134</v>
      </c>
      <c r="AS3319" t="s">
        <v>1053</v>
      </c>
    </row>
    <row r="3320" spans="44:45" x14ac:dyDescent="0.15">
      <c r="AR3320" t="s">
        <v>134</v>
      </c>
      <c r="AS3320" t="s">
        <v>1047</v>
      </c>
    </row>
    <row r="3321" spans="44:45" x14ac:dyDescent="0.15">
      <c r="AR3321" t="s">
        <v>134</v>
      </c>
      <c r="AS3321" t="s">
        <v>1054</v>
      </c>
    </row>
    <row r="3322" spans="44:45" x14ac:dyDescent="0.15">
      <c r="AR3322" t="s">
        <v>134</v>
      </c>
      <c r="AS3322" t="s">
        <v>1811</v>
      </c>
    </row>
    <row r="3323" spans="44:45" x14ac:dyDescent="0.15">
      <c r="AR3323" t="s">
        <v>152</v>
      </c>
      <c r="AS3323" t="s">
        <v>1212</v>
      </c>
    </row>
    <row r="3324" spans="44:45" x14ac:dyDescent="0.15">
      <c r="AR3324" t="s">
        <v>152</v>
      </c>
      <c r="AS3324" t="s">
        <v>1044</v>
      </c>
    </row>
    <row r="3325" spans="44:45" x14ac:dyDescent="0.15">
      <c r="AR3325" t="s">
        <v>152</v>
      </c>
      <c r="AS3325" t="s">
        <v>1045</v>
      </c>
    </row>
    <row r="3326" spans="44:45" x14ac:dyDescent="0.15">
      <c r="AR3326" t="s">
        <v>152</v>
      </c>
      <c r="AS3326" t="s">
        <v>1055</v>
      </c>
    </row>
    <row r="3327" spans="44:45" x14ac:dyDescent="0.15">
      <c r="AR3327" t="s">
        <v>152</v>
      </c>
      <c r="AS3327" t="s">
        <v>1056</v>
      </c>
    </row>
    <row r="3328" spans="44:45" x14ac:dyDescent="0.15">
      <c r="AR3328" t="s">
        <v>152</v>
      </c>
      <c r="AS3328" t="s">
        <v>1057</v>
      </c>
    </row>
    <row r="3329" spans="44:45" x14ac:dyDescent="0.15">
      <c r="AR3329" t="s">
        <v>152</v>
      </c>
      <c r="AS3329" t="s">
        <v>1077</v>
      </c>
    </row>
    <row r="3330" spans="44:45" x14ac:dyDescent="0.15">
      <c r="AR3330" t="s">
        <v>152</v>
      </c>
      <c r="AS3330" t="s">
        <v>1213</v>
      </c>
    </row>
    <row r="3331" spans="44:45" x14ac:dyDescent="0.15">
      <c r="AR3331" t="s">
        <v>152</v>
      </c>
      <c r="AS3331" t="s">
        <v>1060</v>
      </c>
    </row>
    <row r="3332" spans="44:45" x14ac:dyDescent="0.15">
      <c r="AR3332" t="s">
        <v>152</v>
      </c>
      <c r="AS3332" t="s">
        <v>1061</v>
      </c>
    </row>
    <row r="3333" spans="44:45" x14ac:dyDescent="0.15">
      <c r="AR3333" t="s">
        <v>152</v>
      </c>
      <c r="AS3333" t="s">
        <v>1053</v>
      </c>
    </row>
    <row r="3334" spans="44:45" x14ac:dyDescent="0.15">
      <c r="AR3334" t="s">
        <v>152</v>
      </c>
      <c r="AS3334" t="s">
        <v>1062</v>
      </c>
    </row>
    <row r="3335" spans="44:45" x14ac:dyDescent="0.15">
      <c r="AR3335" t="s">
        <v>152</v>
      </c>
      <c r="AS3335" t="s">
        <v>1812</v>
      </c>
    </row>
    <row r="3336" spans="44:45" x14ac:dyDescent="0.15">
      <c r="AR3336" t="s">
        <v>152</v>
      </c>
      <c r="AS3336" t="s">
        <v>1060</v>
      </c>
    </row>
    <row r="3337" spans="44:45" x14ac:dyDescent="0.15">
      <c r="AR3337" t="s">
        <v>152</v>
      </c>
      <c r="AS3337" t="s">
        <v>1061</v>
      </c>
    </row>
    <row r="3338" spans="44:45" x14ac:dyDescent="0.15">
      <c r="AR3338" t="s">
        <v>152</v>
      </c>
      <c r="AS3338" t="s">
        <v>1082</v>
      </c>
    </row>
    <row r="3339" spans="44:45" x14ac:dyDescent="0.15">
      <c r="AR3339" t="s">
        <v>158</v>
      </c>
      <c r="AS3339" t="s">
        <v>1215</v>
      </c>
    </row>
    <row r="3340" spans="44:45" x14ac:dyDescent="0.15">
      <c r="AR3340" t="s">
        <v>158</v>
      </c>
      <c r="AS3340" t="s">
        <v>1044</v>
      </c>
    </row>
    <row r="3341" spans="44:45" x14ac:dyDescent="0.15">
      <c r="AR3341" t="s">
        <v>158</v>
      </c>
      <c r="AS3341" t="s">
        <v>1045</v>
      </c>
    </row>
    <row r="3342" spans="44:45" x14ac:dyDescent="0.15">
      <c r="AR3342" t="s">
        <v>158</v>
      </c>
      <c r="AS3342" t="s">
        <v>1053</v>
      </c>
    </row>
    <row r="3343" spans="44:45" x14ac:dyDescent="0.15">
      <c r="AR3343" t="s">
        <v>158</v>
      </c>
      <c r="AS3343" t="s">
        <v>1047</v>
      </c>
    </row>
    <row r="3344" spans="44:45" x14ac:dyDescent="0.15">
      <c r="AR3344" t="s">
        <v>158</v>
      </c>
      <c r="AS3344" t="s">
        <v>1661</v>
      </c>
    </row>
    <row r="3345" spans="44:45" x14ac:dyDescent="0.15">
      <c r="AR3345" t="s">
        <v>158</v>
      </c>
      <c r="AS3345" t="s">
        <v>1132</v>
      </c>
    </row>
    <row r="3346" spans="44:45" x14ac:dyDescent="0.15">
      <c r="AR3346" t="s">
        <v>158</v>
      </c>
      <c r="AS3346" t="s">
        <v>1133</v>
      </c>
    </row>
    <row r="3347" spans="44:45" x14ac:dyDescent="0.15">
      <c r="AR3347" t="s">
        <v>158</v>
      </c>
      <c r="AS3347" t="s">
        <v>1161</v>
      </c>
    </row>
    <row r="3348" spans="44:45" x14ac:dyDescent="0.15">
      <c r="AR3348" t="s">
        <v>158</v>
      </c>
      <c r="AS3348" t="s">
        <v>1062</v>
      </c>
    </row>
    <row r="3349" spans="44:45" x14ac:dyDescent="0.15">
      <c r="AR3349" t="s">
        <v>158</v>
      </c>
      <c r="AS3349" t="s">
        <v>1813</v>
      </c>
    </row>
    <row r="3350" spans="44:45" x14ac:dyDescent="0.15">
      <c r="AR3350" t="s">
        <v>158</v>
      </c>
      <c r="AS3350" t="s">
        <v>1132</v>
      </c>
    </row>
    <row r="3351" spans="44:45" x14ac:dyDescent="0.15">
      <c r="AR3351" t="s">
        <v>158</v>
      </c>
      <c r="AS3351" t="s">
        <v>1133</v>
      </c>
    </row>
    <row r="3352" spans="44:45" x14ac:dyDescent="0.15">
      <c r="AR3352" t="s">
        <v>158</v>
      </c>
      <c r="AS3352" t="s">
        <v>1082</v>
      </c>
    </row>
    <row r="3353" spans="44:45" x14ac:dyDescent="0.15">
      <c r="AR3353" t="s">
        <v>156</v>
      </c>
      <c r="AS3353" t="s">
        <v>1814</v>
      </c>
    </row>
    <row r="3354" spans="44:45" x14ac:dyDescent="0.15">
      <c r="AR3354" t="s">
        <v>156</v>
      </c>
      <c r="AS3354" t="s">
        <v>1044</v>
      </c>
    </row>
    <row r="3355" spans="44:45" x14ac:dyDescent="0.15">
      <c r="AR3355" t="s">
        <v>156</v>
      </c>
      <c r="AS3355" t="s">
        <v>1045</v>
      </c>
    </row>
    <row r="3356" spans="44:45" x14ac:dyDescent="0.15">
      <c r="AR3356" t="s">
        <v>156</v>
      </c>
      <c r="AS3356" t="s">
        <v>1055</v>
      </c>
    </row>
    <row r="3357" spans="44:45" x14ac:dyDescent="0.15">
      <c r="AR3357" t="s">
        <v>156</v>
      </c>
      <c r="AS3357" t="s">
        <v>1056</v>
      </c>
    </row>
    <row r="3358" spans="44:45" x14ac:dyDescent="0.15">
      <c r="AR3358" t="s">
        <v>156</v>
      </c>
      <c r="AS3358" t="s">
        <v>1057</v>
      </c>
    </row>
    <row r="3359" spans="44:45" x14ac:dyDescent="0.15">
      <c r="AR3359" t="s">
        <v>156</v>
      </c>
      <c r="AS3359" t="s">
        <v>1058</v>
      </c>
    </row>
    <row r="3360" spans="44:45" x14ac:dyDescent="0.15">
      <c r="AR3360" t="s">
        <v>156</v>
      </c>
      <c r="AS3360" t="s">
        <v>1078</v>
      </c>
    </row>
    <row r="3361" spans="44:45" x14ac:dyDescent="0.15">
      <c r="AR3361" t="s">
        <v>156</v>
      </c>
      <c r="AS3361" t="s">
        <v>1815</v>
      </c>
    </row>
    <row r="3362" spans="44:45" x14ac:dyDescent="0.15">
      <c r="AR3362" t="s">
        <v>156</v>
      </c>
      <c r="AS3362" t="s">
        <v>1060</v>
      </c>
    </row>
    <row r="3363" spans="44:45" x14ac:dyDescent="0.15">
      <c r="AR3363" t="s">
        <v>156</v>
      </c>
      <c r="AS3363" t="s">
        <v>1061</v>
      </c>
    </row>
    <row r="3364" spans="44:45" x14ac:dyDescent="0.15">
      <c r="AR3364" t="s">
        <v>156</v>
      </c>
      <c r="AS3364" t="s">
        <v>1053</v>
      </c>
    </row>
    <row r="3365" spans="44:45" x14ac:dyDescent="0.15">
      <c r="AR3365" t="s">
        <v>156</v>
      </c>
      <c r="AS3365" t="s">
        <v>1062</v>
      </c>
    </row>
    <row r="3366" spans="44:45" x14ac:dyDescent="0.15">
      <c r="AR3366" t="s">
        <v>156</v>
      </c>
      <c r="AS3366" t="s">
        <v>1816</v>
      </c>
    </row>
    <row r="3367" spans="44:45" x14ac:dyDescent="0.15">
      <c r="AR3367" t="s">
        <v>156</v>
      </c>
      <c r="AS3367" t="s">
        <v>1060</v>
      </c>
    </row>
    <row r="3368" spans="44:45" x14ac:dyDescent="0.15">
      <c r="AR3368" t="s">
        <v>156</v>
      </c>
      <c r="AS3368" t="s">
        <v>1061</v>
      </c>
    </row>
    <row r="3369" spans="44:45" x14ac:dyDescent="0.15">
      <c r="AR3369" t="s">
        <v>156</v>
      </c>
      <c r="AS3369" t="s">
        <v>1053</v>
      </c>
    </row>
    <row r="3370" spans="44:45" x14ac:dyDescent="0.15">
      <c r="AR3370" t="s">
        <v>156</v>
      </c>
      <c r="AS3370" t="s">
        <v>1062</v>
      </c>
    </row>
    <row r="3371" spans="44:45" x14ac:dyDescent="0.15">
      <c r="AR3371" t="s">
        <v>162</v>
      </c>
      <c r="AS3371" t="s">
        <v>1817</v>
      </c>
    </row>
    <row r="3372" spans="44:45" x14ac:dyDescent="0.15">
      <c r="AR3372" t="s">
        <v>162</v>
      </c>
      <c r="AS3372" t="s">
        <v>1044</v>
      </c>
    </row>
    <row r="3373" spans="44:45" x14ac:dyDescent="0.15">
      <c r="AR3373" t="s">
        <v>162</v>
      </c>
      <c r="AS3373" t="s">
        <v>1045</v>
      </c>
    </row>
    <row r="3374" spans="44:45" x14ac:dyDescent="0.15">
      <c r="AR3374" t="s">
        <v>162</v>
      </c>
      <c r="AS3374" t="s">
        <v>1046</v>
      </c>
    </row>
    <row r="3375" spans="44:45" x14ac:dyDescent="0.15">
      <c r="AR3375" t="s">
        <v>162</v>
      </c>
      <c r="AS3375" t="s">
        <v>1047</v>
      </c>
    </row>
    <row r="3376" spans="44:45" x14ac:dyDescent="0.15">
      <c r="AR3376" t="s">
        <v>162</v>
      </c>
      <c r="AS3376" t="s">
        <v>1048</v>
      </c>
    </row>
    <row r="3377" spans="44:45" x14ac:dyDescent="0.15">
      <c r="AR3377" t="s">
        <v>162</v>
      </c>
      <c r="AS3377" t="s">
        <v>1049</v>
      </c>
    </row>
    <row r="3378" spans="44:45" x14ac:dyDescent="0.15">
      <c r="AR3378" t="s">
        <v>162</v>
      </c>
      <c r="AS3378" t="s">
        <v>1079</v>
      </c>
    </row>
    <row r="3379" spans="44:45" x14ac:dyDescent="0.15">
      <c r="AR3379" t="s">
        <v>162</v>
      </c>
      <c r="AS3379" t="s">
        <v>1818</v>
      </c>
    </row>
    <row r="3380" spans="44:45" x14ac:dyDescent="0.15">
      <c r="AR3380" t="s">
        <v>162</v>
      </c>
      <c r="AS3380" t="s">
        <v>1044</v>
      </c>
    </row>
    <row r="3381" spans="44:45" x14ac:dyDescent="0.15">
      <c r="AR3381" t="s">
        <v>162</v>
      </c>
      <c r="AS3381" t="s">
        <v>1061</v>
      </c>
    </row>
    <row r="3382" spans="44:45" x14ac:dyDescent="0.15">
      <c r="AR3382" t="s">
        <v>162</v>
      </c>
      <c r="AS3382" t="s">
        <v>1053</v>
      </c>
    </row>
    <row r="3383" spans="44:45" x14ac:dyDescent="0.15">
      <c r="AR3383" t="s">
        <v>162</v>
      </c>
      <c r="AS3383" t="s">
        <v>1062</v>
      </c>
    </row>
    <row r="3384" spans="44:45" x14ac:dyDescent="0.15">
      <c r="AR3384" t="s">
        <v>162</v>
      </c>
      <c r="AS3384" t="s">
        <v>1819</v>
      </c>
    </row>
    <row r="3385" spans="44:45" x14ac:dyDescent="0.15">
      <c r="AR3385" t="s">
        <v>162</v>
      </c>
      <c r="AS3385" t="s">
        <v>1070</v>
      </c>
    </row>
    <row r="3386" spans="44:45" x14ac:dyDescent="0.15">
      <c r="AR3386" t="s">
        <v>162</v>
      </c>
      <c r="AS3386" t="s">
        <v>1071</v>
      </c>
    </row>
    <row r="3387" spans="44:45" x14ac:dyDescent="0.15">
      <c r="AR3387" t="s">
        <v>162</v>
      </c>
      <c r="AS3387" t="s">
        <v>1082</v>
      </c>
    </row>
    <row r="3388" spans="44:45" x14ac:dyDescent="0.15">
      <c r="AR3388" t="s">
        <v>160</v>
      </c>
      <c r="AS3388" t="s">
        <v>1820</v>
      </c>
    </row>
    <row r="3389" spans="44:45" x14ac:dyDescent="0.15">
      <c r="AR3389" t="s">
        <v>160</v>
      </c>
      <c r="AS3389" t="s">
        <v>1086</v>
      </c>
    </row>
    <row r="3390" spans="44:45" x14ac:dyDescent="0.15">
      <c r="AR3390" t="s">
        <v>160</v>
      </c>
      <c r="AS3390" t="s">
        <v>1061</v>
      </c>
    </row>
    <row r="3391" spans="44:45" x14ac:dyDescent="0.15">
      <c r="AR3391" t="s">
        <v>160</v>
      </c>
      <c r="AS3391" t="s">
        <v>1083</v>
      </c>
    </row>
    <row r="3392" spans="44:45" x14ac:dyDescent="0.15">
      <c r="AR3392" t="s">
        <v>160</v>
      </c>
      <c r="AS3392" t="s">
        <v>1047</v>
      </c>
    </row>
    <row r="3393" spans="44:45" x14ac:dyDescent="0.15">
      <c r="AR3393" t="s">
        <v>160</v>
      </c>
      <c r="AS3393" t="s">
        <v>1048</v>
      </c>
    </row>
    <row r="3394" spans="44:45" x14ac:dyDescent="0.15">
      <c r="AR3394" t="s">
        <v>160</v>
      </c>
      <c r="AS3394" t="s">
        <v>1049</v>
      </c>
    </row>
    <row r="3395" spans="44:45" x14ac:dyDescent="0.15">
      <c r="AR3395" t="s">
        <v>160</v>
      </c>
      <c r="AS3395" t="s">
        <v>1100</v>
      </c>
    </row>
    <row r="3396" spans="44:45" x14ac:dyDescent="0.15">
      <c r="AR3396" t="s">
        <v>160</v>
      </c>
      <c r="AS3396" t="s">
        <v>1476</v>
      </c>
    </row>
    <row r="3397" spans="44:45" x14ac:dyDescent="0.15">
      <c r="AR3397" t="s">
        <v>160</v>
      </c>
      <c r="AS3397" t="s">
        <v>1060</v>
      </c>
    </row>
    <row r="3398" spans="44:45" x14ac:dyDescent="0.15">
      <c r="AR3398" t="s">
        <v>160</v>
      </c>
      <c r="AS3398" t="s">
        <v>1061</v>
      </c>
    </row>
    <row r="3399" spans="44:45" x14ac:dyDescent="0.15">
      <c r="AR3399" t="s">
        <v>160</v>
      </c>
      <c r="AS3399" t="s">
        <v>1053</v>
      </c>
    </row>
    <row r="3400" spans="44:45" x14ac:dyDescent="0.15">
      <c r="AR3400" t="s">
        <v>160</v>
      </c>
      <c r="AS3400" t="s">
        <v>1062</v>
      </c>
    </row>
    <row r="3401" spans="44:45" x14ac:dyDescent="0.15">
      <c r="AR3401" t="s">
        <v>160</v>
      </c>
      <c r="AS3401" t="s">
        <v>1821</v>
      </c>
    </row>
    <row r="3402" spans="44:45" x14ac:dyDescent="0.15">
      <c r="AR3402" t="s">
        <v>165</v>
      </c>
      <c r="AS3402" t="s">
        <v>1323</v>
      </c>
    </row>
    <row r="3403" spans="44:45" x14ac:dyDescent="0.15">
      <c r="AR3403" t="s">
        <v>165</v>
      </c>
      <c r="AS3403" t="s">
        <v>1044</v>
      </c>
    </row>
    <row r="3404" spans="44:45" x14ac:dyDescent="0.15">
      <c r="AR3404" t="s">
        <v>165</v>
      </c>
      <c r="AS3404" t="s">
        <v>1045</v>
      </c>
    </row>
    <row r="3405" spans="44:45" x14ac:dyDescent="0.15">
      <c r="AR3405" t="s">
        <v>165</v>
      </c>
      <c r="AS3405" t="s">
        <v>1083</v>
      </c>
    </row>
    <row r="3406" spans="44:45" x14ac:dyDescent="0.15">
      <c r="AR3406" t="s">
        <v>165</v>
      </c>
      <c r="AS3406" t="s">
        <v>1080</v>
      </c>
    </row>
    <row r="3407" spans="44:45" x14ac:dyDescent="0.15">
      <c r="AR3407" t="s">
        <v>165</v>
      </c>
      <c r="AS3407" t="s">
        <v>1064</v>
      </c>
    </row>
    <row r="3408" spans="44:45" x14ac:dyDescent="0.15">
      <c r="AR3408" t="s">
        <v>165</v>
      </c>
      <c r="AS3408" t="s">
        <v>1049</v>
      </c>
    </row>
    <row r="3409" spans="44:45" x14ac:dyDescent="0.15">
      <c r="AR3409" t="s">
        <v>165</v>
      </c>
      <c r="AS3409" t="s">
        <v>1100</v>
      </c>
    </row>
    <row r="3410" spans="44:45" x14ac:dyDescent="0.15">
      <c r="AR3410" t="s">
        <v>165</v>
      </c>
      <c r="AS3410" t="s">
        <v>1822</v>
      </c>
    </row>
    <row r="3411" spans="44:45" x14ac:dyDescent="0.15">
      <c r="AR3411" t="s">
        <v>165</v>
      </c>
      <c r="AS3411" t="s">
        <v>1044</v>
      </c>
    </row>
    <row r="3412" spans="44:45" x14ac:dyDescent="0.15">
      <c r="AR3412" t="s">
        <v>165</v>
      </c>
      <c r="AS3412" t="s">
        <v>1061</v>
      </c>
    </row>
    <row r="3413" spans="44:45" x14ac:dyDescent="0.15">
      <c r="AR3413" t="s">
        <v>165</v>
      </c>
      <c r="AS3413" t="s">
        <v>1109</v>
      </c>
    </row>
    <row r="3414" spans="44:45" x14ac:dyDescent="0.15">
      <c r="AR3414" t="s">
        <v>165</v>
      </c>
      <c r="AS3414" t="s">
        <v>1823</v>
      </c>
    </row>
    <row r="3415" spans="44:45" x14ac:dyDescent="0.15">
      <c r="AR3415" t="s">
        <v>165</v>
      </c>
      <c r="AS3415" t="s">
        <v>1099</v>
      </c>
    </row>
    <row r="3416" spans="44:45" x14ac:dyDescent="0.15">
      <c r="AR3416" t="s">
        <v>165</v>
      </c>
      <c r="AS3416" t="s">
        <v>1074</v>
      </c>
    </row>
    <row r="3417" spans="44:45" x14ac:dyDescent="0.15">
      <c r="AR3417" t="s">
        <v>165</v>
      </c>
      <c r="AS3417" t="s">
        <v>1075</v>
      </c>
    </row>
    <row r="3418" spans="44:45" x14ac:dyDescent="0.15">
      <c r="AR3418" t="s">
        <v>165</v>
      </c>
      <c r="AS3418" t="s">
        <v>1062</v>
      </c>
    </row>
    <row r="3419" spans="44:45" x14ac:dyDescent="0.15">
      <c r="AR3419" t="s">
        <v>165</v>
      </c>
      <c r="AS3419" t="s">
        <v>1076</v>
      </c>
    </row>
    <row r="3420" spans="44:45" x14ac:dyDescent="0.15">
      <c r="AR3420" t="s">
        <v>165</v>
      </c>
      <c r="AS3420" t="s">
        <v>1098</v>
      </c>
    </row>
    <row r="3421" spans="44:45" x14ac:dyDescent="0.15">
      <c r="AR3421" t="s">
        <v>167</v>
      </c>
      <c r="AS3421" t="s">
        <v>1824</v>
      </c>
    </row>
    <row r="3422" spans="44:45" x14ac:dyDescent="0.15">
      <c r="AR3422" t="s">
        <v>167</v>
      </c>
      <c r="AS3422" t="s">
        <v>1044</v>
      </c>
    </row>
    <row r="3423" spans="44:45" x14ac:dyDescent="0.15">
      <c r="AR3423" t="s">
        <v>167</v>
      </c>
      <c r="AS3423" t="s">
        <v>1045</v>
      </c>
    </row>
    <row r="3424" spans="44:45" x14ac:dyDescent="0.15">
      <c r="AR3424" t="s">
        <v>167</v>
      </c>
      <c r="AS3424" t="s">
        <v>1083</v>
      </c>
    </row>
    <row r="3425" spans="44:45" x14ac:dyDescent="0.15">
      <c r="AR3425" t="s">
        <v>167</v>
      </c>
      <c r="AS3425" t="s">
        <v>1047</v>
      </c>
    </row>
    <row r="3426" spans="44:45" x14ac:dyDescent="0.15">
      <c r="AR3426" t="s">
        <v>167</v>
      </c>
      <c r="AS3426" t="s">
        <v>1064</v>
      </c>
    </row>
    <row r="3427" spans="44:45" x14ac:dyDescent="0.15">
      <c r="AR3427" t="s">
        <v>167</v>
      </c>
      <c r="AS3427" t="s">
        <v>1081</v>
      </c>
    </row>
    <row r="3428" spans="44:45" x14ac:dyDescent="0.15">
      <c r="AR3428" t="s">
        <v>167</v>
      </c>
      <c r="AS3428" t="s">
        <v>1676</v>
      </c>
    </row>
    <row r="3429" spans="44:45" x14ac:dyDescent="0.15">
      <c r="AR3429" t="s">
        <v>167</v>
      </c>
      <c r="AS3429" t="s">
        <v>1060</v>
      </c>
    </row>
    <row r="3430" spans="44:45" x14ac:dyDescent="0.15">
      <c r="AR3430" t="s">
        <v>167</v>
      </c>
      <c r="AS3430" t="s">
        <v>1087</v>
      </c>
    </row>
    <row r="3431" spans="44:45" x14ac:dyDescent="0.15">
      <c r="AR3431" t="s">
        <v>167</v>
      </c>
      <c r="AS3431" t="s">
        <v>1053</v>
      </c>
    </row>
    <row r="3432" spans="44:45" x14ac:dyDescent="0.15">
      <c r="AR3432" t="s">
        <v>167</v>
      </c>
      <c r="AS3432" t="s">
        <v>1080</v>
      </c>
    </row>
    <row r="3433" spans="44:45" x14ac:dyDescent="0.15">
      <c r="AR3433" t="s">
        <v>167</v>
      </c>
      <c r="AS3433" t="s">
        <v>1064</v>
      </c>
    </row>
    <row r="3434" spans="44:45" x14ac:dyDescent="0.15">
      <c r="AR3434" t="s">
        <v>167</v>
      </c>
      <c r="AS3434" t="s">
        <v>1098</v>
      </c>
    </row>
    <row r="3435" spans="44:45" x14ac:dyDescent="0.15">
      <c r="AR3435" t="s">
        <v>167</v>
      </c>
      <c r="AS3435" t="s">
        <v>1825</v>
      </c>
    </row>
    <row r="3436" spans="44:45" x14ac:dyDescent="0.15">
      <c r="AR3436" t="s">
        <v>167</v>
      </c>
      <c r="AS3436" t="s">
        <v>1070</v>
      </c>
    </row>
    <row r="3437" spans="44:45" x14ac:dyDescent="0.15">
      <c r="AR3437" t="s">
        <v>167</v>
      </c>
      <c r="AS3437" t="s">
        <v>1071</v>
      </c>
    </row>
    <row r="3438" spans="44:45" x14ac:dyDescent="0.15">
      <c r="AR3438" t="s">
        <v>339</v>
      </c>
      <c r="AS3438" t="s">
        <v>1230</v>
      </c>
    </row>
    <row r="3439" spans="44:45" x14ac:dyDescent="0.15">
      <c r="AR3439" t="s">
        <v>339</v>
      </c>
      <c r="AS3439" t="s">
        <v>1044</v>
      </c>
    </row>
    <row r="3440" spans="44:45" x14ac:dyDescent="0.15">
      <c r="AR3440" t="s">
        <v>339</v>
      </c>
      <c r="AS3440" t="s">
        <v>1045</v>
      </c>
    </row>
    <row r="3441" spans="44:45" x14ac:dyDescent="0.15">
      <c r="AR3441" t="s">
        <v>339</v>
      </c>
      <c r="AS3441" t="s">
        <v>1055</v>
      </c>
    </row>
    <row r="3442" spans="44:45" x14ac:dyDescent="0.15">
      <c r="AR3442" t="s">
        <v>339</v>
      </c>
      <c r="AS3442" t="s">
        <v>1056</v>
      </c>
    </row>
    <row r="3443" spans="44:45" x14ac:dyDescent="0.15">
      <c r="AR3443" t="s">
        <v>339</v>
      </c>
      <c r="AS3443" t="s">
        <v>1064</v>
      </c>
    </row>
    <row r="3444" spans="44:45" x14ac:dyDescent="0.15">
      <c r="AR3444" t="s">
        <v>339</v>
      </c>
      <c r="AS3444" t="s">
        <v>1678</v>
      </c>
    </row>
    <row r="3445" spans="44:45" x14ac:dyDescent="0.15">
      <c r="AR3445" t="s">
        <v>339</v>
      </c>
      <c r="AS3445" t="s">
        <v>1044</v>
      </c>
    </row>
    <row r="3446" spans="44:45" x14ac:dyDescent="0.15">
      <c r="AR3446" t="s">
        <v>339</v>
      </c>
      <c r="AS3446" t="s">
        <v>1061</v>
      </c>
    </row>
    <row r="3447" spans="44:45" x14ac:dyDescent="0.15">
      <c r="AR3447" t="s">
        <v>339</v>
      </c>
      <c r="AS3447" t="s">
        <v>1053</v>
      </c>
    </row>
    <row r="3448" spans="44:45" x14ac:dyDescent="0.15">
      <c r="AR3448" t="s">
        <v>339</v>
      </c>
      <c r="AS3448" t="s">
        <v>1062</v>
      </c>
    </row>
    <row r="3449" spans="44:45" x14ac:dyDescent="0.15">
      <c r="AR3449" t="s">
        <v>339</v>
      </c>
      <c r="AS3449" t="s">
        <v>1826</v>
      </c>
    </row>
    <row r="3450" spans="44:45" x14ac:dyDescent="0.15">
      <c r="AR3450" t="s">
        <v>339</v>
      </c>
      <c r="AS3450" t="s">
        <v>1060</v>
      </c>
    </row>
    <row r="3451" spans="44:45" x14ac:dyDescent="0.15">
      <c r="AR3451" t="s">
        <v>339</v>
      </c>
      <c r="AS3451" t="s">
        <v>1061</v>
      </c>
    </row>
    <row r="3452" spans="44:45" x14ac:dyDescent="0.15">
      <c r="AR3452" t="s">
        <v>339</v>
      </c>
      <c r="AS3452" t="s">
        <v>1053</v>
      </c>
    </row>
    <row r="3453" spans="44:45" x14ac:dyDescent="0.15">
      <c r="AR3453" t="s">
        <v>339</v>
      </c>
      <c r="AS3453" t="s">
        <v>1062</v>
      </c>
    </row>
    <row r="3454" spans="44:45" x14ac:dyDescent="0.15">
      <c r="AR3454" t="s">
        <v>339</v>
      </c>
      <c r="AS3454" t="s">
        <v>1827</v>
      </c>
    </row>
    <row r="3455" spans="44:45" x14ac:dyDescent="0.15">
      <c r="AR3455" t="s">
        <v>468</v>
      </c>
      <c r="AS3455" t="s">
        <v>1234</v>
      </c>
    </row>
    <row r="3456" spans="44:45" x14ac:dyDescent="0.15">
      <c r="AR3456" t="s">
        <v>468</v>
      </c>
      <c r="AS3456" t="s">
        <v>1086</v>
      </c>
    </row>
    <row r="3457" spans="44:45" x14ac:dyDescent="0.15">
      <c r="AR3457" t="s">
        <v>468</v>
      </c>
      <c r="AS3457" t="s">
        <v>1061</v>
      </c>
    </row>
    <row r="3458" spans="44:45" x14ac:dyDescent="0.15">
      <c r="AR3458" t="s">
        <v>468</v>
      </c>
      <c r="AS3458" t="s">
        <v>1083</v>
      </c>
    </row>
    <row r="3459" spans="44:45" x14ac:dyDescent="0.15">
      <c r="AR3459" t="s">
        <v>468</v>
      </c>
      <c r="AS3459" t="s">
        <v>1047</v>
      </c>
    </row>
    <row r="3460" spans="44:45" x14ac:dyDescent="0.15">
      <c r="AR3460" t="s">
        <v>468</v>
      </c>
      <c r="AS3460" t="s">
        <v>1048</v>
      </c>
    </row>
    <row r="3461" spans="44:45" x14ac:dyDescent="0.15">
      <c r="AR3461" t="s">
        <v>468</v>
      </c>
      <c r="AS3461" t="s">
        <v>1049</v>
      </c>
    </row>
    <row r="3462" spans="44:45" x14ac:dyDescent="0.15">
      <c r="AR3462" t="s">
        <v>468</v>
      </c>
      <c r="AS3462" t="s">
        <v>1235</v>
      </c>
    </row>
    <row r="3463" spans="44:45" x14ac:dyDescent="0.15">
      <c r="AR3463" t="s">
        <v>468</v>
      </c>
      <c r="AS3463" t="s">
        <v>1060</v>
      </c>
    </row>
    <row r="3464" spans="44:45" x14ac:dyDescent="0.15">
      <c r="AR3464" t="s">
        <v>468</v>
      </c>
      <c r="AS3464" t="s">
        <v>1087</v>
      </c>
    </row>
    <row r="3465" spans="44:45" x14ac:dyDescent="0.15">
      <c r="AR3465" t="s">
        <v>468</v>
      </c>
      <c r="AS3465" t="s">
        <v>1053</v>
      </c>
    </row>
    <row r="3466" spans="44:45" x14ac:dyDescent="0.15">
      <c r="AR3466" t="s">
        <v>468</v>
      </c>
      <c r="AS3466" t="s">
        <v>1080</v>
      </c>
    </row>
    <row r="3467" spans="44:45" x14ac:dyDescent="0.15">
      <c r="AR3467" t="s">
        <v>468</v>
      </c>
      <c r="AS3467" t="s">
        <v>1076</v>
      </c>
    </row>
    <row r="3468" spans="44:45" x14ac:dyDescent="0.15">
      <c r="AR3468" t="s">
        <v>468</v>
      </c>
      <c r="AS3468" t="s">
        <v>1828</v>
      </c>
    </row>
    <row r="3469" spans="44:45" x14ac:dyDescent="0.15">
      <c r="AR3469" t="s">
        <v>468</v>
      </c>
      <c r="AS3469" t="s">
        <v>1829</v>
      </c>
    </row>
    <row r="3470" spans="44:45" x14ac:dyDescent="0.15">
      <c r="AR3470" t="s">
        <v>470</v>
      </c>
      <c r="AS3470" t="s">
        <v>1238</v>
      </c>
    </row>
    <row r="3471" spans="44:45" x14ac:dyDescent="0.15">
      <c r="AR3471" t="s">
        <v>470</v>
      </c>
      <c r="AS3471" t="s">
        <v>1051</v>
      </c>
    </row>
    <row r="3472" spans="44:45" x14ac:dyDescent="0.15">
      <c r="AR3472" t="s">
        <v>470</v>
      </c>
      <c r="AS3472" t="s">
        <v>1045</v>
      </c>
    </row>
    <row r="3473" spans="44:45" x14ac:dyDescent="0.15">
      <c r="AR3473" t="s">
        <v>470</v>
      </c>
      <c r="AS3473" t="s">
        <v>1046</v>
      </c>
    </row>
    <row r="3474" spans="44:45" x14ac:dyDescent="0.15">
      <c r="AR3474" t="s">
        <v>470</v>
      </c>
      <c r="AS3474" t="s">
        <v>1080</v>
      </c>
    </row>
    <row r="3475" spans="44:45" x14ac:dyDescent="0.15">
      <c r="AR3475" t="s">
        <v>470</v>
      </c>
      <c r="AS3475" t="s">
        <v>1064</v>
      </c>
    </row>
    <row r="3476" spans="44:45" x14ac:dyDescent="0.15">
      <c r="AR3476" t="s">
        <v>470</v>
      </c>
      <c r="AS3476" t="s">
        <v>1088</v>
      </c>
    </row>
    <row r="3477" spans="44:45" x14ac:dyDescent="0.15">
      <c r="AR3477" t="s">
        <v>470</v>
      </c>
      <c r="AS3477" t="s">
        <v>1830</v>
      </c>
    </row>
    <row r="3478" spans="44:45" x14ac:dyDescent="0.15">
      <c r="AR3478" t="s">
        <v>470</v>
      </c>
      <c r="AS3478" t="s">
        <v>1044</v>
      </c>
    </row>
    <row r="3479" spans="44:45" x14ac:dyDescent="0.15">
      <c r="AR3479" t="s">
        <v>470</v>
      </c>
      <c r="AS3479" t="s">
        <v>1061</v>
      </c>
    </row>
    <row r="3480" spans="44:45" x14ac:dyDescent="0.15">
      <c r="AR3480" t="s">
        <v>470</v>
      </c>
      <c r="AS3480" t="s">
        <v>1053</v>
      </c>
    </row>
    <row r="3481" spans="44:45" x14ac:dyDescent="0.15">
      <c r="AR3481" t="s">
        <v>470</v>
      </c>
      <c r="AS3481" t="s">
        <v>1062</v>
      </c>
    </row>
    <row r="3482" spans="44:45" x14ac:dyDescent="0.15">
      <c r="AR3482" t="s">
        <v>470</v>
      </c>
      <c r="AS3482" t="s">
        <v>1831</v>
      </c>
    </row>
    <row r="3483" spans="44:45" x14ac:dyDescent="0.15">
      <c r="AR3483" t="s">
        <v>470</v>
      </c>
      <c r="AS3483" t="s">
        <v>1829</v>
      </c>
    </row>
    <row r="3484" spans="44:45" x14ac:dyDescent="0.15">
      <c r="AR3484" t="s">
        <v>519</v>
      </c>
      <c r="AS3484" t="s">
        <v>1242</v>
      </c>
    </row>
    <row r="3485" spans="44:45" x14ac:dyDescent="0.15">
      <c r="AR3485" t="s">
        <v>519</v>
      </c>
      <c r="AS3485" t="s">
        <v>1044</v>
      </c>
    </row>
    <row r="3486" spans="44:45" x14ac:dyDescent="0.15">
      <c r="AR3486" t="s">
        <v>519</v>
      </c>
      <c r="AS3486" t="s">
        <v>1045</v>
      </c>
    </row>
    <row r="3487" spans="44:45" x14ac:dyDescent="0.15">
      <c r="AR3487" t="s">
        <v>519</v>
      </c>
      <c r="AS3487" t="s">
        <v>1055</v>
      </c>
    </row>
    <row r="3488" spans="44:45" x14ac:dyDescent="0.15">
      <c r="AR3488" t="s">
        <v>519</v>
      </c>
      <c r="AS3488" t="s">
        <v>1056</v>
      </c>
    </row>
    <row r="3489" spans="44:45" x14ac:dyDescent="0.15">
      <c r="AR3489" t="s">
        <v>519</v>
      </c>
      <c r="AS3489" t="s">
        <v>1064</v>
      </c>
    </row>
    <row r="3490" spans="44:45" x14ac:dyDescent="0.15">
      <c r="AR3490" t="s">
        <v>519</v>
      </c>
      <c r="AS3490" t="s">
        <v>1243</v>
      </c>
    </row>
    <row r="3491" spans="44:45" x14ac:dyDescent="0.15">
      <c r="AR3491" t="s">
        <v>519</v>
      </c>
      <c r="AS3491" t="s">
        <v>1060</v>
      </c>
    </row>
    <row r="3492" spans="44:45" x14ac:dyDescent="0.15">
      <c r="AR3492" t="s">
        <v>519</v>
      </c>
      <c r="AS3492" t="s">
        <v>1061</v>
      </c>
    </row>
    <row r="3493" spans="44:45" x14ac:dyDescent="0.15">
      <c r="AR3493" t="s">
        <v>519</v>
      </c>
      <c r="AS3493" t="s">
        <v>1053</v>
      </c>
    </row>
    <row r="3494" spans="44:45" x14ac:dyDescent="0.15">
      <c r="AR3494" t="s">
        <v>519</v>
      </c>
      <c r="AS3494" t="s">
        <v>1062</v>
      </c>
    </row>
    <row r="3495" spans="44:45" x14ac:dyDescent="0.15">
      <c r="AR3495" t="s">
        <v>519</v>
      </c>
      <c r="AS3495" t="s">
        <v>1832</v>
      </c>
    </row>
    <row r="3496" spans="44:45" x14ac:dyDescent="0.15">
      <c r="AR3496" t="s">
        <v>519</v>
      </c>
      <c r="AS3496" t="s">
        <v>1060</v>
      </c>
    </row>
    <row r="3497" spans="44:45" x14ac:dyDescent="0.15">
      <c r="AR3497" t="s">
        <v>519</v>
      </c>
      <c r="AS3497" t="s">
        <v>1061</v>
      </c>
    </row>
    <row r="3498" spans="44:45" x14ac:dyDescent="0.15">
      <c r="AR3498" t="s">
        <v>519</v>
      </c>
      <c r="AS3498" t="s">
        <v>1082</v>
      </c>
    </row>
    <row r="3499" spans="44:45" x14ac:dyDescent="0.15">
      <c r="AR3499" t="s">
        <v>519</v>
      </c>
      <c r="AS3499" t="s">
        <v>1062</v>
      </c>
    </row>
    <row r="3500" spans="44:45" x14ac:dyDescent="0.15">
      <c r="AR3500" t="s">
        <v>519</v>
      </c>
      <c r="AS3500" t="s">
        <v>1833</v>
      </c>
    </row>
    <row r="3501" spans="44:45" x14ac:dyDescent="0.15">
      <c r="AR3501" t="s">
        <v>173</v>
      </c>
      <c r="AS3501" t="s">
        <v>1834</v>
      </c>
    </row>
    <row r="3502" spans="44:45" x14ac:dyDescent="0.15">
      <c r="AR3502" t="s">
        <v>173</v>
      </c>
      <c r="AS3502" t="s">
        <v>1044</v>
      </c>
    </row>
    <row r="3503" spans="44:45" x14ac:dyDescent="0.15">
      <c r="AR3503" t="s">
        <v>173</v>
      </c>
      <c r="AS3503" t="s">
        <v>1045</v>
      </c>
    </row>
    <row r="3504" spans="44:45" x14ac:dyDescent="0.15">
      <c r="AR3504" t="s">
        <v>173</v>
      </c>
      <c r="AS3504" t="s">
        <v>1055</v>
      </c>
    </row>
    <row r="3505" spans="44:45" x14ac:dyDescent="0.15">
      <c r="AR3505" t="s">
        <v>173</v>
      </c>
      <c r="AS3505" t="s">
        <v>1056</v>
      </c>
    </row>
    <row r="3506" spans="44:45" x14ac:dyDescent="0.15">
      <c r="AR3506" t="s">
        <v>173</v>
      </c>
      <c r="AS3506" t="s">
        <v>1064</v>
      </c>
    </row>
    <row r="3507" spans="44:45" x14ac:dyDescent="0.15">
      <c r="AR3507" t="s">
        <v>173</v>
      </c>
      <c r="AS3507" t="s">
        <v>1687</v>
      </c>
    </row>
    <row r="3508" spans="44:45" x14ac:dyDescent="0.15">
      <c r="AR3508" t="s">
        <v>173</v>
      </c>
      <c r="AS3508" t="s">
        <v>1060</v>
      </c>
    </row>
    <row r="3509" spans="44:45" x14ac:dyDescent="0.15">
      <c r="AR3509" t="s">
        <v>173</v>
      </c>
      <c r="AS3509" t="s">
        <v>1061</v>
      </c>
    </row>
    <row r="3510" spans="44:45" x14ac:dyDescent="0.15">
      <c r="AR3510" t="s">
        <v>173</v>
      </c>
      <c r="AS3510" t="s">
        <v>1053</v>
      </c>
    </row>
    <row r="3511" spans="44:45" x14ac:dyDescent="0.15">
      <c r="AR3511" t="s">
        <v>173</v>
      </c>
      <c r="AS3511" t="s">
        <v>1835</v>
      </c>
    </row>
    <row r="3512" spans="44:45" x14ac:dyDescent="0.15">
      <c r="AR3512" t="s">
        <v>173</v>
      </c>
      <c r="AS3512" t="s">
        <v>1060</v>
      </c>
    </row>
    <row r="3513" spans="44:45" x14ac:dyDescent="0.15">
      <c r="AR3513" t="s">
        <v>173</v>
      </c>
      <c r="AS3513" t="s">
        <v>1061</v>
      </c>
    </row>
    <row r="3514" spans="44:45" x14ac:dyDescent="0.15">
      <c r="AR3514" t="s">
        <v>173</v>
      </c>
      <c r="AS3514" t="s">
        <v>1053</v>
      </c>
    </row>
    <row r="3515" spans="44:45" x14ac:dyDescent="0.15">
      <c r="AR3515" t="s">
        <v>173</v>
      </c>
      <c r="AS3515" t="s">
        <v>1062</v>
      </c>
    </row>
    <row r="3516" spans="44:45" x14ac:dyDescent="0.15">
      <c r="AR3516" t="s">
        <v>144</v>
      </c>
      <c r="AS3516" t="s">
        <v>1252</v>
      </c>
    </row>
    <row r="3517" spans="44:45" x14ac:dyDescent="0.15">
      <c r="AR3517" t="s">
        <v>144</v>
      </c>
      <c r="AS3517" t="s">
        <v>1044</v>
      </c>
    </row>
    <row r="3518" spans="44:45" x14ac:dyDescent="0.15">
      <c r="AR3518" t="s">
        <v>144</v>
      </c>
      <c r="AS3518" t="s">
        <v>1087</v>
      </c>
    </row>
    <row r="3519" spans="44:45" x14ac:dyDescent="0.15">
      <c r="AR3519" t="s">
        <v>144</v>
      </c>
      <c r="AS3519" t="s">
        <v>1053</v>
      </c>
    </row>
    <row r="3520" spans="44:45" x14ac:dyDescent="0.15">
      <c r="AR3520" t="s">
        <v>144</v>
      </c>
      <c r="AS3520" t="s">
        <v>1080</v>
      </c>
    </row>
    <row r="3521" spans="44:45" x14ac:dyDescent="0.15">
      <c r="AR3521" t="s">
        <v>144</v>
      </c>
      <c r="AS3521" t="s">
        <v>1064</v>
      </c>
    </row>
    <row r="3522" spans="44:45" x14ac:dyDescent="0.15">
      <c r="AR3522" t="s">
        <v>144</v>
      </c>
      <c r="AS3522" t="s">
        <v>1836</v>
      </c>
    </row>
    <row r="3523" spans="44:45" x14ac:dyDescent="0.15">
      <c r="AR3523" t="s">
        <v>144</v>
      </c>
      <c r="AS3523" t="s">
        <v>1099</v>
      </c>
    </row>
    <row r="3524" spans="44:45" x14ac:dyDescent="0.15">
      <c r="AR3524" t="s">
        <v>144</v>
      </c>
      <c r="AS3524" t="s">
        <v>1074</v>
      </c>
    </row>
    <row r="3525" spans="44:45" x14ac:dyDescent="0.15">
      <c r="AR3525" t="s">
        <v>144</v>
      </c>
      <c r="AS3525" t="s">
        <v>1075</v>
      </c>
    </row>
    <row r="3526" spans="44:45" x14ac:dyDescent="0.15">
      <c r="AR3526" t="s">
        <v>144</v>
      </c>
      <c r="AS3526" t="s">
        <v>1068</v>
      </c>
    </row>
    <row r="3527" spans="44:45" x14ac:dyDescent="0.15">
      <c r="AR3527" t="s">
        <v>144</v>
      </c>
      <c r="AS3527" t="s">
        <v>1837</v>
      </c>
    </row>
    <row r="3528" spans="44:45" x14ac:dyDescent="0.15">
      <c r="AR3528" t="s">
        <v>144</v>
      </c>
      <c r="AS3528" t="s">
        <v>1060</v>
      </c>
    </row>
    <row r="3529" spans="44:45" x14ac:dyDescent="0.15">
      <c r="AR3529" t="s">
        <v>144</v>
      </c>
      <c r="AS3529" t="s">
        <v>1087</v>
      </c>
    </row>
    <row r="3530" spans="44:45" x14ac:dyDescent="0.15">
      <c r="AR3530" t="s">
        <v>144</v>
      </c>
      <c r="AS3530" t="s">
        <v>1053</v>
      </c>
    </row>
    <row r="3531" spans="44:45" x14ac:dyDescent="0.15">
      <c r="AR3531" t="s">
        <v>144</v>
      </c>
      <c r="AS3531" t="s">
        <v>1108</v>
      </c>
    </row>
    <row r="3532" spans="44:45" x14ac:dyDescent="0.15">
      <c r="AR3532" t="s">
        <v>144</v>
      </c>
      <c r="AS3532" t="s">
        <v>1076</v>
      </c>
    </row>
    <row r="3533" spans="44:45" x14ac:dyDescent="0.15">
      <c r="AR3533" t="s">
        <v>145</v>
      </c>
      <c r="AS3533" t="s">
        <v>1838</v>
      </c>
    </row>
    <row r="3534" spans="44:45" x14ac:dyDescent="0.15">
      <c r="AR3534" t="s">
        <v>145</v>
      </c>
      <c r="AS3534" t="s">
        <v>1044</v>
      </c>
    </row>
    <row r="3535" spans="44:45" x14ac:dyDescent="0.15">
      <c r="AR3535" t="s">
        <v>145</v>
      </c>
      <c r="AS3535" t="s">
        <v>1045</v>
      </c>
    </row>
    <row r="3536" spans="44:45" x14ac:dyDescent="0.15">
      <c r="AR3536" t="s">
        <v>145</v>
      </c>
      <c r="AS3536" t="s">
        <v>1055</v>
      </c>
    </row>
    <row r="3537" spans="44:45" x14ac:dyDescent="0.15">
      <c r="AR3537" t="s">
        <v>145</v>
      </c>
      <c r="AS3537" t="s">
        <v>1056</v>
      </c>
    </row>
    <row r="3538" spans="44:45" x14ac:dyDescent="0.15">
      <c r="AR3538" t="s">
        <v>145</v>
      </c>
      <c r="AS3538" t="s">
        <v>1057</v>
      </c>
    </row>
    <row r="3539" spans="44:45" x14ac:dyDescent="0.15">
      <c r="AR3539" t="s">
        <v>145</v>
      </c>
      <c r="AS3539" t="s">
        <v>1058</v>
      </c>
    </row>
    <row r="3540" spans="44:45" x14ac:dyDescent="0.15">
      <c r="AR3540" t="s">
        <v>145</v>
      </c>
      <c r="AS3540" t="s">
        <v>1059</v>
      </c>
    </row>
    <row r="3541" spans="44:45" x14ac:dyDescent="0.15">
      <c r="AR3541" t="s">
        <v>145</v>
      </c>
      <c r="AS3541" t="s">
        <v>1204</v>
      </c>
    </row>
    <row r="3542" spans="44:45" x14ac:dyDescent="0.15">
      <c r="AR3542" t="s">
        <v>145</v>
      </c>
      <c r="AS3542" t="s">
        <v>1060</v>
      </c>
    </row>
    <row r="3543" spans="44:45" x14ac:dyDescent="0.15">
      <c r="AR3543" t="s">
        <v>145</v>
      </c>
      <c r="AS3543" t="s">
        <v>1061</v>
      </c>
    </row>
    <row r="3544" spans="44:45" x14ac:dyDescent="0.15">
      <c r="AR3544" t="s">
        <v>145</v>
      </c>
      <c r="AS3544" t="s">
        <v>1053</v>
      </c>
    </row>
    <row r="3545" spans="44:45" x14ac:dyDescent="0.15">
      <c r="AR3545" t="s">
        <v>145</v>
      </c>
      <c r="AS3545" t="s">
        <v>1062</v>
      </c>
    </row>
    <row r="3546" spans="44:45" x14ac:dyDescent="0.15">
      <c r="AR3546" t="s">
        <v>145</v>
      </c>
      <c r="AS3546" t="s">
        <v>1839</v>
      </c>
    </row>
    <row r="3547" spans="44:45" x14ac:dyDescent="0.15">
      <c r="AR3547" t="s">
        <v>576</v>
      </c>
      <c r="AS3547" t="s">
        <v>1840</v>
      </c>
    </row>
    <row r="3548" spans="44:45" x14ac:dyDescent="0.15">
      <c r="AR3548" t="s">
        <v>576</v>
      </c>
      <c r="AS3548" t="s">
        <v>1162</v>
      </c>
    </row>
    <row r="3549" spans="44:45" x14ac:dyDescent="0.15">
      <c r="AR3549" t="s">
        <v>576</v>
      </c>
      <c r="AS3549" t="s">
        <v>1061</v>
      </c>
    </row>
    <row r="3550" spans="44:45" x14ac:dyDescent="0.15">
      <c r="AR3550" t="s">
        <v>576</v>
      </c>
      <c r="AS3550" t="s">
        <v>1163</v>
      </c>
    </row>
    <row r="3551" spans="44:45" x14ac:dyDescent="0.15">
      <c r="AR3551" t="s">
        <v>576</v>
      </c>
      <c r="AS3551" t="s">
        <v>1047</v>
      </c>
    </row>
    <row r="3552" spans="44:45" x14ac:dyDescent="0.15">
      <c r="AR3552" t="s">
        <v>576</v>
      </c>
      <c r="AS3552" t="s">
        <v>1164</v>
      </c>
    </row>
    <row r="3553" spans="44:45" x14ac:dyDescent="0.15">
      <c r="AR3553" t="s">
        <v>576</v>
      </c>
      <c r="AS3553" t="s">
        <v>1049</v>
      </c>
    </row>
    <row r="3554" spans="44:45" x14ac:dyDescent="0.15">
      <c r="AR3554" t="s">
        <v>576</v>
      </c>
      <c r="AS3554" t="s">
        <v>1165</v>
      </c>
    </row>
    <row r="3555" spans="44:45" x14ac:dyDescent="0.15">
      <c r="AR3555" t="s">
        <v>576</v>
      </c>
      <c r="AS3555" t="s">
        <v>1654</v>
      </c>
    </row>
    <row r="3556" spans="44:45" x14ac:dyDescent="0.15">
      <c r="AR3556" t="s">
        <v>576</v>
      </c>
      <c r="AS3556" t="s">
        <v>1166</v>
      </c>
    </row>
    <row r="3557" spans="44:45" x14ac:dyDescent="0.15">
      <c r="AR3557" t="s">
        <v>576</v>
      </c>
      <c r="AS3557" t="s">
        <v>1167</v>
      </c>
    </row>
    <row r="3558" spans="44:45" x14ac:dyDescent="0.15">
      <c r="AR3558" t="s">
        <v>576</v>
      </c>
      <c r="AS3558" t="s">
        <v>1161</v>
      </c>
    </row>
    <row r="3559" spans="44:45" x14ac:dyDescent="0.15">
      <c r="AR3559" t="s">
        <v>576</v>
      </c>
      <c r="AS3559" t="s">
        <v>1168</v>
      </c>
    </row>
    <row r="3560" spans="44:45" x14ac:dyDescent="0.15">
      <c r="AR3560" t="s">
        <v>576</v>
      </c>
      <c r="AS3560" t="s">
        <v>1117</v>
      </c>
    </row>
    <row r="3561" spans="44:45" x14ac:dyDescent="0.15">
      <c r="AR3561" t="s">
        <v>576</v>
      </c>
      <c r="AS3561" t="s">
        <v>1841</v>
      </c>
    </row>
    <row r="3562" spans="44:45" x14ac:dyDescent="0.15">
      <c r="AR3562" t="s">
        <v>576</v>
      </c>
      <c r="AS3562" t="s">
        <v>1105</v>
      </c>
    </row>
    <row r="3563" spans="44:45" x14ac:dyDescent="0.15">
      <c r="AR3563" t="s">
        <v>576</v>
      </c>
      <c r="AS3563" t="s">
        <v>1169</v>
      </c>
    </row>
    <row r="3564" spans="44:45" x14ac:dyDescent="0.15">
      <c r="AR3564" t="s">
        <v>576</v>
      </c>
      <c r="AS3564" t="s">
        <v>1116</v>
      </c>
    </row>
    <row r="3565" spans="44:45" x14ac:dyDescent="0.15">
      <c r="AR3565" t="s">
        <v>576</v>
      </c>
      <c r="AS3565" t="s">
        <v>1504</v>
      </c>
    </row>
    <row r="3566" spans="44:45" x14ac:dyDescent="0.15">
      <c r="AR3566" t="s">
        <v>138</v>
      </c>
      <c r="AS3566" t="s">
        <v>1840</v>
      </c>
    </row>
    <row r="3567" spans="44:45" x14ac:dyDescent="0.15">
      <c r="AR3567" t="s">
        <v>138</v>
      </c>
      <c r="AS3567" t="s">
        <v>1162</v>
      </c>
    </row>
    <row r="3568" spans="44:45" x14ac:dyDescent="0.15">
      <c r="AR3568" t="s">
        <v>138</v>
      </c>
      <c r="AS3568" t="s">
        <v>1061</v>
      </c>
    </row>
    <row r="3569" spans="44:45" x14ac:dyDescent="0.15">
      <c r="AR3569" t="s">
        <v>138</v>
      </c>
      <c r="AS3569" t="s">
        <v>1163</v>
      </c>
    </row>
    <row r="3570" spans="44:45" x14ac:dyDescent="0.15">
      <c r="AR3570" t="s">
        <v>138</v>
      </c>
      <c r="AS3570" t="s">
        <v>1047</v>
      </c>
    </row>
    <row r="3571" spans="44:45" x14ac:dyDescent="0.15">
      <c r="AR3571" t="s">
        <v>138</v>
      </c>
      <c r="AS3571" t="s">
        <v>1164</v>
      </c>
    </row>
    <row r="3572" spans="44:45" x14ac:dyDescent="0.15">
      <c r="AR3572" t="s">
        <v>138</v>
      </c>
      <c r="AS3572" t="s">
        <v>1049</v>
      </c>
    </row>
    <row r="3573" spans="44:45" x14ac:dyDescent="0.15">
      <c r="AR3573" t="s">
        <v>138</v>
      </c>
      <c r="AS3573" t="s">
        <v>1165</v>
      </c>
    </row>
    <row r="3574" spans="44:45" x14ac:dyDescent="0.15">
      <c r="AR3574" t="s">
        <v>138</v>
      </c>
      <c r="AS3574" t="s">
        <v>1842</v>
      </c>
    </row>
    <row r="3575" spans="44:45" x14ac:dyDescent="0.15">
      <c r="AR3575" t="s">
        <v>138</v>
      </c>
      <c r="AS3575" t="s">
        <v>1166</v>
      </c>
    </row>
    <row r="3576" spans="44:45" x14ac:dyDescent="0.15">
      <c r="AR3576" t="s">
        <v>138</v>
      </c>
      <c r="AS3576" t="s">
        <v>1167</v>
      </c>
    </row>
    <row r="3577" spans="44:45" x14ac:dyDescent="0.15">
      <c r="AR3577" t="s">
        <v>138</v>
      </c>
      <c r="AS3577" t="s">
        <v>1161</v>
      </c>
    </row>
    <row r="3578" spans="44:45" x14ac:dyDescent="0.15">
      <c r="AR3578" t="s">
        <v>138</v>
      </c>
      <c r="AS3578" t="s">
        <v>1168</v>
      </c>
    </row>
    <row r="3579" spans="44:45" x14ac:dyDescent="0.15">
      <c r="AR3579" t="s">
        <v>138</v>
      </c>
      <c r="AS3579" t="s">
        <v>1117</v>
      </c>
    </row>
    <row r="3580" spans="44:45" x14ac:dyDescent="0.15">
      <c r="AR3580" t="s">
        <v>138</v>
      </c>
      <c r="AS3580" t="s">
        <v>1843</v>
      </c>
    </row>
    <row r="3581" spans="44:45" x14ac:dyDescent="0.15">
      <c r="AR3581" t="s">
        <v>138</v>
      </c>
      <c r="AS3581" t="s">
        <v>1844</v>
      </c>
    </row>
    <row r="3582" spans="44:45" x14ac:dyDescent="0.15">
      <c r="AR3582" t="s">
        <v>521</v>
      </c>
      <c r="AS3582" t="s">
        <v>1206</v>
      </c>
    </row>
    <row r="3583" spans="44:45" x14ac:dyDescent="0.15">
      <c r="AR3583" t="s">
        <v>521</v>
      </c>
      <c r="AS3583" t="s">
        <v>1044</v>
      </c>
    </row>
    <row r="3584" spans="44:45" x14ac:dyDescent="0.15">
      <c r="AR3584" t="s">
        <v>521</v>
      </c>
      <c r="AS3584" t="s">
        <v>1052</v>
      </c>
    </row>
    <row r="3585" spans="44:45" x14ac:dyDescent="0.15">
      <c r="AR3585" t="s">
        <v>521</v>
      </c>
      <c r="AS3585" t="s">
        <v>1055</v>
      </c>
    </row>
    <row r="3586" spans="44:45" x14ac:dyDescent="0.15">
      <c r="AR3586" t="s">
        <v>521</v>
      </c>
      <c r="AS3586" t="s">
        <v>1063</v>
      </c>
    </row>
    <row r="3587" spans="44:45" x14ac:dyDescent="0.15">
      <c r="AR3587" t="s">
        <v>521</v>
      </c>
      <c r="AS3587" t="s">
        <v>1064</v>
      </c>
    </row>
    <row r="3588" spans="44:45" x14ac:dyDescent="0.15">
      <c r="AR3588" t="s">
        <v>521</v>
      </c>
      <c r="AS3588" t="s">
        <v>1065</v>
      </c>
    </row>
    <row r="3589" spans="44:45" x14ac:dyDescent="0.15">
      <c r="AR3589" t="s">
        <v>521</v>
      </c>
      <c r="AS3589" t="s">
        <v>1066</v>
      </c>
    </row>
    <row r="3590" spans="44:45" x14ac:dyDescent="0.15">
      <c r="AR3590" t="s">
        <v>521</v>
      </c>
      <c r="AS3590" t="s">
        <v>1067</v>
      </c>
    </row>
    <row r="3591" spans="44:45" x14ac:dyDescent="0.15">
      <c r="AR3591" t="s">
        <v>521</v>
      </c>
      <c r="AS3591" t="s">
        <v>1463</v>
      </c>
    </row>
    <row r="3592" spans="44:45" x14ac:dyDescent="0.15">
      <c r="AR3592" t="s">
        <v>521</v>
      </c>
      <c r="AS3592" t="s">
        <v>1070</v>
      </c>
    </row>
    <row r="3593" spans="44:45" x14ac:dyDescent="0.15">
      <c r="AR3593" t="s">
        <v>521</v>
      </c>
      <c r="AS3593" t="s">
        <v>1071</v>
      </c>
    </row>
    <row r="3594" spans="44:45" x14ac:dyDescent="0.15">
      <c r="AR3594" t="s">
        <v>521</v>
      </c>
      <c r="AS3594" t="s">
        <v>1845</v>
      </c>
    </row>
    <row r="3595" spans="44:45" x14ac:dyDescent="0.15">
      <c r="AR3595" t="s">
        <v>521</v>
      </c>
      <c r="AS3595" t="s">
        <v>1132</v>
      </c>
    </row>
    <row r="3596" spans="44:45" x14ac:dyDescent="0.15">
      <c r="AR3596" t="s">
        <v>521</v>
      </c>
      <c r="AS3596" t="s">
        <v>1133</v>
      </c>
    </row>
    <row r="3597" spans="44:45" x14ac:dyDescent="0.15">
      <c r="AR3597" t="s">
        <v>521</v>
      </c>
      <c r="AS3597" t="s">
        <v>1161</v>
      </c>
    </row>
    <row r="3598" spans="44:45" x14ac:dyDescent="0.15">
      <c r="AR3598" t="s">
        <v>521</v>
      </c>
      <c r="AS3598" t="s">
        <v>1062</v>
      </c>
    </row>
    <row r="3599" spans="44:45" x14ac:dyDescent="0.15">
      <c r="AR3599" t="s">
        <v>521</v>
      </c>
      <c r="AS3599" t="s">
        <v>1076</v>
      </c>
    </row>
    <row r="3600" spans="44:45" x14ac:dyDescent="0.15">
      <c r="AR3600" t="s">
        <v>521</v>
      </c>
      <c r="AS3600" t="s">
        <v>1846</v>
      </c>
    </row>
    <row r="3601" spans="44:45" x14ac:dyDescent="0.15">
      <c r="AR3601" t="s">
        <v>523</v>
      </c>
      <c r="AS3601" t="s">
        <v>1258</v>
      </c>
    </row>
    <row r="3602" spans="44:45" x14ac:dyDescent="0.15">
      <c r="AR3602" t="s">
        <v>523</v>
      </c>
      <c r="AS3602" t="s">
        <v>1051</v>
      </c>
    </row>
    <row r="3603" spans="44:45" x14ac:dyDescent="0.15">
      <c r="AR3603" t="s">
        <v>523</v>
      </c>
      <c r="AS3603" t="s">
        <v>1052</v>
      </c>
    </row>
    <row r="3604" spans="44:45" x14ac:dyDescent="0.15">
      <c r="AR3604" t="s">
        <v>523</v>
      </c>
      <c r="AS3604" t="s">
        <v>1053</v>
      </c>
    </row>
    <row r="3605" spans="44:45" x14ac:dyDescent="0.15">
      <c r="AR3605" t="s">
        <v>523</v>
      </c>
      <c r="AS3605" t="s">
        <v>1047</v>
      </c>
    </row>
    <row r="3606" spans="44:45" x14ac:dyDescent="0.15">
      <c r="AR3606" t="s">
        <v>523</v>
      </c>
      <c r="AS3606" t="s">
        <v>1048</v>
      </c>
    </row>
    <row r="3607" spans="44:45" x14ac:dyDescent="0.15">
      <c r="AR3607" t="s">
        <v>523</v>
      </c>
      <c r="AS3607" t="s">
        <v>1088</v>
      </c>
    </row>
    <row r="3608" spans="44:45" x14ac:dyDescent="0.15">
      <c r="AR3608" t="s">
        <v>523</v>
      </c>
      <c r="AS3608" t="s">
        <v>1847</v>
      </c>
    </row>
    <row r="3609" spans="44:45" x14ac:dyDescent="0.15">
      <c r="AR3609" t="s">
        <v>523</v>
      </c>
      <c r="AS3609" t="s">
        <v>1070</v>
      </c>
    </row>
    <row r="3610" spans="44:45" x14ac:dyDescent="0.15">
      <c r="AR3610" t="s">
        <v>523</v>
      </c>
      <c r="AS3610" t="s">
        <v>1848</v>
      </c>
    </row>
    <row r="3611" spans="44:45" x14ac:dyDescent="0.15">
      <c r="AR3611" t="s">
        <v>523</v>
      </c>
      <c r="AS3611" t="s">
        <v>1849</v>
      </c>
    </row>
    <row r="3612" spans="44:45" x14ac:dyDescent="0.15">
      <c r="AR3612" t="s">
        <v>341</v>
      </c>
      <c r="AS3612" t="s">
        <v>1261</v>
      </c>
    </row>
    <row r="3613" spans="44:45" x14ac:dyDescent="0.15">
      <c r="AR3613" t="s">
        <v>341</v>
      </c>
      <c r="AS3613" t="s">
        <v>1044</v>
      </c>
    </row>
    <row r="3614" spans="44:45" x14ac:dyDescent="0.15">
      <c r="AR3614" t="s">
        <v>341</v>
      </c>
      <c r="AS3614" t="s">
        <v>1045</v>
      </c>
    </row>
    <row r="3615" spans="44:45" x14ac:dyDescent="0.15">
      <c r="AR3615" t="s">
        <v>341</v>
      </c>
      <c r="AS3615" t="s">
        <v>1055</v>
      </c>
    </row>
    <row r="3616" spans="44:45" x14ac:dyDescent="0.15">
      <c r="AR3616" t="s">
        <v>341</v>
      </c>
      <c r="AS3616" t="s">
        <v>1093</v>
      </c>
    </row>
    <row r="3617" spans="44:45" x14ac:dyDescent="0.15">
      <c r="AR3617" t="s">
        <v>341</v>
      </c>
      <c r="AS3617" t="s">
        <v>1850</v>
      </c>
    </row>
    <row r="3618" spans="44:45" x14ac:dyDescent="0.15">
      <c r="AR3618" t="s">
        <v>341</v>
      </c>
      <c r="AS3618" t="s">
        <v>1060</v>
      </c>
    </row>
    <row r="3619" spans="44:45" x14ac:dyDescent="0.15">
      <c r="AR3619" t="s">
        <v>341</v>
      </c>
      <c r="AS3619" t="s">
        <v>1061</v>
      </c>
    </row>
    <row r="3620" spans="44:45" x14ac:dyDescent="0.15">
      <c r="AR3620" t="s">
        <v>341</v>
      </c>
      <c r="AS3620" t="s">
        <v>1082</v>
      </c>
    </row>
    <row r="3621" spans="44:45" x14ac:dyDescent="0.15">
      <c r="AR3621" t="s">
        <v>341</v>
      </c>
      <c r="AS3621" t="s">
        <v>1851</v>
      </c>
    </row>
    <row r="3622" spans="44:45" x14ac:dyDescent="0.15">
      <c r="AR3622" t="s">
        <v>341</v>
      </c>
      <c r="AS3622" t="s">
        <v>1852</v>
      </c>
    </row>
    <row r="3623" spans="44:45" x14ac:dyDescent="0.15">
      <c r="AR3623" t="s">
        <v>340</v>
      </c>
      <c r="AS3623" t="s">
        <v>1701</v>
      </c>
    </row>
    <row r="3624" spans="44:45" x14ac:dyDescent="0.15">
      <c r="AR3624" t="s">
        <v>340</v>
      </c>
      <c r="AS3624" t="s">
        <v>1044</v>
      </c>
    </row>
    <row r="3625" spans="44:45" x14ac:dyDescent="0.15">
      <c r="AR3625" t="s">
        <v>340</v>
      </c>
      <c r="AS3625" t="s">
        <v>1045</v>
      </c>
    </row>
    <row r="3626" spans="44:45" x14ac:dyDescent="0.15">
      <c r="AR3626" t="s">
        <v>340</v>
      </c>
      <c r="AS3626" t="s">
        <v>1055</v>
      </c>
    </row>
    <row r="3627" spans="44:45" x14ac:dyDescent="0.15">
      <c r="AR3627" t="s">
        <v>340</v>
      </c>
      <c r="AS3627" t="s">
        <v>1047</v>
      </c>
    </row>
    <row r="3628" spans="44:45" x14ac:dyDescent="0.15">
      <c r="AR3628" t="s">
        <v>340</v>
      </c>
      <c r="AS3628" t="s">
        <v>1054</v>
      </c>
    </row>
    <row r="3629" spans="44:45" x14ac:dyDescent="0.15">
      <c r="AR3629" t="s">
        <v>340</v>
      </c>
      <c r="AS3629" t="s">
        <v>1853</v>
      </c>
    </row>
    <row r="3630" spans="44:45" x14ac:dyDescent="0.15">
      <c r="AR3630" t="s">
        <v>340</v>
      </c>
      <c r="AS3630" t="s">
        <v>1044</v>
      </c>
    </row>
    <row r="3631" spans="44:45" x14ac:dyDescent="0.15">
      <c r="AR3631" t="s">
        <v>340</v>
      </c>
      <c r="AS3631" t="s">
        <v>1061</v>
      </c>
    </row>
    <row r="3632" spans="44:45" x14ac:dyDescent="0.15">
      <c r="AR3632" t="s">
        <v>340</v>
      </c>
      <c r="AS3632" t="s">
        <v>1053</v>
      </c>
    </row>
    <row r="3633" spans="44:45" x14ac:dyDescent="0.15">
      <c r="AR3633" t="s">
        <v>340</v>
      </c>
      <c r="AS3633" t="s">
        <v>1062</v>
      </c>
    </row>
    <row r="3634" spans="44:45" x14ac:dyDescent="0.15">
      <c r="AR3634" t="s">
        <v>340</v>
      </c>
      <c r="AS3634" t="s">
        <v>1854</v>
      </c>
    </row>
    <row r="3635" spans="44:45" x14ac:dyDescent="0.15">
      <c r="AR3635" t="s">
        <v>340</v>
      </c>
      <c r="AS3635" t="s">
        <v>1060</v>
      </c>
    </row>
    <row r="3636" spans="44:45" x14ac:dyDescent="0.15">
      <c r="AR3636" t="s">
        <v>340</v>
      </c>
      <c r="AS3636" t="s">
        <v>1061</v>
      </c>
    </row>
    <row r="3637" spans="44:45" x14ac:dyDescent="0.15">
      <c r="AR3637" t="s">
        <v>340</v>
      </c>
      <c r="AS3637" t="s">
        <v>1082</v>
      </c>
    </row>
    <row r="3638" spans="44:45" x14ac:dyDescent="0.15">
      <c r="AR3638" t="s">
        <v>340</v>
      </c>
      <c r="AS3638" t="s">
        <v>1062</v>
      </c>
    </row>
    <row r="3639" spans="44:45" x14ac:dyDescent="0.15">
      <c r="AR3639" t="s">
        <v>340</v>
      </c>
      <c r="AS3639" t="s">
        <v>1076</v>
      </c>
    </row>
    <row r="3640" spans="44:45" x14ac:dyDescent="0.15">
      <c r="AR3640" t="s">
        <v>340</v>
      </c>
      <c r="AS3640" t="s">
        <v>1852</v>
      </c>
    </row>
    <row r="3641" spans="44:45" x14ac:dyDescent="0.15">
      <c r="AR3641" t="s">
        <v>472</v>
      </c>
      <c r="AS3641" t="s">
        <v>1209</v>
      </c>
    </row>
    <row r="3642" spans="44:45" x14ac:dyDescent="0.15">
      <c r="AR3642" t="s">
        <v>472</v>
      </c>
      <c r="AS3642" t="s">
        <v>1044</v>
      </c>
    </row>
    <row r="3643" spans="44:45" x14ac:dyDescent="0.15">
      <c r="AR3643" t="s">
        <v>472</v>
      </c>
      <c r="AS3643" t="s">
        <v>1052</v>
      </c>
    </row>
    <row r="3644" spans="44:45" x14ac:dyDescent="0.15">
      <c r="AR3644" t="s">
        <v>472</v>
      </c>
      <c r="AS3644" t="s">
        <v>1055</v>
      </c>
    </row>
    <row r="3645" spans="44:45" x14ac:dyDescent="0.15">
      <c r="AR3645" t="s">
        <v>472</v>
      </c>
      <c r="AS3645" t="s">
        <v>1063</v>
      </c>
    </row>
    <row r="3646" spans="44:45" x14ac:dyDescent="0.15">
      <c r="AR3646" t="s">
        <v>472</v>
      </c>
      <c r="AS3646" t="s">
        <v>1064</v>
      </c>
    </row>
    <row r="3647" spans="44:45" x14ac:dyDescent="0.15">
      <c r="AR3647" t="s">
        <v>472</v>
      </c>
      <c r="AS3647" t="s">
        <v>1072</v>
      </c>
    </row>
    <row r="3648" spans="44:45" x14ac:dyDescent="0.15">
      <c r="AR3648" t="s">
        <v>472</v>
      </c>
      <c r="AS3648" t="s">
        <v>1658</v>
      </c>
    </row>
    <row r="3649" spans="44:45" x14ac:dyDescent="0.15">
      <c r="AR3649" t="s">
        <v>472</v>
      </c>
      <c r="AS3649" t="s">
        <v>1170</v>
      </c>
    </row>
    <row r="3650" spans="44:45" x14ac:dyDescent="0.15">
      <c r="AR3650" t="s">
        <v>472</v>
      </c>
      <c r="AS3650" t="s">
        <v>1855</v>
      </c>
    </row>
    <row r="3651" spans="44:45" x14ac:dyDescent="0.15">
      <c r="AR3651" t="s">
        <v>472</v>
      </c>
      <c r="AS3651" t="s">
        <v>1060</v>
      </c>
    </row>
    <row r="3652" spans="44:45" x14ac:dyDescent="0.15">
      <c r="AR3652" t="s">
        <v>472</v>
      </c>
      <c r="AS3652" t="s">
        <v>1061</v>
      </c>
    </row>
    <row r="3653" spans="44:45" x14ac:dyDescent="0.15">
      <c r="AR3653" t="s">
        <v>472</v>
      </c>
      <c r="AS3653" t="s">
        <v>1053</v>
      </c>
    </row>
    <row r="3654" spans="44:45" x14ac:dyDescent="0.15">
      <c r="AR3654" t="s">
        <v>472</v>
      </c>
      <c r="AS3654" t="s">
        <v>1062</v>
      </c>
    </row>
    <row r="3655" spans="44:45" x14ac:dyDescent="0.15">
      <c r="AR3655" t="s">
        <v>472</v>
      </c>
      <c r="AS3655" t="s">
        <v>1856</v>
      </c>
    </row>
    <row r="3656" spans="44:45" x14ac:dyDescent="0.15">
      <c r="AR3656" t="s">
        <v>175</v>
      </c>
      <c r="AS3656" t="s">
        <v>1268</v>
      </c>
    </row>
    <row r="3657" spans="44:45" x14ac:dyDescent="0.15">
      <c r="AR3657" t="s">
        <v>175</v>
      </c>
      <c r="AS3657" t="s">
        <v>1171</v>
      </c>
    </row>
    <row r="3658" spans="44:45" x14ac:dyDescent="0.15">
      <c r="AR3658" t="s">
        <v>175</v>
      </c>
      <c r="AS3658" t="s">
        <v>1061</v>
      </c>
    </row>
    <row r="3659" spans="44:45" x14ac:dyDescent="0.15">
      <c r="AR3659" t="s">
        <v>175</v>
      </c>
      <c r="AS3659" t="s">
        <v>1172</v>
      </c>
    </row>
    <row r="3660" spans="44:45" x14ac:dyDescent="0.15">
      <c r="AR3660" t="s">
        <v>175</v>
      </c>
      <c r="AS3660" t="s">
        <v>1047</v>
      </c>
    </row>
    <row r="3661" spans="44:45" x14ac:dyDescent="0.15">
      <c r="AR3661" t="s">
        <v>175</v>
      </c>
      <c r="AS3661" t="s">
        <v>1173</v>
      </c>
    </row>
    <row r="3662" spans="44:45" x14ac:dyDescent="0.15">
      <c r="AR3662" t="s">
        <v>175</v>
      </c>
      <c r="AS3662" t="s">
        <v>1049</v>
      </c>
    </row>
    <row r="3663" spans="44:45" x14ac:dyDescent="0.15">
      <c r="AR3663" t="s">
        <v>175</v>
      </c>
      <c r="AS3663" t="s">
        <v>1174</v>
      </c>
    </row>
    <row r="3664" spans="44:45" x14ac:dyDescent="0.15">
      <c r="AR3664" t="s">
        <v>175</v>
      </c>
      <c r="AS3664" t="s">
        <v>1269</v>
      </c>
    </row>
    <row r="3665" spans="44:45" x14ac:dyDescent="0.15">
      <c r="AR3665" t="s">
        <v>175</v>
      </c>
      <c r="AS3665" t="s">
        <v>1060</v>
      </c>
    </row>
    <row r="3666" spans="44:45" x14ac:dyDescent="0.15">
      <c r="AR3666" t="s">
        <v>175</v>
      </c>
      <c r="AS3666" t="s">
        <v>1061</v>
      </c>
    </row>
    <row r="3667" spans="44:45" x14ac:dyDescent="0.15">
      <c r="AR3667" t="s">
        <v>175</v>
      </c>
      <c r="AS3667" t="s">
        <v>1053</v>
      </c>
    </row>
    <row r="3668" spans="44:45" x14ac:dyDescent="0.15">
      <c r="AR3668" t="s">
        <v>175</v>
      </c>
      <c r="AS3668" t="s">
        <v>1047</v>
      </c>
    </row>
    <row r="3669" spans="44:45" x14ac:dyDescent="0.15">
      <c r="AR3669" t="s">
        <v>175</v>
      </c>
      <c r="AS3669" t="s">
        <v>1175</v>
      </c>
    </row>
    <row r="3670" spans="44:45" x14ac:dyDescent="0.15">
      <c r="AR3670" t="s">
        <v>175</v>
      </c>
      <c r="AS3670" t="s">
        <v>1857</v>
      </c>
    </row>
    <row r="3671" spans="44:45" x14ac:dyDescent="0.15">
      <c r="AR3671" t="s">
        <v>175</v>
      </c>
      <c r="AS3671" t="s">
        <v>1070</v>
      </c>
    </row>
    <row r="3672" spans="44:45" x14ac:dyDescent="0.15">
      <c r="AR3672" t="s">
        <v>175</v>
      </c>
      <c r="AS3672" t="s">
        <v>1071</v>
      </c>
    </row>
    <row r="3673" spans="44:45" x14ac:dyDescent="0.15">
      <c r="AR3673" t="s">
        <v>425</v>
      </c>
      <c r="AS3673" t="s">
        <v>1272</v>
      </c>
    </row>
    <row r="3674" spans="44:45" x14ac:dyDescent="0.15">
      <c r="AR3674" t="s">
        <v>425</v>
      </c>
      <c r="AS3674" t="s">
        <v>1152</v>
      </c>
    </row>
    <row r="3675" spans="44:45" x14ac:dyDescent="0.15">
      <c r="AR3675" t="s">
        <v>425</v>
      </c>
      <c r="AS3675" t="s">
        <v>1045</v>
      </c>
    </row>
    <row r="3676" spans="44:45" x14ac:dyDescent="0.15">
      <c r="AR3676" t="s">
        <v>425</v>
      </c>
      <c r="AS3676" t="s">
        <v>1053</v>
      </c>
    </row>
    <row r="3677" spans="44:45" x14ac:dyDescent="0.15">
      <c r="AR3677" t="s">
        <v>425</v>
      </c>
      <c r="AS3677" t="s">
        <v>1080</v>
      </c>
    </row>
    <row r="3678" spans="44:45" x14ac:dyDescent="0.15">
      <c r="AR3678" t="s">
        <v>425</v>
      </c>
      <c r="AS3678" t="s">
        <v>1064</v>
      </c>
    </row>
    <row r="3679" spans="44:45" x14ac:dyDescent="0.15">
      <c r="AR3679" t="s">
        <v>425</v>
      </c>
      <c r="AS3679" t="s">
        <v>1088</v>
      </c>
    </row>
    <row r="3680" spans="44:45" x14ac:dyDescent="0.15">
      <c r="AR3680" t="s">
        <v>425</v>
      </c>
      <c r="AS3680" t="s">
        <v>1514</v>
      </c>
    </row>
    <row r="3681" spans="44:45" x14ac:dyDescent="0.15">
      <c r="AR3681" t="s">
        <v>425</v>
      </c>
      <c r="AS3681" t="s">
        <v>1044</v>
      </c>
    </row>
    <row r="3682" spans="44:45" x14ac:dyDescent="0.15">
      <c r="AR3682" t="s">
        <v>425</v>
      </c>
      <c r="AS3682" t="s">
        <v>1061</v>
      </c>
    </row>
    <row r="3683" spans="44:45" x14ac:dyDescent="0.15">
      <c r="AR3683" t="s">
        <v>425</v>
      </c>
      <c r="AS3683" t="s">
        <v>1053</v>
      </c>
    </row>
    <row r="3684" spans="44:45" x14ac:dyDescent="0.15">
      <c r="AR3684" t="s">
        <v>425</v>
      </c>
      <c r="AS3684" t="s">
        <v>1062</v>
      </c>
    </row>
    <row r="3685" spans="44:45" x14ac:dyDescent="0.15">
      <c r="AR3685" t="s">
        <v>425</v>
      </c>
      <c r="AS3685" t="s">
        <v>1858</v>
      </c>
    </row>
    <row r="3686" spans="44:45" x14ac:dyDescent="0.15">
      <c r="AR3686" t="s">
        <v>425</v>
      </c>
      <c r="AS3686" t="s">
        <v>1070</v>
      </c>
    </row>
    <row r="3687" spans="44:45" x14ac:dyDescent="0.15">
      <c r="AR3687" t="s">
        <v>425</v>
      </c>
      <c r="AS3687" t="s">
        <v>1859</v>
      </c>
    </row>
    <row r="3688" spans="44:45" x14ac:dyDescent="0.15">
      <c r="AR3688" t="s">
        <v>146</v>
      </c>
      <c r="AS3688" t="s">
        <v>1276</v>
      </c>
    </row>
    <row r="3689" spans="44:45" x14ac:dyDescent="0.15">
      <c r="AR3689" t="s">
        <v>146</v>
      </c>
      <c r="AS3689" t="s">
        <v>1044</v>
      </c>
    </row>
    <row r="3690" spans="44:45" x14ac:dyDescent="0.15">
      <c r="AR3690" t="s">
        <v>146</v>
      </c>
      <c r="AS3690" t="s">
        <v>1045</v>
      </c>
    </row>
    <row r="3691" spans="44:45" x14ac:dyDescent="0.15">
      <c r="AR3691" t="s">
        <v>146</v>
      </c>
      <c r="AS3691" t="s">
        <v>1053</v>
      </c>
    </row>
    <row r="3692" spans="44:45" x14ac:dyDescent="0.15">
      <c r="AR3692" t="s">
        <v>146</v>
      </c>
      <c r="AS3692" t="s">
        <v>1047</v>
      </c>
    </row>
    <row r="3693" spans="44:45" x14ac:dyDescent="0.15">
      <c r="AR3693" t="s">
        <v>146</v>
      </c>
      <c r="AS3693" t="s">
        <v>1708</v>
      </c>
    </row>
    <row r="3694" spans="44:45" x14ac:dyDescent="0.15">
      <c r="AR3694" t="s">
        <v>146</v>
      </c>
      <c r="AS3694" t="s">
        <v>1099</v>
      </c>
    </row>
    <row r="3695" spans="44:45" x14ac:dyDescent="0.15">
      <c r="AR3695" t="s">
        <v>146</v>
      </c>
      <c r="AS3695" t="s">
        <v>1074</v>
      </c>
    </row>
    <row r="3696" spans="44:45" x14ac:dyDescent="0.15">
      <c r="AR3696" t="s">
        <v>146</v>
      </c>
      <c r="AS3696" t="s">
        <v>1082</v>
      </c>
    </row>
    <row r="3697" spans="44:45" x14ac:dyDescent="0.15">
      <c r="AR3697" t="s">
        <v>146</v>
      </c>
      <c r="AS3697" t="s">
        <v>1860</v>
      </c>
    </row>
    <row r="3698" spans="44:45" x14ac:dyDescent="0.15">
      <c r="AR3698" t="s">
        <v>146</v>
      </c>
      <c r="AS3698" t="s">
        <v>1060</v>
      </c>
    </row>
    <row r="3699" spans="44:45" x14ac:dyDescent="0.15">
      <c r="AR3699" t="s">
        <v>146</v>
      </c>
      <c r="AS3699" t="s">
        <v>1061</v>
      </c>
    </row>
    <row r="3700" spans="44:45" x14ac:dyDescent="0.15">
      <c r="AR3700" t="s">
        <v>146</v>
      </c>
      <c r="AS3700" t="s">
        <v>1082</v>
      </c>
    </row>
    <row r="3701" spans="44:45" x14ac:dyDescent="0.15">
      <c r="AR3701" t="s">
        <v>423</v>
      </c>
      <c r="AS3701" t="s">
        <v>1861</v>
      </c>
    </row>
    <row r="3702" spans="44:45" x14ac:dyDescent="0.15">
      <c r="AR3702" t="s">
        <v>423</v>
      </c>
      <c r="AS3702" t="s">
        <v>1044</v>
      </c>
    </row>
    <row r="3703" spans="44:45" x14ac:dyDescent="0.15">
      <c r="AR3703" t="s">
        <v>423</v>
      </c>
      <c r="AS3703" t="s">
        <v>1045</v>
      </c>
    </row>
    <row r="3704" spans="44:45" x14ac:dyDescent="0.15">
      <c r="AR3704" t="s">
        <v>423</v>
      </c>
      <c r="AS3704" t="s">
        <v>1055</v>
      </c>
    </row>
    <row r="3705" spans="44:45" x14ac:dyDescent="0.15">
      <c r="AR3705" t="s">
        <v>423</v>
      </c>
      <c r="AS3705" t="s">
        <v>1093</v>
      </c>
    </row>
    <row r="3706" spans="44:45" x14ac:dyDescent="0.15">
      <c r="AR3706" t="s">
        <v>423</v>
      </c>
      <c r="AS3706" t="s">
        <v>1862</v>
      </c>
    </row>
    <row r="3707" spans="44:45" x14ac:dyDescent="0.15">
      <c r="AR3707" t="s">
        <v>423</v>
      </c>
      <c r="AS3707" t="s">
        <v>1060</v>
      </c>
    </row>
    <row r="3708" spans="44:45" x14ac:dyDescent="0.15">
      <c r="AR3708" t="s">
        <v>423</v>
      </c>
      <c r="AS3708" t="s">
        <v>1061</v>
      </c>
    </row>
    <row r="3709" spans="44:45" x14ac:dyDescent="0.15">
      <c r="AR3709" t="s">
        <v>423</v>
      </c>
      <c r="AS3709" t="s">
        <v>1053</v>
      </c>
    </row>
    <row r="3710" spans="44:45" x14ac:dyDescent="0.15">
      <c r="AR3710" t="s">
        <v>423</v>
      </c>
      <c r="AS3710" t="s">
        <v>1062</v>
      </c>
    </row>
    <row r="3711" spans="44:45" x14ac:dyDescent="0.15">
      <c r="AR3711" t="s">
        <v>423</v>
      </c>
      <c r="AS3711" t="s">
        <v>1863</v>
      </c>
    </row>
    <row r="3712" spans="44:45" x14ac:dyDescent="0.15">
      <c r="AR3712" t="s">
        <v>423</v>
      </c>
      <c r="AS3712" t="s">
        <v>1060</v>
      </c>
    </row>
    <row r="3713" spans="44:45" x14ac:dyDescent="0.15">
      <c r="AR3713" t="s">
        <v>423</v>
      </c>
      <c r="AS3713" t="s">
        <v>1061</v>
      </c>
    </row>
    <row r="3714" spans="44:45" x14ac:dyDescent="0.15">
      <c r="AR3714" t="s">
        <v>423</v>
      </c>
      <c r="AS3714" t="s">
        <v>1859</v>
      </c>
    </row>
    <row r="3715" spans="44:45" x14ac:dyDescent="0.15">
      <c r="AR3715" t="s">
        <v>169</v>
      </c>
      <c r="AS3715" t="s">
        <v>1864</v>
      </c>
    </row>
    <row r="3716" spans="44:45" x14ac:dyDescent="0.15">
      <c r="AR3716" t="s">
        <v>169</v>
      </c>
      <c r="AS3716" t="s">
        <v>1060</v>
      </c>
    </row>
    <row r="3717" spans="44:45" x14ac:dyDescent="0.15">
      <c r="AR3717" t="s">
        <v>169</v>
      </c>
      <c r="AS3717" t="s">
        <v>1061</v>
      </c>
    </row>
    <row r="3718" spans="44:45" x14ac:dyDescent="0.15">
      <c r="AR3718" t="s">
        <v>169</v>
      </c>
      <c r="AS3718" t="s">
        <v>1053</v>
      </c>
    </row>
    <row r="3719" spans="44:45" x14ac:dyDescent="0.15">
      <c r="AR3719" t="s">
        <v>169</v>
      </c>
      <c r="AS3719" t="s">
        <v>1714</v>
      </c>
    </row>
    <row r="3720" spans="44:45" x14ac:dyDescent="0.15">
      <c r="AR3720" t="s">
        <v>169</v>
      </c>
      <c r="AS3720" t="s">
        <v>1060</v>
      </c>
    </row>
    <row r="3721" spans="44:45" x14ac:dyDescent="0.15">
      <c r="AR3721" t="s">
        <v>169</v>
      </c>
      <c r="AS3721" t="s">
        <v>1061</v>
      </c>
    </row>
    <row r="3722" spans="44:45" x14ac:dyDescent="0.15">
      <c r="AR3722" t="s">
        <v>169</v>
      </c>
      <c r="AS3722" t="s">
        <v>1053</v>
      </c>
    </row>
    <row r="3723" spans="44:45" x14ac:dyDescent="0.15">
      <c r="AR3723" t="s">
        <v>169</v>
      </c>
      <c r="AS3723" t="s">
        <v>1062</v>
      </c>
    </row>
    <row r="3724" spans="44:45" x14ac:dyDescent="0.15">
      <c r="AR3724" t="s">
        <v>169</v>
      </c>
      <c r="AS3724" t="s">
        <v>1865</v>
      </c>
    </row>
    <row r="3725" spans="44:45" x14ac:dyDescent="0.15">
      <c r="AR3725" t="s">
        <v>169</v>
      </c>
      <c r="AS3725" t="s">
        <v>1099</v>
      </c>
    </row>
    <row r="3726" spans="44:45" x14ac:dyDescent="0.15">
      <c r="AR3726" t="s">
        <v>169</v>
      </c>
      <c r="AS3726" t="s">
        <v>1074</v>
      </c>
    </row>
    <row r="3727" spans="44:45" x14ac:dyDescent="0.15">
      <c r="AR3727" t="s">
        <v>169</v>
      </c>
      <c r="AS3727" t="s">
        <v>1082</v>
      </c>
    </row>
    <row r="3728" spans="44:45" x14ac:dyDescent="0.15">
      <c r="AR3728" t="s">
        <v>141</v>
      </c>
      <c r="AS3728" t="s">
        <v>1285</v>
      </c>
    </row>
    <row r="3729" spans="44:45" x14ac:dyDescent="0.15">
      <c r="AR3729" t="s">
        <v>141</v>
      </c>
      <c r="AS3729" t="s">
        <v>1051</v>
      </c>
    </row>
    <row r="3730" spans="44:45" x14ac:dyDescent="0.15">
      <c r="AR3730" t="s">
        <v>141</v>
      </c>
      <c r="AS3730" t="s">
        <v>1045</v>
      </c>
    </row>
    <row r="3731" spans="44:45" x14ac:dyDescent="0.15">
      <c r="AR3731" t="s">
        <v>141</v>
      </c>
      <c r="AS3731" t="s">
        <v>1083</v>
      </c>
    </row>
    <row r="3732" spans="44:45" x14ac:dyDescent="0.15">
      <c r="AR3732" t="s">
        <v>141</v>
      </c>
      <c r="AS3732" t="s">
        <v>1047</v>
      </c>
    </row>
    <row r="3733" spans="44:45" x14ac:dyDescent="0.15">
      <c r="AR3733" t="s">
        <v>141</v>
      </c>
      <c r="AS3733" t="s">
        <v>1048</v>
      </c>
    </row>
    <row r="3734" spans="44:45" x14ac:dyDescent="0.15">
      <c r="AR3734" t="s">
        <v>141</v>
      </c>
      <c r="AS3734" t="s">
        <v>1049</v>
      </c>
    </row>
    <row r="3735" spans="44:45" x14ac:dyDescent="0.15">
      <c r="AR3735" t="s">
        <v>141</v>
      </c>
      <c r="AS3735" t="s">
        <v>1079</v>
      </c>
    </row>
    <row r="3736" spans="44:45" x14ac:dyDescent="0.15">
      <c r="AR3736" t="s">
        <v>141</v>
      </c>
      <c r="AS3736" t="s">
        <v>1286</v>
      </c>
    </row>
    <row r="3737" spans="44:45" x14ac:dyDescent="0.15">
      <c r="AR3737" t="s">
        <v>141</v>
      </c>
      <c r="AS3737" t="s">
        <v>1060</v>
      </c>
    </row>
    <row r="3738" spans="44:45" x14ac:dyDescent="0.15">
      <c r="AR3738" t="s">
        <v>141</v>
      </c>
      <c r="AS3738" t="s">
        <v>1087</v>
      </c>
    </row>
    <row r="3739" spans="44:45" x14ac:dyDescent="0.15">
      <c r="AR3739" t="s">
        <v>141</v>
      </c>
      <c r="AS3739" t="s">
        <v>1053</v>
      </c>
    </row>
    <row r="3740" spans="44:45" x14ac:dyDescent="0.15">
      <c r="AR3740" t="s">
        <v>141</v>
      </c>
      <c r="AS3740" t="s">
        <v>1047</v>
      </c>
    </row>
    <row r="3741" spans="44:45" x14ac:dyDescent="0.15">
      <c r="AR3741" t="s">
        <v>141</v>
      </c>
      <c r="AS3741" t="s">
        <v>1092</v>
      </c>
    </row>
    <row r="3742" spans="44:45" x14ac:dyDescent="0.15">
      <c r="AR3742" t="s">
        <v>141</v>
      </c>
      <c r="AS3742" t="s">
        <v>1098</v>
      </c>
    </row>
    <row r="3743" spans="44:45" x14ac:dyDescent="0.15">
      <c r="AR3743" t="s">
        <v>141</v>
      </c>
      <c r="AS3743" t="s">
        <v>1866</v>
      </c>
    </row>
    <row r="3744" spans="44:45" x14ac:dyDescent="0.15">
      <c r="AR3744" t="s">
        <v>141</v>
      </c>
      <c r="AS3744" t="s">
        <v>1086</v>
      </c>
    </row>
    <row r="3745" spans="44:45" x14ac:dyDescent="0.15">
      <c r="AR3745" t="s">
        <v>141</v>
      </c>
      <c r="AS3745" t="s">
        <v>1061</v>
      </c>
    </row>
    <row r="3746" spans="44:45" x14ac:dyDescent="0.15">
      <c r="AR3746" t="s">
        <v>141</v>
      </c>
      <c r="AS3746" t="s">
        <v>1083</v>
      </c>
    </row>
    <row r="3747" spans="44:45" x14ac:dyDescent="0.15">
      <c r="AR3747" t="s">
        <v>141</v>
      </c>
      <c r="AS3747" t="s">
        <v>1047</v>
      </c>
    </row>
    <row r="3748" spans="44:45" x14ac:dyDescent="0.15">
      <c r="AR3748" t="s">
        <v>141</v>
      </c>
      <c r="AS3748" t="s">
        <v>1076</v>
      </c>
    </row>
    <row r="3749" spans="44:45" x14ac:dyDescent="0.15">
      <c r="AR3749" t="s">
        <v>147</v>
      </c>
      <c r="AS3749" t="s">
        <v>1288</v>
      </c>
    </row>
    <row r="3750" spans="44:45" x14ac:dyDescent="0.15">
      <c r="AR3750" t="s">
        <v>147</v>
      </c>
      <c r="AS3750" t="s">
        <v>1044</v>
      </c>
    </row>
    <row r="3751" spans="44:45" x14ac:dyDescent="0.15">
      <c r="AR3751" t="s">
        <v>147</v>
      </c>
      <c r="AS3751" t="s">
        <v>1045</v>
      </c>
    </row>
    <row r="3752" spans="44:45" x14ac:dyDescent="0.15">
      <c r="AR3752" t="s">
        <v>147</v>
      </c>
      <c r="AS3752" t="s">
        <v>1046</v>
      </c>
    </row>
    <row r="3753" spans="44:45" x14ac:dyDescent="0.15">
      <c r="AR3753" t="s">
        <v>147</v>
      </c>
      <c r="AS3753" t="s">
        <v>1056</v>
      </c>
    </row>
    <row r="3754" spans="44:45" x14ac:dyDescent="0.15">
      <c r="AR3754" t="s">
        <v>147</v>
      </c>
      <c r="AS3754" t="s">
        <v>1090</v>
      </c>
    </row>
    <row r="3755" spans="44:45" x14ac:dyDescent="0.15">
      <c r="AR3755" t="s">
        <v>147</v>
      </c>
      <c r="AS3755" t="s">
        <v>1049</v>
      </c>
    </row>
    <row r="3756" spans="44:45" x14ac:dyDescent="0.15">
      <c r="AR3756" t="s">
        <v>147</v>
      </c>
      <c r="AS3756" t="s">
        <v>1289</v>
      </c>
    </row>
    <row r="3757" spans="44:45" x14ac:dyDescent="0.15">
      <c r="AR3757" t="s">
        <v>147</v>
      </c>
      <c r="AS3757" t="s">
        <v>1044</v>
      </c>
    </row>
    <row r="3758" spans="44:45" x14ac:dyDescent="0.15">
      <c r="AR3758" t="s">
        <v>147</v>
      </c>
      <c r="AS3758" t="s">
        <v>1061</v>
      </c>
    </row>
    <row r="3759" spans="44:45" x14ac:dyDescent="0.15">
      <c r="AR3759" t="s">
        <v>147</v>
      </c>
      <c r="AS3759" t="s">
        <v>1053</v>
      </c>
    </row>
    <row r="3760" spans="44:45" x14ac:dyDescent="0.15">
      <c r="AR3760" t="s">
        <v>147</v>
      </c>
      <c r="AS3760" t="s">
        <v>1062</v>
      </c>
    </row>
    <row r="3761" spans="44:45" x14ac:dyDescent="0.15">
      <c r="AR3761" t="s">
        <v>147</v>
      </c>
      <c r="AS3761" t="s">
        <v>1867</v>
      </c>
    </row>
    <row r="3762" spans="44:45" x14ac:dyDescent="0.15">
      <c r="AR3762" t="s">
        <v>140</v>
      </c>
      <c r="AS3762" t="s">
        <v>1291</v>
      </c>
    </row>
    <row r="3763" spans="44:45" x14ac:dyDescent="0.15">
      <c r="AR3763" t="s">
        <v>140</v>
      </c>
      <c r="AS3763" t="s">
        <v>1110</v>
      </c>
    </row>
    <row r="3764" spans="44:45" x14ac:dyDescent="0.15">
      <c r="AR3764" t="s">
        <v>140</v>
      </c>
      <c r="AS3764" t="s">
        <v>1111</v>
      </c>
    </row>
    <row r="3765" spans="44:45" x14ac:dyDescent="0.15">
      <c r="AR3765" t="s">
        <v>140</v>
      </c>
      <c r="AS3765" t="s">
        <v>1176</v>
      </c>
    </row>
    <row r="3766" spans="44:45" x14ac:dyDescent="0.15">
      <c r="AR3766" t="s">
        <v>140</v>
      </c>
      <c r="AS3766" t="s">
        <v>1177</v>
      </c>
    </row>
    <row r="3767" spans="44:45" x14ac:dyDescent="0.15">
      <c r="AR3767" t="s">
        <v>140</v>
      </c>
      <c r="AS3767" t="s">
        <v>1178</v>
      </c>
    </row>
    <row r="3768" spans="44:45" x14ac:dyDescent="0.15">
      <c r="AR3768" t="s">
        <v>140</v>
      </c>
      <c r="AS3768" t="s">
        <v>1868</v>
      </c>
    </row>
    <row r="3769" spans="44:45" x14ac:dyDescent="0.15">
      <c r="AR3769" t="s">
        <v>140</v>
      </c>
      <c r="AS3769" t="s">
        <v>1110</v>
      </c>
    </row>
    <row r="3770" spans="44:45" x14ac:dyDescent="0.15">
      <c r="AR3770" t="s">
        <v>140</v>
      </c>
      <c r="AS3770" t="s">
        <v>1115</v>
      </c>
    </row>
    <row r="3771" spans="44:45" x14ac:dyDescent="0.15">
      <c r="AR3771" t="s">
        <v>140</v>
      </c>
      <c r="AS3771" t="s">
        <v>1112</v>
      </c>
    </row>
    <row r="3772" spans="44:45" x14ac:dyDescent="0.15">
      <c r="AR3772" t="s">
        <v>140</v>
      </c>
      <c r="AS3772" t="s">
        <v>1062</v>
      </c>
    </row>
    <row r="3773" spans="44:45" x14ac:dyDescent="0.15">
      <c r="AR3773" t="s">
        <v>140</v>
      </c>
      <c r="AS3773" t="s">
        <v>1869</v>
      </c>
    </row>
    <row r="3774" spans="44:45" x14ac:dyDescent="0.15">
      <c r="AR3774" t="s">
        <v>140</v>
      </c>
      <c r="AS3774" t="s">
        <v>1179</v>
      </c>
    </row>
    <row r="3775" spans="44:45" x14ac:dyDescent="0.15">
      <c r="AR3775" t="s">
        <v>140</v>
      </c>
      <c r="AS3775" t="s">
        <v>1115</v>
      </c>
    </row>
    <row r="3776" spans="44:45" x14ac:dyDescent="0.15">
      <c r="AR3776" t="s">
        <v>140</v>
      </c>
      <c r="AS3776" t="s">
        <v>1180</v>
      </c>
    </row>
    <row r="3777" spans="44:45" x14ac:dyDescent="0.15">
      <c r="AR3777" t="s">
        <v>140</v>
      </c>
      <c r="AS3777" t="s">
        <v>1113</v>
      </c>
    </row>
    <row r="3778" spans="44:45" x14ac:dyDescent="0.15">
      <c r="AR3778" t="s">
        <v>140</v>
      </c>
      <c r="AS3778" t="s">
        <v>1181</v>
      </c>
    </row>
    <row r="3779" spans="44:45" x14ac:dyDescent="0.15">
      <c r="AR3779" t="s">
        <v>140</v>
      </c>
      <c r="AS3779" t="s">
        <v>1098</v>
      </c>
    </row>
    <row r="3780" spans="44:45" x14ac:dyDescent="0.15">
      <c r="AR3780" t="s">
        <v>140</v>
      </c>
      <c r="AS3780" t="s">
        <v>1870</v>
      </c>
    </row>
    <row r="3781" spans="44:45" x14ac:dyDescent="0.15">
      <c r="AR3781" t="s">
        <v>170</v>
      </c>
      <c r="AS3781" t="s">
        <v>1295</v>
      </c>
    </row>
    <row r="3782" spans="44:45" x14ac:dyDescent="0.15">
      <c r="AR3782" t="s">
        <v>170</v>
      </c>
      <c r="AS3782" t="s">
        <v>1044</v>
      </c>
    </row>
    <row r="3783" spans="44:45" x14ac:dyDescent="0.15">
      <c r="AR3783" t="s">
        <v>170</v>
      </c>
      <c r="AS3783" t="s">
        <v>1052</v>
      </c>
    </row>
    <row r="3784" spans="44:45" x14ac:dyDescent="0.15">
      <c r="AR3784" t="s">
        <v>170</v>
      </c>
      <c r="AS3784" t="s">
        <v>1053</v>
      </c>
    </row>
    <row r="3785" spans="44:45" x14ac:dyDescent="0.15">
      <c r="AR3785" t="s">
        <v>170</v>
      </c>
      <c r="AS3785" t="s">
        <v>1047</v>
      </c>
    </row>
    <row r="3786" spans="44:45" x14ac:dyDescent="0.15">
      <c r="AR3786" t="s">
        <v>170</v>
      </c>
      <c r="AS3786" t="s">
        <v>1092</v>
      </c>
    </row>
    <row r="3787" spans="44:45" x14ac:dyDescent="0.15">
      <c r="AR3787" t="s">
        <v>170</v>
      </c>
      <c r="AS3787" t="s">
        <v>1871</v>
      </c>
    </row>
    <row r="3788" spans="44:45" x14ac:dyDescent="0.15">
      <c r="AR3788" t="s">
        <v>170</v>
      </c>
      <c r="AS3788" t="s">
        <v>1070</v>
      </c>
    </row>
    <row r="3789" spans="44:45" x14ac:dyDescent="0.15">
      <c r="AR3789" t="s">
        <v>170</v>
      </c>
      <c r="AS3789" t="s">
        <v>1872</v>
      </c>
    </row>
    <row r="3790" spans="44:45" x14ac:dyDescent="0.15">
      <c r="AR3790" t="s">
        <v>520</v>
      </c>
      <c r="AS3790" t="s">
        <v>1298</v>
      </c>
    </row>
    <row r="3791" spans="44:45" x14ac:dyDescent="0.15">
      <c r="AR3791" t="s">
        <v>520</v>
      </c>
      <c r="AS3791" t="s">
        <v>1044</v>
      </c>
    </row>
    <row r="3792" spans="44:45" x14ac:dyDescent="0.15">
      <c r="AR3792" t="s">
        <v>520</v>
      </c>
      <c r="AS3792" t="s">
        <v>1052</v>
      </c>
    </row>
    <row r="3793" spans="44:45" x14ac:dyDescent="0.15">
      <c r="AR3793" t="s">
        <v>520</v>
      </c>
      <c r="AS3793" t="s">
        <v>1053</v>
      </c>
    </row>
    <row r="3794" spans="44:45" x14ac:dyDescent="0.15">
      <c r="AR3794" t="s">
        <v>520</v>
      </c>
      <c r="AS3794" t="s">
        <v>1080</v>
      </c>
    </row>
    <row r="3795" spans="44:45" x14ac:dyDescent="0.15">
      <c r="AR3795" t="s">
        <v>520</v>
      </c>
      <c r="AS3795" t="s">
        <v>1048</v>
      </c>
    </row>
    <row r="3796" spans="44:45" x14ac:dyDescent="0.15">
      <c r="AR3796" t="s">
        <v>520</v>
      </c>
      <c r="AS3796" t="s">
        <v>1077</v>
      </c>
    </row>
    <row r="3797" spans="44:45" x14ac:dyDescent="0.15">
      <c r="AR3797" t="s">
        <v>520</v>
      </c>
      <c r="AS3797" t="s">
        <v>1299</v>
      </c>
    </row>
    <row r="3798" spans="44:45" x14ac:dyDescent="0.15">
      <c r="AR3798" t="s">
        <v>520</v>
      </c>
      <c r="AS3798" t="s">
        <v>1060</v>
      </c>
    </row>
    <row r="3799" spans="44:45" x14ac:dyDescent="0.15">
      <c r="AR3799" t="s">
        <v>520</v>
      </c>
      <c r="AS3799" t="s">
        <v>1061</v>
      </c>
    </row>
    <row r="3800" spans="44:45" x14ac:dyDescent="0.15">
      <c r="AR3800" t="s">
        <v>520</v>
      </c>
      <c r="AS3800" t="s">
        <v>1053</v>
      </c>
    </row>
    <row r="3801" spans="44:45" x14ac:dyDescent="0.15">
      <c r="AR3801" t="s">
        <v>520</v>
      </c>
      <c r="AS3801" t="s">
        <v>1873</v>
      </c>
    </row>
    <row r="3802" spans="44:45" x14ac:dyDescent="0.15">
      <c r="AR3802" t="s">
        <v>520</v>
      </c>
      <c r="AS3802" t="s">
        <v>1849</v>
      </c>
    </row>
    <row r="3803" spans="44:45" x14ac:dyDescent="0.15">
      <c r="AR3803" t="s">
        <v>289</v>
      </c>
      <c r="AS3803" t="s">
        <v>1302</v>
      </c>
    </row>
    <row r="3804" spans="44:45" x14ac:dyDescent="0.15">
      <c r="AR3804" t="s">
        <v>289</v>
      </c>
      <c r="AS3804" t="s">
        <v>1060</v>
      </c>
    </row>
    <row r="3805" spans="44:45" x14ac:dyDescent="0.15">
      <c r="AR3805" t="s">
        <v>289</v>
      </c>
      <c r="AS3805" t="s">
        <v>1087</v>
      </c>
    </row>
    <row r="3806" spans="44:45" x14ac:dyDescent="0.15">
      <c r="AR3806" t="s">
        <v>289</v>
      </c>
      <c r="AS3806" t="s">
        <v>1053</v>
      </c>
    </row>
    <row r="3807" spans="44:45" x14ac:dyDescent="0.15">
      <c r="AR3807" t="s">
        <v>289</v>
      </c>
      <c r="AS3807" t="s">
        <v>1080</v>
      </c>
    </row>
    <row r="3808" spans="44:45" x14ac:dyDescent="0.15">
      <c r="AR3808" t="s">
        <v>289</v>
      </c>
      <c r="AS3808" t="s">
        <v>1064</v>
      </c>
    </row>
    <row r="3809" spans="44:45" x14ac:dyDescent="0.15">
      <c r="AR3809" t="s">
        <v>289</v>
      </c>
      <c r="AS3809" t="s">
        <v>1065</v>
      </c>
    </row>
    <row r="3810" spans="44:45" x14ac:dyDescent="0.15">
      <c r="AR3810" t="s">
        <v>289</v>
      </c>
      <c r="AS3810" t="s">
        <v>1303</v>
      </c>
    </row>
    <row r="3811" spans="44:45" x14ac:dyDescent="0.15">
      <c r="AR3811" t="s">
        <v>289</v>
      </c>
      <c r="AS3811" t="s">
        <v>1044</v>
      </c>
    </row>
    <row r="3812" spans="44:45" x14ac:dyDescent="0.15">
      <c r="AR3812" t="s">
        <v>289</v>
      </c>
      <c r="AS3812" t="s">
        <v>1061</v>
      </c>
    </row>
    <row r="3813" spans="44:45" x14ac:dyDescent="0.15">
      <c r="AR3813" t="s">
        <v>289</v>
      </c>
      <c r="AS3813" t="s">
        <v>1053</v>
      </c>
    </row>
    <row r="3814" spans="44:45" x14ac:dyDescent="0.15">
      <c r="AR3814" t="s">
        <v>289</v>
      </c>
      <c r="AS3814" t="s">
        <v>1062</v>
      </c>
    </row>
    <row r="3815" spans="44:45" x14ac:dyDescent="0.15">
      <c r="AR3815" t="s">
        <v>289</v>
      </c>
      <c r="AS3815" t="s">
        <v>1874</v>
      </c>
    </row>
    <row r="3816" spans="44:45" x14ac:dyDescent="0.15">
      <c r="AR3816" t="s">
        <v>289</v>
      </c>
      <c r="AS3816" t="s">
        <v>1060</v>
      </c>
    </row>
    <row r="3817" spans="44:45" x14ac:dyDescent="0.15">
      <c r="AR3817" t="s">
        <v>289</v>
      </c>
      <c r="AS3817" t="s">
        <v>1061</v>
      </c>
    </row>
    <row r="3818" spans="44:45" x14ac:dyDescent="0.15">
      <c r="AR3818" t="s">
        <v>289</v>
      </c>
      <c r="AS3818" t="s">
        <v>1082</v>
      </c>
    </row>
    <row r="3819" spans="44:45" x14ac:dyDescent="0.15">
      <c r="AR3819" t="s">
        <v>289</v>
      </c>
      <c r="AS3819" t="s">
        <v>1305</v>
      </c>
    </row>
    <row r="3820" spans="44:45" x14ac:dyDescent="0.15">
      <c r="AR3820" t="s">
        <v>525</v>
      </c>
      <c r="AS3820" t="s">
        <v>1306</v>
      </c>
    </row>
    <row r="3821" spans="44:45" x14ac:dyDescent="0.15">
      <c r="AR3821" t="s">
        <v>525</v>
      </c>
      <c r="AS3821" t="s">
        <v>1044</v>
      </c>
    </row>
    <row r="3822" spans="44:45" x14ac:dyDescent="0.15">
      <c r="AR3822" t="s">
        <v>525</v>
      </c>
      <c r="AS3822" t="s">
        <v>1087</v>
      </c>
    </row>
    <row r="3823" spans="44:45" x14ac:dyDescent="0.15">
      <c r="AR3823" t="s">
        <v>525</v>
      </c>
      <c r="AS3823" t="s">
        <v>1053</v>
      </c>
    </row>
    <row r="3824" spans="44:45" x14ac:dyDescent="0.15">
      <c r="AR3824" t="s">
        <v>525</v>
      </c>
      <c r="AS3824" t="s">
        <v>1080</v>
      </c>
    </row>
    <row r="3825" spans="44:45" x14ac:dyDescent="0.15">
      <c r="AR3825" t="s">
        <v>525</v>
      </c>
      <c r="AS3825" t="s">
        <v>1064</v>
      </c>
    </row>
    <row r="3826" spans="44:45" x14ac:dyDescent="0.15">
      <c r="AR3826" t="s">
        <v>525</v>
      </c>
      <c r="AS3826" t="s">
        <v>1065</v>
      </c>
    </row>
    <row r="3827" spans="44:45" x14ac:dyDescent="0.15">
      <c r="AR3827" t="s">
        <v>525</v>
      </c>
      <c r="AS3827" t="s">
        <v>1875</v>
      </c>
    </row>
    <row r="3828" spans="44:45" x14ac:dyDescent="0.15">
      <c r="AR3828" t="s">
        <v>525</v>
      </c>
      <c r="AS3828" t="s">
        <v>1060</v>
      </c>
    </row>
    <row r="3829" spans="44:45" x14ac:dyDescent="0.15">
      <c r="AR3829" t="s">
        <v>525</v>
      </c>
      <c r="AS3829" t="s">
        <v>1061</v>
      </c>
    </row>
    <row r="3830" spans="44:45" x14ac:dyDescent="0.15">
      <c r="AR3830" t="s">
        <v>525</v>
      </c>
      <c r="AS3830" t="s">
        <v>1053</v>
      </c>
    </row>
    <row r="3831" spans="44:45" x14ac:dyDescent="0.15">
      <c r="AR3831" t="s">
        <v>525</v>
      </c>
      <c r="AS3831" t="s">
        <v>1062</v>
      </c>
    </row>
    <row r="3832" spans="44:45" x14ac:dyDescent="0.15">
      <c r="AR3832" t="s">
        <v>525</v>
      </c>
      <c r="AS3832" t="s">
        <v>1876</v>
      </c>
    </row>
    <row r="3833" spans="44:45" x14ac:dyDescent="0.15">
      <c r="AR3833" t="s">
        <v>525</v>
      </c>
      <c r="AS3833" t="s">
        <v>1849</v>
      </c>
    </row>
    <row r="3834" spans="44:45" x14ac:dyDescent="0.15">
      <c r="AR3834" t="s">
        <v>149</v>
      </c>
      <c r="AS3834" t="s">
        <v>1544</v>
      </c>
    </row>
    <row r="3835" spans="44:45" x14ac:dyDescent="0.15">
      <c r="AR3835" t="s">
        <v>149</v>
      </c>
      <c r="AS3835" t="s">
        <v>1044</v>
      </c>
    </row>
    <row r="3836" spans="44:45" x14ac:dyDescent="0.15">
      <c r="AR3836" t="s">
        <v>149</v>
      </c>
      <c r="AS3836" t="s">
        <v>1045</v>
      </c>
    </row>
    <row r="3837" spans="44:45" x14ac:dyDescent="0.15">
      <c r="AR3837" t="s">
        <v>149</v>
      </c>
      <c r="AS3837" t="s">
        <v>1055</v>
      </c>
    </row>
    <row r="3838" spans="44:45" x14ac:dyDescent="0.15">
      <c r="AR3838" t="s">
        <v>149</v>
      </c>
      <c r="AS3838" t="s">
        <v>1056</v>
      </c>
    </row>
    <row r="3839" spans="44:45" x14ac:dyDescent="0.15">
      <c r="AR3839" t="s">
        <v>149</v>
      </c>
      <c r="AS3839" t="s">
        <v>1054</v>
      </c>
    </row>
    <row r="3840" spans="44:45" x14ac:dyDescent="0.15">
      <c r="AR3840" t="s">
        <v>149</v>
      </c>
      <c r="AS3840" t="s">
        <v>1877</v>
      </c>
    </row>
    <row r="3841" spans="44:45" x14ac:dyDescent="0.15">
      <c r="AR3841" t="s">
        <v>149</v>
      </c>
      <c r="AS3841" t="s">
        <v>1060</v>
      </c>
    </row>
    <row r="3842" spans="44:45" x14ac:dyDescent="0.15">
      <c r="AR3842" t="s">
        <v>149</v>
      </c>
      <c r="AS3842" t="s">
        <v>1061</v>
      </c>
    </row>
    <row r="3843" spans="44:45" x14ac:dyDescent="0.15">
      <c r="AR3843" t="s">
        <v>149</v>
      </c>
      <c r="AS3843" t="s">
        <v>1053</v>
      </c>
    </row>
    <row r="3844" spans="44:45" x14ac:dyDescent="0.15">
      <c r="AR3844" t="s">
        <v>149</v>
      </c>
      <c r="AS3844" t="s">
        <v>1062</v>
      </c>
    </row>
    <row r="3845" spans="44:45" x14ac:dyDescent="0.15">
      <c r="AR3845" t="s">
        <v>149</v>
      </c>
      <c r="AS3845" t="s">
        <v>1878</v>
      </c>
    </row>
    <row r="3846" spans="44:45" x14ac:dyDescent="0.15">
      <c r="AR3846" t="s">
        <v>142</v>
      </c>
      <c r="AS3846" t="s">
        <v>1319</v>
      </c>
    </row>
    <row r="3847" spans="44:45" x14ac:dyDescent="0.15">
      <c r="AR3847" t="s">
        <v>142</v>
      </c>
      <c r="AS3847" t="s">
        <v>1060</v>
      </c>
    </row>
    <row r="3848" spans="44:45" x14ac:dyDescent="0.15">
      <c r="AR3848" t="s">
        <v>142</v>
      </c>
      <c r="AS3848" t="s">
        <v>1087</v>
      </c>
    </row>
    <row r="3849" spans="44:45" x14ac:dyDescent="0.15">
      <c r="AR3849" t="s">
        <v>142</v>
      </c>
      <c r="AS3849" t="s">
        <v>1083</v>
      </c>
    </row>
    <row r="3850" spans="44:45" x14ac:dyDescent="0.15">
      <c r="AR3850" t="s">
        <v>142</v>
      </c>
      <c r="AS3850" t="s">
        <v>1047</v>
      </c>
    </row>
    <row r="3851" spans="44:45" x14ac:dyDescent="0.15">
      <c r="AR3851" t="s">
        <v>142</v>
      </c>
      <c r="AS3851" t="s">
        <v>1048</v>
      </c>
    </row>
    <row r="3852" spans="44:45" x14ac:dyDescent="0.15">
      <c r="AR3852" t="s">
        <v>142</v>
      </c>
      <c r="AS3852" t="s">
        <v>1065</v>
      </c>
    </row>
    <row r="3853" spans="44:45" x14ac:dyDescent="0.15">
      <c r="AR3853" t="s">
        <v>142</v>
      </c>
      <c r="AS3853" t="s">
        <v>1066</v>
      </c>
    </row>
    <row r="3854" spans="44:45" x14ac:dyDescent="0.15">
      <c r="AR3854" t="s">
        <v>142</v>
      </c>
      <c r="AS3854" t="s">
        <v>1067</v>
      </c>
    </row>
    <row r="3855" spans="44:45" x14ac:dyDescent="0.15">
      <c r="AR3855" t="s">
        <v>142</v>
      </c>
      <c r="AS3855" t="s">
        <v>1320</v>
      </c>
    </row>
    <row r="3856" spans="44:45" x14ac:dyDescent="0.15">
      <c r="AR3856" t="s">
        <v>142</v>
      </c>
      <c r="AS3856" t="s">
        <v>1086</v>
      </c>
    </row>
    <row r="3857" spans="44:45" x14ac:dyDescent="0.15">
      <c r="AR3857" t="s">
        <v>142</v>
      </c>
      <c r="AS3857" t="s">
        <v>1061</v>
      </c>
    </row>
    <row r="3858" spans="44:45" x14ac:dyDescent="0.15">
      <c r="AR3858" t="s">
        <v>142</v>
      </c>
      <c r="AS3858" t="s">
        <v>1083</v>
      </c>
    </row>
    <row r="3859" spans="44:45" x14ac:dyDescent="0.15">
      <c r="AR3859" t="s">
        <v>142</v>
      </c>
      <c r="AS3859" t="s">
        <v>1047</v>
      </c>
    </row>
    <row r="3860" spans="44:45" x14ac:dyDescent="0.15">
      <c r="AR3860" t="s">
        <v>142</v>
      </c>
      <c r="AS3860" t="s">
        <v>1076</v>
      </c>
    </row>
    <row r="3861" spans="44:45" x14ac:dyDescent="0.15">
      <c r="AR3861" t="s">
        <v>142</v>
      </c>
      <c r="AS3861" t="s">
        <v>1879</v>
      </c>
    </row>
    <row r="3862" spans="44:45" x14ac:dyDescent="0.15">
      <c r="AR3862" t="s">
        <v>527</v>
      </c>
      <c r="AS3862" t="s">
        <v>1547</v>
      </c>
    </row>
    <row r="3863" spans="44:45" x14ac:dyDescent="0.15">
      <c r="AR3863" t="s">
        <v>527</v>
      </c>
      <c r="AS3863" t="s">
        <v>1044</v>
      </c>
    </row>
    <row r="3864" spans="44:45" x14ac:dyDescent="0.15">
      <c r="AR3864" t="s">
        <v>527</v>
      </c>
      <c r="AS3864" t="s">
        <v>1052</v>
      </c>
    </row>
    <row r="3865" spans="44:45" x14ac:dyDescent="0.15">
      <c r="AR3865" t="s">
        <v>527</v>
      </c>
      <c r="AS3865" t="s">
        <v>1055</v>
      </c>
    </row>
    <row r="3866" spans="44:45" x14ac:dyDescent="0.15">
      <c r="AR3866" t="s">
        <v>527</v>
      </c>
      <c r="AS3866" t="s">
        <v>1080</v>
      </c>
    </row>
    <row r="3867" spans="44:45" x14ac:dyDescent="0.15">
      <c r="AR3867" t="s">
        <v>527</v>
      </c>
      <c r="AS3867" t="s">
        <v>1064</v>
      </c>
    </row>
    <row r="3868" spans="44:45" x14ac:dyDescent="0.15">
      <c r="AR3868" t="s">
        <v>527</v>
      </c>
      <c r="AS3868" t="s">
        <v>1081</v>
      </c>
    </row>
    <row r="3869" spans="44:45" x14ac:dyDescent="0.15">
      <c r="AR3869" t="s">
        <v>527</v>
      </c>
      <c r="AS3869" t="s">
        <v>1548</v>
      </c>
    </row>
    <row r="3870" spans="44:45" x14ac:dyDescent="0.15">
      <c r="AR3870" t="s">
        <v>527</v>
      </c>
      <c r="AS3870" t="s">
        <v>1099</v>
      </c>
    </row>
    <row r="3871" spans="44:45" x14ac:dyDescent="0.15">
      <c r="AR3871" t="s">
        <v>527</v>
      </c>
      <c r="AS3871" t="s">
        <v>1074</v>
      </c>
    </row>
    <row r="3872" spans="44:45" x14ac:dyDescent="0.15">
      <c r="AR3872" t="s">
        <v>527</v>
      </c>
      <c r="AS3872" t="s">
        <v>1082</v>
      </c>
    </row>
    <row r="3873" spans="44:45" x14ac:dyDescent="0.15">
      <c r="AR3873" t="s">
        <v>527</v>
      </c>
      <c r="AS3873" t="s">
        <v>1062</v>
      </c>
    </row>
    <row r="3874" spans="44:45" x14ac:dyDescent="0.15">
      <c r="AR3874" t="s">
        <v>527</v>
      </c>
      <c r="AS3874" t="s">
        <v>1880</v>
      </c>
    </row>
    <row r="3875" spans="44:45" x14ac:dyDescent="0.15">
      <c r="AR3875" t="s">
        <v>527</v>
      </c>
      <c r="AS3875" t="s">
        <v>1060</v>
      </c>
    </row>
    <row r="3876" spans="44:45" x14ac:dyDescent="0.15">
      <c r="AR3876" t="s">
        <v>527</v>
      </c>
      <c r="AS3876" t="s">
        <v>1061</v>
      </c>
    </row>
    <row r="3877" spans="44:45" x14ac:dyDescent="0.15">
      <c r="AR3877" t="s">
        <v>527</v>
      </c>
      <c r="AS3877" t="s">
        <v>1082</v>
      </c>
    </row>
    <row r="3878" spans="44:45" x14ac:dyDescent="0.15">
      <c r="AR3878" t="s">
        <v>527</v>
      </c>
      <c r="AS3878" t="s">
        <v>1460</v>
      </c>
    </row>
    <row r="3879" spans="44:45" x14ac:dyDescent="0.15">
      <c r="AR3879" t="s">
        <v>176</v>
      </c>
      <c r="AS3879" t="s">
        <v>1326</v>
      </c>
    </row>
    <row r="3880" spans="44:45" x14ac:dyDescent="0.15">
      <c r="AR3880" t="s">
        <v>176</v>
      </c>
      <c r="AS3880" t="s">
        <v>1044</v>
      </c>
    </row>
    <row r="3881" spans="44:45" x14ac:dyDescent="0.15">
      <c r="AR3881" t="s">
        <v>176</v>
      </c>
      <c r="AS3881" t="s">
        <v>1045</v>
      </c>
    </row>
    <row r="3882" spans="44:45" x14ac:dyDescent="0.15">
      <c r="AR3882" t="s">
        <v>176</v>
      </c>
      <c r="AS3882" t="s">
        <v>1055</v>
      </c>
    </row>
    <row r="3883" spans="44:45" x14ac:dyDescent="0.15">
      <c r="AR3883" t="s">
        <v>176</v>
      </c>
      <c r="AS3883" t="s">
        <v>1093</v>
      </c>
    </row>
    <row r="3884" spans="44:45" x14ac:dyDescent="0.15">
      <c r="AR3884" t="s">
        <v>176</v>
      </c>
      <c r="AS3884" t="s">
        <v>1550</v>
      </c>
    </row>
    <row r="3885" spans="44:45" x14ac:dyDescent="0.15">
      <c r="AR3885" t="s">
        <v>176</v>
      </c>
      <c r="AS3885" t="s">
        <v>1099</v>
      </c>
    </row>
    <row r="3886" spans="44:45" x14ac:dyDescent="0.15">
      <c r="AR3886" t="s">
        <v>176</v>
      </c>
      <c r="AS3886" t="s">
        <v>1074</v>
      </c>
    </row>
    <row r="3887" spans="44:45" x14ac:dyDescent="0.15">
      <c r="AR3887" t="s">
        <v>176</v>
      </c>
      <c r="AS3887" t="s">
        <v>1075</v>
      </c>
    </row>
    <row r="3888" spans="44:45" x14ac:dyDescent="0.15">
      <c r="AR3888" t="s">
        <v>176</v>
      </c>
      <c r="AS3888" t="s">
        <v>1062</v>
      </c>
    </row>
    <row r="3889" spans="44:45" x14ac:dyDescent="0.15">
      <c r="AR3889" t="s">
        <v>176</v>
      </c>
      <c r="AS3889" t="s">
        <v>1881</v>
      </c>
    </row>
    <row r="3890" spans="44:45" x14ac:dyDescent="0.15">
      <c r="AR3890" t="s">
        <v>176</v>
      </c>
      <c r="AS3890" t="s">
        <v>1060</v>
      </c>
    </row>
    <row r="3891" spans="44:45" x14ac:dyDescent="0.15">
      <c r="AR3891" t="s">
        <v>176</v>
      </c>
      <c r="AS3891" t="s">
        <v>1071</v>
      </c>
    </row>
    <row r="3892" spans="44:45" x14ac:dyDescent="0.15">
      <c r="AR3892" t="s">
        <v>176</v>
      </c>
      <c r="AS3892" t="s">
        <v>1082</v>
      </c>
    </row>
    <row r="3893" spans="44:45" x14ac:dyDescent="0.15">
      <c r="AR3893" t="s">
        <v>150</v>
      </c>
      <c r="AS3893" t="s">
        <v>1329</v>
      </c>
    </row>
    <row r="3894" spans="44:45" x14ac:dyDescent="0.15">
      <c r="AR3894" t="s">
        <v>150</v>
      </c>
      <c r="AS3894" t="s">
        <v>1044</v>
      </c>
    </row>
    <row r="3895" spans="44:45" x14ac:dyDescent="0.15">
      <c r="AR3895" t="s">
        <v>150</v>
      </c>
      <c r="AS3895" t="s">
        <v>1045</v>
      </c>
    </row>
    <row r="3896" spans="44:45" x14ac:dyDescent="0.15">
      <c r="AR3896" t="s">
        <v>150</v>
      </c>
      <c r="AS3896" t="s">
        <v>1083</v>
      </c>
    </row>
    <row r="3897" spans="44:45" x14ac:dyDescent="0.15">
      <c r="AR3897" t="s">
        <v>150</v>
      </c>
      <c r="AS3897" t="s">
        <v>1047</v>
      </c>
    </row>
    <row r="3898" spans="44:45" x14ac:dyDescent="0.15">
      <c r="AR3898" t="s">
        <v>150</v>
      </c>
      <c r="AS3898" t="s">
        <v>1064</v>
      </c>
    </row>
    <row r="3899" spans="44:45" x14ac:dyDescent="0.15">
      <c r="AR3899" t="s">
        <v>150</v>
      </c>
      <c r="AS3899" t="s">
        <v>1552</v>
      </c>
    </row>
    <row r="3900" spans="44:45" x14ac:dyDescent="0.15">
      <c r="AR3900" t="s">
        <v>150</v>
      </c>
      <c r="AS3900" t="s">
        <v>1882</v>
      </c>
    </row>
    <row r="3901" spans="44:45" x14ac:dyDescent="0.15">
      <c r="AR3901" t="s">
        <v>387</v>
      </c>
      <c r="AS3901" t="s">
        <v>1332</v>
      </c>
    </row>
    <row r="3902" spans="44:45" x14ac:dyDescent="0.15">
      <c r="AR3902" t="s">
        <v>387</v>
      </c>
      <c r="AS3902" t="s">
        <v>1044</v>
      </c>
    </row>
    <row r="3903" spans="44:45" x14ac:dyDescent="0.15">
      <c r="AR3903" t="s">
        <v>387</v>
      </c>
      <c r="AS3903" t="s">
        <v>1045</v>
      </c>
    </row>
    <row r="3904" spans="44:45" x14ac:dyDescent="0.15">
      <c r="AR3904" t="s">
        <v>387</v>
      </c>
      <c r="AS3904" t="s">
        <v>1053</v>
      </c>
    </row>
    <row r="3905" spans="44:45" x14ac:dyDescent="0.15">
      <c r="AR3905" t="s">
        <v>387</v>
      </c>
      <c r="AS3905" t="s">
        <v>1047</v>
      </c>
    </row>
    <row r="3906" spans="44:45" x14ac:dyDescent="0.15">
      <c r="AR3906" t="s">
        <v>387</v>
      </c>
      <c r="AS3906" t="s">
        <v>1333</v>
      </c>
    </row>
    <row r="3907" spans="44:45" x14ac:dyDescent="0.15">
      <c r="AR3907" t="s">
        <v>387</v>
      </c>
      <c r="AS3907" t="s">
        <v>1060</v>
      </c>
    </row>
    <row r="3908" spans="44:45" x14ac:dyDescent="0.15">
      <c r="AR3908" t="s">
        <v>387</v>
      </c>
      <c r="AS3908" t="s">
        <v>1061</v>
      </c>
    </row>
    <row r="3909" spans="44:45" x14ac:dyDescent="0.15">
      <c r="AR3909" t="s">
        <v>387</v>
      </c>
      <c r="AS3909" t="s">
        <v>1053</v>
      </c>
    </row>
    <row r="3910" spans="44:45" x14ac:dyDescent="0.15">
      <c r="AR3910" t="s">
        <v>387</v>
      </c>
      <c r="AS3910" t="s">
        <v>1062</v>
      </c>
    </row>
    <row r="3911" spans="44:45" x14ac:dyDescent="0.15">
      <c r="AR3911" t="s">
        <v>387</v>
      </c>
      <c r="AS3911" t="s">
        <v>1883</v>
      </c>
    </row>
    <row r="3912" spans="44:45" x14ac:dyDescent="0.15">
      <c r="AR3912" t="s">
        <v>387</v>
      </c>
      <c r="AS3912" t="s">
        <v>1392</v>
      </c>
    </row>
    <row r="3913" spans="44:45" x14ac:dyDescent="0.15">
      <c r="AR3913" t="s">
        <v>151</v>
      </c>
      <c r="AS3913" t="s">
        <v>1336</v>
      </c>
    </row>
    <row r="3914" spans="44:45" x14ac:dyDescent="0.15">
      <c r="AR3914" t="s">
        <v>151</v>
      </c>
      <c r="AS3914" t="s">
        <v>1060</v>
      </c>
    </row>
    <row r="3915" spans="44:45" x14ac:dyDescent="0.15">
      <c r="AR3915" t="s">
        <v>151</v>
      </c>
      <c r="AS3915" t="s">
        <v>1087</v>
      </c>
    </row>
    <row r="3916" spans="44:45" x14ac:dyDescent="0.15">
      <c r="AR3916" t="s">
        <v>151</v>
      </c>
      <c r="AS3916" t="s">
        <v>1053</v>
      </c>
    </row>
    <row r="3917" spans="44:45" x14ac:dyDescent="0.15">
      <c r="AR3917" t="s">
        <v>151</v>
      </c>
      <c r="AS3917" t="s">
        <v>1080</v>
      </c>
    </row>
    <row r="3918" spans="44:45" x14ac:dyDescent="0.15">
      <c r="AR3918" t="s">
        <v>151</v>
      </c>
      <c r="AS3918" t="s">
        <v>1064</v>
      </c>
    </row>
    <row r="3919" spans="44:45" x14ac:dyDescent="0.15">
      <c r="AR3919" t="s">
        <v>151</v>
      </c>
      <c r="AS3919" t="s">
        <v>1065</v>
      </c>
    </row>
    <row r="3920" spans="44:45" x14ac:dyDescent="0.15">
      <c r="AR3920" t="s">
        <v>151</v>
      </c>
      <c r="AS3920" t="s">
        <v>1337</v>
      </c>
    </row>
    <row r="3921" spans="44:45" x14ac:dyDescent="0.15">
      <c r="AR3921" t="s">
        <v>151</v>
      </c>
      <c r="AS3921" t="s">
        <v>1060</v>
      </c>
    </row>
    <row r="3922" spans="44:45" x14ac:dyDescent="0.15">
      <c r="AR3922" t="s">
        <v>151</v>
      </c>
      <c r="AS3922" t="s">
        <v>1061</v>
      </c>
    </row>
    <row r="3923" spans="44:45" x14ac:dyDescent="0.15">
      <c r="AR3923" t="s">
        <v>151</v>
      </c>
      <c r="AS3923" t="s">
        <v>1083</v>
      </c>
    </row>
    <row r="3924" spans="44:45" x14ac:dyDescent="0.15">
      <c r="AR3924" t="s">
        <v>151</v>
      </c>
      <c r="AS3924" t="s">
        <v>1047</v>
      </c>
    </row>
    <row r="3925" spans="44:45" x14ac:dyDescent="0.15">
      <c r="AR3925" t="s">
        <v>151</v>
      </c>
      <c r="AS3925" t="s">
        <v>1092</v>
      </c>
    </row>
    <row r="3926" spans="44:45" x14ac:dyDescent="0.15">
      <c r="AR3926" t="s">
        <v>151</v>
      </c>
      <c r="AS3926" t="s">
        <v>1884</v>
      </c>
    </row>
    <row r="3927" spans="44:45" x14ac:dyDescent="0.15">
      <c r="AR3927" t="s">
        <v>151</v>
      </c>
      <c r="AS3927" t="s">
        <v>1060</v>
      </c>
    </row>
    <row r="3928" spans="44:45" x14ac:dyDescent="0.15">
      <c r="AR3928" t="s">
        <v>151</v>
      </c>
      <c r="AS3928" t="s">
        <v>1061</v>
      </c>
    </row>
    <row r="3929" spans="44:45" x14ac:dyDescent="0.15">
      <c r="AR3929" t="s">
        <v>151</v>
      </c>
      <c r="AS3929" t="s">
        <v>1053</v>
      </c>
    </row>
    <row r="3930" spans="44:45" x14ac:dyDescent="0.15">
      <c r="AR3930" t="s">
        <v>151</v>
      </c>
      <c r="AS3930" t="s">
        <v>1062</v>
      </c>
    </row>
    <row r="3931" spans="44:45" x14ac:dyDescent="0.15">
      <c r="AR3931" t="s">
        <v>580</v>
      </c>
      <c r="AS3931" t="s">
        <v>1339</v>
      </c>
    </row>
    <row r="3932" spans="44:45" x14ac:dyDescent="0.15">
      <c r="AR3932" t="s">
        <v>580</v>
      </c>
      <c r="AS3932" t="s">
        <v>1044</v>
      </c>
    </row>
    <row r="3933" spans="44:45" x14ac:dyDescent="0.15">
      <c r="AR3933" t="s">
        <v>580</v>
      </c>
      <c r="AS3933" t="s">
        <v>1045</v>
      </c>
    </row>
    <row r="3934" spans="44:45" x14ac:dyDescent="0.15">
      <c r="AR3934" t="s">
        <v>580</v>
      </c>
      <c r="AS3934" t="s">
        <v>1055</v>
      </c>
    </row>
    <row r="3935" spans="44:45" x14ac:dyDescent="0.15">
      <c r="AR3935" t="s">
        <v>580</v>
      </c>
      <c r="AS3935" t="s">
        <v>1056</v>
      </c>
    </row>
    <row r="3936" spans="44:45" x14ac:dyDescent="0.15">
      <c r="AR3936" t="s">
        <v>580</v>
      </c>
      <c r="AS3936" t="s">
        <v>1057</v>
      </c>
    </row>
    <row r="3937" spans="44:45" x14ac:dyDescent="0.15">
      <c r="AR3937" t="s">
        <v>580</v>
      </c>
      <c r="AS3937" t="s">
        <v>1049</v>
      </c>
    </row>
    <row r="3938" spans="44:45" x14ac:dyDescent="0.15">
      <c r="AR3938" t="s">
        <v>580</v>
      </c>
      <c r="AS3938" t="s">
        <v>1340</v>
      </c>
    </row>
    <row r="3939" spans="44:45" x14ac:dyDescent="0.15">
      <c r="AR3939" t="s">
        <v>580</v>
      </c>
      <c r="AS3939" t="s">
        <v>1099</v>
      </c>
    </row>
    <row r="3940" spans="44:45" x14ac:dyDescent="0.15">
      <c r="AR3940" t="s">
        <v>580</v>
      </c>
      <c r="AS3940" t="s">
        <v>1074</v>
      </c>
    </row>
    <row r="3941" spans="44:45" x14ac:dyDescent="0.15">
      <c r="AR3941" t="s">
        <v>580</v>
      </c>
      <c r="AS3941" t="s">
        <v>1075</v>
      </c>
    </row>
    <row r="3942" spans="44:45" x14ac:dyDescent="0.15">
      <c r="AR3942" t="s">
        <v>580</v>
      </c>
      <c r="AS3942" t="s">
        <v>1062</v>
      </c>
    </row>
    <row r="3943" spans="44:45" x14ac:dyDescent="0.15">
      <c r="AR3943" t="s">
        <v>580</v>
      </c>
      <c r="AS3943" t="s">
        <v>1885</v>
      </c>
    </row>
    <row r="3944" spans="44:45" x14ac:dyDescent="0.15">
      <c r="AR3944" t="s">
        <v>580</v>
      </c>
      <c r="AS3944" t="s">
        <v>1070</v>
      </c>
    </row>
    <row r="3945" spans="44:45" x14ac:dyDescent="0.15">
      <c r="AR3945" t="s">
        <v>580</v>
      </c>
      <c r="AS3945" t="s">
        <v>1071</v>
      </c>
    </row>
    <row r="3946" spans="44:45" x14ac:dyDescent="0.15">
      <c r="AR3946" t="s">
        <v>580</v>
      </c>
      <c r="AS3946" t="s">
        <v>1886</v>
      </c>
    </row>
    <row r="3947" spans="44:45" x14ac:dyDescent="0.15">
      <c r="AR3947" t="s">
        <v>574</v>
      </c>
      <c r="AS3947" t="s">
        <v>1343</v>
      </c>
    </row>
    <row r="3948" spans="44:45" x14ac:dyDescent="0.15">
      <c r="AR3948" t="s">
        <v>574</v>
      </c>
      <c r="AS3948" t="s">
        <v>1051</v>
      </c>
    </row>
    <row r="3949" spans="44:45" x14ac:dyDescent="0.15">
      <c r="AR3949" t="s">
        <v>574</v>
      </c>
      <c r="AS3949" t="s">
        <v>1061</v>
      </c>
    </row>
    <row r="3950" spans="44:45" x14ac:dyDescent="0.15">
      <c r="AR3950" t="s">
        <v>574</v>
      </c>
      <c r="AS3950" t="s">
        <v>1083</v>
      </c>
    </row>
    <row r="3951" spans="44:45" x14ac:dyDescent="0.15">
      <c r="AR3951" t="s">
        <v>574</v>
      </c>
      <c r="AS3951" t="s">
        <v>1047</v>
      </c>
    </row>
    <row r="3952" spans="44:45" x14ac:dyDescent="0.15">
      <c r="AR3952" t="s">
        <v>574</v>
      </c>
      <c r="AS3952" t="s">
        <v>1092</v>
      </c>
    </row>
    <row r="3953" spans="44:45" x14ac:dyDescent="0.15">
      <c r="AR3953" t="s">
        <v>574</v>
      </c>
      <c r="AS3953" t="s">
        <v>1558</v>
      </c>
    </row>
    <row r="3954" spans="44:45" x14ac:dyDescent="0.15">
      <c r="AR3954" t="s">
        <v>574</v>
      </c>
      <c r="AS3954" t="s">
        <v>1044</v>
      </c>
    </row>
    <row r="3955" spans="44:45" x14ac:dyDescent="0.15">
      <c r="AR3955" t="s">
        <v>574</v>
      </c>
      <c r="AS3955" t="s">
        <v>1061</v>
      </c>
    </row>
    <row r="3956" spans="44:45" x14ac:dyDescent="0.15">
      <c r="AR3956" t="s">
        <v>574</v>
      </c>
      <c r="AS3956" t="s">
        <v>1053</v>
      </c>
    </row>
    <row r="3957" spans="44:45" x14ac:dyDescent="0.15">
      <c r="AR3957" t="s">
        <v>574</v>
      </c>
      <c r="AS3957" t="s">
        <v>1062</v>
      </c>
    </row>
    <row r="3958" spans="44:45" x14ac:dyDescent="0.15">
      <c r="AR3958" t="s">
        <v>574</v>
      </c>
      <c r="AS3958" t="s">
        <v>1887</v>
      </c>
    </row>
    <row r="3959" spans="44:45" x14ac:dyDescent="0.15">
      <c r="AR3959" t="s">
        <v>574</v>
      </c>
      <c r="AS3959" t="s">
        <v>1888</v>
      </c>
    </row>
    <row r="3960" spans="44:45" x14ac:dyDescent="0.15">
      <c r="AR3960" t="s">
        <v>154</v>
      </c>
      <c r="AS3960" t="s">
        <v>1347</v>
      </c>
    </row>
    <row r="3961" spans="44:45" x14ac:dyDescent="0.15">
      <c r="AR3961" t="s">
        <v>154</v>
      </c>
      <c r="AS3961" t="s">
        <v>1044</v>
      </c>
    </row>
    <row r="3962" spans="44:45" x14ac:dyDescent="0.15">
      <c r="AR3962" t="s">
        <v>154</v>
      </c>
      <c r="AS3962" t="s">
        <v>1045</v>
      </c>
    </row>
    <row r="3963" spans="44:45" x14ac:dyDescent="0.15">
      <c r="AR3963" t="s">
        <v>154</v>
      </c>
      <c r="AS3963" t="s">
        <v>1055</v>
      </c>
    </row>
    <row r="3964" spans="44:45" x14ac:dyDescent="0.15">
      <c r="AR3964" t="s">
        <v>154</v>
      </c>
      <c r="AS3964" t="s">
        <v>1093</v>
      </c>
    </row>
    <row r="3965" spans="44:45" x14ac:dyDescent="0.15">
      <c r="AR3965" t="s">
        <v>154</v>
      </c>
      <c r="AS3965" t="s">
        <v>1561</v>
      </c>
    </row>
    <row r="3966" spans="44:45" x14ac:dyDescent="0.15">
      <c r="AR3966" t="s">
        <v>154</v>
      </c>
      <c r="AS3966" t="s">
        <v>1060</v>
      </c>
    </row>
    <row r="3967" spans="44:45" x14ac:dyDescent="0.15">
      <c r="AR3967" t="s">
        <v>154</v>
      </c>
      <c r="AS3967" t="s">
        <v>1061</v>
      </c>
    </row>
    <row r="3968" spans="44:45" x14ac:dyDescent="0.15">
      <c r="AR3968" t="s">
        <v>154</v>
      </c>
      <c r="AS3968" t="s">
        <v>1053</v>
      </c>
    </row>
    <row r="3969" spans="44:45" x14ac:dyDescent="0.15">
      <c r="AR3969" t="s">
        <v>154</v>
      </c>
      <c r="AS3969" t="s">
        <v>1062</v>
      </c>
    </row>
    <row r="3970" spans="44:45" x14ac:dyDescent="0.15">
      <c r="AR3970" t="s">
        <v>154</v>
      </c>
      <c r="AS3970" t="s">
        <v>1889</v>
      </c>
    </row>
    <row r="3971" spans="44:45" x14ac:dyDescent="0.15">
      <c r="AR3971" t="s">
        <v>154</v>
      </c>
      <c r="AS3971" t="s">
        <v>1086</v>
      </c>
    </row>
    <row r="3972" spans="44:45" x14ac:dyDescent="0.15">
      <c r="AR3972" t="s">
        <v>154</v>
      </c>
      <c r="AS3972" t="s">
        <v>1061</v>
      </c>
    </row>
    <row r="3973" spans="44:45" x14ac:dyDescent="0.15">
      <c r="AR3973" t="s">
        <v>154</v>
      </c>
      <c r="AS3973" t="s">
        <v>1083</v>
      </c>
    </row>
    <row r="3974" spans="44:45" x14ac:dyDescent="0.15">
      <c r="AR3974" t="s">
        <v>154</v>
      </c>
      <c r="AS3974" t="s">
        <v>1047</v>
      </c>
    </row>
    <row r="3975" spans="44:45" x14ac:dyDescent="0.15">
      <c r="AR3975" t="s">
        <v>154</v>
      </c>
      <c r="AS3975" t="s">
        <v>1076</v>
      </c>
    </row>
    <row r="3976" spans="44:45" x14ac:dyDescent="0.15">
      <c r="AR3976" t="s">
        <v>154</v>
      </c>
      <c r="AS3976" t="s">
        <v>1890</v>
      </c>
    </row>
    <row r="3977" spans="44:45" x14ac:dyDescent="0.15">
      <c r="AR3977" t="s">
        <v>295</v>
      </c>
      <c r="AS3977" t="s">
        <v>1743</v>
      </c>
    </row>
    <row r="3978" spans="44:45" x14ac:dyDescent="0.15">
      <c r="AR3978" t="s">
        <v>295</v>
      </c>
      <c r="AS3978" t="s">
        <v>1044</v>
      </c>
    </row>
    <row r="3979" spans="44:45" x14ac:dyDescent="0.15">
      <c r="AR3979" t="s">
        <v>295</v>
      </c>
      <c r="AS3979" t="s">
        <v>1045</v>
      </c>
    </row>
    <row r="3980" spans="44:45" x14ac:dyDescent="0.15">
      <c r="AR3980" t="s">
        <v>295</v>
      </c>
      <c r="AS3980" t="s">
        <v>1053</v>
      </c>
    </row>
    <row r="3981" spans="44:45" x14ac:dyDescent="0.15">
      <c r="AR3981" t="s">
        <v>295</v>
      </c>
      <c r="AS3981" t="s">
        <v>1047</v>
      </c>
    </row>
    <row r="3982" spans="44:45" x14ac:dyDescent="0.15">
      <c r="AR3982" t="s">
        <v>295</v>
      </c>
      <c r="AS3982" t="s">
        <v>1891</v>
      </c>
    </row>
    <row r="3983" spans="44:45" x14ac:dyDescent="0.15">
      <c r="AR3983" t="s">
        <v>295</v>
      </c>
      <c r="AS3983" t="s">
        <v>1182</v>
      </c>
    </row>
    <row r="3984" spans="44:45" x14ac:dyDescent="0.15">
      <c r="AR3984" t="s">
        <v>295</v>
      </c>
      <c r="AS3984" t="s">
        <v>1183</v>
      </c>
    </row>
    <row r="3985" spans="44:45" x14ac:dyDescent="0.15">
      <c r="AR3985" t="s">
        <v>295</v>
      </c>
      <c r="AS3985" t="s">
        <v>1184</v>
      </c>
    </row>
    <row r="3986" spans="44:45" x14ac:dyDescent="0.15">
      <c r="AR3986" t="s">
        <v>295</v>
      </c>
      <c r="AS3986" t="s">
        <v>1185</v>
      </c>
    </row>
    <row r="3987" spans="44:45" x14ac:dyDescent="0.15">
      <c r="AR3987" t="s">
        <v>295</v>
      </c>
      <c r="AS3987" t="s">
        <v>1892</v>
      </c>
    </row>
    <row r="3988" spans="44:45" x14ac:dyDescent="0.15">
      <c r="AR3988" t="s">
        <v>295</v>
      </c>
      <c r="AS3988" t="s">
        <v>1060</v>
      </c>
    </row>
    <row r="3989" spans="44:45" x14ac:dyDescent="0.15">
      <c r="AR3989" t="s">
        <v>295</v>
      </c>
      <c r="AS3989" t="s">
        <v>1061</v>
      </c>
    </row>
    <row r="3990" spans="44:45" x14ac:dyDescent="0.15">
      <c r="AR3990" t="s">
        <v>295</v>
      </c>
      <c r="AS3990" t="s">
        <v>1053</v>
      </c>
    </row>
    <row r="3991" spans="44:45" x14ac:dyDescent="0.15">
      <c r="AR3991" t="s">
        <v>295</v>
      </c>
      <c r="AS3991" t="s">
        <v>1062</v>
      </c>
    </row>
    <row r="3992" spans="44:45" x14ac:dyDescent="0.15">
      <c r="AR3992" t="s">
        <v>295</v>
      </c>
      <c r="AS3992" t="s">
        <v>1358</v>
      </c>
    </row>
    <row r="3993" spans="44:45" x14ac:dyDescent="0.15">
      <c r="AR3993" t="s">
        <v>386</v>
      </c>
      <c r="AS3993" t="s">
        <v>1355</v>
      </c>
    </row>
    <row r="3994" spans="44:45" x14ac:dyDescent="0.15">
      <c r="AR3994" t="s">
        <v>386</v>
      </c>
      <c r="AS3994" t="s">
        <v>1060</v>
      </c>
    </row>
    <row r="3995" spans="44:45" x14ac:dyDescent="0.15">
      <c r="AR3995" t="s">
        <v>386</v>
      </c>
      <c r="AS3995" t="s">
        <v>1061</v>
      </c>
    </row>
    <row r="3996" spans="44:45" x14ac:dyDescent="0.15">
      <c r="AR3996" t="s">
        <v>386</v>
      </c>
      <c r="AS3996" t="s">
        <v>1083</v>
      </c>
    </row>
    <row r="3997" spans="44:45" x14ac:dyDescent="0.15">
      <c r="AR3997" t="s">
        <v>386</v>
      </c>
      <c r="AS3997" t="s">
        <v>1047</v>
      </c>
    </row>
    <row r="3998" spans="44:45" x14ac:dyDescent="0.15">
      <c r="AR3998" t="s">
        <v>386</v>
      </c>
      <c r="AS3998" t="s">
        <v>1048</v>
      </c>
    </row>
    <row r="3999" spans="44:45" x14ac:dyDescent="0.15">
      <c r="AR3999" t="s">
        <v>386</v>
      </c>
      <c r="AS3999" t="s">
        <v>1356</v>
      </c>
    </row>
    <row r="4000" spans="44:45" x14ac:dyDescent="0.15">
      <c r="AR4000" t="s">
        <v>386</v>
      </c>
      <c r="AS4000" t="s">
        <v>1060</v>
      </c>
    </row>
    <row r="4001" spans="44:45" x14ac:dyDescent="0.15">
      <c r="AR4001" t="s">
        <v>386</v>
      </c>
      <c r="AS4001" t="s">
        <v>1061</v>
      </c>
    </row>
    <row r="4002" spans="44:45" x14ac:dyDescent="0.15">
      <c r="AR4002" t="s">
        <v>386</v>
      </c>
      <c r="AS4002" t="s">
        <v>1053</v>
      </c>
    </row>
    <row r="4003" spans="44:45" x14ac:dyDescent="0.15">
      <c r="AR4003" t="s">
        <v>386</v>
      </c>
      <c r="AS4003" t="s">
        <v>1062</v>
      </c>
    </row>
    <row r="4004" spans="44:45" x14ac:dyDescent="0.15">
      <c r="AR4004" t="s">
        <v>386</v>
      </c>
      <c r="AS4004" t="s">
        <v>1893</v>
      </c>
    </row>
    <row r="4005" spans="44:45" x14ac:dyDescent="0.15">
      <c r="AR4005" t="s">
        <v>386</v>
      </c>
      <c r="AS4005" t="s">
        <v>1592</v>
      </c>
    </row>
    <row r="4006" spans="44:45" x14ac:dyDescent="0.15">
      <c r="AR4006" t="s">
        <v>342</v>
      </c>
      <c r="AS4006" t="s">
        <v>1291</v>
      </c>
    </row>
    <row r="4007" spans="44:45" x14ac:dyDescent="0.15">
      <c r="AR4007" t="s">
        <v>342</v>
      </c>
      <c r="AS4007" t="s">
        <v>1044</v>
      </c>
    </row>
    <row r="4008" spans="44:45" x14ac:dyDescent="0.15">
      <c r="AR4008" t="s">
        <v>342</v>
      </c>
      <c r="AS4008" t="s">
        <v>1045</v>
      </c>
    </row>
    <row r="4009" spans="44:45" x14ac:dyDescent="0.15">
      <c r="AR4009" t="s">
        <v>342</v>
      </c>
      <c r="AS4009" t="s">
        <v>1055</v>
      </c>
    </row>
    <row r="4010" spans="44:45" x14ac:dyDescent="0.15">
      <c r="AR4010" t="s">
        <v>342</v>
      </c>
      <c r="AS4010" t="s">
        <v>1056</v>
      </c>
    </row>
    <row r="4011" spans="44:45" x14ac:dyDescent="0.15">
      <c r="AR4011" t="s">
        <v>342</v>
      </c>
      <c r="AS4011" t="s">
        <v>1064</v>
      </c>
    </row>
    <row r="4012" spans="44:45" x14ac:dyDescent="0.15">
      <c r="AR4012" t="s">
        <v>342</v>
      </c>
      <c r="AS4012" t="s">
        <v>1721</v>
      </c>
    </row>
    <row r="4013" spans="44:45" x14ac:dyDescent="0.15">
      <c r="AR4013" t="s">
        <v>342</v>
      </c>
      <c r="AS4013" t="s">
        <v>1044</v>
      </c>
    </row>
    <row r="4014" spans="44:45" x14ac:dyDescent="0.15">
      <c r="AR4014" t="s">
        <v>342</v>
      </c>
      <c r="AS4014" t="s">
        <v>1045</v>
      </c>
    </row>
    <row r="4015" spans="44:45" x14ac:dyDescent="0.15">
      <c r="AR4015" t="s">
        <v>342</v>
      </c>
      <c r="AS4015" t="s">
        <v>1055</v>
      </c>
    </row>
    <row r="4016" spans="44:45" x14ac:dyDescent="0.15">
      <c r="AR4016" t="s">
        <v>342</v>
      </c>
      <c r="AS4016" t="s">
        <v>1047</v>
      </c>
    </row>
    <row r="4017" spans="44:45" x14ac:dyDescent="0.15">
      <c r="AR4017" t="s">
        <v>342</v>
      </c>
      <c r="AS4017" t="s">
        <v>1076</v>
      </c>
    </row>
    <row r="4018" spans="44:45" x14ac:dyDescent="0.15">
      <c r="AR4018" t="s">
        <v>342</v>
      </c>
      <c r="AS4018" t="s">
        <v>1869</v>
      </c>
    </row>
    <row r="4019" spans="44:45" x14ac:dyDescent="0.15">
      <c r="AR4019" t="s">
        <v>342</v>
      </c>
      <c r="AS4019" t="s">
        <v>1179</v>
      </c>
    </row>
    <row r="4020" spans="44:45" x14ac:dyDescent="0.15">
      <c r="AR4020" t="s">
        <v>342</v>
      </c>
      <c r="AS4020" t="s">
        <v>1115</v>
      </c>
    </row>
    <row r="4021" spans="44:45" x14ac:dyDescent="0.15">
      <c r="AR4021" t="s">
        <v>342</v>
      </c>
      <c r="AS4021" t="s">
        <v>1180</v>
      </c>
    </row>
    <row r="4022" spans="44:45" x14ac:dyDescent="0.15">
      <c r="AR4022" t="s">
        <v>342</v>
      </c>
      <c r="AS4022" t="s">
        <v>1113</v>
      </c>
    </row>
    <row r="4023" spans="44:45" x14ac:dyDescent="0.15">
      <c r="AR4023" t="s">
        <v>342</v>
      </c>
      <c r="AS4023" t="s">
        <v>1181</v>
      </c>
    </row>
    <row r="4024" spans="44:45" x14ac:dyDescent="0.15">
      <c r="AR4024" t="s">
        <v>342</v>
      </c>
      <c r="AS4024" t="s">
        <v>1098</v>
      </c>
    </row>
    <row r="4025" spans="44:45" x14ac:dyDescent="0.15">
      <c r="AR4025" t="s">
        <v>342</v>
      </c>
      <c r="AS4025" t="s">
        <v>1894</v>
      </c>
    </row>
    <row r="4026" spans="44:45" x14ac:dyDescent="0.15">
      <c r="AR4026" t="s">
        <v>343</v>
      </c>
      <c r="AS4026" t="s">
        <v>1895</v>
      </c>
    </row>
    <row r="4027" spans="44:45" x14ac:dyDescent="0.15">
      <c r="AR4027" t="s">
        <v>343</v>
      </c>
      <c r="AS4027" t="s">
        <v>1060</v>
      </c>
    </row>
    <row r="4028" spans="44:45" x14ac:dyDescent="0.15">
      <c r="AR4028" t="s">
        <v>343</v>
      </c>
      <c r="AS4028" t="s">
        <v>1061</v>
      </c>
    </row>
    <row r="4029" spans="44:45" x14ac:dyDescent="0.15">
      <c r="AR4029" t="s">
        <v>343</v>
      </c>
      <c r="AS4029" t="s">
        <v>1053</v>
      </c>
    </row>
    <row r="4030" spans="44:45" x14ac:dyDescent="0.15">
      <c r="AR4030" t="s">
        <v>343</v>
      </c>
      <c r="AS4030" t="s">
        <v>1089</v>
      </c>
    </row>
    <row r="4031" spans="44:45" x14ac:dyDescent="0.15">
      <c r="AR4031" t="s">
        <v>343</v>
      </c>
      <c r="AS4031" t="s">
        <v>1749</v>
      </c>
    </row>
    <row r="4032" spans="44:45" x14ac:dyDescent="0.15">
      <c r="AR4032" t="s">
        <v>343</v>
      </c>
      <c r="AS4032" t="s">
        <v>1060</v>
      </c>
    </row>
    <row r="4033" spans="44:45" x14ac:dyDescent="0.15">
      <c r="AR4033" t="s">
        <v>343</v>
      </c>
      <c r="AS4033" t="s">
        <v>1061</v>
      </c>
    </row>
    <row r="4034" spans="44:45" x14ac:dyDescent="0.15">
      <c r="AR4034" t="s">
        <v>343</v>
      </c>
      <c r="AS4034" t="s">
        <v>1053</v>
      </c>
    </row>
    <row r="4035" spans="44:45" x14ac:dyDescent="0.15">
      <c r="AR4035" t="s">
        <v>343</v>
      </c>
      <c r="AS4035" t="s">
        <v>1062</v>
      </c>
    </row>
    <row r="4036" spans="44:45" x14ac:dyDescent="0.15">
      <c r="AR4036" t="s">
        <v>343</v>
      </c>
      <c r="AS4036" t="s">
        <v>1896</v>
      </c>
    </row>
    <row r="4037" spans="44:45" x14ac:dyDescent="0.15">
      <c r="AR4037" t="s">
        <v>343</v>
      </c>
      <c r="AS4037" t="s">
        <v>1070</v>
      </c>
    </row>
    <row r="4038" spans="44:45" x14ac:dyDescent="0.15">
      <c r="AR4038" t="s">
        <v>343</v>
      </c>
      <c r="AS4038" t="s">
        <v>1071</v>
      </c>
    </row>
    <row r="4039" spans="44:45" x14ac:dyDescent="0.15">
      <c r="AR4039" t="s">
        <v>343</v>
      </c>
      <c r="AS4039" t="s">
        <v>1082</v>
      </c>
    </row>
    <row r="4040" spans="44:45" x14ac:dyDescent="0.15">
      <c r="AR4040" t="s">
        <v>343</v>
      </c>
      <c r="AS4040" t="s">
        <v>1062</v>
      </c>
    </row>
    <row r="4041" spans="44:45" x14ac:dyDescent="0.15">
      <c r="AR4041" t="s">
        <v>343</v>
      </c>
      <c r="AS4041" t="s">
        <v>1897</v>
      </c>
    </row>
    <row r="4042" spans="44:45" x14ac:dyDescent="0.15">
      <c r="AR4042" t="s">
        <v>385</v>
      </c>
      <c r="AS4042" t="s">
        <v>1363</v>
      </c>
    </row>
    <row r="4043" spans="44:45" x14ac:dyDescent="0.15">
      <c r="AR4043" t="s">
        <v>385</v>
      </c>
      <c r="AS4043" t="s">
        <v>1044</v>
      </c>
    </row>
    <row r="4044" spans="44:45" x14ac:dyDescent="0.15">
      <c r="AR4044" t="s">
        <v>385</v>
      </c>
      <c r="AS4044" t="s">
        <v>1045</v>
      </c>
    </row>
    <row r="4045" spans="44:45" x14ac:dyDescent="0.15">
      <c r="AR4045" t="s">
        <v>385</v>
      </c>
      <c r="AS4045" t="s">
        <v>1053</v>
      </c>
    </row>
    <row r="4046" spans="44:45" x14ac:dyDescent="0.15">
      <c r="AR4046" t="s">
        <v>385</v>
      </c>
      <c r="AS4046" t="s">
        <v>1047</v>
      </c>
    </row>
    <row r="4047" spans="44:45" x14ac:dyDescent="0.15">
      <c r="AR4047" t="s">
        <v>385</v>
      </c>
      <c r="AS4047" t="s">
        <v>1573</v>
      </c>
    </row>
    <row r="4048" spans="44:45" x14ac:dyDescent="0.15">
      <c r="AR4048" t="s">
        <v>385</v>
      </c>
      <c r="AS4048" t="s">
        <v>1044</v>
      </c>
    </row>
    <row r="4049" spans="44:45" x14ac:dyDescent="0.15">
      <c r="AR4049" t="s">
        <v>385</v>
      </c>
      <c r="AS4049" t="s">
        <v>1061</v>
      </c>
    </row>
    <row r="4050" spans="44:45" x14ac:dyDescent="0.15">
      <c r="AR4050" t="s">
        <v>385</v>
      </c>
      <c r="AS4050" t="s">
        <v>1053</v>
      </c>
    </row>
    <row r="4051" spans="44:45" x14ac:dyDescent="0.15">
      <c r="AR4051" t="s">
        <v>385</v>
      </c>
      <c r="AS4051" t="s">
        <v>1062</v>
      </c>
    </row>
    <row r="4052" spans="44:45" x14ac:dyDescent="0.15">
      <c r="AR4052" t="s">
        <v>385</v>
      </c>
      <c r="AS4052" t="s">
        <v>1898</v>
      </c>
    </row>
    <row r="4053" spans="44:45" x14ac:dyDescent="0.15">
      <c r="AR4053" t="s">
        <v>385</v>
      </c>
      <c r="AS4053" t="s">
        <v>1060</v>
      </c>
    </row>
    <row r="4054" spans="44:45" x14ac:dyDescent="0.15">
      <c r="AR4054" t="s">
        <v>385</v>
      </c>
      <c r="AS4054" t="s">
        <v>1061</v>
      </c>
    </row>
    <row r="4055" spans="44:45" x14ac:dyDescent="0.15">
      <c r="AR4055" t="s">
        <v>385</v>
      </c>
      <c r="AS4055" t="s">
        <v>1053</v>
      </c>
    </row>
    <row r="4056" spans="44:45" x14ac:dyDescent="0.15">
      <c r="AR4056" t="s">
        <v>385</v>
      </c>
      <c r="AS4056" t="s">
        <v>1062</v>
      </c>
    </row>
    <row r="4057" spans="44:45" x14ac:dyDescent="0.15">
      <c r="AR4057" t="s">
        <v>385</v>
      </c>
      <c r="AS4057" t="s">
        <v>1899</v>
      </c>
    </row>
    <row r="4058" spans="44:45" x14ac:dyDescent="0.15">
      <c r="AR4058" t="s">
        <v>467</v>
      </c>
      <c r="AS4058" t="s">
        <v>1367</v>
      </c>
    </row>
    <row r="4059" spans="44:45" x14ac:dyDescent="0.15">
      <c r="AR4059" t="s">
        <v>467</v>
      </c>
      <c r="AS4059" t="s">
        <v>1060</v>
      </c>
    </row>
    <row r="4060" spans="44:45" x14ac:dyDescent="0.15">
      <c r="AR4060" t="s">
        <v>467</v>
      </c>
      <c r="AS4060" t="s">
        <v>1087</v>
      </c>
    </row>
    <row r="4061" spans="44:45" x14ac:dyDescent="0.15">
      <c r="AR4061" t="s">
        <v>467</v>
      </c>
      <c r="AS4061" t="s">
        <v>1083</v>
      </c>
    </row>
    <row r="4062" spans="44:45" x14ac:dyDescent="0.15">
      <c r="AR4062" t="s">
        <v>467</v>
      </c>
      <c r="AS4062" t="s">
        <v>1080</v>
      </c>
    </row>
    <row r="4063" spans="44:45" x14ac:dyDescent="0.15">
      <c r="AR4063" t="s">
        <v>467</v>
      </c>
      <c r="AS4063" t="s">
        <v>1054</v>
      </c>
    </row>
    <row r="4064" spans="44:45" x14ac:dyDescent="0.15">
      <c r="AR4064" t="s">
        <v>467</v>
      </c>
      <c r="AS4064" t="s">
        <v>1576</v>
      </c>
    </row>
    <row r="4065" spans="44:45" x14ac:dyDescent="0.15">
      <c r="AR4065" t="s">
        <v>467</v>
      </c>
      <c r="AS4065" t="s">
        <v>1060</v>
      </c>
    </row>
    <row r="4066" spans="44:45" x14ac:dyDescent="0.15">
      <c r="AR4066" t="s">
        <v>467</v>
      </c>
      <c r="AS4066" t="s">
        <v>1061</v>
      </c>
    </row>
    <row r="4067" spans="44:45" x14ac:dyDescent="0.15">
      <c r="AR4067" t="s">
        <v>467</v>
      </c>
      <c r="AS4067" t="s">
        <v>1053</v>
      </c>
    </row>
    <row r="4068" spans="44:45" x14ac:dyDescent="0.15">
      <c r="AR4068" t="s">
        <v>467</v>
      </c>
      <c r="AS4068" t="s">
        <v>1139</v>
      </c>
    </row>
    <row r="4069" spans="44:45" x14ac:dyDescent="0.15">
      <c r="AR4069" t="s">
        <v>467</v>
      </c>
      <c r="AS4069" t="s">
        <v>1900</v>
      </c>
    </row>
    <row r="4070" spans="44:45" x14ac:dyDescent="0.15">
      <c r="AR4070" t="s">
        <v>467</v>
      </c>
      <c r="AS4070" t="s">
        <v>1070</v>
      </c>
    </row>
    <row r="4071" spans="44:45" x14ac:dyDescent="0.15">
      <c r="AR4071" t="s">
        <v>467</v>
      </c>
      <c r="AS4071" t="s">
        <v>1071</v>
      </c>
    </row>
    <row r="4072" spans="44:45" x14ac:dyDescent="0.15">
      <c r="AR4072" t="s">
        <v>467</v>
      </c>
      <c r="AS4072" t="s">
        <v>1565</v>
      </c>
    </row>
    <row r="4073" spans="44:45" x14ac:dyDescent="0.15">
      <c r="AR4073" t="s">
        <v>573</v>
      </c>
      <c r="AS4073" t="s">
        <v>1579</v>
      </c>
    </row>
    <row r="4074" spans="44:45" x14ac:dyDescent="0.15">
      <c r="AR4074" t="s">
        <v>573</v>
      </c>
      <c r="AS4074" t="s">
        <v>1044</v>
      </c>
    </row>
    <row r="4075" spans="44:45" x14ac:dyDescent="0.15">
      <c r="AR4075" t="s">
        <v>573</v>
      </c>
      <c r="AS4075" t="s">
        <v>1045</v>
      </c>
    </row>
    <row r="4076" spans="44:45" x14ac:dyDescent="0.15">
      <c r="AR4076" t="s">
        <v>573</v>
      </c>
      <c r="AS4076" t="s">
        <v>1055</v>
      </c>
    </row>
    <row r="4077" spans="44:45" x14ac:dyDescent="0.15">
      <c r="AR4077" t="s">
        <v>573</v>
      </c>
      <c r="AS4077" t="s">
        <v>1093</v>
      </c>
    </row>
    <row r="4078" spans="44:45" x14ac:dyDescent="0.15">
      <c r="AR4078" t="s">
        <v>573</v>
      </c>
      <c r="AS4078" t="s">
        <v>1755</v>
      </c>
    </row>
    <row r="4079" spans="44:45" x14ac:dyDescent="0.15">
      <c r="AR4079" t="s">
        <v>573</v>
      </c>
      <c r="AS4079" t="s">
        <v>1044</v>
      </c>
    </row>
    <row r="4080" spans="44:45" x14ac:dyDescent="0.15">
      <c r="AR4080" t="s">
        <v>573</v>
      </c>
      <c r="AS4080" t="s">
        <v>1061</v>
      </c>
    </row>
    <row r="4081" spans="44:45" x14ac:dyDescent="0.15">
      <c r="AR4081" t="s">
        <v>573</v>
      </c>
      <c r="AS4081" t="s">
        <v>1109</v>
      </c>
    </row>
    <row r="4082" spans="44:45" x14ac:dyDescent="0.15">
      <c r="AR4082" t="s">
        <v>573</v>
      </c>
      <c r="AS4082" t="s">
        <v>1901</v>
      </c>
    </row>
    <row r="4083" spans="44:45" x14ac:dyDescent="0.15">
      <c r="AR4083" t="s">
        <v>573</v>
      </c>
      <c r="AS4083" t="s">
        <v>1044</v>
      </c>
    </row>
    <row r="4084" spans="44:45" x14ac:dyDescent="0.15">
      <c r="AR4084" t="s">
        <v>573</v>
      </c>
      <c r="AS4084" t="s">
        <v>1061</v>
      </c>
    </row>
    <row r="4085" spans="44:45" x14ac:dyDescent="0.15">
      <c r="AR4085" t="s">
        <v>573</v>
      </c>
      <c r="AS4085" t="s">
        <v>1082</v>
      </c>
    </row>
    <row r="4086" spans="44:45" x14ac:dyDescent="0.15">
      <c r="AR4086" t="s">
        <v>573</v>
      </c>
      <c r="AS4086" t="s">
        <v>1374</v>
      </c>
    </row>
    <row r="4087" spans="44:45" x14ac:dyDescent="0.15">
      <c r="AR4087" t="s">
        <v>143</v>
      </c>
      <c r="AS4087" t="s">
        <v>1375</v>
      </c>
    </row>
    <row r="4088" spans="44:45" x14ac:dyDescent="0.15">
      <c r="AR4088" t="s">
        <v>143</v>
      </c>
      <c r="AS4088" t="s">
        <v>1044</v>
      </c>
    </row>
    <row r="4089" spans="44:45" x14ac:dyDescent="0.15">
      <c r="AR4089" t="s">
        <v>143</v>
      </c>
      <c r="AS4089" t="s">
        <v>1052</v>
      </c>
    </row>
    <row r="4090" spans="44:45" x14ac:dyDescent="0.15">
      <c r="AR4090" t="s">
        <v>143</v>
      </c>
      <c r="AS4090" t="s">
        <v>1053</v>
      </c>
    </row>
    <row r="4091" spans="44:45" x14ac:dyDescent="0.15">
      <c r="AR4091" t="s">
        <v>143</v>
      </c>
      <c r="AS4091" t="s">
        <v>1080</v>
      </c>
    </row>
    <row r="4092" spans="44:45" x14ac:dyDescent="0.15">
      <c r="AR4092" t="s">
        <v>143</v>
      </c>
      <c r="AS4092" t="s">
        <v>1064</v>
      </c>
    </row>
    <row r="4093" spans="44:45" x14ac:dyDescent="0.15">
      <c r="AR4093" t="s">
        <v>143</v>
      </c>
      <c r="AS4093" t="s">
        <v>1065</v>
      </c>
    </row>
    <row r="4094" spans="44:45" x14ac:dyDescent="0.15">
      <c r="AR4094" t="s">
        <v>143</v>
      </c>
      <c r="AS4094" t="s">
        <v>1376</v>
      </c>
    </row>
    <row r="4095" spans="44:45" x14ac:dyDescent="0.15">
      <c r="AR4095" t="s">
        <v>143</v>
      </c>
      <c r="AS4095" t="s">
        <v>1044</v>
      </c>
    </row>
    <row r="4096" spans="44:45" x14ac:dyDescent="0.15">
      <c r="AR4096" t="s">
        <v>143</v>
      </c>
      <c r="AS4096" t="s">
        <v>1061</v>
      </c>
    </row>
    <row r="4097" spans="44:45" x14ac:dyDescent="0.15">
      <c r="AR4097" t="s">
        <v>143</v>
      </c>
      <c r="AS4097" t="s">
        <v>1053</v>
      </c>
    </row>
    <row r="4098" spans="44:45" x14ac:dyDescent="0.15">
      <c r="AR4098" t="s">
        <v>143</v>
      </c>
      <c r="AS4098" t="s">
        <v>1062</v>
      </c>
    </row>
    <row r="4099" spans="44:45" x14ac:dyDescent="0.15">
      <c r="AR4099" t="s">
        <v>143</v>
      </c>
      <c r="AS4099" t="s">
        <v>1902</v>
      </c>
    </row>
    <row r="4100" spans="44:45" x14ac:dyDescent="0.15">
      <c r="AR4100" t="s">
        <v>171</v>
      </c>
      <c r="AS4100" t="s">
        <v>1378</v>
      </c>
    </row>
    <row r="4101" spans="44:45" x14ac:dyDescent="0.15">
      <c r="AR4101" t="s">
        <v>171</v>
      </c>
      <c r="AS4101" t="s">
        <v>1044</v>
      </c>
    </row>
    <row r="4102" spans="44:45" x14ac:dyDescent="0.15">
      <c r="AR4102" t="s">
        <v>171</v>
      </c>
      <c r="AS4102" t="s">
        <v>1061</v>
      </c>
    </row>
    <row r="4103" spans="44:45" x14ac:dyDescent="0.15">
      <c r="AR4103" t="s">
        <v>171</v>
      </c>
      <c r="AS4103" t="s">
        <v>1083</v>
      </c>
    </row>
    <row r="4104" spans="44:45" x14ac:dyDescent="0.15">
      <c r="AR4104" t="s">
        <v>171</v>
      </c>
      <c r="AS4104" t="s">
        <v>1047</v>
      </c>
    </row>
    <row r="4105" spans="44:45" x14ac:dyDescent="0.15">
      <c r="AR4105" t="s">
        <v>171</v>
      </c>
      <c r="AS4105" t="s">
        <v>1092</v>
      </c>
    </row>
    <row r="4106" spans="44:45" x14ac:dyDescent="0.15">
      <c r="AR4106" t="s">
        <v>171</v>
      </c>
      <c r="AS4106" t="s">
        <v>1903</v>
      </c>
    </row>
    <row r="4107" spans="44:45" x14ac:dyDescent="0.15">
      <c r="AR4107" t="s">
        <v>171</v>
      </c>
      <c r="AS4107" t="s">
        <v>1060</v>
      </c>
    </row>
    <row r="4108" spans="44:45" x14ac:dyDescent="0.15">
      <c r="AR4108" t="s">
        <v>171</v>
      </c>
      <c r="AS4108" t="s">
        <v>1061</v>
      </c>
    </row>
    <row r="4109" spans="44:45" x14ac:dyDescent="0.15">
      <c r="AR4109" t="s">
        <v>171</v>
      </c>
      <c r="AS4109" t="s">
        <v>1053</v>
      </c>
    </row>
    <row r="4110" spans="44:45" x14ac:dyDescent="0.15">
      <c r="AR4110" t="s">
        <v>171</v>
      </c>
      <c r="AS4110" t="s">
        <v>1062</v>
      </c>
    </row>
    <row r="4111" spans="44:45" x14ac:dyDescent="0.15">
      <c r="AR4111" t="s">
        <v>171</v>
      </c>
      <c r="AS4111" t="s">
        <v>1904</v>
      </c>
    </row>
    <row r="4112" spans="44:45" x14ac:dyDescent="0.15">
      <c r="AR4112" t="s">
        <v>171</v>
      </c>
      <c r="AS4112" t="s">
        <v>1060</v>
      </c>
    </row>
    <row r="4113" spans="44:45" x14ac:dyDescent="0.15">
      <c r="AR4113" t="s">
        <v>171</v>
      </c>
      <c r="AS4113" t="s">
        <v>1061</v>
      </c>
    </row>
    <row r="4114" spans="44:45" x14ac:dyDescent="0.15">
      <c r="AR4114" t="s">
        <v>171</v>
      </c>
      <c r="AS4114" t="s">
        <v>1053</v>
      </c>
    </row>
    <row r="4115" spans="44:45" x14ac:dyDescent="0.15">
      <c r="AR4115" t="s">
        <v>171</v>
      </c>
      <c r="AS4115" t="s">
        <v>1062</v>
      </c>
    </row>
    <row r="4116" spans="44:45" x14ac:dyDescent="0.15">
      <c r="AR4116" t="s">
        <v>171</v>
      </c>
      <c r="AS4116" t="s">
        <v>1381</v>
      </c>
    </row>
    <row r="4117" spans="44:45" x14ac:dyDescent="0.15">
      <c r="AR4117" t="s">
        <v>518</v>
      </c>
      <c r="AS4117" t="s">
        <v>1385</v>
      </c>
    </row>
    <row r="4118" spans="44:45" x14ac:dyDescent="0.15">
      <c r="AR4118" t="s">
        <v>518</v>
      </c>
      <c r="AS4118" t="s">
        <v>1051</v>
      </c>
    </row>
    <row r="4119" spans="44:45" x14ac:dyDescent="0.15">
      <c r="AR4119" t="s">
        <v>518</v>
      </c>
      <c r="AS4119" t="s">
        <v>1045</v>
      </c>
    </row>
    <row r="4120" spans="44:45" x14ac:dyDescent="0.15">
      <c r="AR4120" t="s">
        <v>518</v>
      </c>
      <c r="AS4120" t="s">
        <v>1053</v>
      </c>
    </row>
    <row r="4121" spans="44:45" x14ac:dyDescent="0.15">
      <c r="AR4121" t="s">
        <v>518</v>
      </c>
      <c r="AS4121" t="s">
        <v>1080</v>
      </c>
    </row>
    <row r="4122" spans="44:45" x14ac:dyDescent="0.15">
      <c r="AR4122" t="s">
        <v>518</v>
      </c>
      <c r="AS4122" t="s">
        <v>1064</v>
      </c>
    </row>
    <row r="4123" spans="44:45" x14ac:dyDescent="0.15">
      <c r="AR4123" t="s">
        <v>518</v>
      </c>
      <c r="AS4123" t="s">
        <v>1088</v>
      </c>
    </row>
    <row r="4124" spans="44:45" x14ac:dyDescent="0.15">
      <c r="AR4124" t="s">
        <v>518</v>
      </c>
      <c r="AS4124" t="s">
        <v>1905</v>
      </c>
    </row>
    <row r="4125" spans="44:45" x14ac:dyDescent="0.15">
      <c r="AR4125" t="s">
        <v>518</v>
      </c>
      <c r="AS4125" t="s">
        <v>1044</v>
      </c>
    </row>
    <row r="4126" spans="44:45" x14ac:dyDescent="0.15">
      <c r="AR4126" t="s">
        <v>518</v>
      </c>
      <c r="AS4126" t="s">
        <v>1061</v>
      </c>
    </row>
    <row r="4127" spans="44:45" x14ac:dyDescent="0.15">
      <c r="AR4127" t="s">
        <v>518</v>
      </c>
      <c r="AS4127" t="s">
        <v>1053</v>
      </c>
    </row>
    <row r="4128" spans="44:45" x14ac:dyDescent="0.15">
      <c r="AR4128" t="s">
        <v>518</v>
      </c>
      <c r="AS4128" t="s">
        <v>1062</v>
      </c>
    </row>
    <row r="4129" spans="44:45" x14ac:dyDescent="0.15">
      <c r="AR4129" t="s">
        <v>518</v>
      </c>
      <c r="AS4129" t="s">
        <v>1906</v>
      </c>
    </row>
    <row r="4130" spans="44:45" x14ac:dyDescent="0.15">
      <c r="AR4130" t="s">
        <v>518</v>
      </c>
      <c r="AS4130" t="s">
        <v>1060</v>
      </c>
    </row>
    <row r="4131" spans="44:45" x14ac:dyDescent="0.15">
      <c r="AR4131" t="s">
        <v>518</v>
      </c>
      <c r="AS4131" t="s">
        <v>1061</v>
      </c>
    </row>
    <row r="4132" spans="44:45" x14ac:dyDescent="0.15">
      <c r="AR4132" t="s">
        <v>518</v>
      </c>
      <c r="AS4132" t="s">
        <v>1082</v>
      </c>
    </row>
    <row r="4133" spans="44:45" x14ac:dyDescent="0.15">
      <c r="AR4133" t="s">
        <v>518</v>
      </c>
      <c r="AS4133" t="s">
        <v>1062</v>
      </c>
    </row>
    <row r="4134" spans="44:45" x14ac:dyDescent="0.15">
      <c r="AR4134" t="s">
        <v>518</v>
      </c>
      <c r="AS4134" t="s">
        <v>1568</v>
      </c>
    </row>
    <row r="4135" spans="44:45" x14ac:dyDescent="0.15">
      <c r="AR4135" t="s">
        <v>388</v>
      </c>
      <c r="AS4135" t="s">
        <v>1907</v>
      </c>
    </row>
    <row r="4136" spans="44:45" x14ac:dyDescent="0.15">
      <c r="AR4136" t="s">
        <v>388</v>
      </c>
      <c r="AS4136" t="s">
        <v>1044</v>
      </c>
    </row>
    <row r="4137" spans="44:45" x14ac:dyDescent="0.15">
      <c r="AR4137" t="s">
        <v>388</v>
      </c>
      <c r="AS4137" t="s">
        <v>1061</v>
      </c>
    </row>
    <row r="4138" spans="44:45" x14ac:dyDescent="0.15">
      <c r="AR4138" t="s">
        <v>388</v>
      </c>
      <c r="AS4138" t="s">
        <v>1053</v>
      </c>
    </row>
    <row r="4139" spans="44:45" x14ac:dyDescent="0.15">
      <c r="AR4139" t="s">
        <v>388</v>
      </c>
      <c r="AS4139" t="s">
        <v>1908</v>
      </c>
    </row>
    <row r="4140" spans="44:45" x14ac:dyDescent="0.15">
      <c r="AR4140" t="s">
        <v>388</v>
      </c>
      <c r="AS4140" t="s">
        <v>1060</v>
      </c>
    </row>
    <row r="4141" spans="44:45" x14ac:dyDescent="0.15">
      <c r="AR4141" t="s">
        <v>388</v>
      </c>
      <c r="AS4141" t="s">
        <v>1061</v>
      </c>
    </row>
    <row r="4142" spans="44:45" x14ac:dyDescent="0.15">
      <c r="AR4142" t="s">
        <v>388</v>
      </c>
      <c r="AS4142" t="s">
        <v>1083</v>
      </c>
    </row>
    <row r="4143" spans="44:45" x14ac:dyDescent="0.15">
      <c r="AR4143" t="s">
        <v>388</v>
      </c>
      <c r="AS4143" t="s">
        <v>1062</v>
      </c>
    </row>
    <row r="4144" spans="44:45" x14ac:dyDescent="0.15">
      <c r="AR4144" t="s">
        <v>388</v>
      </c>
      <c r="AS4144" t="s">
        <v>1909</v>
      </c>
    </row>
    <row r="4145" spans="44:45" x14ac:dyDescent="0.15">
      <c r="AR4145" t="s">
        <v>388</v>
      </c>
      <c r="AS4145" t="s">
        <v>1051</v>
      </c>
    </row>
    <row r="4146" spans="44:45" x14ac:dyDescent="0.15">
      <c r="AR4146" t="s">
        <v>388</v>
      </c>
      <c r="AS4146" t="s">
        <v>1061</v>
      </c>
    </row>
    <row r="4147" spans="44:45" x14ac:dyDescent="0.15">
      <c r="AR4147" t="s">
        <v>388</v>
      </c>
      <c r="AS4147" t="s">
        <v>1046</v>
      </c>
    </row>
    <row r="4148" spans="44:45" x14ac:dyDescent="0.15">
      <c r="AR4148" t="s">
        <v>388</v>
      </c>
      <c r="AS4148" t="s">
        <v>1047</v>
      </c>
    </row>
    <row r="4149" spans="44:45" x14ac:dyDescent="0.15">
      <c r="AR4149" t="s">
        <v>388</v>
      </c>
      <c r="AS4149" t="s">
        <v>1076</v>
      </c>
    </row>
    <row r="4150" spans="44:45" x14ac:dyDescent="0.15">
      <c r="AR4150" t="s">
        <v>388</v>
      </c>
      <c r="AS4150" t="s">
        <v>1910</v>
      </c>
    </row>
    <row r="4151" spans="44:45" x14ac:dyDescent="0.15">
      <c r="AR4151" t="s">
        <v>578</v>
      </c>
      <c r="AS4151" t="s">
        <v>1911</v>
      </c>
    </row>
    <row r="4152" spans="44:45" x14ac:dyDescent="0.15">
      <c r="AR4152" t="s">
        <v>578</v>
      </c>
      <c r="AS4152" t="s">
        <v>1086</v>
      </c>
    </row>
    <row r="4153" spans="44:45" x14ac:dyDescent="0.15">
      <c r="AR4153" t="s">
        <v>578</v>
      </c>
      <c r="AS4153" t="s">
        <v>1061</v>
      </c>
    </row>
    <row r="4154" spans="44:45" x14ac:dyDescent="0.15">
      <c r="AR4154" t="s">
        <v>578</v>
      </c>
      <c r="AS4154" t="s">
        <v>1083</v>
      </c>
    </row>
    <row r="4155" spans="44:45" x14ac:dyDescent="0.15">
      <c r="AR4155" t="s">
        <v>578</v>
      </c>
      <c r="AS4155" t="s">
        <v>1047</v>
      </c>
    </row>
    <row r="4156" spans="44:45" x14ac:dyDescent="0.15">
      <c r="AR4156" t="s">
        <v>578</v>
      </c>
      <c r="AS4156" t="s">
        <v>1107</v>
      </c>
    </row>
    <row r="4157" spans="44:45" x14ac:dyDescent="0.15">
      <c r="AR4157" t="s">
        <v>578</v>
      </c>
      <c r="AS4157" t="s">
        <v>1597</v>
      </c>
    </row>
    <row r="4158" spans="44:45" x14ac:dyDescent="0.15">
      <c r="AR4158" t="s">
        <v>578</v>
      </c>
      <c r="AS4158" t="s">
        <v>1060</v>
      </c>
    </row>
    <row r="4159" spans="44:45" x14ac:dyDescent="0.15">
      <c r="AR4159" t="s">
        <v>578</v>
      </c>
      <c r="AS4159" t="s">
        <v>1061</v>
      </c>
    </row>
    <row r="4160" spans="44:45" x14ac:dyDescent="0.15">
      <c r="AR4160" t="s">
        <v>578</v>
      </c>
      <c r="AS4160" t="s">
        <v>1053</v>
      </c>
    </row>
    <row r="4161" spans="44:45" x14ac:dyDescent="0.15">
      <c r="AR4161" t="s">
        <v>578</v>
      </c>
      <c r="AS4161" t="s">
        <v>1062</v>
      </c>
    </row>
    <row r="4162" spans="44:45" x14ac:dyDescent="0.15">
      <c r="AR4162" t="s">
        <v>578</v>
      </c>
      <c r="AS4162" t="s">
        <v>1912</v>
      </c>
    </row>
    <row r="4163" spans="44:45" x14ac:dyDescent="0.15">
      <c r="AR4163" t="s">
        <v>578</v>
      </c>
      <c r="AS4163" t="s">
        <v>1070</v>
      </c>
    </row>
    <row r="4164" spans="44:45" x14ac:dyDescent="0.15">
      <c r="AR4164" t="s">
        <v>578</v>
      </c>
      <c r="AS4164" t="s">
        <v>1913</v>
      </c>
    </row>
    <row r="4165" spans="44:45" x14ac:dyDescent="0.15">
      <c r="AR4165" t="s">
        <v>172</v>
      </c>
      <c r="AS4165" t="s">
        <v>1316</v>
      </c>
    </row>
    <row r="4166" spans="44:45" x14ac:dyDescent="0.15">
      <c r="AR4166" t="s">
        <v>172</v>
      </c>
      <c r="AS4166" t="s">
        <v>1044</v>
      </c>
    </row>
    <row r="4167" spans="44:45" x14ac:dyDescent="0.15">
      <c r="AR4167" t="s">
        <v>172</v>
      </c>
      <c r="AS4167" t="s">
        <v>1045</v>
      </c>
    </row>
    <row r="4168" spans="44:45" x14ac:dyDescent="0.15">
      <c r="AR4168" t="s">
        <v>172</v>
      </c>
      <c r="AS4168" t="s">
        <v>1055</v>
      </c>
    </row>
    <row r="4169" spans="44:45" x14ac:dyDescent="0.15">
      <c r="AR4169" t="s">
        <v>172</v>
      </c>
      <c r="AS4169" t="s">
        <v>1047</v>
      </c>
    </row>
    <row r="4170" spans="44:45" x14ac:dyDescent="0.15">
      <c r="AR4170" t="s">
        <v>172</v>
      </c>
      <c r="AS4170" t="s">
        <v>1064</v>
      </c>
    </row>
    <row r="4171" spans="44:45" x14ac:dyDescent="0.15">
      <c r="AR4171" t="s">
        <v>172</v>
      </c>
      <c r="AS4171" t="s">
        <v>1317</v>
      </c>
    </row>
    <row r="4172" spans="44:45" x14ac:dyDescent="0.15">
      <c r="AR4172" t="s">
        <v>172</v>
      </c>
      <c r="AS4172" t="s">
        <v>1060</v>
      </c>
    </row>
    <row r="4173" spans="44:45" x14ac:dyDescent="0.15">
      <c r="AR4173" t="s">
        <v>172</v>
      </c>
      <c r="AS4173" t="s">
        <v>1061</v>
      </c>
    </row>
    <row r="4174" spans="44:45" x14ac:dyDescent="0.15">
      <c r="AR4174" t="s">
        <v>172</v>
      </c>
      <c r="AS4174" t="s">
        <v>1053</v>
      </c>
    </row>
    <row r="4175" spans="44:45" x14ac:dyDescent="0.15">
      <c r="AR4175" t="s">
        <v>172</v>
      </c>
      <c r="AS4175" t="s">
        <v>1062</v>
      </c>
    </row>
    <row r="4176" spans="44:45" x14ac:dyDescent="0.15">
      <c r="AR4176" t="s">
        <v>172</v>
      </c>
      <c r="AS4176" t="s">
        <v>1914</v>
      </c>
    </row>
    <row r="4177" spans="44:45" x14ac:dyDescent="0.15">
      <c r="AR4177" t="s">
        <v>172</v>
      </c>
      <c r="AS4177" t="s">
        <v>1915</v>
      </c>
    </row>
    <row r="4178" spans="44:45" x14ac:dyDescent="0.15">
      <c r="AR4178" t="s">
        <v>474</v>
      </c>
      <c r="AS4178" t="s">
        <v>1916</v>
      </c>
    </row>
    <row r="4179" spans="44:45" x14ac:dyDescent="0.15">
      <c r="AR4179" t="s">
        <v>474</v>
      </c>
      <c r="AS4179" t="s">
        <v>1044</v>
      </c>
    </row>
    <row r="4180" spans="44:45" x14ac:dyDescent="0.15">
      <c r="AR4180" t="s">
        <v>474</v>
      </c>
      <c r="AS4180" t="s">
        <v>1061</v>
      </c>
    </row>
    <row r="4181" spans="44:45" x14ac:dyDescent="0.15">
      <c r="AR4181" t="s">
        <v>474</v>
      </c>
      <c r="AS4181" t="s">
        <v>1053</v>
      </c>
    </row>
    <row r="4182" spans="44:45" x14ac:dyDescent="0.15">
      <c r="AR4182" t="s">
        <v>474</v>
      </c>
      <c r="AS4182" t="s">
        <v>1917</v>
      </c>
    </row>
    <row r="4183" spans="44:45" x14ac:dyDescent="0.15">
      <c r="AR4183" t="s">
        <v>474</v>
      </c>
      <c r="AS4183" t="s">
        <v>1060</v>
      </c>
    </row>
    <row r="4184" spans="44:45" x14ac:dyDescent="0.15">
      <c r="AR4184" t="s">
        <v>474</v>
      </c>
      <c r="AS4184" t="s">
        <v>1061</v>
      </c>
    </row>
    <row r="4185" spans="44:45" x14ac:dyDescent="0.15">
      <c r="AR4185" t="s">
        <v>474</v>
      </c>
      <c r="AS4185" t="s">
        <v>1053</v>
      </c>
    </row>
    <row r="4186" spans="44:45" x14ac:dyDescent="0.15">
      <c r="AR4186" t="s">
        <v>474</v>
      </c>
      <c r="AS4186" t="s">
        <v>1062</v>
      </c>
    </row>
    <row r="4187" spans="44:45" x14ac:dyDescent="0.15">
      <c r="AR4187" t="s">
        <v>474</v>
      </c>
      <c r="AS4187" t="s">
        <v>1918</v>
      </c>
    </row>
    <row r="4188" spans="44:45" x14ac:dyDescent="0.15">
      <c r="AR4188" t="s">
        <v>474</v>
      </c>
      <c r="AS4188" t="s">
        <v>1070</v>
      </c>
    </row>
    <row r="4189" spans="44:45" x14ac:dyDescent="0.15">
      <c r="AR4189" t="s">
        <v>474</v>
      </c>
      <c r="AS4189" t="s">
        <v>1071</v>
      </c>
    </row>
    <row r="4190" spans="44:45" x14ac:dyDescent="0.15">
      <c r="AR4190" t="s">
        <v>474</v>
      </c>
      <c r="AS4190" t="s">
        <v>1919</v>
      </c>
    </row>
    <row r="4191" spans="44:45" x14ac:dyDescent="0.15">
      <c r="AR4191" t="s">
        <v>529</v>
      </c>
      <c r="AS4191" t="s">
        <v>1920</v>
      </c>
    </row>
    <row r="4192" spans="44:45" x14ac:dyDescent="0.15">
      <c r="AR4192" t="s">
        <v>529</v>
      </c>
      <c r="AS4192" t="s">
        <v>1044</v>
      </c>
    </row>
    <row r="4193" spans="44:45" x14ac:dyDescent="0.15">
      <c r="AR4193" t="s">
        <v>529</v>
      </c>
      <c r="AS4193" t="s">
        <v>1045</v>
      </c>
    </row>
    <row r="4194" spans="44:45" x14ac:dyDescent="0.15">
      <c r="AR4194" t="s">
        <v>529</v>
      </c>
      <c r="AS4194" t="s">
        <v>1055</v>
      </c>
    </row>
    <row r="4195" spans="44:45" x14ac:dyDescent="0.15">
      <c r="AR4195" t="s">
        <v>529</v>
      </c>
      <c r="AS4195" t="s">
        <v>1093</v>
      </c>
    </row>
    <row r="4196" spans="44:45" x14ac:dyDescent="0.15">
      <c r="AR4196" t="s">
        <v>529</v>
      </c>
      <c r="AS4196" t="s">
        <v>1610</v>
      </c>
    </row>
    <row r="4197" spans="44:45" x14ac:dyDescent="0.15">
      <c r="AR4197" t="s">
        <v>529</v>
      </c>
      <c r="AS4197" t="s">
        <v>1070</v>
      </c>
    </row>
    <row r="4198" spans="44:45" x14ac:dyDescent="0.15">
      <c r="AR4198" t="s">
        <v>529</v>
      </c>
      <c r="AS4198" t="s">
        <v>1071</v>
      </c>
    </row>
    <row r="4199" spans="44:45" x14ac:dyDescent="0.15">
      <c r="AR4199" t="s">
        <v>529</v>
      </c>
      <c r="AS4199" t="s">
        <v>1921</v>
      </c>
    </row>
    <row r="4200" spans="44:45" x14ac:dyDescent="0.15">
      <c r="AR4200" t="s">
        <v>529</v>
      </c>
      <c r="AS4200" t="s">
        <v>1922</v>
      </c>
    </row>
    <row r="4201" spans="44:45" x14ac:dyDescent="0.15">
      <c r="AR4201" t="s">
        <v>298</v>
      </c>
      <c r="AS4201" t="s">
        <v>1923</v>
      </c>
    </row>
    <row r="4202" spans="44:45" x14ac:dyDescent="0.15">
      <c r="AR4202" t="s">
        <v>298</v>
      </c>
      <c r="AS4202" t="s">
        <v>1044</v>
      </c>
    </row>
    <row r="4203" spans="44:45" x14ac:dyDescent="0.15">
      <c r="AR4203" t="s">
        <v>298</v>
      </c>
      <c r="AS4203" t="s">
        <v>1045</v>
      </c>
    </row>
    <row r="4204" spans="44:45" x14ac:dyDescent="0.15">
      <c r="AR4204" t="s">
        <v>298</v>
      </c>
      <c r="AS4204" t="s">
        <v>1053</v>
      </c>
    </row>
    <row r="4205" spans="44:45" x14ac:dyDescent="0.15">
      <c r="AR4205" t="s">
        <v>298</v>
      </c>
      <c r="AS4205" t="s">
        <v>1047</v>
      </c>
    </row>
    <row r="4206" spans="44:45" x14ac:dyDescent="0.15">
      <c r="AR4206" t="s">
        <v>298</v>
      </c>
      <c r="AS4206" t="s">
        <v>1410</v>
      </c>
    </row>
    <row r="4207" spans="44:45" x14ac:dyDescent="0.15">
      <c r="AR4207" t="s">
        <v>298</v>
      </c>
      <c r="AS4207" t="s">
        <v>1070</v>
      </c>
    </row>
    <row r="4208" spans="44:45" x14ac:dyDescent="0.15">
      <c r="AR4208" t="s">
        <v>298</v>
      </c>
      <c r="AS4208" t="s">
        <v>1071</v>
      </c>
    </row>
    <row r="4209" spans="44:45" x14ac:dyDescent="0.15">
      <c r="AR4209" t="s">
        <v>298</v>
      </c>
      <c r="AS4209" t="s">
        <v>1924</v>
      </c>
    </row>
    <row r="4210" spans="44:45" x14ac:dyDescent="0.15">
      <c r="AR4210" t="s">
        <v>298</v>
      </c>
      <c r="AS4210" t="s">
        <v>1060</v>
      </c>
    </row>
    <row r="4211" spans="44:45" x14ac:dyDescent="0.15">
      <c r="AR4211" t="s">
        <v>298</v>
      </c>
      <c r="AS4211" t="s">
        <v>1087</v>
      </c>
    </row>
    <row r="4212" spans="44:45" x14ac:dyDescent="0.15">
      <c r="AR4212" t="s">
        <v>298</v>
      </c>
      <c r="AS4212" t="s">
        <v>1053</v>
      </c>
    </row>
    <row r="4213" spans="44:45" x14ac:dyDescent="0.15">
      <c r="AR4213" t="s">
        <v>298</v>
      </c>
      <c r="AS4213" t="s">
        <v>1108</v>
      </c>
    </row>
    <row r="4214" spans="44:45" x14ac:dyDescent="0.15">
      <c r="AR4214" t="s">
        <v>298</v>
      </c>
      <c r="AS4214" t="s">
        <v>1076</v>
      </c>
    </row>
    <row r="4215" spans="44:45" x14ac:dyDescent="0.15">
      <c r="AR4215" t="s">
        <v>298</v>
      </c>
      <c r="AS4215" t="s">
        <v>1784</v>
      </c>
    </row>
    <row r="4216" spans="44:45" x14ac:dyDescent="0.15">
      <c r="AR4216" t="s">
        <v>531</v>
      </c>
      <c r="AS4216" t="s">
        <v>1413</v>
      </c>
    </row>
    <row r="4217" spans="44:45" x14ac:dyDescent="0.15">
      <c r="AR4217" t="s">
        <v>531</v>
      </c>
      <c r="AS4217" t="s">
        <v>1044</v>
      </c>
    </row>
    <row r="4218" spans="44:45" x14ac:dyDescent="0.15">
      <c r="AR4218" t="s">
        <v>531</v>
      </c>
      <c r="AS4218" t="s">
        <v>1045</v>
      </c>
    </row>
    <row r="4219" spans="44:45" x14ac:dyDescent="0.15">
      <c r="AR4219" t="s">
        <v>531</v>
      </c>
      <c r="AS4219" t="s">
        <v>1053</v>
      </c>
    </row>
    <row r="4220" spans="44:45" x14ac:dyDescent="0.15">
      <c r="AR4220" t="s">
        <v>531</v>
      </c>
      <c r="AS4220" t="s">
        <v>1047</v>
      </c>
    </row>
    <row r="4221" spans="44:45" x14ac:dyDescent="0.15">
      <c r="AR4221" t="s">
        <v>531</v>
      </c>
      <c r="AS4221" t="s">
        <v>1617</v>
      </c>
    </row>
    <row r="4222" spans="44:45" x14ac:dyDescent="0.15">
      <c r="AR4222" t="s">
        <v>531</v>
      </c>
      <c r="AS4222" t="s">
        <v>1060</v>
      </c>
    </row>
    <row r="4223" spans="44:45" x14ac:dyDescent="0.15">
      <c r="AR4223" t="s">
        <v>531</v>
      </c>
      <c r="AS4223" t="s">
        <v>1061</v>
      </c>
    </row>
    <row r="4224" spans="44:45" x14ac:dyDescent="0.15">
      <c r="AR4224" t="s">
        <v>531</v>
      </c>
      <c r="AS4224" t="s">
        <v>1082</v>
      </c>
    </row>
    <row r="4225" spans="44:45" x14ac:dyDescent="0.15">
      <c r="AR4225" t="s">
        <v>531</v>
      </c>
      <c r="AS4225" t="s">
        <v>1925</v>
      </c>
    </row>
    <row r="4226" spans="44:45" x14ac:dyDescent="0.15">
      <c r="AR4226" t="s">
        <v>531</v>
      </c>
      <c r="AS4226" t="s">
        <v>1099</v>
      </c>
    </row>
    <row r="4227" spans="44:45" x14ac:dyDescent="0.15">
      <c r="AR4227" t="s">
        <v>531</v>
      </c>
      <c r="AS4227" t="s">
        <v>1074</v>
      </c>
    </row>
    <row r="4228" spans="44:45" x14ac:dyDescent="0.15">
      <c r="AR4228" t="s">
        <v>531</v>
      </c>
      <c r="AS4228" t="s">
        <v>1082</v>
      </c>
    </row>
    <row r="4229" spans="44:45" x14ac:dyDescent="0.15">
      <c r="AR4229" t="s">
        <v>531</v>
      </c>
      <c r="AS4229" t="s">
        <v>1922</v>
      </c>
    </row>
    <row r="4230" spans="44:45" x14ac:dyDescent="0.15">
      <c r="AR4230" t="s">
        <v>427</v>
      </c>
      <c r="AS4230" t="s">
        <v>1926</v>
      </c>
    </row>
    <row r="4231" spans="44:45" x14ac:dyDescent="0.15">
      <c r="AR4231" t="s">
        <v>427</v>
      </c>
      <c r="AS4231" t="s">
        <v>1044</v>
      </c>
    </row>
    <row r="4232" spans="44:45" x14ac:dyDescent="0.15">
      <c r="AR4232" t="s">
        <v>427</v>
      </c>
      <c r="AS4232" t="s">
        <v>1061</v>
      </c>
    </row>
    <row r="4233" spans="44:45" x14ac:dyDescent="0.15">
      <c r="AR4233" t="s">
        <v>427</v>
      </c>
      <c r="AS4233" t="s">
        <v>1109</v>
      </c>
    </row>
    <row r="4234" spans="44:45" x14ac:dyDescent="0.15">
      <c r="AR4234" t="s">
        <v>427</v>
      </c>
      <c r="AS4234" t="s">
        <v>1927</v>
      </c>
    </row>
    <row r="4235" spans="44:45" x14ac:dyDescent="0.15">
      <c r="AR4235" t="s">
        <v>427</v>
      </c>
      <c r="AS4235" t="s">
        <v>1099</v>
      </c>
    </row>
    <row r="4236" spans="44:45" x14ac:dyDescent="0.15">
      <c r="AR4236" t="s">
        <v>427</v>
      </c>
      <c r="AS4236" t="s">
        <v>1074</v>
      </c>
    </row>
    <row r="4237" spans="44:45" x14ac:dyDescent="0.15">
      <c r="AR4237" t="s">
        <v>427</v>
      </c>
      <c r="AS4237" t="s">
        <v>1075</v>
      </c>
    </row>
    <row r="4238" spans="44:45" x14ac:dyDescent="0.15">
      <c r="AR4238" t="s">
        <v>427</v>
      </c>
      <c r="AS4238" t="s">
        <v>1062</v>
      </c>
    </row>
    <row r="4239" spans="44:45" x14ac:dyDescent="0.15">
      <c r="AR4239" t="s">
        <v>427</v>
      </c>
      <c r="AS4239" t="s">
        <v>1928</v>
      </c>
    </row>
    <row r="4240" spans="44:45" x14ac:dyDescent="0.15">
      <c r="AR4240" t="s">
        <v>427</v>
      </c>
      <c r="AS4240" t="s">
        <v>1060</v>
      </c>
    </row>
    <row r="4241" spans="44:45" x14ac:dyDescent="0.15">
      <c r="AR4241" t="s">
        <v>427</v>
      </c>
      <c r="AS4241" t="s">
        <v>1061</v>
      </c>
    </row>
    <row r="4242" spans="44:45" x14ac:dyDescent="0.15">
      <c r="AR4242" t="s">
        <v>427</v>
      </c>
      <c r="AS4242" t="s">
        <v>1082</v>
      </c>
    </row>
    <row r="4243" spans="44:45" x14ac:dyDescent="0.15">
      <c r="AR4243" t="s">
        <v>427</v>
      </c>
      <c r="AS4243" t="s">
        <v>1443</v>
      </c>
    </row>
    <row r="4244" spans="44:45" x14ac:dyDescent="0.15">
      <c r="AR4244" t="s">
        <v>469</v>
      </c>
      <c r="AS4244" t="s">
        <v>1420</v>
      </c>
    </row>
    <row r="4245" spans="44:45" x14ac:dyDescent="0.15">
      <c r="AR4245" t="s">
        <v>469</v>
      </c>
      <c r="AS4245" t="s">
        <v>1110</v>
      </c>
    </row>
    <row r="4246" spans="44:45" x14ac:dyDescent="0.15">
      <c r="AR4246" t="s">
        <v>469</v>
      </c>
      <c r="AS4246" t="s">
        <v>1111</v>
      </c>
    </row>
    <row r="4247" spans="44:45" x14ac:dyDescent="0.15">
      <c r="AR4247" t="s">
        <v>469</v>
      </c>
      <c r="AS4247" t="s">
        <v>1112</v>
      </c>
    </row>
    <row r="4248" spans="44:45" x14ac:dyDescent="0.15">
      <c r="AR4248" t="s">
        <v>469</v>
      </c>
      <c r="AS4248" t="s">
        <v>1113</v>
      </c>
    </row>
    <row r="4249" spans="44:45" x14ac:dyDescent="0.15">
      <c r="AR4249" t="s">
        <v>469</v>
      </c>
      <c r="AS4249" t="s">
        <v>1421</v>
      </c>
    </row>
    <row r="4250" spans="44:45" x14ac:dyDescent="0.15">
      <c r="AR4250" t="s">
        <v>469</v>
      </c>
      <c r="AS4250" t="s">
        <v>1114</v>
      </c>
    </row>
    <row r="4251" spans="44:45" x14ac:dyDescent="0.15">
      <c r="AR4251" t="s">
        <v>469</v>
      </c>
      <c r="AS4251" t="s">
        <v>1115</v>
      </c>
    </row>
    <row r="4252" spans="44:45" x14ac:dyDescent="0.15">
      <c r="AR4252" t="s">
        <v>469</v>
      </c>
      <c r="AS4252" t="s">
        <v>1116</v>
      </c>
    </row>
    <row r="4253" spans="44:45" x14ac:dyDescent="0.15">
      <c r="AR4253" t="s">
        <v>469</v>
      </c>
      <c r="AS4253" t="s">
        <v>1113</v>
      </c>
    </row>
    <row r="4254" spans="44:45" x14ac:dyDescent="0.15">
      <c r="AR4254" t="s">
        <v>469</v>
      </c>
      <c r="AS4254" t="s">
        <v>1117</v>
      </c>
    </row>
    <row r="4255" spans="44:45" x14ac:dyDescent="0.15">
      <c r="AR4255" t="s">
        <v>469</v>
      </c>
      <c r="AS4255" t="s">
        <v>1929</v>
      </c>
    </row>
    <row r="4256" spans="44:45" x14ac:dyDescent="0.15">
      <c r="AR4256" t="s">
        <v>469</v>
      </c>
      <c r="AS4256" t="s">
        <v>1930</v>
      </c>
    </row>
    <row r="4257" spans="44:45" x14ac:dyDescent="0.15">
      <c r="AR4257" t="s">
        <v>293</v>
      </c>
      <c r="AS4257" t="s">
        <v>1626</v>
      </c>
    </row>
    <row r="4258" spans="44:45" x14ac:dyDescent="0.15">
      <c r="AR4258" t="s">
        <v>293</v>
      </c>
      <c r="AS4258" t="s">
        <v>1044</v>
      </c>
    </row>
    <row r="4259" spans="44:45" x14ac:dyDescent="0.15">
      <c r="AR4259" t="s">
        <v>293</v>
      </c>
      <c r="AS4259" t="s">
        <v>1087</v>
      </c>
    </row>
    <row r="4260" spans="44:45" x14ac:dyDescent="0.15">
      <c r="AR4260" t="s">
        <v>293</v>
      </c>
      <c r="AS4260" t="s">
        <v>1053</v>
      </c>
    </row>
    <row r="4261" spans="44:45" x14ac:dyDescent="0.15">
      <c r="AR4261" t="s">
        <v>293</v>
      </c>
      <c r="AS4261" t="s">
        <v>1080</v>
      </c>
    </row>
    <row r="4262" spans="44:45" x14ac:dyDescent="0.15">
      <c r="AR4262" t="s">
        <v>293</v>
      </c>
      <c r="AS4262" t="s">
        <v>1064</v>
      </c>
    </row>
    <row r="4263" spans="44:45" x14ac:dyDescent="0.15">
      <c r="AR4263" t="s">
        <v>293</v>
      </c>
      <c r="AS4263" t="s">
        <v>1627</v>
      </c>
    </row>
    <row r="4264" spans="44:45" x14ac:dyDescent="0.15">
      <c r="AR4264" t="s">
        <v>293</v>
      </c>
      <c r="AS4264" t="s">
        <v>1060</v>
      </c>
    </row>
    <row r="4265" spans="44:45" x14ac:dyDescent="0.15">
      <c r="AR4265" t="s">
        <v>293</v>
      </c>
      <c r="AS4265" t="s">
        <v>1061</v>
      </c>
    </row>
    <row r="4266" spans="44:45" x14ac:dyDescent="0.15">
      <c r="AR4266" t="s">
        <v>293</v>
      </c>
      <c r="AS4266" t="s">
        <v>1116</v>
      </c>
    </row>
    <row r="4267" spans="44:45" x14ac:dyDescent="0.15">
      <c r="AR4267" t="s">
        <v>293</v>
      </c>
      <c r="AS4267" t="s">
        <v>1931</v>
      </c>
    </row>
    <row r="4268" spans="44:45" x14ac:dyDescent="0.15">
      <c r="AR4268" t="s">
        <v>293</v>
      </c>
      <c r="AS4268" t="s">
        <v>1060</v>
      </c>
    </row>
    <row r="4269" spans="44:45" x14ac:dyDescent="0.15">
      <c r="AR4269" t="s">
        <v>293</v>
      </c>
      <c r="AS4269" t="s">
        <v>1061</v>
      </c>
    </row>
    <row r="4270" spans="44:45" x14ac:dyDescent="0.15">
      <c r="AR4270" t="s">
        <v>293</v>
      </c>
      <c r="AS4270" t="s">
        <v>1082</v>
      </c>
    </row>
    <row r="4271" spans="44:45" x14ac:dyDescent="0.15">
      <c r="AR4271" t="s">
        <v>293</v>
      </c>
      <c r="AS4271" t="s">
        <v>1932</v>
      </c>
    </row>
    <row r="4272" spans="44:45" x14ac:dyDescent="0.15">
      <c r="AR4272" t="s">
        <v>581</v>
      </c>
      <c r="AS4272" t="s">
        <v>1432</v>
      </c>
    </row>
    <row r="4273" spans="44:45" x14ac:dyDescent="0.15">
      <c r="AR4273" t="s">
        <v>581</v>
      </c>
      <c r="AS4273" t="s">
        <v>1044</v>
      </c>
    </row>
    <row r="4274" spans="44:45" x14ac:dyDescent="0.15">
      <c r="AR4274" t="s">
        <v>581</v>
      </c>
      <c r="AS4274" t="s">
        <v>1061</v>
      </c>
    </row>
    <row r="4275" spans="44:45" x14ac:dyDescent="0.15">
      <c r="AR4275" t="s">
        <v>581</v>
      </c>
      <c r="AS4275" t="s">
        <v>1053</v>
      </c>
    </row>
    <row r="4276" spans="44:45" x14ac:dyDescent="0.15">
      <c r="AR4276" t="s">
        <v>581</v>
      </c>
      <c r="AS4276" t="s">
        <v>1108</v>
      </c>
    </row>
    <row r="4277" spans="44:45" x14ac:dyDescent="0.15">
      <c r="AR4277" t="s">
        <v>581</v>
      </c>
      <c r="AS4277" t="s">
        <v>1631</v>
      </c>
    </row>
    <row r="4278" spans="44:45" x14ac:dyDescent="0.15">
      <c r="AR4278" t="s">
        <v>581</v>
      </c>
      <c r="AS4278" t="s">
        <v>1060</v>
      </c>
    </row>
    <row r="4279" spans="44:45" x14ac:dyDescent="0.15">
      <c r="AR4279" t="s">
        <v>581</v>
      </c>
      <c r="AS4279" t="s">
        <v>1061</v>
      </c>
    </row>
    <row r="4280" spans="44:45" x14ac:dyDescent="0.15">
      <c r="AR4280" t="s">
        <v>581</v>
      </c>
      <c r="AS4280" t="s">
        <v>1053</v>
      </c>
    </row>
    <row r="4281" spans="44:45" x14ac:dyDescent="0.15">
      <c r="AR4281" t="s">
        <v>581</v>
      </c>
      <c r="AS4281" t="s">
        <v>1062</v>
      </c>
    </row>
    <row r="4282" spans="44:45" x14ac:dyDescent="0.15">
      <c r="AR4282" t="s">
        <v>581</v>
      </c>
      <c r="AS4282" t="s">
        <v>1933</v>
      </c>
    </row>
    <row r="4283" spans="44:45" x14ac:dyDescent="0.15">
      <c r="AR4283" t="s">
        <v>581</v>
      </c>
      <c r="AS4283" t="s">
        <v>1060</v>
      </c>
    </row>
    <row r="4284" spans="44:45" x14ac:dyDescent="0.15">
      <c r="AR4284" t="s">
        <v>581</v>
      </c>
      <c r="AS4284" t="s">
        <v>1087</v>
      </c>
    </row>
    <row r="4285" spans="44:45" x14ac:dyDescent="0.15">
      <c r="AR4285" t="s">
        <v>581</v>
      </c>
      <c r="AS4285" t="s">
        <v>1083</v>
      </c>
    </row>
    <row r="4286" spans="44:45" x14ac:dyDescent="0.15">
      <c r="AR4286" t="s">
        <v>581</v>
      </c>
      <c r="AS4286" t="s">
        <v>1062</v>
      </c>
    </row>
    <row r="4287" spans="44:45" x14ac:dyDescent="0.15">
      <c r="AR4287" t="s">
        <v>581</v>
      </c>
      <c r="AS4287" t="s">
        <v>1431</v>
      </c>
    </row>
    <row r="4288" spans="44:45" x14ac:dyDescent="0.15">
      <c r="AR4288" t="s">
        <v>424</v>
      </c>
      <c r="AS4288" t="s">
        <v>1633</v>
      </c>
    </row>
    <row r="4289" spans="44:45" x14ac:dyDescent="0.15">
      <c r="AR4289" t="s">
        <v>424</v>
      </c>
      <c r="AS4289" t="s">
        <v>1044</v>
      </c>
    </row>
    <row r="4290" spans="44:45" x14ac:dyDescent="0.15">
      <c r="AR4290" t="s">
        <v>424</v>
      </c>
      <c r="AS4290" t="s">
        <v>1045</v>
      </c>
    </row>
    <row r="4291" spans="44:45" x14ac:dyDescent="0.15">
      <c r="AR4291" t="s">
        <v>424</v>
      </c>
      <c r="AS4291" t="s">
        <v>1046</v>
      </c>
    </row>
    <row r="4292" spans="44:45" x14ac:dyDescent="0.15">
      <c r="AR4292" t="s">
        <v>424</v>
      </c>
      <c r="AS4292" t="s">
        <v>1047</v>
      </c>
    </row>
    <row r="4293" spans="44:45" x14ac:dyDescent="0.15">
      <c r="AR4293" t="s">
        <v>424</v>
      </c>
      <c r="AS4293" t="s">
        <v>1064</v>
      </c>
    </row>
    <row r="4294" spans="44:45" x14ac:dyDescent="0.15">
      <c r="AR4294" t="s">
        <v>424</v>
      </c>
      <c r="AS4294" t="s">
        <v>1437</v>
      </c>
    </row>
    <row r="4295" spans="44:45" x14ac:dyDescent="0.15">
      <c r="AR4295" t="s">
        <v>424</v>
      </c>
      <c r="AS4295" t="s">
        <v>1060</v>
      </c>
    </row>
    <row r="4296" spans="44:45" x14ac:dyDescent="0.15">
      <c r="AR4296" t="s">
        <v>424</v>
      </c>
      <c r="AS4296" t="s">
        <v>1061</v>
      </c>
    </row>
    <row r="4297" spans="44:45" x14ac:dyDescent="0.15">
      <c r="AR4297" t="s">
        <v>424</v>
      </c>
      <c r="AS4297" t="s">
        <v>1053</v>
      </c>
    </row>
    <row r="4298" spans="44:45" x14ac:dyDescent="0.15">
      <c r="AR4298" t="s">
        <v>424</v>
      </c>
      <c r="AS4298" t="s">
        <v>1080</v>
      </c>
    </row>
    <row r="4299" spans="44:45" x14ac:dyDescent="0.15">
      <c r="AR4299" t="s">
        <v>424</v>
      </c>
      <c r="AS4299" t="s">
        <v>1934</v>
      </c>
    </row>
    <row r="4300" spans="44:45" x14ac:dyDescent="0.15">
      <c r="AR4300" t="s">
        <v>424</v>
      </c>
      <c r="AS4300" t="s">
        <v>1060</v>
      </c>
    </row>
    <row r="4301" spans="44:45" x14ac:dyDescent="0.15">
      <c r="AR4301" t="s">
        <v>424</v>
      </c>
      <c r="AS4301" t="s">
        <v>1061</v>
      </c>
    </row>
    <row r="4302" spans="44:45" x14ac:dyDescent="0.15">
      <c r="AR4302" t="s">
        <v>424</v>
      </c>
      <c r="AS4302" t="s">
        <v>1083</v>
      </c>
    </row>
    <row r="4303" spans="44:45" x14ac:dyDescent="0.15">
      <c r="AR4303" t="s">
        <v>424</v>
      </c>
      <c r="AS4303" t="s">
        <v>1062</v>
      </c>
    </row>
    <row r="4304" spans="44:45" x14ac:dyDescent="0.15">
      <c r="AR4304" t="s">
        <v>424</v>
      </c>
      <c r="AS4304" t="s">
        <v>1935</v>
      </c>
    </row>
    <row r="4305" spans="44:45" x14ac:dyDescent="0.15">
      <c r="AR4305" t="s">
        <v>291</v>
      </c>
      <c r="AS4305" t="s">
        <v>1440</v>
      </c>
    </row>
    <row r="4306" spans="44:45" x14ac:dyDescent="0.15">
      <c r="AR4306" t="s">
        <v>291</v>
      </c>
      <c r="AS4306" t="s">
        <v>1044</v>
      </c>
    </row>
    <row r="4307" spans="44:45" x14ac:dyDescent="0.15">
      <c r="AR4307" t="s">
        <v>291</v>
      </c>
      <c r="AS4307" t="s">
        <v>1061</v>
      </c>
    </row>
    <row r="4308" spans="44:45" x14ac:dyDescent="0.15">
      <c r="AR4308" t="s">
        <v>291</v>
      </c>
      <c r="AS4308" t="s">
        <v>1109</v>
      </c>
    </row>
    <row r="4309" spans="44:45" x14ac:dyDescent="0.15">
      <c r="AR4309" t="s">
        <v>291</v>
      </c>
      <c r="AS4309" t="s">
        <v>1441</v>
      </c>
    </row>
    <row r="4310" spans="44:45" x14ac:dyDescent="0.15">
      <c r="AR4310" t="s">
        <v>291</v>
      </c>
      <c r="AS4310" t="s">
        <v>1060</v>
      </c>
    </row>
    <row r="4311" spans="44:45" x14ac:dyDescent="0.15">
      <c r="AR4311" t="s">
        <v>291</v>
      </c>
      <c r="AS4311" t="s">
        <v>1061</v>
      </c>
    </row>
    <row r="4312" spans="44:45" x14ac:dyDescent="0.15">
      <c r="AR4312" t="s">
        <v>291</v>
      </c>
      <c r="AS4312" t="s">
        <v>1053</v>
      </c>
    </row>
    <row r="4313" spans="44:45" x14ac:dyDescent="0.15">
      <c r="AR4313" t="s">
        <v>291</v>
      </c>
      <c r="AS4313" t="s">
        <v>1080</v>
      </c>
    </row>
    <row r="4314" spans="44:45" x14ac:dyDescent="0.15">
      <c r="AR4314" t="s">
        <v>291</v>
      </c>
      <c r="AS4314" t="s">
        <v>1076</v>
      </c>
    </row>
    <row r="4315" spans="44:45" x14ac:dyDescent="0.15">
      <c r="AR4315" t="s">
        <v>291</v>
      </c>
      <c r="AS4315" t="s">
        <v>1936</v>
      </c>
    </row>
    <row r="4316" spans="44:45" x14ac:dyDescent="0.15">
      <c r="AR4316" t="s">
        <v>291</v>
      </c>
      <c r="AS4316" t="s">
        <v>1070</v>
      </c>
    </row>
    <row r="4317" spans="44:45" x14ac:dyDescent="0.15">
      <c r="AR4317" t="s">
        <v>291</v>
      </c>
      <c r="AS4317" t="s">
        <v>1071</v>
      </c>
    </row>
    <row r="4318" spans="44:45" x14ac:dyDescent="0.15">
      <c r="AR4318" t="s">
        <v>291</v>
      </c>
      <c r="AS4318" t="s">
        <v>1937</v>
      </c>
    </row>
    <row r="4319" spans="44:45" x14ac:dyDescent="0.15">
      <c r="AR4319" t="s">
        <v>476</v>
      </c>
      <c r="AS4319" t="s">
        <v>1444</v>
      </c>
    </row>
    <row r="4320" spans="44:45" x14ac:dyDescent="0.15">
      <c r="AR4320" t="s">
        <v>476</v>
      </c>
      <c r="AS4320" t="s">
        <v>1060</v>
      </c>
    </row>
    <row r="4321" spans="44:45" x14ac:dyDescent="0.15">
      <c r="AR4321" t="s">
        <v>476</v>
      </c>
      <c r="AS4321" t="s">
        <v>1141</v>
      </c>
    </row>
    <row r="4322" spans="44:45" x14ac:dyDescent="0.15">
      <c r="AR4322" t="s">
        <v>476</v>
      </c>
      <c r="AS4322" t="s">
        <v>1053</v>
      </c>
    </row>
    <row r="4323" spans="44:45" x14ac:dyDescent="0.15">
      <c r="AR4323" t="s">
        <v>476</v>
      </c>
      <c r="AS4323" t="s">
        <v>1142</v>
      </c>
    </row>
    <row r="4324" spans="44:45" x14ac:dyDescent="0.15">
      <c r="AR4324" t="s">
        <v>476</v>
      </c>
      <c r="AS4324" t="s">
        <v>1064</v>
      </c>
    </row>
    <row r="4325" spans="44:45" x14ac:dyDescent="0.15">
      <c r="AR4325" t="s">
        <v>476</v>
      </c>
      <c r="AS4325" t="s">
        <v>1143</v>
      </c>
    </row>
    <row r="4326" spans="44:45" x14ac:dyDescent="0.15">
      <c r="AR4326" t="s">
        <v>476</v>
      </c>
      <c r="AS4326" t="s">
        <v>1938</v>
      </c>
    </row>
    <row r="4327" spans="44:45" x14ac:dyDescent="0.15">
      <c r="AR4327" t="s">
        <v>476</v>
      </c>
      <c r="AS4327" t="s">
        <v>1060</v>
      </c>
    </row>
    <row r="4328" spans="44:45" x14ac:dyDescent="0.15">
      <c r="AR4328" t="s">
        <v>476</v>
      </c>
      <c r="AS4328" t="s">
        <v>1061</v>
      </c>
    </row>
    <row r="4329" spans="44:45" x14ac:dyDescent="0.15">
      <c r="AR4329" t="s">
        <v>476</v>
      </c>
      <c r="AS4329" t="s">
        <v>1053</v>
      </c>
    </row>
    <row r="4330" spans="44:45" x14ac:dyDescent="0.15">
      <c r="AR4330" t="s">
        <v>476</v>
      </c>
      <c r="AS4330" t="s">
        <v>1062</v>
      </c>
    </row>
    <row r="4331" spans="44:45" x14ac:dyDescent="0.15">
      <c r="AR4331" t="s">
        <v>476</v>
      </c>
      <c r="AS4331" t="s">
        <v>1939</v>
      </c>
    </row>
    <row r="4332" spans="44:45" x14ac:dyDescent="0.15">
      <c r="AR4332" t="s">
        <v>476</v>
      </c>
      <c r="AS4332" t="s">
        <v>1060</v>
      </c>
    </row>
    <row r="4333" spans="44:45" x14ac:dyDescent="0.15">
      <c r="AR4333" t="s">
        <v>476</v>
      </c>
      <c r="AS4333" t="s">
        <v>1061</v>
      </c>
    </row>
    <row r="4334" spans="44:45" x14ac:dyDescent="0.15">
      <c r="AR4334" t="s">
        <v>476</v>
      </c>
      <c r="AS4334" t="s">
        <v>1053</v>
      </c>
    </row>
    <row r="4335" spans="44:45" x14ac:dyDescent="0.15">
      <c r="AR4335" t="s">
        <v>476</v>
      </c>
      <c r="AS4335" t="s">
        <v>1062</v>
      </c>
    </row>
    <row r="4336" spans="44:45" x14ac:dyDescent="0.15">
      <c r="AR4336" t="s">
        <v>476</v>
      </c>
      <c r="AS4336" t="s">
        <v>1616</v>
      </c>
    </row>
    <row r="4337" spans="44:45" x14ac:dyDescent="0.15">
      <c r="AR4337" t="s">
        <v>530</v>
      </c>
      <c r="AS4337" t="s">
        <v>1448</v>
      </c>
    </row>
    <row r="4338" spans="44:45" x14ac:dyDescent="0.15">
      <c r="AR4338" t="s">
        <v>530</v>
      </c>
      <c r="AS4338" t="s">
        <v>1044</v>
      </c>
    </row>
    <row r="4339" spans="44:45" x14ac:dyDescent="0.15">
      <c r="AR4339" t="s">
        <v>530</v>
      </c>
      <c r="AS4339" t="s">
        <v>1045</v>
      </c>
    </row>
    <row r="4340" spans="44:45" x14ac:dyDescent="0.15">
      <c r="AR4340" t="s">
        <v>530</v>
      </c>
      <c r="AS4340" t="s">
        <v>1046</v>
      </c>
    </row>
    <row r="4341" spans="44:45" x14ac:dyDescent="0.15">
      <c r="AR4341" t="s">
        <v>530</v>
      </c>
      <c r="AS4341" t="s">
        <v>1047</v>
      </c>
    </row>
    <row r="4342" spans="44:45" x14ac:dyDescent="0.15">
      <c r="AR4342" t="s">
        <v>530</v>
      </c>
      <c r="AS4342" t="s">
        <v>1064</v>
      </c>
    </row>
    <row r="4343" spans="44:45" x14ac:dyDescent="0.15">
      <c r="AR4343" t="s">
        <v>530</v>
      </c>
      <c r="AS4343" t="s">
        <v>1641</v>
      </c>
    </row>
    <row r="4344" spans="44:45" x14ac:dyDescent="0.15">
      <c r="AR4344" t="s">
        <v>530</v>
      </c>
      <c r="AS4344" t="s">
        <v>1144</v>
      </c>
    </row>
    <row r="4345" spans="44:45" x14ac:dyDescent="0.15">
      <c r="AR4345" t="s">
        <v>530</v>
      </c>
      <c r="AS4345" t="s">
        <v>1145</v>
      </c>
    </row>
    <row r="4346" spans="44:45" x14ac:dyDescent="0.15">
      <c r="AR4346" t="s">
        <v>530</v>
      </c>
      <c r="AS4346" t="s">
        <v>1146</v>
      </c>
    </row>
    <row r="4347" spans="44:45" x14ac:dyDescent="0.15">
      <c r="AR4347" t="s">
        <v>530</v>
      </c>
      <c r="AS4347" t="s">
        <v>1147</v>
      </c>
    </row>
    <row r="4348" spans="44:45" x14ac:dyDescent="0.15">
      <c r="AR4348" t="s">
        <v>530</v>
      </c>
      <c r="AS4348" t="s">
        <v>1940</v>
      </c>
    </row>
    <row r="4349" spans="44:45" x14ac:dyDescent="0.15">
      <c r="AR4349" t="s">
        <v>530</v>
      </c>
      <c r="AS4349" t="s">
        <v>1941</v>
      </c>
    </row>
    <row r="4350" spans="44:45" x14ac:dyDescent="0.15">
      <c r="AR4350" t="s">
        <v>582</v>
      </c>
      <c r="AS4350" t="s">
        <v>1452</v>
      </c>
    </row>
    <row r="4351" spans="44:45" x14ac:dyDescent="0.15">
      <c r="AR4351" t="s">
        <v>582</v>
      </c>
      <c r="AS4351" t="s">
        <v>1044</v>
      </c>
    </row>
    <row r="4352" spans="44:45" x14ac:dyDescent="0.15">
      <c r="AR4352" t="s">
        <v>582</v>
      </c>
      <c r="AS4352" t="s">
        <v>1061</v>
      </c>
    </row>
    <row r="4353" spans="44:45" x14ac:dyDescent="0.15">
      <c r="AR4353" t="s">
        <v>582</v>
      </c>
      <c r="AS4353" t="s">
        <v>1083</v>
      </c>
    </row>
    <row r="4354" spans="44:45" x14ac:dyDescent="0.15">
      <c r="AR4354" t="s">
        <v>582</v>
      </c>
      <c r="AS4354" t="s">
        <v>1047</v>
      </c>
    </row>
    <row r="4355" spans="44:45" x14ac:dyDescent="0.15">
      <c r="AR4355" t="s">
        <v>582</v>
      </c>
      <c r="AS4355" t="s">
        <v>1092</v>
      </c>
    </row>
    <row r="4356" spans="44:45" x14ac:dyDescent="0.15">
      <c r="AR4356" t="s">
        <v>582</v>
      </c>
      <c r="AS4356" t="s">
        <v>1453</v>
      </c>
    </row>
    <row r="4357" spans="44:45" x14ac:dyDescent="0.15">
      <c r="AR4357" t="s">
        <v>582</v>
      </c>
      <c r="AS4357" t="s">
        <v>1123</v>
      </c>
    </row>
    <row r="4358" spans="44:45" x14ac:dyDescent="0.15">
      <c r="AR4358" t="s">
        <v>582</v>
      </c>
      <c r="AS4358" t="s">
        <v>1085</v>
      </c>
    </row>
    <row r="4359" spans="44:45" x14ac:dyDescent="0.15">
      <c r="AR4359" t="s">
        <v>582</v>
      </c>
      <c r="AS4359" t="s">
        <v>1124</v>
      </c>
    </row>
    <row r="4360" spans="44:45" x14ac:dyDescent="0.15">
      <c r="AR4360" t="s">
        <v>582</v>
      </c>
      <c r="AS4360" t="s">
        <v>1125</v>
      </c>
    </row>
    <row r="4361" spans="44:45" x14ac:dyDescent="0.15">
      <c r="AR4361" t="s">
        <v>582</v>
      </c>
      <c r="AS4361" t="s">
        <v>1942</v>
      </c>
    </row>
    <row r="4362" spans="44:45" x14ac:dyDescent="0.15">
      <c r="AR4362" t="s">
        <v>582</v>
      </c>
      <c r="AS4362" t="s">
        <v>1370</v>
      </c>
    </row>
    <row r="4363" spans="44:45" x14ac:dyDescent="0.15">
      <c r="AR4363" t="s">
        <v>177</v>
      </c>
      <c r="AS4363" t="s">
        <v>1382</v>
      </c>
    </row>
    <row r="4364" spans="44:45" x14ac:dyDescent="0.15">
      <c r="AR4364" t="s">
        <v>177</v>
      </c>
      <c r="AS4364" t="s">
        <v>1044</v>
      </c>
    </row>
    <row r="4365" spans="44:45" x14ac:dyDescent="0.15">
      <c r="AR4365" t="s">
        <v>177</v>
      </c>
      <c r="AS4365" t="s">
        <v>1045</v>
      </c>
    </row>
    <row r="4366" spans="44:45" x14ac:dyDescent="0.15">
      <c r="AR4366" t="s">
        <v>177</v>
      </c>
      <c r="AS4366" t="s">
        <v>1083</v>
      </c>
    </row>
    <row r="4367" spans="44:45" x14ac:dyDescent="0.15">
      <c r="AR4367" t="s">
        <v>177</v>
      </c>
      <c r="AS4367" t="s">
        <v>1047</v>
      </c>
    </row>
    <row r="4368" spans="44:45" x14ac:dyDescent="0.15">
      <c r="AR4368" t="s">
        <v>177</v>
      </c>
      <c r="AS4368" t="s">
        <v>1048</v>
      </c>
    </row>
    <row r="4369" spans="44:45" x14ac:dyDescent="0.15">
      <c r="AR4369" t="s">
        <v>177</v>
      </c>
      <c r="AS4369" t="s">
        <v>1587</v>
      </c>
    </row>
    <row r="4370" spans="44:45" x14ac:dyDescent="0.15">
      <c r="AR4370" t="s">
        <v>177</v>
      </c>
      <c r="AS4370" t="s">
        <v>1044</v>
      </c>
    </row>
    <row r="4371" spans="44:45" x14ac:dyDescent="0.15">
      <c r="AR4371" t="s">
        <v>177</v>
      </c>
      <c r="AS4371" t="s">
        <v>1061</v>
      </c>
    </row>
    <row r="4372" spans="44:45" x14ac:dyDescent="0.15">
      <c r="AR4372" t="s">
        <v>177</v>
      </c>
      <c r="AS4372" t="s">
        <v>1053</v>
      </c>
    </row>
    <row r="4373" spans="44:45" x14ac:dyDescent="0.15">
      <c r="AR4373" t="s">
        <v>177</v>
      </c>
      <c r="AS4373" t="s">
        <v>1062</v>
      </c>
    </row>
    <row r="4374" spans="44:45" x14ac:dyDescent="0.15">
      <c r="AR4374" t="s">
        <v>177</v>
      </c>
      <c r="AS4374" t="s">
        <v>1943</v>
      </c>
    </row>
    <row r="4375" spans="44:45" x14ac:dyDescent="0.15">
      <c r="AR4375" t="s">
        <v>177</v>
      </c>
      <c r="AS4375" t="s">
        <v>1944</v>
      </c>
    </row>
    <row r="4376" spans="44:45" x14ac:dyDescent="0.15">
      <c r="AR4376" t="s">
        <v>532</v>
      </c>
      <c r="AS4376" t="s">
        <v>1945</v>
      </c>
    </row>
    <row r="4377" spans="44:45" x14ac:dyDescent="0.15">
      <c r="AR4377" t="s">
        <v>532</v>
      </c>
      <c r="AS4377" t="s">
        <v>1060</v>
      </c>
    </row>
    <row r="4378" spans="44:45" x14ac:dyDescent="0.15">
      <c r="AR4378" t="s">
        <v>532</v>
      </c>
      <c r="AS4378" t="s">
        <v>1061</v>
      </c>
    </row>
    <row r="4379" spans="44:45" x14ac:dyDescent="0.15">
      <c r="AR4379" t="s">
        <v>532</v>
      </c>
      <c r="AS4379" t="s">
        <v>1053</v>
      </c>
    </row>
    <row r="4380" spans="44:45" x14ac:dyDescent="0.15">
      <c r="AR4380" t="s">
        <v>532</v>
      </c>
      <c r="AS4380" t="s">
        <v>1946</v>
      </c>
    </row>
    <row r="4381" spans="44:45" x14ac:dyDescent="0.15">
      <c r="AR4381" t="s">
        <v>532</v>
      </c>
      <c r="AS4381" t="s">
        <v>1110</v>
      </c>
    </row>
    <row r="4382" spans="44:45" x14ac:dyDescent="0.15">
      <c r="AR4382" t="s">
        <v>532</v>
      </c>
      <c r="AS4382" t="s">
        <v>1115</v>
      </c>
    </row>
    <row r="4383" spans="44:45" x14ac:dyDescent="0.15">
      <c r="AR4383" t="s">
        <v>532</v>
      </c>
      <c r="AS4383" t="s">
        <v>1112</v>
      </c>
    </row>
    <row r="4384" spans="44:45" x14ac:dyDescent="0.15">
      <c r="AR4384" t="s">
        <v>532</v>
      </c>
      <c r="AS4384" t="s">
        <v>1126</v>
      </c>
    </row>
    <row r="4385" spans="44:45" x14ac:dyDescent="0.15">
      <c r="AR4385" t="s">
        <v>532</v>
      </c>
      <c r="AS4385" t="s">
        <v>1947</v>
      </c>
    </row>
    <row r="4386" spans="44:45" x14ac:dyDescent="0.15">
      <c r="AR4386" t="s">
        <v>532</v>
      </c>
      <c r="AS4386" t="s">
        <v>1629</v>
      </c>
    </row>
    <row r="4387" spans="44:45" x14ac:dyDescent="0.15">
      <c r="AR4387" t="s">
        <v>345</v>
      </c>
      <c r="AS4387" t="s">
        <v>1401</v>
      </c>
    </row>
    <row r="4388" spans="44:45" x14ac:dyDescent="0.15">
      <c r="AR4388" t="s">
        <v>345</v>
      </c>
      <c r="AS4388" t="s">
        <v>1044</v>
      </c>
    </row>
    <row r="4389" spans="44:45" x14ac:dyDescent="0.15">
      <c r="AR4389" t="s">
        <v>345</v>
      </c>
      <c r="AS4389" t="s">
        <v>1045</v>
      </c>
    </row>
    <row r="4390" spans="44:45" x14ac:dyDescent="0.15">
      <c r="AR4390" t="s">
        <v>345</v>
      </c>
      <c r="AS4390" t="s">
        <v>1055</v>
      </c>
    </row>
    <row r="4391" spans="44:45" x14ac:dyDescent="0.15">
      <c r="AR4391" t="s">
        <v>345</v>
      </c>
      <c r="AS4391" t="s">
        <v>1093</v>
      </c>
    </row>
    <row r="4392" spans="44:45" x14ac:dyDescent="0.15">
      <c r="AR4392" t="s">
        <v>345</v>
      </c>
      <c r="AS4392" t="s">
        <v>1402</v>
      </c>
    </row>
    <row r="4393" spans="44:45" x14ac:dyDescent="0.15">
      <c r="AR4393" t="s">
        <v>345</v>
      </c>
      <c r="AS4393" t="s">
        <v>1044</v>
      </c>
    </row>
    <row r="4394" spans="44:45" x14ac:dyDescent="0.15">
      <c r="AR4394" t="s">
        <v>345</v>
      </c>
      <c r="AS4394" t="s">
        <v>1061</v>
      </c>
    </row>
    <row r="4395" spans="44:45" x14ac:dyDescent="0.15">
      <c r="AR4395" t="s">
        <v>345</v>
      </c>
      <c r="AS4395" t="s">
        <v>1053</v>
      </c>
    </row>
    <row r="4396" spans="44:45" x14ac:dyDescent="0.15">
      <c r="AR4396" t="s">
        <v>345</v>
      </c>
      <c r="AS4396" t="s">
        <v>1068</v>
      </c>
    </row>
    <row r="4397" spans="44:45" x14ac:dyDescent="0.15">
      <c r="AR4397" t="s">
        <v>345</v>
      </c>
      <c r="AS4397" t="s">
        <v>1948</v>
      </c>
    </row>
    <row r="4398" spans="44:45" x14ac:dyDescent="0.15">
      <c r="AR4398" t="s">
        <v>345</v>
      </c>
      <c r="AS4398" t="s">
        <v>1949</v>
      </c>
    </row>
    <row r="4399" spans="44:45" x14ac:dyDescent="0.15">
      <c r="AR4399" t="s">
        <v>271</v>
      </c>
      <c r="AS4399" t="s">
        <v>1200</v>
      </c>
    </row>
    <row r="4400" spans="44:45" x14ac:dyDescent="0.15">
      <c r="AR4400" t="s">
        <v>271</v>
      </c>
      <c r="AS4400" t="s">
        <v>1044</v>
      </c>
    </row>
    <row r="4401" spans="44:45" x14ac:dyDescent="0.15">
      <c r="AR4401" t="s">
        <v>271</v>
      </c>
      <c r="AS4401" t="s">
        <v>1045</v>
      </c>
    </row>
    <row r="4402" spans="44:45" x14ac:dyDescent="0.15">
      <c r="AR4402" t="s">
        <v>271</v>
      </c>
      <c r="AS4402" t="s">
        <v>1046</v>
      </c>
    </row>
    <row r="4403" spans="44:45" x14ac:dyDescent="0.15">
      <c r="AR4403" t="s">
        <v>271</v>
      </c>
      <c r="AS4403" t="s">
        <v>1047</v>
      </c>
    </row>
    <row r="4404" spans="44:45" x14ac:dyDescent="0.15">
      <c r="AR4404" t="s">
        <v>271</v>
      </c>
      <c r="AS4404" t="s">
        <v>1048</v>
      </c>
    </row>
    <row r="4405" spans="44:45" x14ac:dyDescent="0.15">
      <c r="AR4405" t="s">
        <v>271</v>
      </c>
      <c r="AS4405" t="s">
        <v>1049</v>
      </c>
    </row>
    <row r="4406" spans="44:45" x14ac:dyDescent="0.15">
      <c r="AR4406" t="s">
        <v>271</v>
      </c>
      <c r="AS4406" t="s">
        <v>1050</v>
      </c>
    </row>
    <row r="4407" spans="44:45" x14ac:dyDescent="0.15">
      <c r="AR4407" t="s">
        <v>271</v>
      </c>
      <c r="AS4407" t="s">
        <v>1201</v>
      </c>
    </row>
    <row r="4408" spans="44:45" x14ac:dyDescent="0.15">
      <c r="AR4408" t="s">
        <v>271</v>
      </c>
      <c r="AS4408" t="s">
        <v>1051</v>
      </c>
    </row>
    <row r="4409" spans="44:45" x14ac:dyDescent="0.15">
      <c r="AR4409" t="s">
        <v>271</v>
      </c>
      <c r="AS4409" t="s">
        <v>1052</v>
      </c>
    </row>
    <row r="4410" spans="44:45" x14ac:dyDescent="0.15">
      <c r="AR4410" t="s">
        <v>271</v>
      </c>
      <c r="AS4410" t="s">
        <v>1053</v>
      </c>
    </row>
    <row r="4411" spans="44:45" x14ac:dyDescent="0.15">
      <c r="AR4411" t="s">
        <v>271</v>
      </c>
      <c r="AS4411" t="s">
        <v>1047</v>
      </c>
    </row>
    <row r="4412" spans="44:45" x14ac:dyDescent="0.15">
      <c r="AR4412" t="s">
        <v>271</v>
      </c>
      <c r="AS4412" t="s">
        <v>1054</v>
      </c>
    </row>
    <row r="4413" spans="44:45" x14ac:dyDescent="0.15">
      <c r="AR4413" t="s">
        <v>271</v>
      </c>
      <c r="AS4413" t="s">
        <v>1950</v>
      </c>
    </row>
    <row r="4414" spans="44:45" x14ac:dyDescent="0.15">
      <c r="AR4414" t="s">
        <v>58</v>
      </c>
      <c r="AS4414" t="s">
        <v>1951</v>
      </c>
    </row>
    <row r="4415" spans="44:45" x14ac:dyDescent="0.15">
      <c r="AR4415" t="s">
        <v>58</v>
      </c>
      <c r="AS4415" t="s">
        <v>1051</v>
      </c>
    </row>
    <row r="4416" spans="44:45" x14ac:dyDescent="0.15">
      <c r="AR4416" t="s">
        <v>58</v>
      </c>
      <c r="AS4416" t="s">
        <v>1061</v>
      </c>
    </row>
    <row r="4417" spans="44:45" x14ac:dyDescent="0.15">
      <c r="AR4417" t="s">
        <v>58</v>
      </c>
      <c r="AS4417" t="s">
        <v>1046</v>
      </c>
    </row>
    <row r="4418" spans="44:45" x14ac:dyDescent="0.15">
      <c r="AR4418" t="s">
        <v>58</v>
      </c>
      <c r="AS4418" t="s">
        <v>1047</v>
      </c>
    </row>
    <row r="4419" spans="44:45" x14ac:dyDescent="0.15">
      <c r="AR4419" t="s">
        <v>58</v>
      </c>
      <c r="AS4419" t="s">
        <v>1090</v>
      </c>
    </row>
    <row r="4420" spans="44:45" x14ac:dyDescent="0.15">
      <c r="AR4420" t="s">
        <v>58</v>
      </c>
      <c r="AS4420" t="s">
        <v>1049</v>
      </c>
    </row>
    <row r="4421" spans="44:45" x14ac:dyDescent="0.15">
      <c r="AR4421" t="s">
        <v>58</v>
      </c>
      <c r="AS4421" t="s">
        <v>1091</v>
      </c>
    </row>
    <row r="4422" spans="44:45" x14ac:dyDescent="0.15">
      <c r="AR4422" t="s">
        <v>58</v>
      </c>
      <c r="AS4422" t="s">
        <v>1256</v>
      </c>
    </row>
    <row r="4423" spans="44:45" x14ac:dyDescent="0.15">
      <c r="AR4423" t="s">
        <v>58</v>
      </c>
      <c r="AS4423" t="s">
        <v>1044</v>
      </c>
    </row>
    <row r="4424" spans="44:45" x14ac:dyDescent="0.15">
      <c r="AR4424" t="s">
        <v>58</v>
      </c>
      <c r="AS4424" t="s">
        <v>1045</v>
      </c>
    </row>
    <row r="4425" spans="44:45" x14ac:dyDescent="0.15">
      <c r="AR4425" t="s">
        <v>58</v>
      </c>
      <c r="AS4425" t="s">
        <v>1053</v>
      </c>
    </row>
    <row r="4426" spans="44:45" x14ac:dyDescent="0.15">
      <c r="AR4426" t="s">
        <v>58</v>
      </c>
      <c r="AS4426" t="s">
        <v>1047</v>
      </c>
    </row>
    <row r="4427" spans="44:45" x14ac:dyDescent="0.15">
      <c r="AR4427" t="s">
        <v>58</v>
      </c>
      <c r="AS4427" t="s">
        <v>1076</v>
      </c>
    </row>
    <row r="4428" spans="44:45" x14ac:dyDescent="0.15">
      <c r="AR4428" t="s">
        <v>58</v>
      </c>
      <c r="AS4428" t="s">
        <v>1952</v>
      </c>
    </row>
    <row r="4429" spans="44:45" x14ac:dyDescent="0.15">
      <c r="AR4429" t="s">
        <v>58</v>
      </c>
      <c r="AS4429" t="s">
        <v>1060</v>
      </c>
    </row>
    <row r="4430" spans="44:45" x14ac:dyDescent="0.15">
      <c r="AR4430" t="s">
        <v>58</v>
      </c>
      <c r="AS4430" t="s">
        <v>1061</v>
      </c>
    </row>
    <row r="4431" spans="44:45" x14ac:dyDescent="0.15">
      <c r="AR4431" t="s">
        <v>58</v>
      </c>
      <c r="AS4431" t="s">
        <v>1053</v>
      </c>
    </row>
    <row r="4432" spans="44:45" x14ac:dyDescent="0.15">
      <c r="AR4432" t="s">
        <v>58</v>
      </c>
      <c r="AS4432" t="s">
        <v>1062</v>
      </c>
    </row>
    <row r="4433" spans="44:45" x14ac:dyDescent="0.15">
      <c r="AR4433" t="s">
        <v>49</v>
      </c>
      <c r="AS4433" t="s">
        <v>1206</v>
      </c>
    </row>
    <row r="4434" spans="44:45" x14ac:dyDescent="0.15">
      <c r="AR4434" t="s">
        <v>49</v>
      </c>
      <c r="AS4434" t="s">
        <v>1044</v>
      </c>
    </row>
    <row r="4435" spans="44:45" x14ac:dyDescent="0.15">
      <c r="AR4435" t="s">
        <v>49</v>
      </c>
      <c r="AS4435" t="s">
        <v>1052</v>
      </c>
    </row>
    <row r="4436" spans="44:45" x14ac:dyDescent="0.15">
      <c r="AR4436" t="s">
        <v>49</v>
      </c>
      <c r="AS4436" t="s">
        <v>1055</v>
      </c>
    </row>
    <row r="4437" spans="44:45" x14ac:dyDescent="0.15">
      <c r="AR4437" t="s">
        <v>49</v>
      </c>
      <c r="AS4437" t="s">
        <v>1063</v>
      </c>
    </row>
    <row r="4438" spans="44:45" x14ac:dyDescent="0.15">
      <c r="AR4438" t="s">
        <v>49</v>
      </c>
      <c r="AS4438" t="s">
        <v>1064</v>
      </c>
    </row>
    <row r="4439" spans="44:45" x14ac:dyDescent="0.15">
      <c r="AR4439" t="s">
        <v>49</v>
      </c>
      <c r="AS4439" t="s">
        <v>1065</v>
      </c>
    </row>
    <row r="4440" spans="44:45" x14ac:dyDescent="0.15">
      <c r="AR4440" t="s">
        <v>49</v>
      </c>
      <c r="AS4440" t="s">
        <v>1066</v>
      </c>
    </row>
    <row r="4441" spans="44:45" x14ac:dyDescent="0.15">
      <c r="AR4441" t="s">
        <v>49</v>
      </c>
      <c r="AS4441" t="s">
        <v>1067</v>
      </c>
    </row>
    <row r="4442" spans="44:45" x14ac:dyDescent="0.15">
      <c r="AR4442" t="s">
        <v>49</v>
      </c>
      <c r="AS4442" t="s">
        <v>1953</v>
      </c>
    </row>
    <row r="4443" spans="44:45" x14ac:dyDescent="0.15">
      <c r="AR4443" t="s">
        <v>49</v>
      </c>
      <c r="AS4443" t="s">
        <v>1060</v>
      </c>
    </row>
    <row r="4444" spans="44:45" x14ac:dyDescent="0.15">
      <c r="AR4444" t="s">
        <v>49</v>
      </c>
      <c r="AS4444" t="s">
        <v>1061</v>
      </c>
    </row>
    <row r="4445" spans="44:45" x14ac:dyDescent="0.15">
      <c r="AR4445" t="s">
        <v>49</v>
      </c>
      <c r="AS4445" t="s">
        <v>1053</v>
      </c>
    </row>
    <row r="4446" spans="44:45" x14ac:dyDescent="0.15">
      <c r="AR4446" t="s">
        <v>49</v>
      </c>
      <c r="AS4446" t="s">
        <v>1062</v>
      </c>
    </row>
    <row r="4447" spans="44:45" x14ac:dyDescent="0.15">
      <c r="AR4447" t="s">
        <v>49</v>
      </c>
      <c r="AS4447" t="s">
        <v>1076</v>
      </c>
    </row>
    <row r="4448" spans="44:45" x14ac:dyDescent="0.15">
      <c r="AR4448" t="s">
        <v>49</v>
      </c>
      <c r="AS4448" t="s">
        <v>1954</v>
      </c>
    </row>
    <row r="4449" spans="44:45" x14ac:dyDescent="0.15">
      <c r="AR4449" t="s">
        <v>39</v>
      </c>
      <c r="AS4449" t="s">
        <v>1955</v>
      </c>
    </row>
    <row r="4450" spans="44:45" x14ac:dyDescent="0.15">
      <c r="AR4450" t="s">
        <v>39</v>
      </c>
      <c r="AS4450" t="s">
        <v>1044</v>
      </c>
    </row>
    <row r="4451" spans="44:45" x14ac:dyDescent="0.15">
      <c r="AR4451" t="s">
        <v>39</v>
      </c>
      <c r="AS4451" t="s">
        <v>1045</v>
      </c>
    </row>
    <row r="4452" spans="44:45" x14ac:dyDescent="0.15">
      <c r="AR4452" t="s">
        <v>39</v>
      </c>
      <c r="AS4452" t="s">
        <v>1053</v>
      </c>
    </row>
    <row r="4453" spans="44:45" x14ac:dyDescent="0.15">
      <c r="AR4453" t="s">
        <v>39</v>
      </c>
      <c r="AS4453" t="s">
        <v>1047</v>
      </c>
    </row>
    <row r="4454" spans="44:45" x14ac:dyDescent="0.15">
      <c r="AR4454" t="s">
        <v>39</v>
      </c>
      <c r="AS4454" t="s">
        <v>1216</v>
      </c>
    </row>
    <row r="4455" spans="44:45" x14ac:dyDescent="0.15">
      <c r="AR4455" t="s">
        <v>39</v>
      </c>
      <c r="AS4455" t="s">
        <v>1073</v>
      </c>
    </row>
    <row r="4456" spans="44:45" x14ac:dyDescent="0.15">
      <c r="AR4456" t="s">
        <v>39</v>
      </c>
      <c r="AS4456" t="s">
        <v>1074</v>
      </c>
    </row>
    <row r="4457" spans="44:45" x14ac:dyDescent="0.15">
      <c r="AR4457" t="s">
        <v>39</v>
      </c>
      <c r="AS4457" t="s">
        <v>1075</v>
      </c>
    </row>
    <row r="4458" spans="44:45" x14ac:dyDescent="0.15">
      <c r="AR4458" t="s">
        <v>39</v>
      </c>
      <c r="AS4458" t="s">
        <v>1062</v>
      </c>
    </row>
    <row r="4459" spans="44:45" x14ac:dyDescent="0.15">
      <c r="AR4459" t="s">
        <v>39</v>
      </c>
      <c r="AS4459" t="s">
        <v>1956</v>
      </c>
    </row>
    <row r="4460" spans="44:45" x14ac:dyDescent="0.15">
      <c r="AR4460" t="s">
        <v>39</v>
      </c>
      <c r="AS4460" t="s">
        <v>1060</v>
      </c>
    </row>
    <row r="4461" spans="44:45" x14ac:dyDescent="0.15">
      <c r="AR4461" t="s">
        <v>39</v>
      </c>
      <c r="AS4461" t="s">
        <v>1186</v>
      </c>
    </row>
    <row r="4462" spans="44:45" x14ac:dyDescent="0.15">
      <c r="AR4462" t="s">
        <v>39</v>
      </c>
      <c r="AS4462" t="s">
        <v>1082</v>
      </c>
    </row>
    <row r="4463" spans="44:45" x14ac:dyDescent="0.15">
      <c r="AR4463" t="s">
        <v>55</v>
      </c>
      <c r="AS4463" t="s">
        <v>1957</v>
      </c>
    </row>
    <row r="4464" spans="44:45" x14ac:dyDescent="0.15">
      <c r="AR4464" t="s">
        <v>55</v>
      </c>
      <c r="AS4464" t="s">
        <v>1044</v>
      </c>
    </row>
    <row r="4465" spans="44:45" x14ac:dyDescent="0.15">
      <c r="AR4465" t="s">
        <v>55</v>
      </c>
      <c r="AS4465" t="s">
        <v>1045</v>
      </c>
    </row>
    <row r="4466" spans="44:45" x14ac:dyDescent="0.15">
      <c r="AR4466" t="s">
        <v>55</v>
      </c>
      <c r="AS4466" t="s">
        <v>1055</v>
      </c>
    </row>
    <row r="4467" spans="44:45" x14ac:dyDescent="0.15">
      <c r="AR4467" t="s">
        <v>55</v>
      </c>
      <c r="AS4467" t="s">
        <v>1056</v>
      </c>
    </row>
    <row r="4468" spans="44:45" x14ac:dyDescent="0.15">
      <c r="AR4468" t="s">
        <v>55</v>
      </c>
      <c r="AS4468" t="s">
        <v>1057</v>
      </c>
    </row>
    <row r="4469" spans="44:45" x14ac:dyDescent="0.15">
      <c r="AR4469" t="s">
        <v>55</v>
      </c>
      <c r="AS4469" t="s">
        <v>1058</v>
      </c>
    </row>
    <row r="4470" spans="44:45" x14ac:dyDescent="0.15">
      <c r="AR4470" t="s">
        <v>55</v>
      </c>
      <c r="AS4470" t="s">
        <v>1078</v>
      </c>
    </row>
    <row r="4471" spans="44:45" x14ac:dyDescent="0.15">
      <c r="AR4471" t="s">
        <v>55</v>
      </c>
      <c r="AS4471" t="s">
        <v>1219</v>
      </c>
    </row>
    <row r="4472" spans="44:45" x14ac:dyDescent="0.15">
      <c r="AR4472" t="s">
        <v>55</v>
      </c>
      <c r="AS4472" t="s">
        <v>1044</v>
      </c>
    </row>
    <row r="4473" spans="44:45" x14ac:dyDescent="0.15">
      <c r="AR4473" t="s">
        <v>55</v>
      </c>
      <c r="AS4473" t="s">
        <v>1045</v>
      </c>
    </row>
    <row r="4474" spans="44:45" x14ac:dyDescent="0.15">
      <c r="AR4474" t="s">
        <v>55</v>
      </c>
      <c r="AS4474" t="s">
        <v>1053</v>
      </c>
    </row>
    <row r="4475" spans="44:45" x14ac:dyDescent="0.15">
      <c r="AR4475" t="s">
        <v>55</v>
      </c>
      <c r="AS4475" t="s">
        <v>1047</v>
      </c>
    </row>
    <row r="4476" spans="44:45" x14ac:dyDescent="0.15">
      <c r="AR4476" t="s">
        <v>55</v>
      </c>
      <c r="AS4476" t="s">
        <v>1076</v>
      </c>
    </row>
    <row r="4477" spans="44:45" x14ac:dyDescent="0.15">
      <c r="AR4477" t="s">
        <v>55</v>
      </c>
      <c r="AS4477" t="s">
        <v>1958</v>
      </c>
    </row>
    <row r="4478" spans="44:45" x14ac:dyDescent="0.15">
      <c r="AR4478" t="s">
        <v>36</v>
      </c>
      <c r="AS4478" t="s">
        <v>1221</v>
      </c>
    </row>
    <row r="4479" spans="44:45" x14ac:dyDescent="0.15">
      <c r="AR4479" t="s">
        <v>36</v>
      </c>
      <c r="AS4479" t="s">
        <v>1044</v>
      </c>
    </row>
    <row r="4480" spans="44:45" x14ac:dyDescent="0.15">
      <c r="AR4480" t="s">
        <v>36</v>
      </c>
      <c r="AS4480" t="s">
        <v>1045</v>
      </c>
    </row>
    <row r="4481" spans="44:45" x14ac:dyDescent="0.15">
      <c r="AR4481" t="s">
        <v>36</v>
      </c>
      <c r="AS4481" t="s">
        <v>1046</v>
      </c>
    </row>
    <row r="4482" spans="44:45" x14ac:dyDescent="0.15">
      <c r="AR4482" t="s">
        <v>36</v>
      </c>
      <c r="AS4482" t="s">
        <v>1047</v>
      </c>
    </row>
    <row r="4483" spans="44:45" x14ac:dyDescent="0.15">
      <c r="AR4483" t="s">
        <v>36</v>
      </c>
      <c r="AS4483" t="s">
        <v>1048</v>
      </c>
    </row>
    <row r="4484" spans="44:45" x14ac:dyDescent="0.15">
      <c r="AR4484" t="s">
        <v>36</v>
      </c>
      <c r="AS4484" t="s">
        <v>1049</v>
      </c>
    </row>
    <row r="4485" spans="44:45" x14ac:dyDescent="0.15">
      <c r="AR4485" t="s">
        <v>36</v>
      </c>
      <c r="AS4485" t="s">
        <v>1079</v>
      </c>
    </row>
    <row r="4486" spans="44:45" x14ac:dyDescent="0.15">
      <c r="AR4486" t="s">
        <v>36</v>
      </c>
      <c r="AS4486" t="s">
        <v>1473</v>
      </c>
    </row>
    <row r="4487" spans="44:45" x14ac:dyDescent="0.15">
      <c r="AR4487" t="s">
        <v>36</v>
      </c>
      <c r="AS4487" t="s">
        <v>1060</v>
      </c>
    </row>
    <row r="4488" spans="44:45" x14ac:dyDescent="0.15">
      <c r="AR4488" t="s">
        <v>36</v>
      </c>
      <c r="AS4488" t="s">
        <v>1087</v>
      </c>
    </row>
    <row r="4489" spans="44:45" x14ac:dyDescent="0.15">
      <c r="AR4489" t="s">
        <v>36</v>
      </c>
      <c r="AS4489" t="s">
        <v>1053</v>
      </c>
    </row>
    <row r="4490" spans="44:45" x14ac:dyDescent="0.15">
      <c r="AR4490" t="s">
        <v>36</v>
      </c>
      <c r="AS4490" t="s">
        <v>1080</v>
      </c>
    </row>
    <row r="4491" spans="44:45" x14ac:dyDescent="0.15">
      <c r="AR4491" t="s">
        <v>36</v>
      </c>
      <c r="AS4491" t="s">
        <v>1076</v>
      </c>
    </row>
    <row r="4492" spans="44:45" x14ac:dyDescent="0.15">
      <c r="AR4492" t="s">
        <v>36</v>
      </c>
      <c r="AS4492" t="s">
        <v>1959</v>
      </c>
    </row>
    <row r="4493" spans="44:45" x14ac:dyDescent="0.15">
      <c r="AR4493" t="s">
        <v>36</v>
      </c>
      <c r="AS4493" t="s">
        <v>1060</v>
      </c>
    </row>
    <row r="4494" spans="44:45" x14ac:dyDescent="0.15">
      <c r="AR4494" t="s">
        <v>36</v>
      </c>
      <c r="AS4494" t="s">
        <v>1061</v>
      </c>
    </row>
    <row r="4495" spans="44:45" x14ac:dyDescent="0.15">
      <c r="AR4495" t="s">
        <v>36</v>
      </c>
      <c r="AS4495" t="s">
        <v>1053</v>
      </c>
    </row>
    <row r="4496" spans="44:45" x14ac:dyDescent="0.15">
      <c r="AR4496" t="s">
        <v>36</v>
      </c>
      <c r="AS4496" t="s">
        <v>1062</v>
      </c>
    </row>
    <row r="4497" spans="44:45" x14ac:dyDescent="0.15">
      <c r="AR4497" t="s">
        <v>46</v>
      </c>
      <c r="AS4497" t="s">
        <v>1960</v>
      </c>
    </row>
    <row r="4498" spans="44:45" x14ac:dyDescent="0.15">
      <c r="AR4498" t="s">
        <v>46</v>
      </c>
      <c r="AS4498" t="s">
        <v>1086</v>
      </c>
    </row>
    <row r="4499" spans="44:45" x14ac:dyDescent="0.15">
      <c r="AR4499" t="s">
        <v>46</v>
      </c>
      <c r="AS4499" t="s">
        <v>1061</v>
      </c>
    </row>
    <row r="4500" spans="44:45" x14ac:dyDescent="0.15">
      <c r="AR4500" t="s">
        <v>46</v>
      </c>
      <c r="AS4500" t="s">
        <v>1083</v>
      </c>
    </row>
    <row r="4501" spans="44:45" x14ac:dyDescent="0.15">
      <c r="AR4501" t="s">
        <v>46</v>
      </c>
      <c r="AS4501" t="s">
        <v>1047</v>
      </c>
    </row>
    <row r="4502" spans="44:45" x14ac:dyDescent="0.15">
      <c r="AR4502" t="s">
        <v>46</v>
      </c>
      <c r="AS4502" t="s">
        <v>1048</v>
      </c>
    </row>
    <row r="4503" spans="44:45" x14ac:dyDescent="0.15">
      <c r="AR4503" t="s">
        <v>46</v>
      </c>
      <c r="AS4503" t="s">
        <v>1049</v>
      </c>
    </row>
    <row r="4504" spans="44:45" x14ac:dyDescent="0.15">
      <c r="AR4504" t="s">
        <v>46</v>
      </c>
      <c r="AS4504" t="s">
        <v>1100</v>
      </c>
    </row>
    <row r="4505" spans="44:45" x14ac:dyDescent="0.15">
      <c r="AR4505" t="s">
        <v>46</v>
      </c>
      <c r="AS4505" t="s">
        <v>1961</v>
      </c>
    </row>
    <row r="4506" spans="44:45" x14ac:dyDescent="0.15">
      <c r="AR4506" t="s">
        <v>46</v>
      </c>
      <c r="AS4506" t="s">
        <v>1060</v>
      </c>
    </row>
    <row r="4507" spans="44:45" x14ac:dyDescent="0.15">
      <c r="AR4507" t="s">
        <v>46</v>
      </c>
      <c r="AS4507" t="s">
        <v>1061</v>
      </c>
    </row>
    <row r="4508" spans="44:45" x14ac:dyDescent="0.15">
      <c r="AR4508" t="s">
        <v>46</v>
      </c>
      <c r="AS4508" t="s">
        <v>1053</v>
      </c>
    </row>
    <row r="4509" spans="44:45" x14ac:dyDescent="0.15">
      <c r="AR4509" t="s">
        <v>46</v>
      </c>
      <c r="AS4509" t="s">
        <v>1062</v>
      </c>
    </row>
    <row r="4510" spans="44:45" x14ac:dyDescent="0.15">
      <c r="AR4510" t="s">
        <v>46</v>
      </c>
      <c r="AS4510" t="s">
        <v>1962</v>
      </c>
    </row>
    <row r="4511" spans="44:45" x14ac:dyDescent="0.15">
      <c r="AR4511" t="s">
        <v>43</v>
      </c>
      <c r="AS4511" t="s">
        <v>1673</v>
      </c>
    </row>
    <row r="4512" spans="44:45" x14ac:dyDescent="0.15">
      <c r="AR4512" t="s">
        <v>43</v>
      </c>
      <c r="AS4512" t="s">
        <v>1044</v>
      </c>
    </row>
    <row r="4513" spans="44:45" x14ac:dyDescent="0.15">
      <c r="AR4513" t="s">
        <v>43</v>
      </c>
      <c r="AS4513" t="s">
        <v>1052</v>
      </c>
    </row>
    <row r="4514" spans="44:45" x14ac:dyDescent="0.15">
      <c r="AR4514" t="s">
        <v>43</v>
      </c>
      <c r="AS4514" t="s">
        <v>1055</v>
      </c>
    </row>
    <row r="4515" spans="44:45" x14ac:dyDescent="0.15">
      <c r="AR4515" t="s">
        <v>43</v>
      </c>
      <c r="AS4515" t="s">
        <v>1080</v>
      </c>
    </row>
    <row r="4516" spans="44:45" x14ac:dyDescent="0.15">
      <c r="AR4516" t="s">
        <v>43</v>
      </c>
      <c r="AS4516" t="s">
        <v>1064</v>
      </c>
    </row>
    <row r="4517" spans="44:45" x14ac:dyDescent="0.15">
      <c r="AR4517" t="s">
        <v>43</v>
      </c>
      <c r="AS4517" t="s">
        <v>1081</v>
      </c>
    </row>
    <row r="4518" spans="44:45" x14ac:dyDescent="0.15">
      <c r="AR4518" t="s">
        <v>43</v>
      </c>
      <c r="AS4518" t="s">
        <v>1225</v>
      </c>
    </row>
    <row r="4519" spans="44:45" x14ac:dyDescent="0.15">
      <c r="AR4519" t="s">
        <v>43</v>
      </c>
      <c r="AS4519" t="s">
        <v>1060</v>
      </c>
    </row>
    <row r="4520" spans="44:45" x14ac:dyDescent="0.15">
      <c r="AR4520" t="s">
        <v>43</v>
      </c>
      <c r="AS4520" t="s">
        <v>1061</v>
      </c>
    </row>
    <row r="4521" spans="44:45" x14ac:dyDescent="0.15">
      <c r="AR4521" t="s">
        <v>43</v>
      </c>
      <c r="AS4521" t="s">
        <v>1082</v>
      </c>
    </row>
    <row r="4522" spans="44:45" x14ac:dyDescent="0.15">
      <c r="AR4522" t="s">
        <v>43</v>
      </c>
      <c r="AS4522" t="s">
        <v>1062</v>
      </c>
    </row>
    <row r="4523" spans="44:45" x14ac:dyDescent="0.15">
      <c r="AR4523" t="s">
        <v>43</v>
      </c>
      <c r="AS4523" t="s">
        <v>1963</v>
      </c>
    </row>
    <row r="4524" spans="44:45" x14ac:dyDescent="0.15">
      <c r="AR4524" t="s">
        <v>43</v>
      </c>
      <c r="AS4524" t="s">
        <v>1060</v>
      </c>
    </row>
    <row r="4525" spans="44:45" x14ac:dyDescent="0.15">
      <c r="AR4525" t="s">
        <v>43</v>
      </c>
      <c r="AS4525" t="s">
        <v>1061</v>
      </c>
    </row>
    <row r="4526" spans="44:45" x14ac:dyDescent="0.15">
      <c r="AR4526" t="s">
        <v>43</v>
      </c>
      <c r="AS4526" t="s">
        <v>1082</v>
      </c>
    </row>
    <row r="4527" spans="44:45" x14ac:dyDescent="0.15">
      <c r="AR4527" t="s">
        <v>275</v>
      </c>
      <c r="AS4527" t="s">
        <v>1230</v>
      </c>
    </row>
    <row r="4528" spans="44:45" x14ac:dyDescent="0.15">
      <c r="AR4528" t="s">
        <v>275</v>
      </c>
      <c r="AS4528" t="s">
        <v>1044</v>
      </c>
    </row>
    <row r="4529" spans="44:45" x14ac:dyDescent="0.15">
      <c r="AR4529" t="s">
        <v>275</v>
      </c>
      <c r="AS4529" t="s">
        <v>1045</v>
      </c>
    </row>
    <row r="4530" spans="44:45" x14ac:dyDescent="0.15">
      <c r="AR4530" t="s">
        <v>275</v>
      </c>
      <c r="AS4530" t="s">
        <v>1055</v>
      </c>
    </row>
    <row r="4531" spans="44:45" x14ac:dyDescent="0.15">
      <c r="AR4531" t="s">
        <v>275</v>
      </c>
      <c r="AS4531" t="s">
        <v>1056</v>
      </c>
    </row>
    <row r="4532" spans="44:45" x14ac:dyDescent="0.15">
      <c r="AR4532" t="s">
        <v>275</v>
      </c>
      <c r="AS4532" t="s">
        <v>1064</v>
      </c>
    </row>
    <row r="4533" spans="44:45" x14ac:dyDescent="0.15">
      <c r="AR4533" t="s">
        <v>275</v>
      </c>
      <c r="AS4533" t="s">
        <v>1964</v>
      </c>
    </row>
    <row r="4534" spans="44:45" x14ac:dyDescent="0.15">
      <c r="AR4534" t="s">
        <v>275</v>
      </c>
      <c r="AS4534" t="s">
        <v>1051</v>
      </c>
    </row>
    <row r="4535" spans="44:45" x14ac:dyDescent="0.15">
      <c r="AR4535" t="s">
        <v>275</v>
      </c>
      <c r="AS4535" t="s">
        <v>1061</v>
      </c>
    </row>
    <row r="4536" spans="44:45" x14ac:dyDescent="0.15">
      <c r="AR4536" t="s">
        <v>275</v>
      </c>
      <c r="AS4536" t="s">
        <v>1083</v>
      </c>
    </row>
    <row r="4537" spans="44:45" x14ac:dyDescent="0.15">
      <c r="AR4537" t="s">
        <v>275</v>
      </c>
      <c r="AS4537" t="s">
        <v>1080</v>
      </c>
    </row>
    <row r="4538" spans="44:45" x14ac:dyDescent="0.15">
      <c r="AR4538" t="s">
        <v>275</v>
      </c>
      <c r="AS4538" t="s">
        <v>1076</v>
      </c>
    </row>
    <row r="4539" spans="44:45" x14ac:dyDescent="0.15">
      <c r="AR4539" t="s">
        <v>275</v>
      </c>
      <c r="AS4539" t="s">
        <v>1965</v>
      </c>
    </row>
    <row r="4540" spans="44:45" x14ac:dyDescent="0.15">
      <c r="AR4540" t="s">
        <v>275</v>
      </c>
      <c r="AS4540" t="s">
        <v>1060</v>
      </c>
    </row>
    <row r="4541" spans="44:45" x14ac:dyDescent="0.15">
      <c r="AR4541" t="s">
        <v>275</v>
      </c>
      <c r="AS4541" t="s">
        <v>1061</v>
      </c>
    </row>
    <row r="4542" spans="44:45" x14ac:dyDescent="0.15">
      <c r="AR4542" t="s">
        <v>275</v>
      </c>
      <c r="AS4542" t="s">
        <v>1053</v>
      </c>
    </row>
    <row r="4543" spans="44:45" x14ac:dyDescent="0.15">
      <c r="AR4543" t="s">
        <v>275</v>
      </c>
      <c r="AS4543" t="s">
        <v>1062</v>
      </c>
    </row>
    <row r="4544" spans="44:45" x14ac:dyDescent="0.15">
      <c r="AR4544" t="s">
        <v>275</v>
      </c>
      <c r="AS4544" t="s">
        <v>1488</v>
      </c>
    </row>
    <row r="4545" spans="44:45" x14ac:dyDescent="0.15">
      <c r="AR4545" t="s">
        <v>445</v>
      </c>
      <c r="AS4545" t="s">
        <v>1234</v>
      </c>
    </row>
    <row r="4546" spans="44:45" x14ac:dyDescent="0.15">
      <c r="AR4546" t="s">
        <v>445</v>
      </c>
      <c r="AS4546" t="s">
        <v>1086</v>
      </c>
    </row>
    <row r="4547" spans="44:45" x14ac:dyDescent="0.15">
      <c r="AR4547" t="s">
        <v>445</v>
      </c>
      <c r="AS4547" t="s">
        <v>1061</v>
      </c>
    </row>
    <row r="4548" spans="44:45" x14ac:dyDescent="0.15">
      <c r="AR4548" t="s">
        <v>445</v>
      </c>
      <c r="AS4548" t="s">
        <v>1083</v>
      </c>
    </row>
    <row r="4549" spans="44:45" x14ac:dyDescent="0.15">
      <c r="AR4549" t="s">
        <v>445</v>
      </c>
      <c r="AS4549" t="s">
        <v>1047</v>
      </c>
    </row>
    <row r="4550" spans="44:45" x14ac:dyDescent="0.15">
      <c r="AR4550" t="s">
        <v>445</v>
      </c>
      <c r="AS4550" t="s">
        <v>1048</v>
      </c>
    </row>
    <row r="4551" spans="44:45" x14ac:dyDescent="0.15">
      <c r="AR4551" t="s">
        <v>445</v>
      </c>
      <c r="AS4551" t="s">
        <v>1049</v>
      </c>
    </row>
    <row r="4552" spans="44:45" x14ac:dyDescent="0.15">
      <c r="AR4552" t="s">
        <v>445</v>
      </c>
      <c r="AS4552" t="s">
        <v>1489</v>
      </c>
    </row>
    <row r="4553" spans="44:45" x14ac:dyDescent="0.15">
      <c r="AR4553" t="s">
        <v>445</v>
      </c>
      <c r="AS4553" t="s">
        <v>1132</v>
      </c>
    </row>
    <row r="4554" spans="44:45" x14ac:dyDescent="0.15">
      <c r="AR4554" t="s">
        <v>445</v>
      </c>
      <c r="AS4554" t="s">
        <v>1133</v>
      </c>
    </row>
    <row r="4555" spans="44:45" x14ac:dyDescent="0.15">
      <c r="AR4555" t="s">
        <v>445</v>
      </c>
      <c r="AS4555" t="s">
        <v>1082</v>
      </c>
    </row>
    <row r="4556" spans="44:45" x14ac:dyDescent="0.15">
      <c r="AR4556" t="s">
        <v>445</v>
      </c>
      <c r="AS4556" t="s">
        <v>1966</v>
      </c>
    </row>
    <row r="4557" spans="44:45" x14ac:dyDescent="0.15">
      <c r="AR4557" t="s">
        <v>445</v>
      </c>
      <c r="AS4557" t="s">
        <v>1967</v>
      </c>
    </row>
    <row r="4558" spans="44:45" x14ac:dyDescent="0.15">
      <c r="AR4558" t="s">
        <v>450</v>
      </c>
      <c r="AS4558" t="s">
        <v>1968</v>
      </c>
    </row>
    <row r="4559" spans="44:45" x14ac:dyDescent="0.15">
      <c r="AR4559" t="s">
        <v>450</v>
      </c>
      <c r="AS4559" t="s">
        <v>1051</v>
      </c>
    </row>
    <row r="4560" spans="44:45" x14ac:dyDescent="0.15">
      <c r="AR4560" t="s">
        <v>450</v>
      </c>
      <c r="AS4560" t="s">
        <v>1045</v>
      </c>
    </row>
    <row r="4561" spans="44:45" x14ac:dyDescent="0.15">
      <c r="AR4561" t="s">
        <v>450</v>
      </c>
      <c r="AS4561" t="s">
        <v>1046</v>
      </c>
    </row>
    <row r="4562" spans="44:45" x14ac:dyDescent="0.15">
      <c r="AR4562" t="s">
        <v>450</v>
      </c>
      <c r="AS4562" t="s">
        <v>1080</v>
      </c>
    </row>
    <row r="4563" spans="44:45" x14ac:dyDescent="0.15">
      <c r="AR4563" t="s">
        <v>450</v>
      </c>
      <c r="AS4563" t="s">
        <v>1064</v>
      </c>
    </row>
    <row r="4564" spans="44:45" x14ac:dyDescent="0.15">
      <c r="AR4564" t="s">
        <v>450</v>
      </c>
      <c r="AS4564" t="s">
        <v>1088</v>
      </c>
    </row>
    <row r="4565" spans="44:45" x14ac:dyDescent="0.15">
      <c r="AR4565" t="s">
        <v>450</v>
      </c>
      <c r="AS4565" t="s">
        <v>1683</v>
      </c>
    </row>
    <row r="4566" spans="44:45" x14ac:dyDescent="0.15">
      <c r="AR4566" t="s">
        <v>450</v>
      </c>
      <c r="AS4566" t="s">
        <v>1070</v>
      </c>
    </row>
    <row r="4567" spans="44:45" x14ac:dyDescent="0.15">
      <c r="AR4567" t="s">
        <v>450</v>
      </c>
      <c r="AS4567" t="s">
        <v>1969</v>
      </c>
    </row>
    <row r="4568" spans="44:45" x14ac:dyDescent="0.15">
      <c r="AR4568" t="s">
        <v>450</v>
      </c>
      <c r="AS4568" t="s">
        <v>1967</v>
      </c>
    </row>
    <row r="4569" spans="44:45" x14ac:dyDescent="0.15">
      <c r="AR4569" t="s">
        <v>403</v>
      </c>
      <c r="AS4569" t="s">
        <v>1242</v>
      </c>
    </row>
    <row r="4570" spans="44:45" x14ac:dyDescent="0.15">
      <c r="AR4570" t="s">
        <v>403</v>
      </c>
      <c r="AS4570" t="s">
        <v>1044</v>
      </c>
    </row>
    <row r="4571" spans="44:45" x14ac:dyDescent="0.15">
      <c r="AR4571" t="s">
        <v>403</v>
      </c>
      <c r="AS4571" t="s">
        <v>1045</v>
      </c>
    </row>
    <row r="4572" spans="44:45" x14ac:dyDescent="0.15">
      <c r="AR4572" t="s">
        <v>403</v>
      </c>
      <c r="AS4572" t="s">
        <v>1055</v>
      </c>
    </row>
    <row r="4573" spans="44:45" x14ac:dyDescent="0.15">
      <c r="AR4573" t="s">
        <v>403</v>
      </c>
      <c r="AS4573" t="s">
        <v>1056</v>
      </c>
    </row>
    <row r="4574" spans="44:45" x14ac:dyDescent="0.15">
      <c r="AR4574" t="s">
        <v>403</v>
      </c>
      <c r="AS4574" t="s">
        <v>1064</v>
      </c>
    </row>
    <row r="4575" spans="44:45" x14ac:dyDescent="0.15">
      <c r="AR4575" t="s">
        <v>403</v>
      </c>
      <c r="AS4575" t="s">
        <v>1493</v>
      </c>
    </row>
    <row r="4576" spans="44:45" x14ac:dyDescent="0.15">
      <c r="AR4576" t="s">
        <v>403</v>
      </c>
      <c r="AS4576" t="s">
        <v>1060</v>
      </c>
    </row>
    <row r="4577" spans="44:45" x14ac:dyDescent="0.15">
      <c r="AR4577" t="s">
        <v>403</v>
      </c>
      <c r="AS4577" t="s">
        <v>1061</v>
      </c>
    </row>
    <row r="4578" spans="44:45" x14ac:dyDescent="0.15">
      <c r="AR4578" t="s">
        <v>403</v>
      </c>
      <c r="AS4578" t="s">
        <v>1053</v>
      </c>
    </row>
    <row r="4579" spans="44:45" x14ac:dyDescent="0.15">
      <c r="AR4579" t="s">
        <v>403</v>
      </c>
      <c r="AS4579" t="s">
        <v>1062</v>
      </c>
    </row>
    <row r="4580" spans="44:45" x14ac:dyDescent="0.15">
      <c r="AR4580" t="s">
        <v>403</v>
      </c>
      <c r="AS4580" t="s">
        <v>1970</v>
      </c>
    </row>
    <row r="4581" spans="44:45" x14ac:dyDescent="0.15">
      <c r="AR4581" t="s">
        <v>403</v>
      </c>
      <c r="AS4581" t="s">
        <v>1060</v>
      </c>
    </row>
    <row r="4582" spans="44:45" x14ac:dyDescent="0.15">
      <c r="AR4582" t="s">
        <v>403</v>
      </c>
      <c r="AS4582" t="s">
        <v>1061</v>
      </c>
    </row>
    <row r="4583" spans="44:45" x14ac:dyDescent="0.15">
      <c r="AR4583" t="s">
        <v>403</v>
      </c>
      <c r="AS4583" t="s">
        <v>1053</v>
      </c>
    </row>
    <row r="4584" spans="44:45" x14ac:dyDescent="0.15">
      <c r="AR4584" t="s">
        <v>403</v>
      </c>
      <c r="AS4584" t="s">
        <v>1062</v>
      </c>
    </row>
    <row r="4585" spans="44:45" x14ac:dyDescent="0.15">
      <c r="AR4585" t="s">
        <v>403</v>
      </c>
      <c r="AS4585" t="s">
        <v>1971</v>
      </c>
    </row>
    <row r="4586" spans="44:45" x14ac:dyDescent="0.15">
      <c r="AR4586" t="s">
        <v>77</v>
      </c>
      <c r="AS4586" t="s">
        <v>1246</v>
      </c>
    </row>
    <row r="4587" spans="44:45" x14ac:dyDescent="0.15">
      <c r="AR4587" t="s">
        <v>77</v>
      </c>
      <c r="AS4587" t="s">
        <v>1044</v>
      </c>
    </row>
    <row r="4588" spans="44:45" x14ac:dyDescent="0.15">
      <c r="AR4588" t="s">
        <v>77</v>
      </c>
      <c r="AS4588" t="s">
        <v>1045</v>
      </c>
    </row>
    <row r="4589" spans="44:45" x14ac:dyDescent="0.15">
      <c r="AR4589" t="s">
        <v>77</v>
      </c>
      <c r="AS4589" t="s">
        <v>1055</v>
      </c>
    </row>
    <row r="4590" spans="44:45" x14ac:dyDescent="0.15">
      <c r="AR4590" t="s">
        <v>77</v>
      </c>
      <c r="AS4590" t="s">
        <v>1056</v>
      </c>
    </row>
    <row r="4591" spans="44:45" x14ac:dyDescent="0.15">
      <c r="AR4591" t="s">
        <v>77</v>
      </c>
      <c r="AS4591" t="s">
        <v>1064</v>
      </c>
    </row>
    <row r="4592" spans="44:45" x14ac:dyDescent="0.15">
      <c r="AR4592" t="s">
        <v>77</v>
      </c>
      <c r="AS4592" t="s">
        <v>1247</v>
      </c>
    </row>
    <row r="4593" spans="44:45" x14ac:dyDescent="0.15">
      <c r="AR4593" t="s">
        <v>77</v>
      </c>
      <c r="AS4593" t="s">
        <v>1044</v>
      </c>
    </row>
    <row r="4594" spans="44:45" x14ac:dyDescent="0.15">
      <c r="AR4594" t="s">
        <v>77</v>
      </c>
      <c r="AS4594" t="s">
        <v>1061</v>
      </c>
    </row>
    <row r="4595" spans="44:45" x14ac:dyDescent="0.15">
      <c r="AR4595" t="s">
        <v>77</v>
      </c>
      <c r="AS4595" t="s">
        <v>1053</v>
      </c>
    </row>
    <row r="4596" spans="44:45" x14ac:dyDescent="0.15">
      <c r="AR4596" t="s">
        <v>77</v>
      </c>
      <c r="AS4596" t="s">
        <v>1062</v>
      </c>
    </row>
    <row r="4597" spans="44:45" x14ac:dyDescent="0.15">
      <c r="AR4597" t="s">
        <v>77</v>
      </c>
      <c r="AS4597" t="s">
        <v>1972</v>
      </c>
    </row>
    <row r="4598" spans="44:45" x14ac:dyDescent="0.15">
      <c r="AR4598" t="s">
        <v>77</v>
      </c>
      <c r="AS4598" t="s">
        <v>1070</v>
      </c>
    </row>
    <row r="4599" spans="44:45" x14ac:dyDescent="0.15">
      <c r="AR4599" t="s">
        <v>77</v>
      </c>
      <c r="AS4599" t="s">
        <v>1071</v>
      </c>
    </row>
    <row r="4600" spans="44:45" x14ac:dyDescent="0.15">
      <c r="AR4600" t="s">
        <v>23</v>
      </c>
      <c r="AS4600" t="s">
        <v>1252</v>
      </c>
    </row>
    <row r="4601" spans="44:45" x14ac:dyDescent="0.15">
      <c r="AR4601" t="s">
        <v>23</v>
      </c>
      <c r="AS4601" t="s">
        <v>1044</v>
      </c>
    </row>
    <row r="4602" spans="44:45" x14ac:dyDescent="0.15">
      <c r="AR4602" t="s">
        <v>23</v>
      </c>
      <c r="AS4602" t="s">
        <v>1087</v>
      </c>
    </row>
    <row r="4603" spans="44:45" x14ac:dyDescent="0.15">
      <c r="AR4603" t="s">
        <v>23</v>
      </c>
      <c r="AS4603" t="s">
        <v>1053</v>
      </c>
    </row>
    <row r="4604" spans="44:45" x14ac:dyDescent="0.15">
      <c r="AR4604" t="s">
        <v>23</v>
      </c>
      <c r="AS4604" t="s">
        <v>1080</v>
      </c>
    </row>
    <row r="4605" spans="44:45" x14ac:dyDescent="0.15">
      <c r="AR4605" t="s">
        <v>23</v>
      </c>
      <c r="AS4605" t="s">
        <v>1064</v>
      </c>
    </row>
    <row r="4606" spans="44:45" x14ac:dyDescent="0.15">
      <c r="AR4606" t="s">
        <v>23</v>
      </c>
      <c r="AS4606" t="s">
        <v>1253</v>
      </c>
    </row>
    <row r="4607" spans="44:45" x14ac:dyDescent="0.15">
      <c r="AR4607" t="s">
        <v>23</v>
      </c>
      <c r="AS4607" t="s">
        <v>1060</v>
      </c>
    </row>
    <row r="4608" spans="44:45" x14ac:dyDescent="0.15">
      <c r="AR4608" t="s">
        <v>23</v>
      </c>
      <c r="AS4608" t="s">
        <v>1061</v>
      </c>
    </row>
    <row r="4609" spans="44:45" x14ac:dyDescent="0.15">
      <c r="AR4609" t="s">
        <v>23</v>
      </c>
      <c r="AS4609" t="s">
        <v>1053</v>
      </c>
    </row>
    <row r="4610" spans="44:45" x14ac:dyDescent="0.15">
      <c r="AR4610" t="s">
        <v>23</v>
      </c>
      <c r="AS4610" t="s">
        <v>1062</v>
      </c>
    </row>
    <row r="4611" spans="44:45" x14ac:dyDescent="0.15">
      <c r="AR4611" t="s">
        <v>23</v>
      </c>
      <c r="AS4611" t="s">
        <v>1973</v>
      </c>
    </row>
    <row r="4612" spans="44:45" x14ac:dyDescent="0.15">
      <c r="AR4612" t="s">
        <v>23</v>
      </c>
      <c r="AS4612" t="s">
        <v>1060</v>
      </c>
    </row>
    <row r="4613" spans="44:45" x14ac:dyDescent="0.15">
      <c r="AR4613" t="s">
        <v>23</v>
      </c>
      <c r="AS4613" t="s">
        <v>1061</v>
      </c>
    </row>
    <row r="4614" spans="44:45" x14ac:dyDescent="0.15">
      <c r="AR4614" t="s">
        <v>23</v>
      </c>
      <c r="AS4614" t="s">
        <v>1053</v>
      </c>
    </row>
    <row r="4615" spans="44:45" x14ac:dyDescent="0.15">
      <c r="AR4615" t="s">
        <v>23</v>
      </c>
      <c r="AS4615" t="s">
        <v>1047</v>
      </c>
    </row>
    <row r="4616" spans="44:45" x14ac:dyDescent="0.15">
      <c r="AR4616" t="s">
        <v>23</v>
      </c>
      <c r="AS4616" t="s">
        <v>1076</v>
      </c>
    </row>
    <row r="4617" spans="44:45" x14ac:dyDescent="0.15">
      <c r="AR4617" t="s">
        <v>80</v>
      </c>
      <c r="AS4617" t="s">
        <v>1974</v>
      </c>
    </row>
    <row r="4618" spans="44:45" x14ac:dyDescent="0.15">
      <c r="AR4618" t="s">
        <v>80</v>
      </c>
      <c r="AS4618" t="s">
        <v>1044</v>
      </c>
    </row>
    <row r="4619" spans="44:45" x14ac:dyDescent="0.15">
      <c r="AR4619" t="s">
        <v>80</v>
      </c>
      <c r="AS4619" t="s">
        <v>1045</v>
      </c>
    </row>
    <row r="4620" spans="44:45" x14ac:dyDescent="0.15">
      <c r="AR4620" t="s">
        <v>80</v>
      </c>
      <c r="AS4620" t="s">
        <v>1055</v>
      </c>
    </row>
    <row r="4621" spans="44:45" x14ac:dyDescent="0.15">
      <c r="AR4621" t="s">
        <v>80</v>
      </c>
      <c r="AS4621" t="s">
        <v>1056</v>
      </c>
    </row>
    <row r="4622" spans="44:45" x14ac:dyDescent="0.15">
      <c r="AR4622" t="s">
        <v>80</v>
      </c>
      <c r="AS4622" t="s">
        <v>1057</v>
      </c>
    </row>
    <row r="4623" spans="44:45" x14ac:dyDescent="0.15">
      <c r="AR4623" t="s">
        <v>80</v>
      </c>
      <c r="AS4623" t="s">
        <v>1058</v>
      </c>
    </row>
    <row r="4624" spans="44:45" x14ac:dyDescent="0.15">
      <c r="AR4624" t="s">
        <v>80</v>
      </c>
      <c r="AS4624" t="s">
        <v>1059</v>
      </c>
    </row>
    <row r="4625" spans="44:45" x14ac:dyDescent="0.15">
      <c r="AR4625" t="s">
        <v>80</v>
      </c>
      <c r="AS4625" t="s">
        <v>1651</v>
      </c>
    </row>
    <row r="4626" spans="44:45" x14ac:dyDescent="0.15">
      <c r="AR4626" t="s">
        <v>80</v>
      </c>
      <c r="AS4626" t="s">
        <v>1070</v>
      </c>
    </row>
    <row r="4627" spans="44:45" x14ac:dyDescent="0.15">
      <c r="AR4627" t="s">
        <v>80</v>
      </c>
      <c r="AS4627" t="s">
        <v>1975</v>
      </c>
    </row>
    <row r="4628" spans="44:45" x14ac:dyDescent="0.15">
      <c r="AR4628" t="s">
        <v>80</v>
      </c>
      <c r="AS4628" t="s">
        <v>1070</v>
      </c>
    </row>
    <row r="4629" spans="44:45" x14ac:dyDescent="0.15">
      <c r="AR4629" t="s">
        <v>80</v>
      </c>
      <c r="AS4629" t="s">
        <v>1071</v>
      </c>
    </row>
    <row r="4630" spans="44:45" x14ac:dyDescent="0.15">
      <c r="AR4630" t="s">
        <v>70</v>
      </c>
      <c r="AS4630" t="s">
        <v>1339</v>
      </c>
    </row>
    <row r="4631" spans="44:45" x14ac:dyDescent="0.15">
      <c r="AR4631" t="s">
        <v>70</v>
      </c>
      <c r="AS4631" t="s">
        <v>1044</v>
      </c>
    </row>
    <row r="4632" spans="44:45" x14ac:dyDescent="0.15">
      <c r="AR4632" t="s">
        <v>70</v>
      </c>
      <c r="AS4632" t="s">
        <v>1045</v>
      </c>
    </row>
    <row r="4633" spans="44:45" x14ac:dyDescent="0.15">
      <c r="AR4633" t="s">
        <v>70</v>
      </c>
      <c r="AS4633" t="s">
        <v>1055</v>
      </c>
    </row>
    <row r="4634" spans="44:45" x14ac:dyDescent="0.15">
      <c r="AR4634" t="s">
        <v>70</v>
      </c>
      <c r="AS4634" t="s">
        <v>1056</v>
      </c>
    </row>
    <row r="4635" spans="44:45" x14ac:dyDescent="0.15">
      <c r="AR4635" t="s">
        <v>70</v>
      </c>
      <c r="AS4635" t="s">
        <v>1057</v>
      </c>
    </row>
    <row r="4636" spans="44:45" x14ac:dyDescent="0.15">
      <c r="AR4636" t="s">
        <v>70</v>
      </c>
      <c r="AS4636" t="s">
        <v>1049</v>
      </c>
    </row>
    <row r="4637" spans="44:45" x14ac:dyDescent="0.15">
      <c r="AR4637" t="s">
        <v>70</v>
      </c>
      <c r="AS4637" t="s">
        <v>1976</v>
      </c>
    </row>
    <row r="4638" spans="44:45" x14ac:dyDescent="0.15">
      <c r="AR4638" t="s">
        <v>70</v>
      </c>
      <c r="AS4638" t="s">
        <v>1099</v>
      </c>
    </row>
    <row r="4639" spans="44:45" x14ac:dyDescent="0.15">
      <c r="AR4639" t="s">
        <v>70</v>
      </c>
      <c r="AS4639" t="s">
        <v>1074</v>
      </c>
    </row>
    <row r="4640" spans="44:45" x14ac:dyDescent="0.15">
      <c r="AR4640" t="s">
        <v>70</v>
      </c>
      <c r="AS4640" t="s">
        <v>1075</v>
      </c>
    </row>
    <row r="4641" spans="44:45" x14ac:dyDescent="0.15">
      <c r="AR4641" t="s">
        <v>70</v>
      </c>
      <c r="AS4641" t="s">
        <v>1062</v>
      </c>
    </row>
    <row r="4642" spans="44:45" x14ac:dyDescent="0.15">
      <c r="AR4642" t="s">
        <v>70</v>
      </c>
      <c r="AS4642" t="s">
        <v>1977</v>
      </c>
    </row>
    <row r="4643" spans="44:45" x14ac:dyDescent="0.15">
      <c r="AR4643" t="s">
        <v>70</v>
      </c>
      <c r="AS4643" t="s">
        <v>1060</v>
      </c>
    </row>
    <row r="4644" spans="44:45" x14ac:dyDescent="0.15">
      <c r="AR4644" t="s">
        <v>70</v>
      </c>
      <c r="AS4644" t="s">
        <v>1061</v>
      </c>
    </row>
    <row r="4645" spans="44:45" x14ac:dyDescent="0.15">
      <c r="AR4645" t="s">
        <v>70</v>
      </c>
      <c r="AS4645" t="s">
        <v>1082</v>
      </c>
    </row>
    <row r="4646" spans="44:45" x14ac:dyDescent="0.15">
      <c r="AR4646" t="s">
        <v>70</v>
      </c>
      <c r="AS4646" t="s">
        <v>1062</v>
      </c>
    </row>
    <row r="4647" spans="44:45" x14ac:dyDescent="0.15">
      <c r="AR4647" t="s">
        <v>82</v>
      </c>
      <c r="AS4647" t="s">
        <v>1258</v>
      </c>
    </row>
    <row r="4648" spans="44:45" x14ac:dyDescent="0.15">
      <c r="AR4648" t="s">
        <v>82</v>
      </c>
      <c r="AS4648" t="s">
        <v>1051</v>
      </c>
    </row>
    <row r="4649" spans="44:45" x14ac:dyDescent="0.15">
      <c r="AR4649" t="s">
        <v>82</v>
      </c>
      <c r="AS4649" t="s">
        <v>1052</v>
      </c>
    </row>
    <row r="4650" spans="44:45" x14ac:dyDescent="0.15">
      <c r="AR4650" t="s">
        <v>82</v>
      </c>
      <c r="AS4650" t="s">
        <v>1053</v>
      </c>
    </row>
    <row r="4651" spans="44:45" x14ac:dyDescent="0.15">
      <c r="AR4651" t="s">
        <v>82</v>
      </c>
      <c r="AS4651" t="s">
        <v>1047</v>
      </c>
    </row>
    <row r="4652" spans="44:45" x14ac:dyDescent="0.15">
      <c r="AR4652" t="s">
        <v>82</v>
      </c>
      <c r="AS4652" t="s">
        <v>1048</v>
      </c>
    </row>
    <row r="4653" spans="44:45" x14ac:dyDescent="0.15">
      <c r="AR4653" t="s">
        <v>82</v>
      </c>
      <c r="AS4653" t="s">
        <v>1088</v>
      </c>
    </row>
    <row r="4654" spans="44:45" x14ac:dyDescent="0.15">
      <c r="AR4654" t="s">
        <v>82</v>
      </c>
      <c r="AS4654" t="s">
        <v>1978</v>
      </c>
    </row>
    <row r="4655" spans="44:45" x14ac:dyDescent="0.15">
      <c r="AR4655" t="s">
        <v>82</v>
      </c>
      <c r="AS4655" t="s">
        <v>1114</v>
      </c>
    </row>
    <row r="4656" spans="44:45" x14ac:dyDescent="0.15">
      <c r="AR4656" t="s">
        <v>82</v>
      </c>
      <c r="AS4656" t="s">
        <v>1115</v>
      </c>
    </row>
    <row r="4657" spans="44:45" x14ac:dyDescent="0.15">
      <c r="AR4657" t="s">
        <v>82</v>
      </c>
      <c r="AS4657" t="s">
        <v>1112</v>
      </c>
    </row>
    <row r="4658" spans="44:45" x14ac:dyDescent="0.15">
      <c r="AR4658" t="s">
        <v>82</v>
      </c>
      <c r="AS4658" t="s">
        <v>1062</v>
      </c>
    </row>
    <row r="4659" spans="44:45" x14ac:dyDescent="0.15">
      <c r="AR4659" t="s">
        <v>82</v>
      </c>
      <c r="AS4659" t="s">
        <v>1979</v>
      </c>
    </row>
    <row r="4660" spans="44:45" x14ac:dyDescent="0.15">
      <c r="AR4660" t="s">
        <v>67</v>
      </c>
      <c r="AS4660" t="s">
        <v>1980</v>
      </c>
    </row>
    <row r="4661" spans="44:45" x14ac:dyDescent="0.15">
      <c r="AR4661" t="s">
        <v>67</v>
      </c>
      <c r="AS4661" t="s">
        <v>1044</v>
      </c>
    </row>
    <row r="4662" spans="44:45" x14ac:dyDescent="0.15">
      <c r="AR4662" t="s">
        <v>67</v>
      </c>
      <c r="AS4662" t="s">
        <v>1061</v>
      </c>
    </row>
    <row r="4663" spans="44:45" x14ac:dyDescent="0.15">
      <c r="AR4663" t="s">
        <v>67</v>
      </c>
      <c r="AS4663" t="s">
        <v>1109</v>
      </c>
    </row>
    <row r="4664" spans="44:45" x14ac:dyDescent="0.15">
      <c r="AR4664" t="s">
        <v>67</v>
      </c>
      <c r="AS4664" t="s">
        <v>1698</v>
      </c>
    </row>
    <row r="4665" spans="44:45" x14ac:dyDescent="0.15">
      <c r="AR4665" t="s">
        <v>67</v>
      </c>
      <c r="AS4665" t="s">
        <v>1060</v>
      </c>
    </row>
    <row r="4666" spans="44:45" x14ac:dyDescent="0.15">
      <c r="AR4666" t="s">
        <v>67</v>
      </c>
      <c r="AS4666" t="s">
        <v>1061</v>
      </c>
    </row>
    <row r="4667" spans="44:45" x14ac:dyDescent="0.15">
      <c r="AR4667" t="s">
        <v>67</v>
      </c>
      <c r="AS4667" t="s">
        <v>1053</v>
      </c>
    </row>
    <row r="4668" spans="44:45" x14ac:dyDescent="0.15">
      <c r="AR4668" t="s">
        <v>67</v>
      </c>
      <c r="AS4668" t="s">
        <v>1062</v>
      </c>
    </row>
    <row r="4669" spans="44:45" x14ac:dyDescent="0.15">
      <c r="AR4669" t="s">
        <v>67</v>
      </c>
      <c r="AS4669" t="s">
        <v>1981</v>
      </c>
    </row>
    <row r="4670" spans="44:45" x14ac:dyDescent="0.15">
      <c r="AR4670" t="s">
        <v>315</v>
      </c>
      <c r="AS4670" t="s">
        <v>1701</v>
      </c>
    </row>
    <row r="4671" spans="44:45" x14ac:dyDescent="0.15">
      <c r="AR4671" t="s">
        <v>315</v>
      </c>
      <c r="AS4671" t="s">
        <v>1044</v>
      </c>
    </row>
    <row r="4672" spans="44:45" x14ac:dyDescent="0.15">
      <c r="AR4672" t="s">
        <v>315</v>
      </c>
      <c r="AS4672" t="s">
        <v>1045</v>
      </c>
    </row>
    <row r="4673" spans="44:45" x14ac:dyDescent="0.15">
      <c r="AR4673" t="s">
        <v>315</v>
      </c>
      <c r="AS4673" t="s">
        <v>1055</v>
      </c>
    </row>
    <row r="4674" spans="44:45" x14ac:dyDescent="0.15">
      <c r="AR4674" t="s">
        <v>315</v>
      </c>
      <c r="AS4674" t="s">
        <v>1047</v>
      </c>
    </row>
    <row r="4675" spans="44:45" x14ac:dyDescent="0.15">
      <c r="AR4675" t="s">
        <v>315</v>
      </c>
      <c r="AS4675" t="s">
        <v>1054</v>
      </c>
    </row>
    <row r="4676" spans="44:45" x14ac:dyDescent="0.15">
      <c r="AR4676" t="s">
        <v>315</v>
      </c>
      <c r="AS4676" t="s">
        <v>1982</v>
      </c>
    </row>
    <row r="4677" spans="44:45" x14ac:dyDescent="0.15">
      <c r="AR4677" t="s">
        <v>315</v>
      </c>
      <c r="AS4677" t="s">
        <v>1086</v>
      </c>
    </row>
    <row r="4678" spans="44:45" x14ac:dyDescent="0.15">
      <c r="AR4678" t="s">
        <v>315</v>
      </c>
      <c r="AS4678" t="s">
        <v>1087</v>
      </c>
    </row>
    <row r="4679" spans="44:45" x14ac:dyDescent="0.15">
      <c r="AR4679" t="s">
        <v>315</v>
      </c>
      <c r="AS4679" t="s">
        <v>1082</v>
      </c>
    </row>
    <row r="4680" spans="44:45" x14ac:dyDescent="0.15">
      <c r="AR4680" t="s">
        <v>315</v>
      </c>
      <c r="AS4680" t="s">
        <v>1062</v>
      </c>
    </row>
    <row r="4681" spans="44:45" x14ac:dyDescent="0.15">
      <c r="AR4681" t="s">
        <v>315</v>
      </c>
      <c r="AS4681" t="s">
        <v>1983</v>
      </c>
    </row>
    <row r="4682" spans="44:45" x14ac:dyDescent="0.15">
      <c r="AR4682" t="s">
        <v>315</v>
      </c>
      <c r="AS4682" t="s">
        <v>1070</v>
      </c>
    </row>
    <row r="4683" spans="44:45" x14ac:dyDescent="0.15">
      <c r="AR4683" t="s">
        <v>315</v>
      </c>
      <c r="AS4683" t="s">
        <v>1071</v>
      </c>
    </row>
    <row r="4684" spans="44:45" x14ac:dyDescent="0.15">
      <c r="AR4684" t="s">
        <v>315</v>
      </c>
      <c r="AS4684" t="s">
        <v>1082</v>
      </c>
    </row>
    <row r="4685" spans="44:45" x14ac:dyDescent="0.15">
      <c r="AR4685" t="s">
        <v>315</v>
      </c>
      <c r="AS4685" t="s">
        <v>1062</v>
      </c>
    </row>
    <row r="4686" spans="44:45" x14ac:dyDescent="0.15">
      <c r="AR4686" t="s">
        <v>315</v>
      </c>
      <c r="AS4686" t="s">
        <v>1984</v>
      </c>
    </row>
    <row r="4687" spans="44:45" x14ac:dyDescent="0.15">
      <c r="AR4687" t="s">
        <v>446</v>
      </c>
      <c r="AS4687" t="s">
        <v>1209</v>
      </c>
    </row>
    <row r="4688" spans="44:45" x14ac:dyDescent="0.15">
      <c r="AR4688" t="s">
        <v>446</v>
      </c>
      <c r="AS4688" t="s">
        <v>1044</v>
      </c>
    </row>
    <row r="4689" spans="44:45" x14ac:dyDescent="0.15">
      <c r="AR4689" t="s">
        <v>446</v>
      </c>
      <c r="AS4689" t="s">
        <v>1052</v>
      </c>
    </row>
    <row r="4690" spans="44:45" x14ac:dyDescent="0.15">
      <c r="AR4690" t="s">
        <v>446</v>
      </c>
      <c r="AS4690" t="s">
        <v>1055</v>
      </c>
    </row>
    <row r="4691" spans="44:45" x14ac:dyDescent="0.15">
      <c r="AR4691" t="s">
        <v>446</v>
      </c>
      <c r="AS4691" t="s">
        <v>1063</v>
      </c>
    </row>
    <row r="4692" spans="44:45" x14ac:dyDescent="0.15">
      <c r="AR4692" t="s">
        <v>446</v>
      </c>
      <c r="AS4692" t="s">
        <v>1064</v>
      </c>
    </row>
    <row r="4693" spans="44:45" x14ac:dyDescent="0.15">
      <c r="AR4693" t="s">
        <v>446</v>
      </c>
      <c r="AS4693" t="s">
        <v>1065</v>
      </c>
    </row>
    <row r="4694" spans="44:45" x14ac:dyDescent="0.15">
      <c r="AR4694" t="s">
        <v>446</v>
      </c>
      <c r="AS4694" t="s">
        <v>1210</v>
      </c>
    </row>
    <row r="4695" spans="44:45" x14ac:dyDescent="0.15">
      <c r="AR4695" t="s">
        <v>446</v>
      </c>
      <c r="AS4695" t="s">
        <v>1044</v>
      </c>
    </row>
    <row r="4696" spans="44:45" x14ac:dyDescent="0.15">
      <c r="AR4696" t="s">
        <v>446</v>
      </c>
      <c r="AS4696" t="s">
        <v>1061</v>
      </c>
    </row>
    <row r="4697" spans="44:45" x14ac:dyDescent="0.15">
      <c r="AR4697" t="s">
        <v>446</v>
      </c>
      <c r="AS4697" t="s">
        <v>1053</v>
      </c>
    </row>
    <row r="4698" spans="44:45" x14ac:dyDescent="0.15">
      <c r="AR4698" t="s">
        <v>446</v>
      </c>
      <c r="AS4698" t="s">
        <v>1062</v>
      </c>
    </row>
    <row r="4699" spans="44:45" x14ac:dyDescent="0.15">
      <c r="AR4699" t="s">
        <v>446</v>
      </c>
      <c r="AS4699" t="s">
        <v>1985</v>
      </c>
    </row>
    <row r="4700" spans="44:45" x14ac:dyDescent="0.15">
      <c r="AR4700" t="s">
        <v>446</v>
      </c>
      <c r="AS4700" t="s">
        <v>1060</v>
      </c>
    </row>
    <row r="4701" spans="44:45" x14ac:dyDescent="0.15">
      <c r="AR4701" t="s">
        <v>446</v>
      </c>
      <c r="AS4701" t="s">
        <v>1061</v>
      </c>
    </row>
    <row r="4702" spans="44:45" x14ac:dyDescent="0.15">
      <c r="AR4702" t="s">
        <v>446</v>
      </c>
      <c r="AS4702" t="s">
        <v>1053</v>
      </c>
    </row>
    <row r="4703" spans="44:45" x14ac:dyDescent="0.15">
      <c r="AR4703" t="s">
        <v>446</v>
      </c>
      <c r="AS4703" t="s">
        <v>1062</v>
      </c>
    </row>
    <row r="4704" spans="44:45" x14ac:dyDescent="0.15">
      <c r="AR4704" t="s">
        <v>446</v>
      </c>
      <c r="AS4704" t="s">
        <v>1986</v>
      </c>
    </row>
    <row r="4705" spans="44:45" x14ac:dyDescent="0.15">
      <c r="AR4705" t="s">
        <v>317</v>
      </c>
      <c r="AS4705" t="s">
        <v>1268</v>
      </c>
    </row>
    <row r="4706" spans="44:45" x14ac:dyDescent="0.15">
      <c r="AR4706" t="s">
        <v>317</v>
      </c>
      <c r="AS4706" t="s">
        <v>1086</v>
      </c>
    </row>
    <row r="4707" spans="44:45" x14ac:dyDescent="0.15">
      <c r="AR4707" t="s">
        <v>317</v>
      </c>
      <c r="AS4707" t="s">
        <v>1061</v>
      </c>
    </row>
    <row r="4708" spans="44:45" x14ac:dyDescent="0.15">
      <c r="AR4708" t="s">
        <v>317</v>
      </c>
      <c r="AS4708" t="s">
        <v>1083</v>
      </c>
    </row>
    <row r="4709" spans="44:45" x14ac:dyDescent="0.15">
      <c r="AR4709" t="s">
        <v>317</v>
      </c>
      <c r="AS4709" t="s">
        <v>1047</v>
      </c>
    </row>
    <row r="4710" spans="44:45" x14ac:dyDescent="0.15">
      <c r="AR4710" t="s">
        <v>317</v>
      </c>
      <c r="AS4710" t="s">
        <v>1048</v>
      </c>
    </row>
    <row r="4711" spans="44:45" x14ac:dyDescent="0.15">
      <c r="AR4711" t="s">
        <v>317</v>
      </c>
      <c r="AS4711" t="s">
        <v>1049</v>
      </c>
    </row>
    <row r="4712" spans="44:45" x14ac:dyDescent="0.15">
      <c r="AR4712" t="s">
        <v>317</v>
      </c>
      <c r="AS4712" t="s">
        <v>1100</v>
      </c>
    </row>
    <row r="4713" spans="44:45" x14ac:dyDescent="0.15">
      <c r="AR4713" t="s">
        <v>317</v>
      </c>
      <c r="AS4713" t="s">
        <v>1512</v>
      </c>
    </row>
    <row r="4714" spans="44:45" x14ac:dyDescent="0.15">
      <c r="AR4714" t="s">
        <v>317</v>
      </c>
      <c r="AS4714" t="s">
        <v>1060</v>
      </c>
    </row>
    <row r="4715" spans="44:45" x14ac:dyDescent="0.15">
      <c r="AR4715" t="s">
        <v>317</v>
      </c>
      <c r="AS4715" t="s">
        <v>1061</v>
      </c>
    </row>
    <row r="4716" spans="44:45" x14ac:dyDescent="0.15">
      <c r="AR4716" t="s">
        <v>317</v>
      </c>
      <c r="AS4716" t="s">
        <v>1053</v>
      </c>
    </row>
    <row r="4717" spans="44:45" x14ac:dyDescent="0.15">
      <c r="AR4717" t="s">
        <v>317</v>
      </c>
      <c r="AS4717" t="s">
        <v>1047</v>
      </c>
    </row>
    <row r="4718" spans="44:45" x14ac:dyDescent="0.15">
      <c r="AR4718" t="s">
        <v>317</v>
      </c>
      <c r="AS4718" t="s">
        <v>1076</v>
      </c>
    </row>
    <row r="4719" spans="44:45" x14ac:dyDescent="0.15">
      <c r="AR4719" t="s">
        <v>317</v>
      </c>
      <c r="AS4719" t="s">
        <v>1987</v>
      </c>
    </row>
    <row r="4720" spans="44:45" x14ac:dyDescent="0.15">
      <c r="AR4720" t="s">
        <v>317</v>
      </c>
      <c r="AS4720" t="s">
        <v>1060</v>
      </c>
    </row>
    <row r="4721" spans="44:45" x14ac:dyDescent="0.15">
      <c r="AR4721" t="s">
        <v>317</v>
      </c>
      <c r="AS4721" t="s">
        <v>1061</v>
      </c>
    </row>
    <row r="4722" spans="44:45" x14ac:dyDescent="0.15">
      <c r="AR4722" t="s">
        <v>317</v>
      </c>
      <c r="AS4722" t="s">
        <v>1053</v>
      </c>
    </row>
    <row r="4723" spans="44:45" x14ac:dyDescent="0.15">
      <c r="AR4723" t="s">
        <v>317</v>
      </c>
      <c r="AS4723" t="s">
        <v>1062</v>
      </c>
    </row>
    <row r="4724" spans="44:45" x14ac:dyDescent="0.15">
      <c r="AR4724" t="s">
        <v>317</v>
      </c>
      <c r="AS4724" t="s">
        <v>1076</v>
      </c>
    </row>
    <row r="4725" spans="44:45" x14ac:dyDescent="0.15">
      <c r="AR4725" t="s">
        <v>317</v>
      </c>
      <c r="AS4725" t="s">
        <v>1984</v>
      </c>
    </row>
    <row r="4726" spans="44:45" x14ac:dyDescent="0.15">
      <c r="AR4726" t="s">
        <v>26</v>
      </c>
      <c r="AS4726" t="s">
        <v>1212</v>
      </c>
    </row>
    <row r="4727" spans="44:45" x14ac:dyDescent="0.15">
      <c r="AR4727" t="s">
        <v>26</v>
      </c>
      <c r="AS4727" t="s">
        <v>1044</v>
      </c>
    </row>
    <row r="4728" spans="44:45" x14ac:dyDescent="0.15">
      <c r="AR4728" t="s">
        <v>26</v>
      </c>
      <c r="AS4728" t="s">
        <v>1045</v>
      </c>
    </row>
    <row r="4729" spans="44:45" x14ac:dyDescent="0.15">
      <c r="AR4729" t="s">
        <v>26</v>
      </c>
      <c r="AS4729" t="s">
        <v>1055</v>
      </c>
    </row>
    <row r="4730" spans="44:45" x14ac:dyDescent="0.15">
      <c r="AR4730" t="s">
        <v>26</v>
      </c>
      <c r="AS4730" t="s">
        <v>1056</v>
      </c>
    </row>
    <row r="4731" spans="44:45" x14ac:dyDescent="0.15">
      <c r="AR4731" t="s">
        <v>26</v>
      </c>
      <c r="AS4731" t="s">
        <v>1057</v>
      </c>
    </row>
    <row r="4732" spans="44:45" x14ac:dyDescent="0.15">
      <c r="AR4732" t="s">
        <v>26</v>
      </c>
      <c r="AS4732" t="s">
        <v>1077</v>
      </c>
    </row>
    <row r="4733" spans="44:45" x14ac:dyDescent="0.15">
      <c r="AR4733" t="s">
        <v>26</v>
      </c>
      <c r="AS4733" t="s">
        <v>1467</v>
      </c>
    </row>
    <row r="4734" spans="44:45" x14ac:dyDescent="0.15">
      <c r="AR4734" t="s">
        <v>26</v>
      </c>
      <c r="AS4734" t="s">
        <v>1060</v>
      </c>
    </row>
    <row r="4735" spans="44:45" x14ac:dyDescent="0.15">
      <c r="AR4735" t="s">
        <v>26</v>
      </c>
      <c r="AS4735" t="s">
        <v>1061</v>
      </c>
    </row>
    <row r="4736" spans="44:45" x14ac:dyDescent="0.15">
      <c r="AR4736" t="s">
        <v>26</v>
      </c>
      <c r="AS4736" t="s">
        <v>1053</v>
      </c>
    </row>
    <row r="4737" spans="44:45" x14ac:dyDescent="0.15">
      <c r="AR4737" t="s">
        <v>26</v>
      </c>
      <c r="AS4737" t="s">
        <v>1062</v>
      </c>
    </row>
    <row r="4738" spans="44:45" x14ac:dyDescent="0.15">
      <c r="AR4738" t="s">
        <v>26</v>
      </c>
      <c r="AS4738" t="s">
        <v>1988</v>
      </c>
    </row>
    <row r="4739" spans="44:45" x14ac:dyDescent="0.15">
      <c r="AR4739" t="s">
        <v>408</v>
      </c>
      <c r="AS4739" t="s">
        <v>1272</v>
      </c>
    </row>
    <row r="4740" spans="44:45" x14ac:dyDescent="0.15">
      <c r="AR4740" t="s">
        <v>408</v>
      </c>
      <c r="AS4740" t="s">
        <v>1051</v>
      </c>
    </row>
    <row r="4741" spans="44:45" x14ac:dyDescent="0.15">
      <c r="AR4741" t="s">
        <v>408</v>
      </c>
      <c r="AS4741" t="s">
        <v>1045</v>
      </c>
    </row>
    <row r="4742" spans="44:45" x14ac:dyDescent="0.15">
      <c r="AR4742" t="s">
        <v>408</v>
      </c>
      <c r="AS4742" t="s">
        <v>1053</v>
      </c>
    </row>
    <row r="4743" spans="44:45" x14ac:dyDescent="0.15">
      <c r="AR4743" t="s">
        <v>408</v>
      </c>
      <c r="AS4743" t="s">
        <v>1080</v>
      </c>
    </row>
    <row r="4744" spans="44:45" x14ac:dyDescent="0.15">
      <c r="AR4744" t="s">
        <v>408</v>
      </c>
      <c r="AS4744" t="s">
        <v>1064</v>
      </c>
    </row>
    <row r="4745" spans="44:45" x14ac:dyDescent="0.15">
      <c r="AR4745" t="s">
        <v>408</v>
      </c>
      <c r="AS4745" t="s">
        <v>1088</v>
      </c>
    </row>
    <row r="4746" spans="44:45" x14ac:dyDescent="0.15">
      <c r="AR4746" t="s">
        <v>408</v>
      </c>
      <c r="AS4746" t="s">
        <v>1705</v>
      </c>
    </row>
    <row r="4747" spans="44:45" x14ac:dyDescent="0.15">
      <c r="AR4747" t="s">
        <v>408</v>
      </c>
      <c r="AS4747" t="s">
        <v>1060</v>
      </c>
    </row>
    <row r="4748" spans="44:45" x14ac:dyDescent="0.15">
      <c r="AR4748" t="s">
        <v>408</v>
      </c>
      <c r="AS4748" t="s">
        <v>1061</v>
      </c>
    </row>
    <row r="4749" spans="44:45" x14ac:dyDescent="0.15">
      <c r="AR4749" t="s">
        <v>408</v>
      </c>
      <c r="AS4749" t="s">
        <v>1989</v>
      </c>
    </row>
    <row r="4750" spans="44:45" x14ac:dyDescent="0.15">
      <c r="AR4750" t="s">
        <v>408</v>
      </c>
      <c r="AS4750" t="s">
        <v>1990</v>
      </c>
    </row>
    <row r="4751" spans="44:45" x14ac:dyDescent="0.15">
      <c r="AR4751" t="s">
        <v>28</v>
      </c>
      <c r="AS4751" t="s">
        <v>1276</v>
      </c>
    </row>
    <row r="4752" spans="44:45" x14ac:dyDescent="0.15">
      <c r="AR4752" t="s">
        <v>28</v>
      </c>
      <c r="AS4752" t="s">
        <v>1044</v>
      </c>
    </row>
    <row r="4753" spans="44:45" x14ac:dyDescent="0.15">
      <c r="AR4753" t="s">
        <v>28</v>
      </c>
      <c r="AS4753" t="s">
        <v>1045</v>
      </c>
    </row>
    <row r="4754" spans="44:45" x14ac:dyDescent="0.15">
      <c r="AR4754" t="s">
        <v>28</v>
      </c>
      <c r="AS4754" t="s">
        <v>1053</v>
      </c>
    </row>
    <row r="4755" spans="44:45" x14ac:dyDescent="0.15">
      <c r="AR4755" t="s">
        <v>28</v>
      </c>
      <c r="AS4755" t="s">
        <v>1047</v>
      </c>
    </row>
    <row r="4756" spans="44:45" x14ac:dyDescent="0.15">
      <c r="AR4756" t="s">
        <v>28</v>
      </c>
      <c r="AS4756" t="s">
        <v>1277</v>
      </c>
    </row>
    <row r="4757" spans="44:45" x14ac:dyDescent="0.15">
      <c r="AR4757" t="s">
        <v>28</v>
      </c>
      <c r="AS4757" t="s">
        <v>1060</v>
      </c>
    </row>
    <row r="4758" spans="44:45" x14ac:dyDescent="0.15">
      <c r="AR4758" t="s">
        <v>28</v>
      </c>
      <c r="AS4758" t="s">
        <v>1061</v>
      </c>
    </row>
    <row r="4759" spans="44:45" x14ac:dyDescent="0.15">
      <c r="AR4759" t="s">
        <v>28</v>
      </c>
      <c r="AS4759" t="s">
        <v>1053</v>
      </c>
    </row>
    <row r="4760" spans="44:45" x14ac:dyDescent="0.15">
      <c r="AR4760" t="s">
        <v>28</v>
      </c>
      <c r="AS4760" t="s">
        <v>1062</v>
      </c>
    </row>
    <row r="4761" spans="44:45" x14ac:dyDescent="0.15">
      <c r="AR4761" t="s">
        <v>28</v>
      </c>
      <c r="AS4761" t="s">
        <v>1991</v>
      </c>
    </row>
    <row r="4762" spans="44:45" x14ac:dyDescent="0.15">
      <c r="AR4762" t="s">
        <v>28</v>
      </c>
      <c r="AS4762" t="s">
        <v>1086</v>
      </c>
    </row>
    <row r="4763" spans="44:45" x14ac:dyDescent="0.15">
      <c r="AR4763" t="s">
        <v>28</v>
      </c>
      <c r="AS4763" t="s">
        <v>1061</v>
      </c>
    </row>
    <row r="4764" spans="44:45" x14ac:dyDescent="0.15">
      <c r="AR4764" t="s">
        <v>28</v>
      </c>
      <c r="AS4764" t="s">
        <v>1053</v>
      </c>
    </row>
    <row r="4765" spans="44:45" x14ac:dyDescent="0.15">
      <c r="AR4765" t="s">
        <v>28</v>
      </c>
      <c r="AS4765" t="s">
        <v>1062</v>
      </c>
    </row>
    <row r="4766" spans="44:45" x14ac:dyDescent="0.15">
      <c r="AR4766" t="s">
        <v>411</v>
      </c>
      <c r="AS4766" t="s">
        <v>1992</v>
      </c>
    </row>
    <row r="4767" spans="44:45" x14ac:dyDescent="0.15">
      <c r="AR4767" t="s">
        <v>411</v>
      </c>
      <c r="AS4767" t="s">
        <v>1044</v>
      </c>
    </row>
    <row r="4768" spans="44:45" x14ac:dyDescent="0.15">
      <c r="AR4768" t="s">
        <v>411</v>
      </c>
      <c r="AS4768" t="s">
        <v>1045</v>
      </c>
    </row>
    <row r="4769" spans="44:45" x14ac:dyDescent="0.15">
      <c r="AR4769" t="s">
        <v>411</v>
      </c>
      <c r="AS4769" t="s">
        <v>1055</v>
      </c>
    </row>
    <row r="4770" spans="44:45" x14ac:dyDescent="0.15">
      <c r="AR4770" t="s">
        <v>411</v>
      </c>
      <c r="AS4770" t="s">
        <v>1093</v>
      </c>
    </row>
    <row r="4771" spans="44:45" x14ac:dyDescent="0.15">
      <c r="AR4771" t="s">
        <v>411</v>
      </c>
      <c r="AS4771" t="s">
        <v>1993</v>
      </c>
    </row>
    <row r="4772" spans="44:45" x14ac:dyDescent="0.15">
      <c r="AR4772" t="s">
        <v>411</v>
      </c>
      <c r="AS4772" t="s">
        <v>1060</v>
      </c>
    </row>
    <row r="4773" spans="44:45" x14ac:dyDescent="0.15">
      <c r="AR4773" t="s">
        <v>411</v>
      </c>
      <c r="AS4773" t="s">
        <v>1087</v>
      </c>
    </row>
    <row r="4774" spans="44:45" x14ac:dyDescent="0.15">
      <c r="AR4774" t="s">
        <v>411</v>
      </c>
      <c r="AS4774" t="s">
        <v>1053</v>
      </c>
    </row>
    <row r="4775" spans="44:45" x14ac:dyDescent="0.15">
      <c r="AR4775" t="s">
        <v>411</v>
      </c>
      <c r="AS4775" t="s">
        <v>1080</v>
      </c>
    </row>
    <row r="4776" spans="44:45" x14ac:dyDescent="0.15">
      <c r="AR4776" t="s">
        <v>411</v>
      </c>
      <c r="AS4776" t="s">
        <v>1076</v>
      </c>
    </row>
    <row r="4777" spans="44:45" x14ac:dyDescent="0.15">
      <c r="AR4777" t="s">
        <v>411</v>
      </c>
      <c r="AS4777" t="s">
        <v>1994</v>
      </c>
    </row>
    <row r="4778" spans="44:45" x14ac:dyDescent="0.15">
      <c r="AR4778" t="s">
        <v>411</v>
      </c>
      <c r="AS4778" t="s">
        <v>1990</v>
      </c>
    </row>
    <row r="4779" spans="44:45" x14ac:dyDescent="0.15">
      <c r="AR4779" t="s">
        <v>64</v>
      </c>
      <c r="AS4779" t="s">
        <v>1995</v>
      </c>
    </row>
    <row r="4780" spans="44:45" x14ac:dyDescent="0.15">
      <c r="AR4780" t="s">
        <v>64</v>
      </c>
      <c r="AS4780" t="s">
        <v>1060</v>
      </c>
    </row>
    <row r="4781" spans="44:45" x14ac:dyDescent="0.15">
      <c r="AR4781" t="s">
        <v>64</v>
      </c>
      <c r="AS4781" t="s">
        <v>1087</v>
      </c>
    </row>
    <row r="4782" spans="44:45" x14ac:dyDescent="0.15">
      <c r="AR4782" t="s">
        <v>64</v>
      </c>
      <c r="AS4782" t="s">
        <v>1053</v>
      </c>
    </row>
    <row r="4783" spans="44:45" x14ac:dyDescent="0.15">
      <c r="AR4783" t="s">
        <v>64</v>
      </c>
      <c r="AS4783" t="s">
        <v>1080</v>
      </c>
    </row>
    <row r="4784" spans="44:45" x14ac:dyDescent="0.15">
      <c r="AR4784" t="s">
        <v>64</v>
      </c>
      <c r="AS4784" t="s">
        <v>1048</v>
      </c>
    </row>
    <row r="4785" spans="44:45" x14ac:dyDescent="0.15">
      <c r="AR4785" t="s">
        <v>64</v>
      </c>
      <c r="AS4785" t="s">
        <v>1996</v>
      </c>
    </row>
    <row r="4786" spans="44:45" x14ac:dyDescent="0.15">
      <c r="AR4786" t="s">
        <v>64</v>
      </c>
      <c r="AS4786" t="s">
        <v>1070</v>
      </c>
    </row>
    <row r="4787" spans="44:45" x14ac:dyDescent="0.15">
      <c r="AR4787" t="s">
        <v>64</v>
      </c>
      <c r="AS4787" t="s">
        <v>1997</v>
      </c>
    </row>
    <row r="4788" spans="44:45" x14ac:dyDescent="0.15">
      <c r="AR4788" t="s">
        <v>64</v>
      </c>
      <c r="AS4788" t="s">
        <v>1060</v>
      </c>
    </row>
    <row r="4789" spans="44:45" x14ac:dyDescent="0.15">
      <c r="AR4789" t="s">
        <v>64</v>
      </c>
      <c r="AS4789" t="s">
        <v>1061</v>
      </c>
    </row>
    <row r="4790" spans="44:45" x14ac:dyDescent="0.15">
      <c r="AR4790" t="s">
        <v>64</v>
      </c>
      <c r="AS4790" t="s">
        <v>1053</v>
      </c>
    </row>
    <row r="4791" spans="44:45" x14ac:dyDescent="0.15">
      <c r="AR4791" t="s">
        <v>64</v>
      </c>
      <c r="AS4791" t="s">
        <v>1062</v>
      </c>
    </row>
    <row r="4792" spans="44:45" x14ac:dyDescent="0.15">
      <c r="AR4792" t="s">
        <v>30</v>
      </c>
      <c r="AS4792" t="s">
        <v>1285</v>
      </c>
    </row>
    <row r="4793" spans="44:45" x14ac:dyDescent="0.15">
      <c r="AR4793" t="s">
        <v>30</v>
      </c>
      <c r="AS4793" t="s">
        <v>1051</v>
      </c>
    </row>
    <row r="4794" spans="44:45" x14ac:dyDescent="0.15">
      <c r="AR4794" t="s">
        <v>30</v>
      </c>
      <c r="AS4794" t="s">
        <v>1045</v>
      </c>
    </row>
    <row r="4795" spans="44:45" x14ac:dyDescent="0.15">
      <c r="AR4795" t="s">
        <v>30</v>
      </c>
      <c r="AS4795" t="s">
        <v>1083</v>
      </c>
    </row>
    <row r="4796" spans="44:45" x14ac:dyDescent="0.15">
      <c r="AR4796" t="s">
        <v>30</v>
      </c>
      <c r="AS4796" t="s">
        <v>1047</v>
      </c>
    </row>
    <row r="4797" spans="44:45" x14ac:dyDescent="0.15">
      <c r="AR4797" t="s">
        <v>30</v>
      </c>
      <c r="AS4797" t="s">
        <v>1048</v>
      </c>
    </row>
    <row r="4798" spans="44:45" x14ac:dyDescent="0.15">
      <c r="AR4798" t="s">
        <v>30</v>
      </c>
      <c r="AS4798" t="s">
        <v>1049</v>
      </c>
    </row>
    <row r="4799" spans="44:45" x14ac:dyDescent="0.15">
      <c r="AR4799" t="s">
        <v>30</v>
      </c>
      <c r="AS4799" t="s">
        <v>1079</v>
      </c>
    </row>
    <row r="4800" spans="44:45" x14ac:dyDescent="0.15">
      <c r="AR4800" t="s">
        <v>30</v>
      </c>
      <c r="AS4800" t="s">
        <v>1998</v>
      </c>
    </row>
    <row r="4801" spans="44:45" x14ac:dyDescent="0.15">
      <c r="AR4801" t="s">
        <v>30</v>
      </c>
      <c r="AS4801" t="s">
        <v>1060</v>
      </c>
    </row>
    <row r="4802" spans="44:45" x14ac:dyDescent="0.15">
      <c r="AR4802" t="s">
        <v>30</v>
      </c>
      <c r="AS4802" t="s">
        <v>1061</v>
      </c>
    </row>
    <row r="4803" spans="44:45" x14ac:dyDescent="0.15">
      <c r="AR4803" t="s">
        <v>30</v>
      </c>
      <c r="AS4803" t="s">
        <v>1053</v>
      </c>
    </row>
    <row r="4804" spans="44:45" x14ac:dyDescent="0.15">
      <c r="AR4804" t="s">
        <v>30</v>
      </c>
      <c r="AS4804" t="s">
        <v>1062</v>
      </c>
    </row>
    <row r="4805" spans="44:45" x14ac:dyDescent="0.15">
      <c r="AR4805" t="s">
        <v>30</v>
      </c>
      <c r="AS4805" t="s">
        <v>1076</v>
      </c>
    </row>
    <row r="4806" spans="44:45" x14ac:dyDescent="0.15">
      <c r="AR4806" t="s">
        <v>30</v>
      </c>
      <c r="AS4806" t="s">
        <v>1999</v>
      </c>
    </row>
    <row r="4807" spans="44:45" x14ac:dyDescent="0.15">
      <c r="AR4807" t="s">
        <v>30</v>
      </c>
      <c r="AS4807" t="s">
        <v>1086</v>
      </c>
    </row>
    <row r="4808" spans="44:45" x14ac:dyDescent="0.15">
      <c r="AR4808" t="s">
        <v>30</v>
      </c>
      <c r="AS4808" t="s">
        <v>1061</v>
      </c>
    </row>
    <row r="4809" spans="44:45" x14ac:dyDescent="0.15">
      <c r="AR4809" t="s">
        <v>30</v>
      </c>
      <c r="AS4809" t="s">
        <v>1083</v>
      </c>
    </row>
    <row r="4810" spans="44:45" x14ac:dyDescent="0.15">
      <c r="AR4810" t="s">
        <v>30</v>
      </c>
      <c r="AS4810" t="s">
        <v>1047</v>
      </c>
    </row>
    <row r="4811" spans="44:45" x14ac:dyDescent="0.15">
      <c r="AR4811" t="s">
        <v>30</v>
      </c>
      <c r="AS4811" t="s">
        <v>1076</v>
      </c>
    </row>
    <row r="4812" spans="44:45" x14ac:dyDescent="0.15">
      <c r="AR4812" t="s">
        <v>14</v>
      </c>
      <c r="AS4812" t="s">
        <v>1288</v>
      </c>
    </row>
    <row r="4813" spans="44:45" x14ac:dyDescent="0.15">
      <c r="AR4813" t="s">
        <v>14</v>
      </c>
      <c r="AS4813" t="s">
        <v>1044</v>
      </c>
    </row>
    <row r="4814" spans="44:45" x14ac:dyDescent="0.15">
      <c r="AR4814" t="s">
        <v>14</v>
      </c>
      <c r="AS4814" t="s">
        <v>1045</v>
      </c>
    </row>
    <row r="4815" spans="44:45" x14ac:dyDescent="0.15">
      <c r="AR4815" t="s">
        <v>14</v>
      </c>
      <c r="AS4815" t="s">
        <v>1046</v>
      </c>
    </row>
    <row r="4816" spans="44:45" x14ac:dyDescent="0.15">
      <c r="AR4816" t="s">
        <v>14</v>
      </c>
      <c r="AS4816" t="s">
        <v>1056</v>
      </c>
    </row>
    <row r="4817" spans="44:45" x14ac:dyDescent="0.15">
      <c r="AR4817" t="s">
        <v>14</v>
      </c>
      <c r="AS4817" t="s">
        <v>1090</v>
      </c>
    </row>
    <row r="4818" spans="44:45" x14ac:dyDescent="0.15">
      <c r="AR4818" t="s">
        <v>14</v>
      </c>
      <c r="AS4818" t="s">
        <v>1049</v>
      </c>
    </row>
    <row r="4819" spans="44:45" x14ac:dyDescent="0.15">
      <c r="AR4819" t="s">
        <v>14</v>
      </c>
      <c r="AS4819" t="s">
        <v>1528</v>
      </c>
    </row>
    <row r="4820" spans="44:45" x14ac:dyDescent="0.15">
      <c r="AR4820" t="s">
        <v>14</v>
      </c>
      <c r="AS4820" t="s">
        <v>1060</v>
      </c>
    </row>
    <row r="4821" spans="44:45" x14ac:dyDescent="0.15">
      <c r="AR4821" t="s">
        <v>14</v>
      </c>
      <c r="AS4821" t="s">
        <v>1087</v>
      </c>
    </row>
    <row r="4822" spans="44:45" x14ac:dyDescent="0.15">
      <c r="AR4822" t="s">
        <v>14</v>
      </c>
      <c r="AS4822" t="s">
        <v>1053</v>
      </c>
    </row>
    <row r="4823" spans="44:45" x14ac:dyDescent="0.15">
      <c r="AR4823" t="s">
        <v>14</v>
      </c>
      <c r="AS4823" t="s">
        <v>1080</v>
      </c>
    </row>
    <row r="4824" spans="44:45" x14ac:dyDescent="0.15">
      <c r="AR4824" t="s">
        <v>14</v>
      </c>
      <c r="AS4824" t="s">
        <v>1076</v>
      </c>
    </row>
    <row r="4825" spans="44:45" x14ac:dyDescent="0.15">
      <c r="AR4825" t="s">
        <v>14</v>
      </c>
      <c r="AS4825" t="s">
        <v>2000</v>
      </c>
    </row>
    <row r="4826" spans="44:45" x14ac:dyDescent="0.15">
      <c r="AR4826" t="s">
        <v>84</v>
      </c>
      <c r="AS4826" t="s">
        <v>1295</v>
      </c>
    </row>
    <row r="4827" spans="44:45" x14ac:dyDescent="0.15">
      <c r="AR4827" t="s">
        <v>84</v>
      </c>
      <c r="AS4827" t="s">
        <v>1044</v>
      </c>
    </row>
    <row r="4828" spans="44:45" x14ac:dyDescent="0.15">
      <c r="AR4828" t="s">
        <v>84</v>
      </c>
      <c r="AS4828" t="s">
        <v>1052</v>
      </c>
    </row>
    <row r="4829" spans="44:45" x14ac:dyDescent="0.15">
      <c r="AR4829" t="s">
        <v>84</v>
      </c>
      <c r="AS4829" t="s">
        <v>1053</v>
      </c>
    </row>
    <row r="4830" spans="44:45" x14ac:dyDescent="0.15">
      <c r="AR4830" t="s">
        <v>84</v>
      </c>
      <c r="AS4830" t="s">
        <v>1047</v>
      </c>
    </row>
    <row r="4831" spans="44:45" x14ac:dyDescent="0.15">
      <c r="AR4831" t="s">
        <v>84</v>
      </c>
      <c r="AS4831" t="s">
        <v>1092</v>
      </c>
    </row>
    <row r="4832" spans="44:45" x14ac:dyDescent="0.15">
      <c r="AR4832" t="s">
        <v>84</v>
      </c>
      <c r="AS4832" t="s">
        <v>1533</v>
      </c>
    </row>
    <row r="4833" spans="44:45" x14ac:dyDescent="0.15">
      <c r="AR4833" t="s">
        <v>84</v>
      </c>
      <c r="AS4833" t="s">
        <v>1060</v>
      </c>
    </row>
    <row r="4834" spans="44:45" x14ac:dyDescent="0.15">
      <c r="AR4834" t="s">
        <v>84</v>
      </c>
      <c r="AS4834" t="s">
        <v>1061</v>
      </c>
    </row>
    <row r="4835" spans="44:45" x14ac:dyDescent="0.15">
      <c r="AR4835" t="s">
        <v>84</v>
      </c>
      <c r="AS4835" t="s">
        <v>1082</v>
      </c>
    </row>
    <row r="4836" spans="44:45" x14ac:dyDescent="0.15">
      <c r="AR4836" t="s">
        <v>84</v>
      </c>
      <c r="AS4836" t="s">
        <v>2001</v>
      </c>
    </row>
    <row r="4837" spans="44:45" x14ac:dyDescent="0.15">
      <c r="AR4837" t="s">
        <v>495</v>
      </c>
      <c r="AS4837" t="s">
        <v>1298</v>
      </c>
    </row>
    <row r="4838" spans="44:45" x14ac:dyDescent="0.15">
      <c r="AR4838" t="s">
        <v>495</v>
      </c>
      <c r="AS4838" t="s">
        <v>1044</v>
      </c>
    </row>
    <row r="4839" spans="44:45" x14ac:dyDescent="0.15">
      <c r="AR4839" t="s">
        <v>495</v>
      </c>
      <c r="AS4839" t="s">
        <v>1052</v>
      </c>
    </row>
    <row r="4840" spans="44:45" x14ac:dyDescent="0.15">
      <c r="AR4840" t="s">
        <v>495</v>
      </c>
      <c r="AS4840" t="s">
        <v>1053</v>
      </c>
    </row>
    <row r="4841" spans="44:45" x14ac:dyDescent="0.15">
      <c r="AR4841" t="s">
        <v>495</v>
      </c>
      <c r="AS4841" t="s">
        <v>1080</v>
      </c>
    </row>
    <row r="4842" spans="44:45" x14ac:dyDescent="0.15">
      <c r="AR4842" t="s">
        <v>495</v>
      </c>
      <c r="AS4842" t="s">
        <v>1048</v>
      </c>
    </row>
    <row r="4843" spans="44:45" x14ac:dyDescent="0.15">
      <c r="AR4843" t="s">
        <v>495</v>
      </c>
      <c r="AS4843" t="s">
        <v>1077</v>
      </c>
    </row>
    <row r="4844" spans="44:45" x14ac:dyDescent="0.15">
      <c r="AR4844" t="s">
        <v>495</v>
      </c>
      <c r="AS4844" t="s">
        <v>1535</v>
      </c>
    </row>
    <row r="4845" spans="44:45" x14ac:dyDescent="0.15">
      <c r="AR4845" t="s">
        <v>495</v>
      </c>
      <c r="AS4845" t="s">
        <v>1044</v>
      </c>
    </row>
    <row r="4846" spans="44:45" x14ac:dyDescent="0.15">
      <c r="AR4846" t="s">
        <v>495</v>
      </c>
      <c r="AS4846" t="s">
        <v>1061</v>
      </c>
    </row>
    <row r="4847" spans="44:45" x14ac:dyDescent="0.15">
      <c r="AR4847" t="s">
        <v>495</v>
      </c>
      <c r="AS4847" t="s">
        <v>1053</v>
      </c>
    </row>
    <row r="4848" spans="44:45" x14ac:dyDescent="0.15">
      <c r="AR4848" t="s">
        <v>495</v>
      </c>
      <c r="AS4848" t="s">
        <v>1062</v>
      </c>
    </row>
    <row r="4849" spans="44:45" x14ac:dyDescent="0.15">
      <c r="AR4849" t="s">
        <v>495</v>
      </c>
      <c r="AS4849" t="s">
        <v>2002</v>
      </c>
    </row>
    <row r="4850" spans="44:45" x14ac:dyDescent="0.15">
      <c r="AR4850" t="s">
        <v>495</v>
      </c>
      <c r="AS4850" t="s">
        <v>2003</v>
      </c>
    </row>
    <row r="4851" spans="44:45" x14ac:dyDescent="0.15">
      <c r="AR4851" t="s">
        <v>561</v>
      </c>
      <c r="AS4851" t="s">
        <v>1538</v>
      </c>
    </row>
    <row r="4852" spans="44:45" x14ac:dyDescent="0.15">
      <c r="AR4852" t="s">
        <v>561</v>
      </c>
      <c r="AS4852" t="s">
        <v>1060</v>
      </c>
    </row>
    <row r="4853" spans="44:45" x14ac:dyDescent="0.15">
      <c r="AR4853" t="s">
        <v>561</v>
      </c>
      <c r="AS4853" t="s">
        <v>1187</v>
      </c>
    </row>
    <row r="4854" spans="44:45" x14ac:dyDescent="0.15">
      <c r="AR4854" t="s">
        <v>561</v>
      </c>
      <c r="AS4854" t="s">
        <v>1053</v>
      </c>
    </row>
    <row r="4855" spans="44:45" x14ac:dyDescent="0.15">
      <c r="AR4855" t="s">
        <v>561</v>
      </c>
      <c r="AS4855" t="s">
        <v>1188</v>
      </c>
    </row>
    <row r="4856" spans="44:45" x14ac:dyDescent="0.15">
      <c r="AR4856" t="s">
        <v>561</v>
      </c>
      <c r="AS4856" t="s">
        <v>1064</v>
      </c>
    </row>
    <row r="4857" spans="44:45" x14ac:dyDescent="0.15">
      <c r="AR4857" t="s">
        <v>561</v>
      </c>
      <c r="AS4857" t="s">
        <v>1189</v>
      </c>
    </row>
    <row r="4858" spans="44:45" x14ac:dyDescent="0.15">
      <c r="AR4858" t="s">
        <v>561</v>
      </c>
      <c r="AS4858" t="s">
        <v>1539</v>
      </c>
    </row>
    <row r="4859" spans="44:45" x14ac:dyDescent="0.15">
      <c r="AR4859" t="s">
        <v>561</v>
      </c>
      <c r="AS4859" t="s">
        <v>1086</v>
      </c>
    </row>
    <row r="4860" spans="44:45" x14ac:dyDescent="0.15">
      <c r="AR4860" t="s">
        <v>561</v>
      </c>
      <c r="AS4860" t="s">
        <v>1061</v>
      </c>
    </row>
    <row r="4861" spans="44:45" x14ac:dyDescent="0.15">
      <c r="AR4861" t="s">
        <v>561</v>
      </c>
      <c r="AS4861" t="s">
        <v>1053</v>
      </c>
    </row>
    <row r="4862" spans="44:45" x14ac:dyDescent="0.15">
      <c r="AR4862" t="s">
        <v>561</v>
      </c>
      <c r="AS4862" t="s">
        <v>1108</v>
      </c>
    </row>
    <row r="4863" spans="44:45" x14ac:dyDescent="0.15">
      <c r="AR4863" t="s">
        <v>561</v>
      </c>
      <c r="AS4863" t="s">
        <v>1076</v>
      </c>
    </row>
    <row r="4864" spans="44:45" x14ac:dyDescent="0.15">
      <c r="AR4864" t="s">
        <v>561</v>
      </c>
      <c r="AS4864" t="s">
        <v>2004</v>
      </c>
    </row>
    <row r="4865" spans="44:45" x14ac:dyDescent="0.15">
      <c r="AR4865" t="s">
        <v>561</v>
      </c>
      <c r="AS4865" t="s">
        <v>1060</v>
      </c>
    </row>
    <row r="4866" spans="44:45" x14ac:dyDescent="0.15">
      <c r="AR4866" t="s">
        <v>561</v>
      </c>
      <c r="AS4866" t="s">
        <v>1061</v>
      </c>
    </row>
    <row r="4867" spans="44:45" x14ac:dyDescent="0.15">
      <c r="AR4867" t="s">
        <v>561</v>
      </c>
      <c r="AS4867" t="s">
        <v>1083</v>
      </c>
    </row>
    <row r="4868" spans="44:45" x14ac:dyDescent="0.15">
      <c r="AR4868" t="s">
        <v>561</v>
      </c>
      <c r="AS4868" t="s">
        <v>1062</v>
      </c>
    </row>
    <row r="4869" spans="44:45" x14ac:dyDescent="0.15">
      <c r="AR4869" t="s">
        <v>561</v>
      </c>
      <c r="AS4869" t="s">
        <v>1728</v>
      </c>
    </row>
    <row r="4870" spans="44:45" x14ac:dyDescent="0.15">
      <c r="AR4870" t="s">
        <v>504</v>
      </c>
      <c r="AS4870" t="s">
        <v>1306</v>
      </c>
    </row>
    <row r="4871" spans="44:45" x14ac:dyDescent="0.15">
      <c r="AR4871" t="s">
        <v>504</v>
      </c>
      <c r="AS4871" t="s">
        <v>1044</v>
      </c>
    </row>
    <row r="4872" spans="44:45" x14ac:dyDescent="0.15">
      <c r="AR4872" t="s">
        <v>504</v>
      </c>
      <c r="AS4872" t="s">
        <v>1087</v>
      </c>
    </row>
    <row r="4873" spans="44:45" x14ac:dyDescent="0.15">
      <c r="AR4873" t="s">
        <v>504</v>
      </c>
      <c r="AS4873" t="s">
        <v>1053</v>
      </c>
    </row>
    <row r="4874" spans="44:45" x14ac:dyDescent="0.15">
      <c r="AR4874" t="s">
        <v>504</v>
      </c>
      <c r="AS4874" t="s">
        <v>1080</v>
      </c>
    </row>
    <row r="4875" spans="44:45" x14ac:dyDescent="0.15">
      <c r="AR4875" t="s">
        <v>504</v>
      </c>
      <c r="AS4875" t="s">
        <v>1064</v>
      </c>
    </row>
    <row r="4876" spans="44:45" x14ac:dyDescent="0.15">
      <c r="AR4876" t="s">
        <v>504</v>
      </c>
      <c r="AS4876" t="s">
        <v>1065</v>
      </c>
    </row>
    <row r="4877" spans="44:45" x14ac:dyDescent="0.15">
      <c r="AR4877" t="s">
        <v>504</v>
      </c>
      <c r="AS4877" t="s">
        <v>2005</v>
      </c>
    </row>
    <row r="4878" spans="44:45" x14ac:dyDescent="0.15">
      <c r="AR4878" t="s">
        <v>504</v>
      </c>
      <c r="AS4878" t="s">
        <v>1086</v>
      </c>
    </row>
    <row r="4879" spans="44:45" x14ac:dyDescent="0.15">
      <c r="AR4879" t="s">
        <v>504</v>
      </c>
      <c r="AS4879" t="s">
        <v>1061</v>
      </c>
    </row>
    <row r="4880" spans="44:45" x14ac:dyDescent="0.15">
      <c r="AR4880" t="s">
        <v>504</v>
      </c>
      <c r="AS4880" t="s">
        <v>1053</v>
      </c>
    </row>
    <row r="4881" spans="44:45" x14ac:dyDescent="0.15">
      <c r="AR4881" t="s">
        <v>504</v>
      </c>
      <c r="AS4881" t="s">
        <v>1108</v>
      </c>
    </row>
    <row r="4882" spans="44:45" x14ac:dyDescent="0.15">
      <c r="AR4882" t="s">
        <v>504</v>
      </c>
      <c r="AS4882" t="s">
        <v>2006</v>
      </c>
    </row>
    <row r="4883" spans="44:45" x14ac:dyDescent="0.15">
      <c r="AR4883" t="s">
        <v>504</v>
      </c>
      <c r="AS4883" t="s">
        <v>2003</v>
      </c>
    </row>
    <row r="4884" spans="44:45" x14ac:dyDescent="0.15">
      <c r="AR4884" t="s">
        <v>501</v>
      </c>
      <c r="AS4884" t="s">
        <v>1544</v>
      </c>
    </row>
    <row r="4885" spans="44:45" x14ac:dyDescent="0.15">
      <c r="AR4885" t="s">
        <v>501</v>
      </c>
      <c r="AS4885" t="s">
        <v>1044</v>
      </c>
    </row>
    <row r="4886" spans="44:45" x14ac:dyDescent="0.15">
      <c r="AR4886" t="s">
        <v>501</v>
      </c>
      <c r="AS4886" t="s">
        <v>1045</v>
      </c>
    </row>
    <row r="4887" spans="44:45" x14ac:dyDescent="0.15">
      <c r="AR4887" t="s">
        <v>501</v>
      </c>
      <c r="AS4887" t="s">
        <v>1055</v>
      </c>
    </row>
    <row r="4888" spans="44:45" x14ac:dyDescent="0.15">
      <c r="AR4888" t="s">
        <v>501</v>
      </c>
      <c r="AS4888" t="s">
        <v>1056</v>
      </c>
    </row>
    <row r="4889" spans="44:45" x14ac:dyDescent="0.15">
      <c r="AR4889" t="s">
        <v>501</v>
      </c>
      <c r="AS4889" t="s">
        <v>1054</v>
      </c>
    </row>
    <row r="4890" spans="44:45" x14ac:dyDescent="0.15">
      <c r="AR4890" t="s">
        <v>501</v>
      </c>
      <c r="AS4890" t="s">
        <v>2007</v>
      </c>
    </row>
    <row r="4891" spans="44:45" x14ac:dyDescent="0.15">
      <c r="AR4891" t="s">
        <v>501</v>
      </c>
      <c r="AS4891" t="s">
        <v>1060</v>
      </c>
    </row>
    <row r="4892" spans="44:45" x14ac:dyDescent="0.15">
      <c r="AR4892" t="s">
        <v>501</v>
      </c>
      <c r="AS4892" t="s">
        <v>1061</v>
      </c>
    </row>
    <row r="4893" spans="44:45" x14ac:dyDescent="0.15">
      <c r="AR4893" t="s">
        <v>501</v>
      </c>
      <c r="AS4893" t="s">
        <v>1053</v>
      </c>
    </row>
    <row r="4894" spans="44:45" x14ac:dyDescent="0.15">
      <c r="AR4894" t="s">
        <v>501</v>
      </c>
      <c r="AS4894" t="s">
        <v>1062</v>
      </c>
    </row>
    <row r="4895" spans="44:45" x14ac:dyDescent="0.15">
      <c r="AR4895" t="s">
        <v>501</v>
      </c>
      <c r="AS4895" t="s">
        <v>2008</v>
      </c>
    </row>
    <row r="4896" spans="44:45" x14ac:dyDescent="0.15">
      <c r="AR4896" t="s">
        <v>501</v>
      </c>
      <c r="AS4896" t="s">
        <v>1190</v>
      </c>
    </row>
    <row r="4897" spans="44:45" x14ac:dyDescent="0.15">
      <c r="AR4897" t="s">
        <v>501</v>
      </c>
      <c r="AS4897" t="s">
        <v>1191</v>
      </c>
    </row>
    <row r="4898" spans="44:45" x14ac:dyDescent="0.15">
      <c r="AR4898" t="s">
        <v>501</v>
      </c>
      <c r="AS4898" t="s">
        <v>1192</v>
      </c>
    </row>
    <row r="4899" spans="44:45" x14ac:dyDescent="0.15">
      <c r="AR4899" t="s">
        <v>501</v>
      </c>
      <c r="AS4899" t="s">
        <v>1193</v>
      </c>
    </row>
    <row r="4900" spans="44:45" x14ac:dyDescent="0.15">
      <c r="AR4900" t="s">
        <v>501</v>
      </c>
      <c r="AS4900" t="s">
        <v>2009</v>
      </c>
    </row>
    <row r="4901" spans="44:45" x14ac:dyDescent="0.15">
      <c r="AR4901" t="s">
        <v>32</v>
      </c>
      <c r="AS4901" t="s">
        <v>1316</v>
      </c>
    </row>
    <row r="4902" spans="44:45" x14ac:dyDescent="0.15">
      <c r="AR4902" t="s">
        <v>32</v>
      </c>
      <c r="AS4902" t="s">
        <v>1044</v>
      </c>
    </row>
    <row r="4903" spans="44:45" x14ac:dyDescent="0.15">
      <c r="AR4903" t="s">
        <v>32</v>
      </c>
      <c r="AS4903" t="s">
        <v>1045</v>
      </c>
    </row>
    <row r="4904" spans="44:45" x14ac:dyDescent="0.15">
      <c r="AR4904" t="s">
        <v>32</v>
      </c>
      <c r="AS4904" t="s">
        <v>1055</v>
      </c>
    </row>
    <row r="4905" spans="44:45" x14ac:dyDescent="0.15">
      <c r="AR4905" t="s">
        <v>32</v>
      </c>
      <c r="AS4905" t="s">
        <v>1047</v>
      </c>
    </row>
    <row r="4906" spans="44:45" x14ac:dyDescent="0.15">
      <c r="AR4906" t="s">
        <v>32</v>
      </c>
      <c r="AS4906" t="s">
        <v>1064</v>
      </c>
    </row>
    <row r="4907" spans="44:45" x14ac:dyDescent="0.15">
      <c r="AR4907" t="s">
        <v>32</v>
      </c>
      <c r="AS4907" t="s">
        <v>1600</v>
      </c>
    </row>
    <row r="4908" spans="44:45" x14ac:dyDescent="0.15">
      <c r="AR4908" t="s">
        <v>32</v>
      </c>
      <c r="AS4908" t="s">
        <v>1044</v>
      </c>
    </row>
    <row r="4909" spans="44:45" x14ac:dyDescent="0.15">
      <c r="AR4909" t="s">
        <v>32</v>
      </c>
      <c r="AS4909" t="s">
        <v>1087</v>
      </c>
    </row>
    <row r="4910" spans="44:45" x14ac:dyDescent="0.15">
      <c r="AR4910" t="s">
        <v>32</v>
      </c>
      <c r="AS4910" t="s">
        <v>1053</v>
      </c>
    </row>
    <row r="4911" spans="44:45" x14ac:dyDescent="0.15">
      <c r="AR4911" t="s">
        <v>32</v>
      </c>
      <c r="AS4911" t="s">
        <v>1080</v>
      </c>
    </row>
    <row r="4912" spans="44:45" x14ac:dyDescent="0.15">
      <c r="AR4912" t="s">
        <v>32</v>
      </c>
      <c r="AS4912" t="s">
        <v>1064</v>
      </c>
    </row>
    <row r="4913" spans="44:45" x14ac:dyDescent="0.15">
      <c r="AR4913" t="s">
        <v>32</v>
      </c>
      <c r="AS4913" t="s">
        <v>1098</v>
      </c>
    </row>
    <row r="4914" spans="44:45" x14ac:dyDescent="0.15">
      <c r="AR4914" t="s">
        <v>32</v>
      </c>
      <c r="AS4914" t="s">
        <v>2010</v>
      </c>
    </row>
    <row r="4915" spans="44:45" x14ac:dyDescent="0.15">
      <c r="AR4915" t="s">
        <v>32</v>
      </c>
      <c r="AS4915" t="s">
        <v>1099</v>
      </c>
    </row>
    <row r="4916" spans="44:45" x14ac:dyDescent="0.15">
      <c r="AR4916" t="s">
        <v>32</v>
      </c>
      <c r="AS4916" t="s">
        <v>1074</v>
      </c>
    </row>
    <row r="4917" spans="44:45" x14ac:dyDescent="0.15">
      <c r="AR4917" t="s">
        <v>32</v>
      </c>
      <c r="AS4917" t="s">
        <v>1075</v>
      </c>
    </row>
    <row r="4918" spans="44:45" x14ac:dyDescent="0.15">
      <c r="AR4918" t="s">
        <v>86</v>
      </c>
      <c r="AS4918" t="s">
        <v>1319</v>
      </c>
    </row>
    <row r="4919" spans="44:45" x14ac:dyDescent="0.15">
      <c r="AR4919" t="s">
        <v>86</v>
      </c>
      <c r="AS4919" t="s">
        <v>1060</v>
      </c>
    </row>
    <row r="4920" spans="44:45" x14ac:dyDescent="0.15">
      <c r="AR4920" t="s">
        <v>86</v>
      </c>
      <c r="AS4920" t="s">
        <v>1087</v>
      </c>
    </row>
    <row r="4921" spans="44:45" x14ac:dyDescent="0.15">
      <c r="AR4921" t="s">
        <v>86</v>
      </c>
      <c r="AS4921" t="s">
        <v>1083</v>
      </c>
    </row>
    <row r="4922" spans="44:45" x14ac:dyDescent="0.15">
      <c r="AR4922" t="s">
        <v>86</v>
      </c>
      <c r="AS4922" t="s">
        <v>1047</v>
      </c>
    </row>
    <row r="4923" spans="44:45" x14ac:dyDescent="0.15">
      <c r="AR4923" t="s">
        <v>86</v>
      </c>
      <c r="AS4923" t="s">
        <v>1048</v>
      </c>
    </row>
    <row r="4924" spans="44:45" x14ac:dyDescent="0.15">
      <c r="AR4924" t="s">
        <v>86</v>
      </c>
      <c r="AS4924" t="s">
        <v>1065</v>
      </c>
    </row>
    <row r="4925" spans="44:45" x14ac:dyDescent="0.15">
      <c r="AR4925" t="s">
        <v>86</v>
      </c>
      <c r="AS4925" t="s">
        <v>1066</v>
      </c>
    </row>
    <row r="4926" spans="44:45" x14ac:dyDescent="0.15">
      <c r="AR4926" t="s">
        <v>86</v>
      </c>
      <c r="AS4926" t="s">
        <v>1067</v>
      </c>
    </row>
    <row r="4927" spans="44:45" x14ac:dyDescent="0.15">
      <c r="AR4927" t="s">
        <v>86</v>
      </c>
      <c r="AS4927" t="s">
        <v>1478</v>
      </c>
    </row>
    <row r="4928" spans="44:45" x14ac:dyDescent="0.15">
      <c r="AR4928" t="s">
        <v>86</v>
      </c>
      <c r="AS4928" t="s">
        <v>1086</v>
      </c>
    </row>
    <row r="4929" spans="44:45" x14ac:dyDescent="0.15">
      <c r="AR4929" t="s">
        <v>86</v>
      </c>
      <c r="AS4929" t="s">
        <v>1061</v>
      </c>
    </row>
    <row r="4930" spans="44:45" x14ac:dyDescent="0.15">
      <c r="AR4930" t="s">
        <v>86</v>
      </c>
      <c r="AS4930" t="s">
        <v>1083</v>
      </c>
    </row>
    <row r="4931" spans="44:45" x14ac:dyDescent="0.15">
      <c r="AR4931" t="s">
        <v>86</v>
      </c>
      <c r="AS4931" t="s">
        <v>1047</v>
      </c>
    </row>
    <row r="4932" spans="44:45" x14ac:dyDescent="0.15">
      <c r="AR4932" t="s">
        <v>86</v>
      </c>
      <c r="AS4932" t="s">
        <v>1076</v>
      </c>
    </row>
    <row r="4933" spans="44:45" x14ac:dyDescent="0.15">
      <c r="AR4933" t="s">
        <v>86</v>
      </c>
      <c r="AS4933" t="s">
        <v>2011</v>
      </c>
    </row>
    <row r="4934" spans="44:45" x14ac:dyDescent="0.15">
      <c r="AR4934" t="s">
        <v>370</v>
      </c>
      <c r="AS4934" t="s">
        <v>1323</v>
      </c>
    </row>
    <row r="4935" spans="44:45" x14ac:dyDescent="0.15">
      <c r="AR4935" t="s">
        <v>370</v>
      </c>
      <c r="AS4935" t="s">
        <v>1044</v>
      </c>
    </row>
    <row r="4936" spans="44:45" x14ac:dyDescent="0.15">
      <c r="AR4936" t="s">
        <v>370</v>
      </c>
      <c r="AS4936" t="s">
        <v>1045</v>
      </c>
    </row>
    <row r="4937" spans="44:45" x14ac:dyDescent="0.15">
      <c r="AR4937" t="s">
        <v>370</v>
      </c>
      <c r="AS4937" t="s">
        <v>1083</v>
      </c>
    </row>
    <row r="4938" spans="44:45" x14ac:dyDescent="0.15">
      <c r="AR4938" t="s">
        <v>370</v>
      </c>
      <c r="AS4938" t="s">
        <v>1080</v>
      </c>
    </row>
    <row r="4939" spans="44:45" x14ac:dyDescent="0.15">
      <c r="AR4939" t="s">
        <v>370</v>
      </c>
      <c r="AS4939" t="s">
        <v>1064</v>
      </c>
    </row>
    <row r="4940" spans="44:45" x14ac:dyDescent="0.15">
      <c r="AR4940" t="s">
        <v>370</v>
      </c>
      <c r="AS4940" t="s">
        <v>1049</v>
      </c>
    </row>
    <row r="4941" spans="44:45" x14ac:dyDescent="0.15">
      <c r="AR4941" t="s">
        <v>370</v>
      </c>
      <c r="AS4941" t="s">
        <v>1100</v>
      </c>
    </row>
    <row r="4942" spans="44:45" x14ac:dyDescent="0.15">
      <c r="AR4942" t="s">
        <v>370</v>
      </c>
      <c r="AS4942" t="s">
        <v>2012</v>
      </c>
    </row>
    <row r="4943" spans="44:45" x14ac:dyDescent="0.15">
      <c r="AR4943" t="s">
        <v>370</v>
      </c>
      <c r="AS4943" t="s">
        <v>1044</v>
      </c>
    </row>
    <row r="4944" spans="44:45" x14ac:dyDescent="0.15">
      <c r="AR4944" t="s">
        <v>370</v>
      </c>
      <c r="AS4944" t="s">
        <v>1061</v>
      </c>
    </row>
    <row r="4945" spans="44:45" x14ac:dyDescent="0.15">
      <c r="AR4945" t="s">
        <v>370</v>
      </c>
      <c r="AS4945" t="s">
        <v>1053</v>
      </c>
    </row>
    <row r="4946" spans="44:45" x14ac:dyDescent="0.15">
      <c r="AR4946" t="s">
        <v>370</v>
      </c>
      <c r="AS4946" t="s">
        <v>1062</v>
      </c>
    </row>
    <row r="4947" spans="44:45" x14ac:dyDescent="0.15">
      <c r="AR4947" t="s">
        <v>370</v>
      </c>
      <c r="AS4947" t="s">
        <v>2013</v>
      </c>
    </row>
    <row r="4948" spans="44:45" x14ac:dyDescent="0.15">
      <c r="AR4948" t="s">
        <v>370</v>
      </c>
      <c r="AS4948" t="s">
        <v>1070</v>
      </c>
    </row>
    <row r="4949" spans="44:45" x14ac:dyDescent="0.15">
      <c r="AR4949" t="s">
        <v>370</v>
      </c>
      <c r="AS4949" t="s">
        <v>1071</v>
      </c>
    </row>
    <row r="4950" spans="44:45" x14ac:dyDescent="0.15">
      <c r="AR4950" t="s">
        <v>370</v>
      </c>
      <c r="AS4950" t="s">
        <v>1082</v>
      </c>
    </row>
    <row r="4951" spans="44:45" x14ac:dyDescent="0.15">
      <c r="AR4951" t="s">
        <v>370</v>
      </c>
      <c r="AS4951" t="s">
        <v>1062</v>
      </c>
    </row>
    <row r="4952" spans="44:45" x14ac:dyDescent="0.15">
      <c r="AR4952" t="s">
        <v>370</v>
      </c>
      <c r="AS4952" t="s">
        <v>1076</v>
      </c>
    </row>
    <row r="4953" spans="44:45" x14ac:dyDescent="0.15">
      <c r="AR4953" t="s">
        <v>370</v>
      </c>
      <c r="AS4953" t="s">
        <v>1098</v>
      </c>
    </row>
    <row r="4954" spans="44:45" x14ac:dyDescent="0.15">
      <c r="AR4954" t="s">
        <v>370</v>
      </c>
      <c r="AS4954" t="s">
        <v>2014</v>
      </c>
    </row>
    <row r="4955" spans="44:45" x14ac:dyDescent="0.15">
      <c r="AR4955" t="s">
        <v>88</v>
      </c>
      <c r="AS4955" t="s">
        <v>1326</v>
      </c>
    </row>
    <row r="4956" spans="44:45" x14ac:dyDescent="0.15">
      <c r="AR4956" t="s">
        <v>88</v>
      </c>
      <c r="AS4956" t="s">
        <v>1044</v>
      </c>
    </row>
    <row r="4957" spans="44:45" x14ac:dyDescent="0.15">
      <c r="AR4957" t="s">
        <v>88</v>
      </c>
      <c r="AS4957" t="s">
        <v>1045</v>
      </c>
    </row>
    <row r="4958" spans="44:45" x14ac:dyDescent="0.15">
      <c r="AR4958" t="s">
        <v>88</v>
      </c>
      <c r="AS4958" t="s">
        <v>1055</v>
      </c>
    </row>
    <row r="4959" spans="44:45" x14ac:dyDescent="0.15">
      <c r="AR4959" t="s">
        <v>88</v>
      </c>
      <c r="AS4959" t="s">
        <v>1093</v>
      </c>
    </row>
    <row r="4960" spans="44:45" x14ac:dyDescent="0.15">
      <c r="AR4960" t="s">
        <v>88</v>
      </c>
      <c r="AS4960" t="s">
        <v>1327</v>
      </c>
    </row>
    <row r="4961" spans="44:45" x14ac:dyDescent="0.15">
      <c r="AR4961" t="s">
        <v>88</v>
      </c>
      <c r="AS4961" t="s">
        <v>1044</v>
      </c>
    </row>
    <row r="4962" spans="44:45" x14ac:dyDescent="0.15">
      <c r="AR4962" t="s">
        <v>88</v>
      </c>
      <c r="AS4962" t="s">
        <v>1061</v>
      </c>
    </row>
    <row r="4963" spans="44:45" x14ac:dyDescent="0.15">
      <c r="AR4963" t="s">
        <v>88</v>
      </c>
      <c r="AS4963" t="s">
        <v>1053</v>
      </c>
    </row>
    <row r="4964" spans="44:45" x14ac:dyDescent="0.15">
      <c r="AR4964" t="s">
        <v>88</v>
      </c>
      <c r="AS4964" t="s">
        <v>1142</v>
      </c>
    </row>
    <row r="4965" spans="44:45" x14ac:dyDescent="0.15">
      <c r="AR4965" t="s">
        <v>88</v>
      </c>
      <c r="AS4965" t="s">
        <v>1076</v>
      </c>
    </row>
    <row r="4966" spans="44:45" x14ac:dyDescent="0.15">
      <c r="AR4966" t="s">
        <v>88</v>
      </c>
      <c r="AS4966" t="s">
        <v>2015</v>
      </c>
    </row>
    <row r="4967" spans="44:45" x14ac:dyDescent="0.15">
      <c r="AR4967" t="s">
        <v>499</v>
      </c>
      <c r="AS4967" t="s">
        <v>1227</v>
      </c>
    </row>
    <row r="4968" spans="44:45" x14ac:dyDescent="0.15">
      <c r="AR4968" t="s">
        <v>499</v>
      </c>
      <c r="AS4968" t="s">
        <v>1044</v>
      </c>
    </row>
    <row r="4969" spans="44:45" x14ac:dyDescent="0.15">
      <c r="AR4969" t="s">
        <v>499</v>
      </c>
      <c r="AS4969" t="s">
        <v>1045</v>
      </c>
    </row>
    <row r="4970" spans="44:45" x14ac:dyDescent="0.15">
      <c r="AR4970" t="s">
        <v>499</v>
      </c>
      <c r="AS4970" t="s">
        <v>1083</v>
      </c>
    </row>
    <row r="4971" spans="44:45" x14ac:dyDescent="0.15">
      <c r="AR4971" t="s">
        <v>499</v>
      </c>
      <c r="AS4971" t="s">
        <v>1047</v>
      </c>
    </row>
    <row r="4972" spans="44:45" x14ac:dyDescent="0.15">
      <c r="AR4972" t="s">
        <v>499</v>
      </c>
      <c r="AS4972" t="s">
        <v>1064</v>
      </c>
    </row>
    <row r="4973" spans="44:45" x14ac:dyDescent="0.15">
      <c r="AR4973" t="s">
        <v>499</v>
      </c>
      <c r="AS4973" t="s">
        <v>1065</v>
      </c>
    </row>
    <row r="4974" spans="44:45" x14ac:dyDescent="0.15">
      <c r="AR4974" t="s">
        <v>499</v>
      </c>
      <c r="AS4974" t="s">
        <v>2016</v>
      </c>
    </row>
    <row r="4975" spans="44:45" x14ac:dyDescent="0.15">
      <c r="AR4975" t="s">
        <v>499</v>
      </c>
      <c r="AS4975" t="s">
        <v>1060</v>
      </c>
    </row>
    <row r="4976" spans="44:45" x14ac:dyDescent="0.15">
      <c r="AR4976" t="s">
        <v>499</v>
      </c>
      <c r="AS4976" t="s">
        <v>1061</v>
      </c>
    </row>
    <row r="4977" spans="44:45" x14ac:dyDescent="0.15">
      <c r="AR4977" t="s">
        <v>499</v>
      </c>
      <c r="AS4977" t="s">
        <v>1053</v>
      </c>
    </row>
    <row r="4978" spans="44:45" x14ac:dyDescent="0.15">
      <c r="AR4978" t="s">
        <v>499</v>
      </c>
      <c r="AS4978" t="s">
        <v>1062</v>
      </c>
    </row>
    <row r="4979" spans="44:45" x14ac:dyDescent="0.15">
      <c r="AR4979" t="s">
        <v>499</v>
      </c>
      <c r="AS4979" t="s">
        <v>2017</v>
      </c>
    </row>
    <row r="4980" spans="44:45" x14ac:dyDescent="0.15">
      <c r="AR4980" t="s">
        <v>499</v>
      </c>
      <c r="AS4980" t="s">
        <v>2018</v>
      </c>
    </row>
    <row r="4981" spans="44:45" x14ac:dyDescent="0.15">
      <c r="AR4981" t="s">
        <v>73</v>
      </c>
      <c r="AS4981" t="s">
        <v>1329</v>
      </c>
    </row>
    <row r="4982" spans="44:45" x14ac:dyDescent="0.15">
      <c r="AR4982" t="s">
        <v>73</v>
      </c>
      <c r="AS4982" t="s">
        <v>1044</v>
      </c>
    </row>
    <row r="4983" spans="44:45" x14ac:dyDescent="0.15">
      <c r="AR4983" t="s">
        <v>73</v>
      </c>
      <c r="AS4983" t="s">
        <v>1045</v>
      </c>
    </row>
    <row r="4984" spans="44:45" x14ac:dyDescent="0.15">
      <c r="AR4984" t="s">
        <v>73</v>
      </c>
      <c r="AS4984" t="s">
        <v>1083</v>
      </c>
    </row>
    <row r="4985" spans="44:45" x14ac:dyDescent="0.15">
      <c r="AR4985" t="s">
        <v>73</v>
      </c>
      <c r="AS4985" t="s">
        <v>1047</v>
      </c>
    </row>
    <row r="4986" spans="44:45" x14ac:dyDescent="0.15">
      <c r="AR4986" t="s">
        <v>73</v>
      </c>
      <c r="AS4986" t="s">
        <v>1064</v>
      </c>
    </row>
    <row r="4987" spans="44:45" x14ac:dyDescent="0.15">
      <c r="AR4987" t="s">
        <v>73</v>
      </c>
      <c r="AS4987" t="s">
        <v>1330</v>
      </c>
    </row>
    <row r="4988" spans="44:45" x14ac:dyDescent="0.15">
      <c r="AR4988" t="s">
        <v>73</v>
      </c>
      <c r="AS4988" t="s">
        <v>1086</v>
      </c>
    </row>
    <row r="4989" spans="44:45" x14ac:dyDescent="0.15">
      <c r="AR4989" t="s">
        <v>73</v>
      </c>
      <c r="AS4989" t="s">
        <v>1061</v>
      </c>
    </row>
    <row r="4990" spans="44:45" x14ac:dyDescent="0.15">
      <c r="AR4990" t="s">
        <v>73</v>
      </c>
      <c r="AS4990" t="s">
        <v>1083</v>
      </c>
    </row>
    <row r="4991" spans="44:45" x14ac:dyDescent="0.15">
      <c r="AR4991" t="s">
        <v>73</v>
      </c>
      <c r="AS4991" t="s">
        <v>1047</v>
      </c>
    </row>
    <row r="4992" spans="44:45" x14ac:dyDescent="0.15">
      <c r="AR4992" t="s">
        <v>73</v>
      </c>
      <c r="AS4992" t="s">
        <v>1076</v>
      </c>
    </row>
    <row r="4993" spans="44:45" x14ac:dyDescent="0.15">
      <c r="AR4993" t="s">
        <v>73</v>
      </c>
      <c r="AS4993" t="s">
        <v>2019</v>
      </c>
    </row>
    <row r="4994" spans="44:45" x14ac:dyDescent="0.15">
      <c r="AR4994" t="s">
        <v>73</v>
      </c>
      <c r="AS4994" t="s">
        <v>1060</v>
      </c>
    </row>
    <row r="4995" spans="44:45" x14ac:dyDescent="0.15">
      <c r="AR4995" t="s">
        <v>73</v>
      </c>
      <c r="AS4995" t="s">
        <v>1061</v>
      </c>
    </row>
    <row r="4996" spans="44:45" x14ac:dyDescent="0.15">
      <c r="AR4996" t="s">
        <v>73</v>
      </c>
      <c r="AS4996" t="s">
        <v>1082</v>
      </c>
    </row>
    <row r="4997" spans="44:45" x14ac:dyDescent="0.15">
      <c r="AR4997" t="s">
        <v>405</v>
      </c>
      <c r="AS4997" t="s">
        <v>1332</v>
      </c>
    </row>
    <row r="4998" spans="44:45" x14ac:dyDescent="0.15">
      <c r="AR4998" t="s">
        <v>405</v>
      </c>
      <c r="AS4998" t="s">
        <v>1044</v>
      </c>
    </row>
    <row r="4999" spans="44:45" x14ac:dyDescent="0.15">
      <c r="AR4999" t="s">
        <v>405</v>
      </c>
      <c r="AS4999" t="s">
        <v>1045</v>
      </c>
    </row>
    <row r="5000" spans="44:45" x14ac:dyDescent="0.15">
      <c r="AR5000" t="s">
        <v>405</v>
      </c>
      <c r="AS5000" t="s">
        <v>1053</v>
      </c>
    </row>
    <row r="5001" spans="44:45" x14ac:dyDescent="0.15">
      <c r="AR5001" t="s">
        <v>405</v>
      </c>
      <c r="AS5001" t="s">
        <v>1047</v>
      </c>
    </row>
    <row r="5002" spans="44:45" x14ac:dyDescent="0.15">
      <c r="AR5002" t="s">
        <v>405</v>
      </c>
      <c r="AS5002" t="s">
        <v>1736</v>
      </c>
    </row>
    <row r="5003" spans="44:45" x14ac:dyDescent="0.15">
      <c r="AR5003" t="s">
        <v>405</v>
      </c>
      <c r="AS5003" t="s">
        <v>1070</v>
      </c>
    </row>
    <row r="5004" spans="44:45" x14ac:dyDescent="0.15">
      <c r="AR5004" t="s">
        <v>405</v>
      </c>
      <c r="AS5004" t="s">
        <v>2020</v>
      </c>
    </row>
    <row r="5005" spans="44:45" x14ac:dyDescent="0.15">
      <c r="AR5005" t="s">
        <v>405</v>
      </c>
      <c r="AS5005" t="s">
        <v>1060</v>
      </c>
    </row>
    <row r="5006" spans="44:45" x14ac:dyDescent="0.15">
      <c r="AR5006" t="s">
        <v>405</v>
      </c>
      <c r="AS5006" t="s">
        <v>1061</v>
      </c>
    </row>
    <row r="5007" spans="44:45" x14ac:dyDescent="0.15">
      <c r="AR5007" t="s">
        <v>405</v>
      </c>
      <c r="AS5007" t="s">
        <v>1082</v>
      </c>
    </row>
    <row r="5008" spans="44:45" x14ac:dyDescent="0.15">
      <c r="AR5008" t="s">
        <v>405</v>
      </c>
      <c r="AS5008" t="s">
        <v>2021</v>
      </c>
    </row>
    <row r="5009" spans="44:45" x14ac:dyDescent="0.15">
      <c r="AR5009" t="s">
        <v>75</v>
      </c>
      <c r="AS5009" t="s">
        <v>1336</v>
      </c>
    </row>
    <row r="5010" spans="44:45" x14ac:dyDescent="0.15">
      <c r="AR5010" t="s">
        <v>75</v>
      </c>
      <c r="AS5010" t="s">
        <v>1060</v>
      </c>
    </row>
    <row r="5011" spans="44:45" x14ac:dyDescent="0.15">
      <c r="AR5011" t="s">
        <v>75</v>
      </c>
      <c r="AS5011" t="s">
        <v>1087</v>
      </c>
    </row>
    <row r="5012" spans="44:45" x14ac:dyDescent="0.15">
      <c r="AR5012" t="s">
        <v>75</v>
      </c>
      <c r="AS5012" t="s">
        <v>1053</v>
      </c>
    </row>
    <row r="5013" spans="44:45" x14ac:dyDescent="0.15">
      <c r="AR5013" t="s">
        <v>75</v>
      </c>
      <c r="AS5013" t="s">
        <v>1080</v>
      </c>
    </row>
    <row r="5014" spans="44:45" x14ac:dyDescent="0.15">
      <c r="AR5014" t="s">
        <v>75</v>
      </c>
      <c r="AS5014" t="s">
        <v>1064</v>
      </c>
    </row>
    <row r="5015" spans="44:45" x14ac:dyDescent="0.15">
      <c r="AR5015" t="s">
        <v>75</v>
      </c>
      <c r="AS5015" t="s">
        <v>1065</v>
      </c>
    </row>
    <row r="5016" spans="44:45" x14ac:dyDescent="0.15">
      <c r="AR5016" t="s">
        <v>75</v>
      </c>
      <c r="AS5016" t="s">
        <v>1556</v>
      </c>
    </row>
    <row r="5017" spans="44:45" x14ac:dyDescent="0.15">
      <c r="AR5017" t="s">
        <v>75</v>
      </c>
      <c r="AS5017" t="s">
        <v>1060</v>
      </c>
    </row>
    <row r="5018" spans="44:45" x14ac:dyDescent="0.15">
      <c r="AR5018" t="s">
        <v>75</v>
      </c>
      <c r="AS5018" t="s">
        <v>1087</v>
      </c>
    </row>
    <row r="5019" spans="44:45" x14ac:dyDescent="0.15">
      <c r="AR5019" t="s">
        <v>75</v>
      </c>
      <c r="AS5019" t="s">
        <v>1053</v>
      </c>
    </row>
    <row r="5020" spans="44:45" x14ac:dyDescent="0.15">
      <c r="AR5020" t="s">
        <v>75</v>
      </c>
      <c r="AS5020" t="s">
        <v>1108</v>
      </c>
    </row>
    <row r="5021" spans="44:45" x14ac:dyDescent="0.15">
      <c r="AR5021" t="s">
        <v>75</v>
      </c>
      <c r="AS5021" t="s">
        <v>2022</v>
      </c>
    </row>
    <row r="5022" spans="44:45" x14ac:dyDescent="0.15">
      <c r="AR5022" t="s">
        <v>280</v>
      </c>
      <c r="AS5022" t="s">
        <v>1343</v>
      </c>
    </row>
    <row r="5023" spans="44:45" x14ac:dyDescent="0.15">
      <c r="AR5023" t="s">
        <v>280</v>
      </c>
      <c r="AS5023" t="s">
        <v>1051</v>
      </c>
    </row>
    <row r="5024" spans="44:45" x14ac:dyDescent="0.15">
      <c r="AR5024" t="s">
        <v>280</v>
      </c>
      <c r="AS5024" t="s">
        <v>1061</v>
      </c>
    </row>
    <row r="5025" spans="44:45" x14ac:dyDescent="0.15">
      <c r="AR5025" t="s">
        <v>280</v>
      </c>
      <c r="AS5025" t="s">
        <v>1083</v>
      </c>
    </row>
    <row r="5026" spans="44:45" x14ac:dyDescent="0.15">
      <c r="AR5026" t="s">
        <v>280</v>
      </c>
      <c r="AS5026" t="s">
        <v>1047</v>
      </c>
    </row>
    <row r="5027" spans="44:45" x14ac:dyDescent="0.15">
      <c r="AR5027" t="s">
        <v>280</v>
      </c>
      <c r="AS5027" t="s">
        <v>1194</v>
      </c>
    </row>
    <row r="5028" spans="44:45" x14ac:dyDescent="0.15">
      <c r="AR5028" t="s">
        <v>280</v>
      </c>
      <c r="AS5028" t="s">
        <v>1344</v>
      </c>
    </row>
    <row r="5029" spans="44:45" x14ac:dyDescent="0.15">
      <c r="AR5029" t="s">
        <v>280</v>
      </c>
      <c r="AS5029" t="s">
        <v>1044</v>
      </c>
    </row>
    <row r="5030" spans="44:45" x14ac:dyDescent="0.15">
      <c r="AR5030" t="s">
        <v>280</v>
      </c>
      <c r="AS5030" t="s">
        <v>1061</v>
      </c>
    </row>
    <row r="5031" spans="44:45" x14ac:dyDescent="0.15">
      <c r="AR5031" t="s">
        <v>280</v>
      </c>
      <c r="AS5031" t="s">
        <v>1053</v>
      </c>
    </row>
    <row r="5032" spans="44:45" x14ac:dyDescent="0.15">
      <c r="AR5032" t="s">
        <v>280</v>
      </c>
      <c r="AS5032" t="s">
        <v>1062</v>
      </c>
    </row>
    <row r="5033" spans="44:45" x14ac:dyDescent="0.15">
      <c r="AR5033" t="s">
        <v>280</v>
      </c>
      <c r="AS5033" t="s">
        <v>2023</v>
      </c>
    </row>
    <row r="5034" spans="44:45" x14ac:dyDescent="0.15">
      <c r="AR5034" t="s">
        <v>280</v>
      </c>
      <c r="AS5034" t="s">
        <v>2024</v>
      </c>
    </row>
    <row r="5035" spans="44:45" x14ac:dyDescent="0.15">
      <c r="AR5035" t="s">
        <v>52</v>
      </c>
      <c r="AS5035" t="s">
        <v>1347</v>
      </c>
    </row>
    <row r="5036" spans="44:45" x14ac:dyDescent="0.15">
      <c r="AR5036" t="s">
        <v>52</v>
      </c>
      <c r="AS5036" t="s">
        <v>1044</v>
      </c>
    </row>
    <row r="5037" spans="44:45" x14ac:dyDescent="0.15">
      <c r="AR5037" t="s">
        <v>52</v>
      </c>
      <c r="AS5037" t="s">
        <v>1045</v>
      </c>
    </row>
    <row r="5038" spans="44:45" x14ac:dyDescent="0.15">
      <c r="AR5038" t="s">
        <v>52</v>
      </c>
      <c r="AS5038" t="s">
        <v>1055</v>
      </c>
    </row>
    <row r="5039" spans="44:45" x14ac:dyDescent="0.15">
      <c r="AR5039" t="s">
        <v>52</v>
      </c>
      <c r="AS5039" t="s">
        <v>1093</v>
      </c>
    </row>
    <row r="5040" spans="44:45" x14ac:dyDescent="0.15">
      <c r="AR5040" t="s">
        <v>52</v>
      </c>
      <c r="AS5040" t="s">
        <v>1348</v>
      </c>
    </row>
    <row r="5041" spans="44:45" x14ac:dyDescent="0.15">
      <c r="AR5041" t="s">
        <v>52</v>
      </c>
      <c r="AS5041" t="s">
        <v>1060</v>
      </c>
    </row>
    <row r="5042" spans="44:45" x14ac:dyDescent="0.15">
      <c r="AR5042" t="s">
        <v>52</v>
      </c>
      <c r="AS5042" t="s">
        <v>1061</v>
      </c>
    </row>
    <row r="5043" spans="44:45" x14ac:dyDescent="0.15">
      <c r="AR5043" t="s">
        <v>52</v>
      </c>
      <c r="AS5043" t="s">
        <v>1082</v>
      </c>
    </row>
    <row r="5044" spans="44:45" x14ac:dyDescent="0.15">
      <c r="AR5044" t="s">
        <v>52</v>
      </c>
      <c r="AS5044" t="s">
        <v>2025</v>
      </c>
    </row>
    <row r="5045" spans="44:45" x14ac:dyDescent="0.15">
      <c r="AR5045" t="s">
        <v>52</v>
      </c>
      <c r="AS5045" t="s">
        <v>1060</v>
      </c>
    </row>
    <row r="5046" spans="44:45" x14ac:dyDescent="0.15">
      <c r="AR5046" t="s">
        <v>52</v>
      </c>
      <c r="AS5046" t="s">
        <v>1061</v>
      </c>
    </row>
    <row r="5047" spans="44:45" x14ac:dyDescent="0.15">
      <c r="AR5047" t="s">
        <v>52</v>
      </c>
      <c r="AS5047" t="s">
        <v>1053</v>
      </c>
    </row>
    <row r="5048" spans="44:45" x14ac:dyDescent="0.15">
      <c r="AR5048" t="s">
        <v>52</v>
      </c>
      <c r="AS5048" t="s">
        <v>1062</v>
      </c>
    </row>
    <row r="5049" spans="44:45" x14ac:dyDescent="0.15">
      <c r="AR5049" t="s">
        <v>52</v>
      </c>
      <c r="AS5049" t="s">
        <v>2026</v>
      </c>
    </row>
    <row r="5050" spans="44:45" x14ac:dyDescent="0.15">
      <c r="AR5050" t="s">
        <v>368</v>
      </c>
      <c r="AS5050" t="s">
        <v>1351</v>
      </c>
    </row>
    <row r="5051" spans="44:45" x14ac:dyDescent="0.15">
      <c r="AR5051" t="s">
        <v>368</v>
      </c>
      <c r="AS5051" t="s">
        <v>1044</v>
      </c>
    </row>
    <row r="5052" spans="44:45" x14ac:dyDescent="0.15">
      <c r="AR5052" t="s">
        <v>368</v>
      </c>
      <c r="AS5052" t="s">
        <v>1045</v>
      </c>
    </row>
    <row r="5053" spans="44:45" x14ac:dyDescent="0.15">
      <c r="AR5053" t="s">
        <v>368</v>
      </c>
      <c r="AS5053" t="s">
        <v>1053</v>
      </c>
    </row>
    <row r="5054" spans="44:45" x14ac:dyDescent="0.15">
      <c r="AR5054" t="s">
        <v>368</v>
      </c>
      <c r="AS5054" t="s">
        <v>1047</v>
      </c>
    </row>
    <row r="5055" spans="44:45" x14ac:dyDescent="0.15">
      <c r="AR5055" t="s">
        <v>368</v>
      </c>
      <c r="AS5055" t="s">
        <v>1352</v>
      </c>
    </row>
    <row r="5056" spans="44:45" x14ac:dyDescent="0.15">
      <c r="AR5056" t="s">
        <v>368</v>
      </c>
      <c r="AS5056" t="s">
        <v>1060</v>
      </c>
    </row>
    <row r="5057" spans="44:45" x14ac:dyDescent="0.15">
      <c r="AR5057" t="s">
        <v>368</v>
      </c>
      <c r="AS5057" t="s">
        <v>1061</v>
      </c>
    </row>
    <row r="5058" spans="44:45" x14ac:dyDescent="0.15">
      <c r="AR5058" t="s">
        <v>368</v>
      </c>
      <c r="AS5058" t="s">
        <v>1053</v>
      </c>
    </row>
    <row r="5059" spans="44:45" x14ac:dyDescent="0.15">
      <c r="AR5059" t="s">
        <v>368</v>
      </c>
      <c r="AS5059" t="s">
        <v>1062</v>
      </c>
    </row>
    <row r="5060" spans="44:45" x14ac:dyDescent="0.15">
      <c r="AR5060" t="s">
        <v>368</v>
      </c>
      <c r="AS5060" t="s">
        <v>2027</v>
      </c>
    </row>
    <row r="5061" spans="44:45" x14ac:dyDescent="0.15">
      <c r="AR5061" t="s">
        <v>368</v>
      </c>
      <c r="AS5061" t="s">
        <v>1060</v>
      </c>
    </row>
    <row r="5062" spans="44:45" x14ac:dyDescent="0.15">
      <c r="AR5062" t="s">
        <v>368</v>
      </c>
      <c r="AS5062" t="s">
        <v>1061</v>
      </c>
    </row>
    <row r="5063" spans="44:45" x14ac:dyDescent="0.15">
      <c r="AR5063" t="s">
        <v>368</v>
      </c>
      <c r="AS5063" t="s">
        <v>1053</v>
      </c>
    </row>
    <row r="5064" spans="44:45" x14ac:dyDescent="0.15">
      <c r="AR5064" t="s">
        <v>368</v>
      </c>
      <c r="AS5064" t="s">
        <v>1062</v>
      </c>
    </row>
    <row r="5065" spans="44:45" x14ac:dyDescent="0.15">
      <c r="AR5065" t="s">
        <v>368</v>
      </c>
      <c r="AS5065" t="s">
        <v>1592</v>
      </c>
    </row>
    <row r="5066" spans="44:45" x14ac:dyDescent="0.15">
      <c r="AR5066" t="s">
        <v>559</v>
      </c>
      <c r="AS5066" t="s">
        <v>1355</v>
      </c>
    </row>
    <row r="5067" spans="44:45" x14ac:dyDescent="0.15">
      <c r="AR5067" t="s">
        <v>559</v>
      </c>
      <c r="AS5067" t="s">
        <v>1060</v>
      </c>
    </row>
    <row r="5068" spans="44:45" x14ac:dyDescent="0.15">
      <c r="AR5068" t="s">
        <v>559</v>
      </c>
      <c r="AS5068" t="s">
        <v>1061</v>
      </c>
    </row>
    <row r="5069" spans="44:45" x14ac:dyDescent="0.15">
      <c r="AR5069" t="s">
        <v>559</v>
      </c>
      <c r="AS5069" t="s">
        <v>1083</v>
      </c>
    </row>
    <row r="5070" spans="44:45" x14ac:dyDescent="0.15">
      <c r="AR5070" t="s">
        <v>559</v>
      </c>
      <c r="AS5070" t="s">
        <v>1047</v>
      </c>
    </row>
    <row r="5071" spans="44:45" x14ac:dyDescent="0.15">
      <c r="AR5071" t="s">
        <v>559</v>
      </c>
      <c r="AS5071" t="s">
        <v>1092</v>
      </c>
    </row>
    <row r="5072" spans="44:45" x14ac:dyDescent="0.15">
      <c r="AR5072" t="s">
        <v>559</v>
      </c>
      <c r="AS5072" t="s">
        <v>1566</v>
      </c>
    </row>
    <row r="5073" spans="44:45" x14ac:dyDescent="0.15">
      <c r="AR5073" t="s">
        <v>559</v>
      </c>
      <c r="AS5073" t="s">
        <v>1060</v>
      </c>
    </row>
    <row r="5074" spans="44:45" x14ac:dyDescent="0.15">
      <c r="AR5074" t="s">
        <v>559</v>
      </c>
      <c r="AS5074" t="s">
        <v>1061</v>
      </c>
    </row>
    <row r="5075" spans="44:45" x14ac:dyDescent="0.15">
      <c r="AR5075" t="s">
        <v>559</v>
      </c>
      <c r="AS5075" t="s">
        <v>1053</v>
      </c>
    </row>
    <row r="5076" spans="44:45" x14ac:dyDescent="0.15">
      <c r="AR5076" t="s">
        <v>559</v>
      </c>
      <c r="AS5076" t="s">
        <v>1062</v>
      </c>
    </row>
    <row r="5077" spans="44:45" x14ac:dyDescent="0.15">
      <c r="AR5077" t="s">
        <v>559</v>
      </c>
      <c r="AS5077" t="s">
        <v>1076</v>
      </c>
    </row>
    <row r="5078" spans="44:45" x14ac:dyDescent="0.15">
      <c r="AR5078" t="s">
        <v>559</v>
      </c>
      <c r="AS5078" t="s">
        <v>2028</v>
      </c>
    </row>
    <row r="5079" spans="44:45" x14ac:dyDescent="0.15">
      <c r="AR5079" t="s">
        <v>559</v>
      </c>
      <c r="AS5079" t="s">
        <v>1370</v>
      </c>
    </row>
    <row r="5080" spans="44:45" x14ac:dyDescent="0.15">
      <c r="AR5080" t="s">
        <v>323</v>
      </c>
      <c r="AS5080" t="s">
        <v>1291</v>
      </c>
    </row>
    <row r="5081" spans="44:45" x14ac:dyDescent="0.15">
      <c r="AR5081" t="s">
        <v>323</v>
      </c>
      <c r="AS5081" t="s">
        <v>1044</v>
      </c>
    </row>
    <row r="5082" spans="44:45" x14ac:dyDescent="0.15">
      <c r="AR5082" t="s">
        <v>323</v>
      </c>
      <c r="AS5082" t="s">
        <v>1045</v>
      </c>
    </row>
    <row r="5083" spans="44:45" x14ac:dyDescent="0.15">
      <c r="AR5083" t="s">
        <v>323</v>
      </c>
      <c r="AS5083" t="s">
        <v>1055</v>
      </c>
    </row>
    <row r="5084" spans="44:45" x14ac:dyDescent="0.15">
      <c r="AR5084" t="s">
        <v>323</v>
      </c>
      <c r="AS5084" t="s">
        <v>1056</v>
      </c>
    </row>
    <row r="5085" spans="44:45" x14ac:dyDescent="0.15">
      <c r="AR5085" t="s">
        <v>323</v>
      </c>
      <c r="AS5085" t="s">
        <v>1064</v>
      </c>
    </row>
    <row r="5086" spans="44:45" x14ac:dyDescent="0.15">
      <c r="AR5086" t="s">
        <v>323</v>
      </c>
      <c r="AS5086" t="s">
        <v>2029</v>
      </c>
    </row>
    <row r="5087" spans="44:45" x14ac:dyDescent="0.15">
      <c r="AR5087" t="s">
        <v>323</v>
      </c>
      <c r="AS5087" t="s">
        <v>1044</v>
      </c>
    </row>
    <row r="5088" spans="44:45" x14ac:dyDescent="0.15">
      <c r="AR5088" t="s">
        <v>323</v>
      </c>
      <c r="AS5088" t="s">
        <v>1061</v>
      </c>
    </row>
    <row r="5089" spans="44:45" x14ac:dyDescent="0.15">
      <c r="AR5089" t="s">
        <v>323</v>
      </c>
      <c r="AS5089" t="s">
        <v>1053</v>
      </c>
    </row>
    <row r="5090" spans="44:45" x14ac:dyDescent="0.15">
      <c r="AR5090" t="s">
        <v>323</v>
      </c>
      <c r="AS5090" t="s">
        <v>1062</v>
      </c>
    </row>
    <row r="5091" spans="44:45" x14ac:dyDescent="0.15">
      <c r="AR5091" t="s">
        <v>323</v>
      </c>
      <c r="AS5091" t="s">
        <v>2030</v>
      </c>
    </row>
    <row r="5092" spans="44:45" x14ac:dyDescent="0.15">
      <c r="AR5092" t="s">
        <v>323</v>
      </c>
      <c r="AS5092" t="s">
        <v>1060</v>
      </c>
    </row>
    <row r="5093" spans="44:45" x14ac:dyDescent="0.15">
      <c r="AR5093" t="s">
        <v>323</v>
      </c>
      <c r="AS5093" t="s">
        <v>1061</v>
      </c>
    </row>
    <row r="5094" spans="44:45" x14ac:dyDescent="0.15">
      <c r="AR5094" t="s">
        <v>323</v>
      </c>
      <c r="AS5094" t="s">
        <v>1053</v>
      </c>
    </row>
    <row r="5095" spans="44:45" x14ac:dyDescent="0.15">
      <c r="AR5095" t="s">
        <v>323</v>
      </c>
      <c r="AS5095" t="s">
        <v>1047</v>
      </c>
    </row>
    <row r="5096" spans="44:45" x14ac:dyDescent="0.15">
      <c r="AR5096" t="s">
        <v>323</v>
      </c>
      <c r="AS5096" t="s">
        <v>1076</v>
      </c>
    </row>
    <row r="5097" spans="44:45" x14ac:dyDescent="0.15">
      <c r="AR5097" t="s">
        <v>323</v>
      </c>
      <c r="AS5097" t="s">
        <v>2031</v>
      </c>
    </row>
    <row r="5098" spans="44:45" x14ac:dyDescent="0.15">
      <c r="AR5098" t="s">
        <v>321</v>
      </c>
      <c r="AS5098" t="s">
        <v>2032</v>
      </c>
    </row>
    <row r="5099" spans="44:45" x14ac:dyDescent="0.15">
      <c r="AR5099" t="s">
        <v>321</v>
      </c>
      <c r="AS5099" t="s">
        <v>1060</v>
      </c>
    </row>
    <row r="5100" spans="44:45" x14ac:dyDescent="0.15">
      <c r="AR5100" t="s">
        <v>321</v>
      </c>
      <c r="AS5100" t="s">
        <v>1061</v>
      </c>
    </row>
    <row r="5101" spans="44:45" x14ac:dyDescent="0.15">
      <c r="AR5101" t="s">
        <v>321</v>
      </c>
      <c r="AS5101" t="s">
        <v>1053</v>
      </c>
    </row>
    <row r="5102" spans="44:45" x14ac:dyDescent="0.15">
      <c r="AR5102" t="s">
        <v>321</v>
      </c>
      <c r="AS5102" t="s">
        <v>1360</v>
      </c>
    </row>
    <row r="5103" spans="44:45" x14ac:dyDescent="0.15">
      <c r="AR5103" t="s">
        <v>321</v>
      </c>
      <c r="AS5103" t="s">
        <v>1070</v>
      </c>
    </row>
    <row r="5104" spans="44:45" x14ac:dyDescent="0.15">
      <c r="AR5104" t="s">
        <v>321</v>
      </c>
      <c r="AS5104" t="s">
        <v>2033</v>
      </c>
    </row>
    <row r="5105" spans="44:45" x14ac:dyDescent="0.15">
      <c r="AR5105" t="s">
        <v>321</v>
      </c>
      <c r="AS5105" t="s">
        <v>1060</v>
      </c>
    </row>
    <row r="5106" spans="44:45" x14ac:dyDescent="0.15">
      <c r="AR5106" t="s">
        <v>321</v>
      </c>
      <c r="AS5106" t="s">
        <v>1061</v>
      </c>
    </row>
    <row r="5107" spans="44:45" x14ac:dyDescent="0.15">
      <c r="AR5107" t="s">
        <v>321</v>
      </c>
      <c r="AS5107" t="s">
        <v>1053</v>
      </c>
    </row>
    <row r="5108" spans="44:45" x14ac:dyDescent="0.15">
      <c r="AR5108" t="s">
        <v>321</v>
      </c>
      <c r="AS5108" t="s">
        <v>1062</v>
      </c>
    </row>
    <row r="5109" spans="44:45" x14ac:dyDescent="0.15">
      <c r="AR5109" t="s">
        <v>321</v>
      </c>
      <c r="AS5109" t="s">
        <v>2034</v>
      </c>
    </row>
    <row r="5110" spans="44:45" x14ac:dyDescent="0.15">
      <c r="AR5110" t="s">
        <v>313</v>
      </c>
      <c r="AS5110" t="s">
        <v>1367</v>
      </c>
    </row>
    <row r="5111" spans="44:45" x14ac:dyDescent="0.15">
      <c r="AR5111" t="s">
        <v>313</v>
      </c>
      <c r="AS5111" t="s">
        <v>1060</v>
      </c>
    </row>
    <row r="5112" spans="44:45" x14ac:dyDescent="0.15">
      <c r="AR5112" t="s">
        <v>313</v>
      </c>
      <c r="AS5112" t="s">
        <v>1087</v>
      </c>
    </row>
    <row r="5113" spans="44:45" x14ac:dyDescent="0.15">
      <c r="AR5113" t="s">
        <v>313</v>
      </c>
      <c r="AS5113" t="s">
        <v>1083</v>
      </c>
    </row>
    <row r="5114" spans="44:45" x14ac:dyDescent="0.15">
      <c r="AR5114" t="s">
        <v>313</v>
      </c>
      <c r="AS5114" t="s">
        <v>1080</v>
      </c>
    </row>
    <row r="5115" spans="44:45" x14ac:dyDescent="0.15">
      <c r="AR5115" t="s">
        <v>313</v>
      </c>
      <c r="AS5115" t="s">
        <v>1054</v>
      </c>
    </row>
    <row r="5116" spans="44:45" x14ac:dyDescent="0.15">
      <c r="AR5116" t="s">
        <v>313</v>
      </c>
      <c r="AS5116" t="s">
        <v>1368</v>
      </c>
    </row>
    <row r="5117" spans="44:45" x14ac:dyDescent="0.15">
      <c r="AR5117" t="s">
        <v>313</v>
      </c>
      <c r="AS5117" t="s">
        <v>1060</v>
      </c>
    </row>
    <row r="5118" spans="44:45" x14ac:dyDescent="0.15">
      <c r="AR5118" t="s">
        <v>313</v>
      </c>
      <c r="AS5118" t="s">
        <v>1061</v>
      </c>
    </row>
    <row r="5119" spans="44:45" x14ac:dyDescent="0.15">
      <c r="AR5119" t="s">
        <v>313</v>
      </c>
      <c r="AS5119" t="s">
        <v>1053</v>
      </c>
    </row>
    <row r="5120" spans="44:45" x14ac:dyDescent="0.15">
      <c r="AR5120" t="s">
        <v>313</v>
      </c>
      <c r="AS5120" t="s">
        <v>1062</v>
      </c>
    </row>
    <row r="5121" spans="44:45" x14ac:dyDescent="0.15">
      <c r="AR5121" t="s">
        <v>313</v>
      </c>
      <c r="AS5121" t="s">
        <v>2035</v>
      </c>
    </row>
    <row r="5122" spans="44:45" x14ac:dyDescent="0.15">
      <c r="AR5122" t="s">
        <v>313</v>
      </c>
      <c r="AS5122" t="s">
        <v>1747</v>
      </c>
    </row>
    <row r="5123" spans="44:45" x14ac:dyDescent="0.15">
      <c r="AR5123" t="s">
        <v>273</v>
      </c>
      <c r="AS5123" t="s">
        <v>2036</v>
      </c>
    </row>
    <row r="5124" spans="44:45" x14ac:dyDescent="0.15">
      <c r="AR5124" t="s">
        <v>273</v>
      </c>
      <c r="AS5124" t="s">
        <v>1044</v>
      </c>
    </row>
    <row r="5125" spans="44:45" x14ac:dyDescent="0.15">
      <c r="AR5125" t="s">
        <v>273</v>
      </c>
      <c r="AS5125" t="s">
        <v>1045</v>
      </c>
    </row>
    <row r="5126" spans="44:45" x14ac:dyDescent="0.15">
      <c r="AR5126" t="s">
        <v>273</v>
      </c>
      <c r="AS5126" t="s">
        <v>1055</v>
      </c>
    </row>
    <row r="5127" spans="44:45" x14ac:dyDescent="0.15">
      <c r="AR5127" t="s">
        <v>273</v>
      </c>
      <c r="AS5127" t="s">
        <v>1093</v>
      </c>
    </row>
    <row r="5128" spans="44:45" x14ac:dyDescent="0.15">
      <c r="AR5128" t="s">
        <v>273</v>
      </c>
      <c r="AS5128" t="s">
        <v>2037</v>
      </c>
    </row>
    <row r="5129" spans="44:45" x14ac:dyDescent="0.15">
      <c r="AR5129" t="s">
        <v>273</v>
      </c>
      <c r="AS5129" t="s">
        <v>1060</v>
      </c>
    </row>
    <row r="5130" spans="44:45" x14ac:dyDescent="0.15">
      <c r="AR5130" t="s">
        <v>273</v>
      </c>
      <c r="AS5130" t="s">
        <v>1061</v>
      </c>
    </row>
    <row r="5131" spans="44:45" x14ac:dyDescent="0.15">
      <c r="AR5131" t="s">
        <v>273</v>
      </c>
      <c r="AS5131" t="s">
        <v>1083</v>
      </c>
    </row>
    <row r="5132" spans="44:45" x14ac:dyDescent="0.15">
      <c r="AR5132" t="s">
        <v>273</v>
      </c>
      <c r="AS5132" t="s">
        <v>1080</v>
      </c>
    </row>
    <row r="5133" spans="44:45" x14ac:dyDescent="0.15">
      <c r="AR5133" t="s">
        <v>273</v>
      </c>
      <c r="AS5133" t="s">
        <v>1076</v>
      </c>
    </row>
    <row r="5134" spans="44:45" x14ac:dyDescent="0.15">
      <c r="AR5134" t="s">
        <v>273</v>
      </c>
      <c r="AS5134" t="s">
        <v>2038</v>
      </c>
    </row>
    <row r="5135" spans="44:45" x14ac:dyDescent="0.15">
      <c r="AR5135" t="s">
        <v>273</v>
      </c>
      <c r="AS5135" t="s">
        <v>1060</v>
      </c>
    </row>
    <row r="5136" spans="44:45" x14ac:dyDescent="0.15">
      <c r="AR5136" t="s">
        <v>273</v>
      </c>
      <c r="AS5136" t="s">
        <v>1061</v>
      </c>
    </row>
    <row r="5137" spans="44:45" x14ac:dyDescent="0.15">
      <c r="AR5137" t="s">
        <v>273</v>
      </c>
      <c r="AS5137" t="s">
        <v>1082</v>
      </c>
    </row>
    <row r="5138" spans="44:45" x14ac:dyDescent="0.15">
      <c r="AR5138" t="s">
        <v>273</v>
      </c>
      <c r="AS5138" t="s">
        <v>1582</v>
      </c>
    </row>
    <row r="5139" spans="44:45" x14ac:dyDescent="0.15">
      <c r="AR5139" t="s">
        <v>34</v>
      </c>
      <c r="AS5139" t="s">
        <v>1375</v>
      </c>
    </row>
    <row r="5140" spans="44:45" x14ac:dyDescent="0.15">
      <c r="AR5140" t="s">
        <v>34</v>
      </c>
      <c r="AS5140" t="s">
        <v>1044</v>
      </c>
    </row>
    <row r="5141" spans="44:45" x14ac:dyDescent="0.15">
      <c r="AR5141" t="s">
        <v>34</v>
      </c>
      <c r="AS5141" t="s">
        <v>1052</v>
      </c>
    </row>
    <row r="5142" spans="44:45" x14ac:dyDescent="0.15">
      <c r="AR5142" t="s">
        <v>34</v>
      </c>
      <c r="AS5142" t="s">
        <v>1053</v>
      </c>
    </row>
    <row r="5143" spans="44:45" x14ac:dyDescent="0.15">
      <c r="AR5143" t="s">
        <v>34</v>
      </c>
      <c r="AS5143" t="s">
        <v>1080</v>
      </c>
    </row>
    <row r="5144" spans="44:45" x14ac:dyDescent="0.15">
      <c r="AR5144" t="s">
        <v>34</v>
      </c>
      <c r="AS5144" t="s">
        <v>1064</v>
      </c>
    </row>
    <row r="5145" spans="44:45" x14ac:dyDescent="0.15">
      <c r="AR5145" t="s">
        <v>34</v>
      </c>
      <c r="AS5145" t="s">
        <v>1088</v>
      </c>
    </row>
    <row r="5146" spans="44:45" x14ac:dyDescent="0.15">
      <c r="AR5146" t="s">
        <v>34</v>
      </c>
      <c r="AS5146" t="s">
        <v>1583</v>
      </c>
    </row>
    <row r="5147" spans="44:45" x14ac:dyDescent="0.15">
      <c r="AR5147" t="s">
        <v>34</v>
      </c>
      <c r="AS5147" t="s">
        <v>1044</v>
      </c>
    </row>
    <row r="5148" spans="44:45" x14ac:dyDescent="0.15">
      <c r="AR5148" t="s">
        <v>34</v>
      </c>
      <c r="AS5148" t="s">
        <v>1061</v>
      </c>
    </row>
    <row r="5149" spans="44:45" x14ac:dyDescent="0.15">
      <c r="AR5149" t="s">
        <v>34</v>
      </c>
      <c r="AS5149" t="s">
        <v>1053</v>
      </c>
    </row>
    <row r="5150" spans="44:45" x14ac:dyDescent="0.15">
      <c r="AR5150" t="s">
        <v>34</v>
      </c>
      <c r="AS5150" t="s">
        <v>1062</v>
      </c>
    </row>
    <row r="5151" spans="44:45" x14ac:dyDescent="0.15">
      <c r="AR5151" t="s">
        <v>34</v>
      </c>
      <c r="AS5151" t="s">
        <v>2039</v>
      </c>
    </row>
    <row r="5152" spans="44:45" x14ac:dyDescent="0.15">
      <c r="AR5152" t="s">
        <v>34</v>
      </c>
      <c r="AS5152" t="s">
        <v>1060</v>
      </c>
    </row>
    <row r="5153" spans="44:45" x14ac:dyDescent="0.15">
      <c r="AR5153" t="s">
        <v>34</v>
      </c>
      <c r="AS5153" t="s">
        <v>1061</v>
      </c>
    </row>
    <row r="5154" spans="44:45" x14ac:dyDescent="0.15">
      <c r="AR5154" t="s">
        <v>34</v>
      </c>
      <c r="AS5154" t="s">
        <v>1083</v>
      </c>
    </row>
    <row r="5155" spans="44:45" x14ac:dyDescent="0.15">
      <c r="AR5155" t="s">
        <v>34</v>
      </c>
      <c r="AS5155" t="s">
        <v>1062</v>
      </c>
    </row>
    <row r="5156" spans="44:45" x14ac:dyDescent="0.15">
      <c r="AR5156" t="s">
        <v>20</v>
      </c>
      <c r="AS5156" t="s">
        <v>1378</v>
      </c>
    </row>
    <row r="5157" spans="44:45" x14ac:dyDescent="0.15">
      <c r="AR5157" t="s">
        <v>20</v>
      </c>
      <c r="AS5157" t="s">
        <v>1044</v>
      </c>
    </row>
    <row r="5158" spans="44:45" x14ac:dyDescent="0.15">
      <c r="AR5158" t="s">
        <v>20</v>
      </c>
      <c r="AS5158" t="s">
        <v>1061</v>
      </c>
    </row>
    <row r="5159" spans="44:45" x14ac:dyDescent="0.15">
      <c r="AR5159" t="s">
        <v>20</v>
      </c>
      <c r="AS5159" t="s">
        <v>1083</v>
      </c>
    </row>
    <row r="5160" spans="44:45" x14ac:dyDescent="0.15">
      <c r="AR5160" t="s">
        <v>20</v>
      </c>
      <c r="AS5160" t="s">
        <v>1047</v>
      </c>
    </row>
    <row r="5161" spans="44:45" x14ac:dyDescent="0.15">
      <c r="AR5161" t="s">
        <v>20</v>
      </c>
      <c r="AS5161" t="s">
        <v>1092</v>
      </c>
    </row>
    <row r="5162" spans="44:45" x14ac:dyDescent="0.15">
      <c r="AR5162" t="s">
        <v>20</v>
      </c>
      <c r="AS5162" t="s">
        <v>1379</v>
      </c>
    </row>
    <row r="5163" spans="44:45" x14ac:dyDescent="0.15">
      <c r="AR5163" t="s">
        <v>20</v>
      </c>
      <c r="AS5163" t="s">
        <v>1060</v>
      </c>
    </row>
    <row r="5164" spans="44:45" x14ac:dyDescent="0.15">
      <c r="AR5164" t="s">
        <v>20</v>
      </c>
      <c r="AS5164" t="s">
        <v>1061</v>
      </c>
    </row>
    <row r="5165" spans="44:45" x14ac:dyDescent="0.15">
      <c r="AR5165" t="s">
        <v>20</v>
      </c>
      <c r="AS5165" t="s">
        <v>1082</v>
      </c>
    </row>
    <row r="5166" spans="44:45" x14ac:dyDescent="0.15">
      <c r="AR5166" t="s">
        <v>20</v>
      </c>
      <c r="AS5166" t="s">
        <v>2040</v>
      </c>
    </row>
    <row r="5167" spans="44:45" x14ac:dyDescent="0.15">
      <c r="AR5167" t="s">
        <v>20</v>
      </c>
      <c r="AS5167" t="s">
        <v>1060</v>
      </c>
    </row>
    <row r="5168" spans="44:45" x14ac:dyDescent="0.15">
      <c r="AR5168" t="s">
        <v>20</v>
      </c>
      <c r="AS5168" t="s">
        <v>1061</v>
      </c>
    </row>
    <row r="5169" spans="44:45" x14ac:dyDescent="0.15">
      <c r="AR5169" t="s">
        <v>20</v>
      </c>
      <c r="AS5169" t="s">
        <v>1053</v>
      </c>
    </row>
    <row r="5170" spans="44:45" x14ac:dyDescent="0.15">
      <c r="AR5170" t="s">
        <v>20</v>
      </c>
      <c r="AS5170" t="s">
        <v>1062</v>
      </c>
    </row>
    <row r="5171" spans="44:45" x14ac:dyDescent="0.15">
      <c r="AR5171" t="s">
        <v>20</v>
      </c>
      <c r="AS5171" t="s">
        <v>1381</v>
      </c>
    </row>
    <row r="5172" spans="44:45" x14ac:dyDescent="0.15">
      <c r="AR5172" t="s">
        <v>443</v>
      </c>
      <c r="AS5172" t="s">
        <v>1589</v>
      </c>
    </row>
    <row r="5173" spans="44:45" x14ac:dyDescent="0.15">
      <c r="AR5173" t="s">
        <v>443</v>
      </c>
      <c r="AS5173" t="s">
        <v>1051</v>
      </c>
    </row>
    <row r="5174" spans="44:45" x14ac:dyDescent="0.15">
      <c r="AR5174" t="s">
        <v>443</v>
      </c>
      <c r="AS5174" t="s">
        <v>1045</v>
      </c>
    </row>
    <row r="5175" spans="44:45" x14ac:dyDescent="0.15">
      <c r="AR5175" t="s">
        <v>443</v>
      </c>
      <c r="AS5175" t="s">
        <v>1053</v>
      </c>
    </row>
    <row r="5176" spans="44:45" x14ac:dyDescent="0.15">
      <c r="AR5176" t="s">
        <v>443</v>
      </c>
      <c r="AS5176" t="s">
        <v>1080</v>
      </c>
    </row>
    <row r="5177" spans="44:45" x14ac:dyDescent="0.15">
      <c r="AR5177" t="s">
        <v>443</v>
      </c>
      <c r="AS5177" t="s">
        <v>1064</v>
      </c>
    </row>
    <row r="5178" spans="44:45" x14ac:dyDescent="0.15">
      <c r="AR5178" t="s">
        <v>443</v>
      </c>
      <c r="AS5178" t="s">
        <v>1088</v>
      </c>
    </row>
    <row r="5179" spans="44:45" x14ac:dyDescent="0.15">
      <c r="AR5179" t="s">
        <v>443</v>
      </c>
      <c r="AS5179" t="s">
        <v>1386</v>
      </c>
    </row>
    <row r="5180" spans="44:45" x14ac:dyDescent="0.15">
      <c r="AR5180" t="s">
        <v>443</v>
      </c>
      <c r="AS5180" t="s">
        <v>1044</v>
      </c>
    </row>
    <row r="5181" spans="44:45" x14ac:dyDescent="0.15">
      <c r="AR5181" t="s">
        <v>443</v>
      </c>
      <c r="AS5181" t="s">
        <v>1061</v>
      </c>
    </row>
    <row r="5182" spans="44:45" x14ac:dyDescent="0.15">
      <c r="AR5182" t="s">
        <v>443</v>
      </c>
      <c r="AS5182" t="s">
        <v>1053</v>
      </c>
    </row>
    <row r="5183" spans="44:45" x14ac:dyDescent="0.15">
      <c r="AR5183" t="s">
        <v>443</v>
      </c>
      <c r="AS5183" t="s">
        <v>1062</v>
      </c>
    </row>
    <row r="5184" spans="44:45" x14ac:dyDescent="0.15">
      <c r="AR5184" t="s">
        <v>443</v>
      </c>
      <c r="AS5184" t="s">
        <v>2041</v>
      </c>
    </row>
    <row r="5185" spans="44:45" x14ac:dyDescent="0.15">
      <c r="AR5185" t="s">
        <v>443</v>
      </c>
      <c r="AS5185" t="s">
        <v>1195</v>
      </c>
    </row>
    <row r="5186" spans="44:45" x14ac:dyDescent="0.15">
      <c r="AR5186" t="s">
        <v>443</v>
      </c>
      <c r="AS5186" t="s">
        <v>1196</v>
      </c>
    </row>
    <row r="5187" spans="44:45" x14ac:dyDescent="0.15">
      <c r="AR5187" t="s">
        <v>443</v>
      </c>
      <c r="AS5187" t="s">
        <v>1197</v>
      </c>
    </row>
    <row r="5188" spans="44:45" x14ac:dyDescent="0.15">
      <c r="AR5188" t="s">
        <v>443</v>
      </c>
      <c r="AS5188" t="s">
        <v>1565</v>
      </c>
    </row>
    <row r="5189" spans="44:45" x14ac:dyDescent="0.15">
      <c r="AR5189" t="s">
        <v>373</v>
      </c>
      <c r="AS5189" t="s">
        <v>2042</v>
      </c>
    </row>
    <row r="5190" spans="44:45" x14ac:dyDescent="0.15">
      <c r="AR5190" t="s">
        <v>373</v>
      </c>
      <c r="AS5190" t="s">
        <v>1044</v>
      </c>
    </row>
    <row r="5191" spans="44:45" x14ac:dyDescent="0.15">
      <c r="AR5191" t="s">
        <v>373</v>
      </c>
      <c r="AS5191" t="s">
        <v>1061</v>
      </c>
    </row>
    <row r="5192" spans="44:45" x14ac:dyDescent="0.15">
      <c r="AR5192" t="s">
        <v>373</v>
      </c>
      <c r="AS5192" t="s">
        <v>1053</v>
      </c>
    </row>
    <row r="5193" spans="44:45" x14ac:dyDescent="0.15">
      <c r="AR5193" t="s">
        <v>373</v>
      </c>
      <c r="AS5193" t="s">
        <v>2043</v>
      </c>
    </row>
    <row r="5194" spans="44:45" x14ac:dyDescent="0.15">
      <c r="AR5194" t="s">
        <v>373</v>
      </c>
      <c r="AS5194" t="s">
        <v>1060</v>
      </c>
    </row>
    <row r="5195" spans="44:45" x14ac:dyDescent="0.15">
      <c r="AR5195" t="s">
        <v>373</v>
      </c>
      <c r="AS5195" t="s">
        <v>1061</v>
      </c>
    </row>
    <row r="5196" spans="44:45" x14ac:dyDescent="0.15">
      <c r="AR5196" t="s">
        <v>373</v>
      </c>
      <c r="AS5196" t="s">
        <v>1053</v>
      </c>
    </row>
    <row r="5197" spans="44:45" x14ac:dyDescent="0.15">
      <c r="AR5197" t="s">
        <v>373</v>
      </c>
      <c r="AS5197" t="s">
        <v>1062</v>
      </c>
    </row>
    <row r="5198" spans="44:45" x14ac:dyDescent="0.15">
      <c r="AR5198" t="s">
        <v>373</v>
      </c>
      <c r="AS5198" t="s">
        <v>2044</v>
      </c>
    </row>
    <row r="5199" spans="44:45" x14ac:dyDescent="0.15">
      <c r="AR5199" t="s">
        <v>373</v>
      </c>
      <c r="AS5199" t="s">
        <v>1070</v>
      </c>
    </row>
    <row r="5200" spans="44:45" x14ac:dyDescent="0.15">
      <c r="AR5200" t="s">
        <v>373</v>
      </c>
      <c r="AS5200" t="s">
        <v>1071</v>
      </c>
    </row>
    <row r="5201" spans="44:45" x14ac:dyDescent="0.15">
      <c r="AR5201" t="s">
        <v>373</v>
      </c>
      <c r="AS5201" t="s">
        <v>1910</v>
      </c>
    </row>
    <row r="5202" spans="44:45" x14ac:dyDescent="0.15">
      <c r="AR5202" t="s">
        <v>564</v>
      </c>
      <c r="AS5202" t="s">
        <v>2045</v>
      </c>
    </row>
    <row r="5203" spans="44:45" x14ac:dyDescent="0.15">
      <c r="AR5203" t="s">
        <v>564</v>
      </c>
      <c r="AS5203" t="s">
        <v>1086</v>
      </c>
    </row>
    <row r="5204" spans="44:45" x14ac:dyDescent="0.15">
      <c r="AR5204" t="s">
        <v>564</v>
      </c>
      <c r="AS5204" t="s">
        <v>1061</v>
      </c>
    </row>
    <row r="5205" spans="44:45" x14ac:dyDescent="0.15">
      <c r="AR5205" t="s">
        <v>564</v>
      </c>
      <c r="AS5205" t="s">
        <v>1083</v>
      </c>
    </row>
    <row r="5206" spans="44:45" x14ac:dyDescent="0.15">
      <c r="AR5206" t="s">
        <v>564</v>
      </c>
      <c r="AS5206" t="s">
        <v>1047</v>
      </c>
    </row>
    <row r="5207" spans="44:45" x14ac:dyDescent="0.15">
      <c r="AR5207" t="s">
        <v>564</v>
      </c>
      <c r="AS5207" t="s">
        <v>1107</v>
      </c>
    </row>
    <row r="5208" spans="44:45" x14ac:dyDescent="0.15">
      <c r="AR5208" t="s">
        <v>564</v>
      </c>
      <c r="AS5208" t="s">
        <v>2046</v>
      </c>
    </row>
    <row r="5209" spans="44:45" x14ac:dyDescent="0.15">
      <c r="AR5209" t="s">
        <v>564</v>
      </c>
      <c r="AS5209" t="s">
        <v>1060</v>
      </c>
    </row>
    <row r="5210" spans="44:45" x14ac:dyDescent="0.15">
      <c r="AR5210" t="s">
        <v>564</v>
      </c>
      <c r="AS5210" t="s">
        <v>1061</v>
      </c>
    </row>
    <row r="5211" spans="44:45" x14ac:dyDescent="0.15">
      <c r="AR5211" t="s">
        <v>564</v>
      </c>
      <c r="AS5211" t="s">
        <v>1053</v>
      </c>
    </row>
    <row r="5212" spans="44:45" x14ac:dyDescent="0.15">
      <c r="AR5212" t="s">
        <v>564</v>
      </c>
      <c r="AS5212" t="s">
        <v>1062</v>
      </c>
    </row>
    <row r="5213" spans="44:45" x14ac:dyDescent="0.15">
      <c r="AR5213" t="s">
        <v>564</v>
      </c>
      <c r="AS5213" t="s">
        <v>2047</v>
      </c>
    </row>
    <row r="5214" spans="44:45" x14ac:dyDescent="0.15">
      <c r="AR5214" t="s">
        <v>564</v>
      </c>
      <c r="AS5214" t="s">
        <v>1070</v>
      </c>
    </row>
    <row r="5215" spans="44:45" x14ac:dyDescent="0.15">
      <c r="AR5215" t="s">
        <v>564</v>
      </c>
      <c r="AS5215" t="s">
        <v>2048</v>
      </c>
    </row>
    <row r="5216" spans="44:45" x14ac:dyDescent="0.15">
      <c r="AR5216" t="s">
        <v>453</v>
      </c>
      <c r="AS5216" t="s">
        <v>2049</v>
      </c>
    </row>
    <row r="5217" spans="44:45" x14ac:dyDescent="0.15">
      <c r="AR5217" t="s">
        <v>453</v>
      </c>
      <c r="AS5217" t="s">
        <v>1044</v>
      </c>
    </row>
    <row r="5218" spans="44:45" x14ac:dyDescent="0.15">
      <c r="AR5218" t="s">
        <v>453</v>
      </c>
      <c r="AS5218" t="s">
        <v>1061</v>
      </c>
    </row>
    <row r="5219" spans="44:45" x14ac:dyDescent="0.15">
      <c r="AR5219" t="s">
        <v>453</v>
      </c>
      <c r="AS5219" t="s">
        <v>1053</v>
      </c>
    </row>
    <row r="5220" spans="44:45" x14ac:dyDescent="0.15">
      <c r="AR5220" t="s">
        <v>453</v>
      </c>
      <c r="AS5220" t="s">
        <v>2050</v>
      </c>
    </row>
    <row r="5221" spans="44:45" x14ac:dyDescent="0.15">
      <c r="AR5221" t="s">
        <v>453</v>
      </c>
      <c r="AS5221" t="s">
        <v>1060</v>
      </c>
    </row>
    <row r="5222" spans="44:45" x14ac:dyDescent="0.15">
      <c r="AR5222" t="s">
        <v>453</v>
      </c>
      <c r="AS5222" t="s">
        <v>1061</v>
      </c>
    </row>
    <row r="5223" spans="44:45" x14ac:dyDescent="0.15">
      <c r="AR5223" t="s">
        <v>453</v>
      </c>
      <c r="AS5223" t="s">
        <v>1053</v>
      </c>
    </row>
    <row r="5224" spans="44:45" x14ac:dyDescent="0.15">
      <c r="AR5224" t="s">
        <v>453</v>
      </c>
      <c r="AS5224" t="s">
        <v>1062</v>
      </c>
    </row>
    <row r="5225" spans="44:45" x14ac:dyDescent="0.15">
      <c r="AR5225" t="s">
        <v>453</v>
      </c>
      <c r="AS5225" t="s">
        <v>2051</v>
      </c>
    </row>
    <row r="5226" spans="44:45" x14ac:dyDescent="0.15">
      <c r="AR5226" t="s">
        <v>453</v>
      </c>
      <c r="AS5226" t="s">
        <v>1070</v>
      </c>
    </row>
    <row r="5227" spans="44:45" x14ac:dyDescent="0.15">
      <c r="AR5227" t="s">
        <v>453</v>
      </c>
      <c r="AS5227" t="s">
        <v>2052</v>
      </c>
    </row>
    <row r="5228" spans="44:45" x14ac:dyDescent="0.15">
      <c r="AR5228" t="s">
        <v>498</v>
      </c>
      <c r="AS5228" t="s">
        <v>1920</v>
      </c>
    </row>
    <row r="5229" spans="44:45" x14ac:dyDescent="0.15">
      <c r="AR5229" t="s">
        <v>498</v>
      </c>
      <c r="AS5229" t="s">
        <v>1044</v>
      </c>
    </row>
    <row r="5230" spans="44:45" x14ac:dyDescent="0.15">
      <c r="AR5230" t="s">
        <v>498</v>
      </c>
      <c r="AS5230" t="s">
        <v>1045</v>
      </c>
    </row>
    <row r="5231" spans="44:45" x14ac:dyDescent="0.15">
      <c r="AR5231" t="s">
        <v>498</v>
      </c>
      <c r="AS5231" t="s">
        <v>1055</v>
      </c>
    </row>
    <row r="5232" spans="44:45" x14ac:dyDescent="0.15">
      <c r="AR5232" t="s">
        <v>498</v>
      </c>
      <c r="AS5232" t="s">
        <v>1093</v>
      </c>
    </row>
    <row r="5233" spans="44:45" x14ac:dyDescent="0.15">
      <c r="AR5233" t="s">
        <v>498</v>
      </c>
      <c r="AS5233" t="s">
        <v>2053</v>
      </c>
    </row>
    <row r="5234" spans="44:45" x14ac:dyDescent="0.15">
      <c r="AR5234" t="s">
        <v>498</v>
      </c>
      <c r="AS5234" t="s">
        <v>1060</v>
      </c>
    </row>
    <row r="5235" spans="44:45" x14ac:dyDescent="0.15">
      <c r="AR5235" t="s">
        <v>498</v>
      </c>
      <c r="AS5235" t="s">
        <v>1061</v>
      </c>
    </row>
    <row r="5236" spans="44:45" x14ac:dyDescent="0.15">
      <c r="AR5236" t="s">
        <v>498</v>
      </c>
      <c r="AS5236" t="s">
        <v>1082</v>
      </c>
    </row>
    <row r="5237" spans="44:45" x14ac:dyDescent="0.15">
      <c r="AR5237" t="s">
        <v>498</v>
      </c>
      <c r="AS5237" t="s">
        <v>2054</v>
      </c>
    </row>
    <row r="5238" spans="44:45" x14ac:dyDescent="0.15">
      <c r="AR5238" t="s">
        <v>498</v>
      </c>
      <c r="AS5238" t="s">
        <v>2055</v>
      </c>
    </row>
    <row r="5239" spans="44:45" x14ac:dyDescent="0.15">
      <c r="AR5239" t="s">
        <v>319</v>
      </c>
      <c r="AS5239" t="s">
        <v>2056</v>
      </c>
    </row>
    <row r="5240" spans="44:45" x14ac:dyDescent="0.15">
      <c r="AR5240" t="s">
        <v>319</v>
      </c>
      <c r="AS5240" t="s">
        <v>1044</v>
      </c>
    </row>
    <row r="5241" spans="44:45" x14ac:dyDescent="0.15">
      <c r="AR5241" t="s">
        <v>319</v>
      </c>
      <c r="AS5241" t="s">
        <v>1045</v>
      </c>
    </row>
    <row r="5242" spans="44:45" x14ac:dyDescent="0.15">
      <c r="AR5242" t="s">
        <v>319</v>
      </c>
      <c r="AS5242" t="s">
        <v>1053</v>
      </c>
    </row>
    <row r="5243" spans="44:45" x14ac:dyDescent="0.15">
      <c r="AR5243" t="s">
        <v>319</v>
      </c>
      <c r="AS5243" t="s">
        <v>1047</v>
      </c>
    </row>
    <row r="5244" spans="44:45" x14ac:dyDescent="0.15">
      <c r="AR5244" t="s">
        <v>319</v>
      </c>
      <c r="AS5244" t="s">
        <v>1614</v>
      </c>
    </row>
    <row r="5245" spans="44:45" x14ac:dyDescent="0.15">
      <c r="AR5245" t="s">
        <v>319</v>
      </c>
      <c r="AS5245" t="s">
        <v>1070</v>
      </c>
    </row>
    <row r="5246" spans="44:45" x14ac:dyDescent="0.15">
      <c r="AR5246" t="s">
        <v>319</v>
      </c>
      <c r="AS5246" t="s">
        <v>2057</v>
      </c>
    </row>
    <row r="5247" spans="44:45" x14ac:dyDescent="0.15">
      <c r="AR5247" t="s">
        <v>319</v>
      </c>
      <c r="AS5247" t="s">
        <v>1060</v>
      </c>
    </row>
    <row r="5248" spans="44:45" x14ac:dyDescent="0.15">
      <c r="AR5248" t="s">
        <v>319</v>
      </c>
      <c r="AS5248" t="s">
        <v>1087</v>
      </c>
    </row>
    <row r="5249" spans="44:45" x14ac:dyDescent="0.15">
      <c r="AR5249" t="s">
        <v>319</v>
      </c>
      <c r="AS5249" t="s">
        <v>1053</v>
      </c>
    </row>
    <row r="5250" spans="44:45" x14ac:dyDescent="0.15">
      <c r="AR5250" t="s">
        <v>319</v>
      </c>
      <c r="AS5250" t="s">
        <v>1108</v>
      </c>
    </row>
    <row r="5251" spans="44:45" x14ac:dyDescent="0.15">
      <c r="AR5251" t="s">
        <v>319</v>
      </c>
      <c r="AS5251" t="s">
        <v>1076</v>
      </c>
    </row>
    <row r="5252" spans="44:45" x14ac:dyDescent="0.15">
      <c r="AR5252" t="s">
        <v>319</v>
      </c>
      <c r="AS5252" t="s">
        <v>1447</v>
      </c>
    </row>
    <row r="5253" spans="44:45" x14ac:dyDescent="0.15">
      <c r="AR5253" t="s">
        <v>507</v>
      </c>
      <c r="AS5253" t="s">
        <v>1413</v>
      </c>
    </row>
    <row r="5254" spans="44:45" x14ac:dyDescent="0.15">
      <c r="AR5254" t="s">
        <v>507</v>
      </c>
      <c r="AS5254" t="s">
        <v>1044</v>
      </c>
    </row>
    <row r="5255" spans="44:45" x14ac:dyDescent="0.15">
      <c r="AR5255" t="s">
        <v>507</v>
      </c>
      <c r="AS5255" t="s">
        <v>1045</v>
      </c>
    </row>
    <row r="5256" spans="44:45" x14ac:dyDescent="0.15">
      <c r="AR5256" t="s">
        <v>507</v>
      </c>
      <c r="AS5256" t="s">
        <v>1053</v>
      </c>
    </row>
    <row r="5257" spans="44:45" x14ac:dyDescent="0.15">
      <c r="AR5257" t="s">
        <v>507</v>
      </c>
      <c r="AS5257" t="s">
        <v>1047</v>
      </c>
    </row>
    <row r="5258" spans="44:45" x14ac:dyDescent="0.15">
      <c r="AR5258" t="s">
        <v>507</v>
      </c>
      <c r="AS5258" t="s">
        <v>2058</v>
      </c>
    </row>
    <row r="5259" spans="44:45" x14ac:dyDescent="0.15">
      <c r="AR5259" t="s">
        <v>507</v>
      </c>
      <c r="AS5259" t="s">
        <v>1070</v>
      </c>
    </row>
    <row r="5260" spans="44:45" x14ac:dyDescent="0.15">
      <c r="AR5260" t="s">
        <v>507</v>
      </c>
      <c r="AS5260" t="s">
        <v>1071</v>
      </c>
    </row>
    <row r="5261" spans="44:45" x14ac:dyDescent="0.15">
      <c r="AR5261" t="s">
        <v>507</v>
      </c>
      <c r="AS5261" t="s">
        <v>2059</v>
      </c>
    </row>
    <row r="5262" spans="44:45" x14ac:dyDescent="0.15">
      <c r="AR5262" t="s">
        <v>507</v>
      </c>
      <c r="AS5262" t="s">
        <v>2055</v>
      </c>
    </row>
    <row r="5263" spans="44:45" x14ac:dyDescent="0.15">
      <c r="AR5263" t="s">
        <v>566</v>
      </c>
      <c r="AS5263" t="s">
        <v>2060</v>
      </c>
    </row>
    <row r="5264" spans="44:45" x14ac:dyDescent="0.15">
      <c r="AR5264" t="s">
        <v>566</v>
      </c>
      <c r="AS5264" t="s">
        <v>1044</v>
      </c>
    </row>
    <row r="5265" spans="44:45" x14ac:dyDescent="0.15">
      <c r="AR5265" t="s">
        <v>566</v>
      </c>
      <c r="AS5265" t="s">
        <v>1061</v>
      </c>
    </row>
    <row r="5266" spans="44:45" x14ac:dyDescent="0.15">
      <c r="AR5266" t="s">
        <v>566</v>
      </c>
      <c r="AS5266" t="s">
        <v>1109</v>
      </c>
    </row>
    <row r="5267" spans="44:45" x14ac:dyDescent="0.15">
      <c r="AR5267" t="s">
        <v>566</v>
      </c>
      <c r="AS5267" t="s">
        <v>2061</v>
      </c>
    </row>
    <row r="5268" spans="44:45" x14ac:dyDescent="0.15">
      <c r="AR5268" t="s">
        <v>566</v>
      </c>
      <c r="AS5268" t="s">
        <v>1051</v>
      </c>
    </row>
    <row r="5269" spans="44:45" x14ac:dyDescent="0.15">
      <c r="AR5269" t="s">
        <v>566</v>
      </c>
      <c r="AS5269" t="s">
        <v>1061</v>
      </c>
    </row>
    <row r="5270" spans="44:45" x14ac:dyDescent="0.15">
      <c r="AR5270" t="s">
        <v>566</v>
      </c>
      <c r="AS5270" t="s">
        <v>1053</v>
      </c>
    </row>
    <row r="5271" spans="44:45" x14ac:dyDescent="0.15">
      <c r="AR5271" t="s">
        <v>566</v>
      </c>
      <c r="AS5271" t="s">
        <v>1080</v>
      </c>
    </row>
    <row r="5272" spans="44:45" x14ac:dyDescent="0.15">
      <c r="AR5272" t="s">
        <v>566</v>
      </c>
      <c r="AS5272" t="s">
        <v>1076</v>
      </c>
    </row>
    <row r="5273" spans="44:45" x14ac:dyDescent="0.15">
      <c r="AR5273" t="s">
        <v>566</v>
      </c>
      <c r="AS5273" t="s">
        <v>2062</v>
      </c>
    </row>
    <row r="5274" spans="44:45" x14ac:dyDescent="0.15">
      <c r="AR5274" t="s">
        <v>566</v>
      </c>
      <c r="AS5274" t="s">
        <v>1060</v>
      </c>
    </row>
    <row r="5275" spans="44:45" x14ac:dyDescent="0.15">
      <c r="AR5275" t="s">
        <v>566</v>
      </c>
      <c r="AS5275" t="s">
        <v>1061</v>
      </c>
    </row>
    <row r="5276" spans="44:45" x14ac:dyDescent="0.15">
      <c r="AR5276" t="s">
        <v>566</v>
      </c>
      <c r="AS5276" t="s">
        <v>1082</v>
      </c>
    </row>
    <row r="5277" spans="44:45" x14ac:dyDescent="0.15">
      <c r="AR5277" t="s">
        <v>566</v>
      </c>
      <c r="AS5277" t="s">
        <v>1431</v>
      </c>
    </row>
    <row r="5278" spans="44:45" x14ac:dyDescent="0.15">
      <c r="AR5278" t="s">
        <v>448</v>
      </c>
      <c r="AS5278" t="s">
        <v>1420</v>
      </c>
    </row>
    <row r="5279" spans="44:45" x14ac:dyDescent="0.15">
      <c r="AR5279" t="s">
        <v>448</v>
      </c>
      <c r="AS5279" t="s">
        <v>1110</v>
      </c>
    </row>
    <row r="5280" spans="44:45" x14ac:dyDescent="0.15">
      <c r="AR5280" t="s">
        <v>448</v>
      </c>
      <c r="AS5280" t="s">
        <v>1111</v>
      </c>
    </row>
    <row r="5281" spans="44:45" x14ac:dyDescent="0.15">
      <c r="AR5281" t="s">
        <v>448</v>
      </c>
      <c r="AS5281" t="s">
        <v>1112</v>
      </c>
    </row>
    <row r="5282" spans="44:45" x14ac:dyDescent="0.15">
      <c r="AR5282" t="s">
        <v>448</v>
      </c>
      <c r="AS5282" t="s">
        <v>1113</v>
      </c>
    </row>
    <row r="5283" spans="44:45" x14ac:dyDescent="0.15">
      <c r="AR5283" t="s">
        <v>448</v>
      </c>
      <c r="AS5283" t="s">
        <v>1623</v>
      </c>
    </row>
    <row r="5284" spans="44:45" x14ac:dyDescent="0.15">
      <c r="AR5284" t="s">
        <v>448</v>
      </c>
      <c r="AS5284" t="s">
        <v>1114</v>
      </c>
    </row>
    <row r="5285" spans="44:45" x14ac:dyDescent="0.15">
      <c r="AR5285" t="s">
        <v>448</v>
      </c>
      <c r="AS5285" t="s">
        <v>1115</v>
      </c>
    </row>
    <row r="5286" spans="44:45" x14ac:dyDescent="0.15">
      <c r="AR5286" t="s">
        <v>448</v>
      </c>
      <c r="AS5286" t="s">
        <v>1082</v>
      </c>
    </row>
    <row r="5287" spans="44:45" x14ac:dyDescent="0.15">
      <c r="AR5287" t="s">
        <v>448</v>
      </c>
      <c r="AS5287" t="s">
        <v>1113</v>
      </c>
    </row>
    <row r="5288" spans="44:45" x14ac:dyDescent="0.15">
      <c r="AR5288" t="s">
        <v>448</v>
      </c>
      <c r="AS5288" t="s">
        <v>1076</v>
      </c>
    </row>
    <row r="5289" spans="44:45" x14ac:dyDescent="0.15">
      <c r="AR5289" t="s">
        <v>448</v>
      </c>
      <c r="AS5289" t="s">
        <v>2063</v>
      </c>
    </row>
    <row r="5290" spans="44:45" x14ac:dyDescent="0.15">
      <c r="AR5290" t="s">
        <v>448</v>
      </c>
      <c r="AS5290" t="s">
        <v>2064</v>
      </c>
    </row>
    <row r="5291" spans="44:45" x14ac:dyDescent="0.15">
      <c r="AR5291" t="s">
        <v>455</v>
      </c>
      <c r="AS5291" t="s">
        <v>1626</v>
      </c>
    </row>
    <row r="5292" spans="44:45" x14ac:dyDescent="0.15">
      <c r="AR5292" t="s">
        <v>455</v>
      </c>
      <c r="AS5292" t="s">
        <v>1044</v>
      </c>
    </row>
    <row r="5293" spans="44:45" x14ac:dyDescent="0.15">
      <c r="AR5293" t="s">
        <v>455</v>
      </c>
      <c r="AS5293" t="s">
        <v>1087</v>
      </c>
    </row>
    <row r="5294" spans="44:45" x14ac:dyDescent="0.15">
      <c r="AR5294" t="s">
        <v>455</v>
      </c>
      <c r="AS5294" t="s">
        <v>1053</v>
      </c>
    </row>
    <row r="5295" spans="44:45" x14ac:dyDescent="0.15">
      <c r="AR5295" t="s">
        <v>455</v>
      </c>
      <c r="AS5295" t="s">
        <v>1080</v>
      </c>
    </row>
    <row r="5296" spans="44:45" x14ac:dyDescent="0.15">
      <c r="AR5296" t="s">
        <v>455</v>
      </c>
      <c r="AS5296" t="s">
        <v>1064</v>
      </c>
    </row>
    <row r="5297" spans="44:45" x14ac:dyDescent="0.15">
      <c r="AR5297" t="s">
        <v>455</v>
      </c>
      <c r="AS5297" t="s">
        <v>1425</v>
      </c>
    </row>
    <row r="5298" spans="44:45" x14ac:dyDescent="0.15">
      <c r="AR5298" t="s">
        <v>455</v>
      </c>
      <c r="AS5298" t="s">
        <v>1060</v>
      </c>
    </row>
    <row r="5299" spans="44:45" x14ac:dyDescent="0.15">
      <c r="AR5299" t="s">
        <v>455</v>
      </c>
      <c r="AS5299" t="s">
        <v>1087</v>
      </c>
    </row>
    <row r="5300" spans="44:45" x14ac:dyDescent="0.15">
      <c r="AR5300" t="s">
        <v>455</v>
      </c>
      <c r="AS5300" t="s">
        <v>1053</v>
      </c>
    </row>
    <row r="5301" spans="44:45" x14ac:dyDescent="0.15">
      <c r="AR5301" t="s">
        <v>455</v>
      </c>
      <c r="AS5301" t="s">
        <v>1118</v>
      </c>
    </row>
    <row r="5302" spans="44:45" x14ac:dyDescent="0.15">
      <c r="AR5302" t="s">
        <v>455</v>
      </c>
      <c r="AS5302" t="s">
        <v>1117</v>
      </c>
    </row>
    <row r="5303" spans="44:45" x14ac:dyDescent="0.15">
      <c r="AR5303" t="s">
        <v>455</v>
      </c>
      <c r="AS5303" t="s">
        <v>2065</v>
      </c>
    </row>
    <row r="5304" spans="44:45" x14ac:dyDescent="0.15">
      <c r="AR5304" t="s">
        <v>455</v>
      </c>
      <c r="AS5304" t="s">
        <v>1070</v>
      </c>
    </row>
    <row r="5305" spans="44:45" x14ac:dyDescent="0.15">
      <c r="AR5305" t="s">
        <v>455</v>
      </c>
      <c r="AS5305" t="s">
        <v>1806</v>
      </c>
    </row>
    <row r="5306" spans="44:45" x14ac:dyDescent="0.15">
      <c r="AR5306" t="s">
        <v>496</v>
      </c>
      <c r="AS5306" t="s">
        <v>1428</v>
      </c>
    </row>
    <row r="5307" spans="44:45" x14ac:dyDescent="0.15">
      <c r="AR5307" t="s">
        <v>496</v>
      </c>
      <c r="AS5307" t="s">
        <v>1044</v>
      </c>
    </row>
    <row r="5308" spans="44:45" x14ac:dyDescent="0.15">
      <c r="AR5308" t="s">
        <v>496</v>
      </c>
      <c r="AS5308" t="s">
        <v>1087</v>
      </c>
    </row>
    <row r="5309" spans="44:45" x14ac:dyDescent="0.15">
      <c r="AR5309" t="s">
        <v>496</v>
      </c>
      <c r="AS5309" t="s">
        <v>1053</v>
      </c>
    </row>
    <row r="5310" spans="44:45" x14ac:dyDescent="0.15">
      <c r="AR5310" t="s">
        <v>496</v>
      </c>
      <c r="AS5310" t="s">
        <v>1047</v>
      </c>
    </row>
    <row r="5311" spans="44:45" x14ac:dyDescent="0.15">
      <c r="AR5311" t="s">
        <v>496</v>
      </c>
      <c r="AS5311" t="s">
        <v>1092</v>
      </c>
    </row>
    <row r="5312" spans="44:45" x14ac:dyDescent="0.15">
      <c r="AR5312" t="s">
        <v>496</v>
      </c>
      <c r="AS5312" t="s">
        <v>1793</v>
      </c>
    </row>
    <row r="5313" spans="44:45" x14ac:dyDescent="0.15">
      <c r="AR5313" t="s">
        <v>496</v>
      </c>
      <c r="AS5313" t="s">
        <v>1086</v>
      </c>
    </row>
    <row r="5314" spans="44:45" x14ac:dyDescent="0.15">
      <c r="AR5314" t="s">
        <v>496</v>
      </c>
      <c r="AS5314" t="s">
        <v>1061</v>
      </c>
    </row>
    <row r="5315" spans="44:45" x14ac:dyDescent="0.15">
      <c r="AR5315" t="s">
        <v>496</v>
      </c>
      <c r="AS5315" t="s">
        <v>1083</v>
      </c>
    </row>
    <row r="5316" spans="44:45" x14ac:dyDescent="0.15">
      <c r="AR5316" t="s">
        <v>496</v>
      </c>
      <c r="AS5316" t="s">
        <v>1047</v>
      </c>
    </row>
    <row r="5317" spans="44:45" x14ac:dyDescent="0.15">
      <c r="AR5317" t="s">
        <v>496</v>
      </c>
      <c r="AS5317" t="s">
        <v>1048</v>
      </c>
    </row>
    <row r="5318" spans="44:45" x14ac:dyDescent="0.15">
      <c r="AR5318" t="s">
        <v>496</v>
      </c>
      <c r="AS5318" t="s">
        <v>1098</v>
      </c>
    </row>
    <row r="5319" spans="44:45" x14ac:dyDescent="0.15">
      <c r="AR5319" t="s">
        <v>496</v>
      </c>
      <c r="AS5319" t="s">
        <v>2066</v>
      </c>
    </row>
    <row r="5320" spans="44:45" x14ac:dyDescent="0.15">
      <c r="AR5320" t="s">
        <v>496</v>
      </c>
      <c r="AS5320" t="s">
        <v>1622</v>
      </c>
    </row>
    <row r="5321" spans="44:45" x14ac:dyDescent="0.15">
      <c r="AR5321" t="s">
        <v>268</v>
      </c>
      <c r="AS5321" t="s">
        <v>1432</v>
      </c>
    </row>
    <row r="5322" spans="44:45" x14ac:dyDescent="0.15">
      <c r="AR5322" t="s">
        <v>268</v>
      </c>
      <c r="AS5322" t="s">
        <v>1044</v>
      </c>
    </row>
    <row r="5323" spans="44:45" x14ac:dyDescent="0.15">
      <c r="AR5323" t="s">
        <v>268</v>
      </c>
      <c r="AS5323" t="s">
        <v>1061</v>
      </c>
    </row>
    <row r="5324" spans="44:45" x14ac:dyDescent="0.15">
      <c r="AR5324" t="s">
        <v>268</v>
      </c>
      <c r="AS5324" t="s">
        <v>1053</v>
      </c>
    </row>
    <row r="5325" spans="44:45" x14ac:dyDescent="0.15">
      <c r="AR5325" t="s">
        <v>268</v>
      </c>
      <c r="AS5325" t="s">
        <v>1108</v>
      </c>
    </row>
    <row r="5326" spans="44:45" x14ac:dyDescent="0.15">
      <c r="AR5326" t="s">
        <v>268</v>
      </c>
      <c r="AS5326" t="s">
        <v>2067</v>
      </c>
    </row>
    <row r="5327" spans="44:45" x14ac:dyDescent="0.15">
      <c r="AR5327" t="s">
        <v>268</v>
      </c>
      <c r="AS5327" t="s">
        <v>1060</v>
      </c>
    </row>
    <row r="5328" spans="44:45" x14ac:dyDescent="0.15">
      <c r="AR5328" t="s">
        <v>268</v>
      </c>
      <c r="AS5328" t="s">
        <v>1087</v>
      </c>
    </row>
    <row r="5329" spans="44:45" x14ac:dyDescent="0.15">
      <c r="AR5329" t="s">
        <v>268</v>
      </c>
      <c r="AS5329" t="s">
        <v>1053</v>
      </c>
    </row>
    <row r="5330" spans="44:45" x14ac:dyDescent="0.15">
      <c r="AR5330" t="s">
        <v>268</v>
      </c>
      <c r="AS5330" t="s">
        <v>1108</v>
      </c>
    </row>
    <row r="5331" spans="44:45" x14ac:dyDescent="0.15">
      <c r="AR5331" t="s">
        <v>268</v>
      </c>
      <c r="AS5331" t="s">
        <v>1076</v>
      </c>
    </row>
    <row r="5332" spans="44:45" x14ac:dyDescent="0.15">
      <c r="AR5332" t="s">
        <v>268</v>
      </c>
      <c r="AS5332" t="s">
        <v>2068</v>
      </c>
    </row>
    <row r="5333" spans="44:45" x14ac:dyDescent="0.15">
      <c r="AR5333" t="s">
        <v>268</v>
      </c>
      <c r="AS5333" t="s">
        <v>1937</v>
      </c>
    </row>
    <row r="5334" spans="44:45" x14ac:dyDescent="0.15">
      <c r="AR5334" t="s">
        <v>366</v>
      </c>
      <c r="AS5334" t="s">
        <v>1363</v>
      </c>
    </row>
    <row r="5335" spans="44:45" x14ac:dyDescent="0.15">
      <c r="AR5335" t="s">
        <v>366</v>
      </c>
      <c r="AS5335" t="s">
        <v>1044</v>
      </c>
    </row>
    <row r="5336" spans="44:45" x14ac:dyDescent="0.15">
      <c r="AR5336" t="s">
        <v>366</v>
      </c>
      <c r="AS5336" t="s">
        <v>1045</v>
      </c>
    </row>
    <row r="5337" spans="44:45" x14ac:dyDescent="0.15">
      <c r="AR5337" t="s">
        <v>366</v>
      </c>
      <c r="AS5337" t="s">
        <v>1053</v>
      </c>
    </row>
    <row r="5338" spans="44:45" x14ac:dyDescent="0.15">
      <c r="AR5338" t="s">
        <v>366</v>
      </c>
      <c r="AS5338" t="s">
        <v>1047</v>
      </c>
    </row>
    <row r="5339" spans="44:45" x14ac:dyDescent="0.15">
      <c r="AR5339" t="s">
        <v>366</v>
      </c>
      <c r="AS5339" t="s">
        <v>2069</v>
      </c>
    </row>
    <row r="5340" spans="44:45" x14ac:dyDescent="0.15">
      <c r="AR5340" t="s">
        <v>366</v>
      </c>
      <c r="AS5340" t="s">
        <v>1044</v>
      </c>
    </row>
    <row r="5341" spans="44:45" x14ac:dyDescent="0.15">
      <c r="AR5341" t="s">
        <v>366</v>
      </c>
      <c r="AS5341" t="s">
        <v>1052</v>
      </c>
    </row>
    <row r="5342" spans="44:45" x14ac:dyDescent="0.15">
      <c r="AR5342" t="s">
        <v>366</v>
      </c>
      <c r="AS5342" t="s">
        <v>1053</v>
      </c>
    </row>
    <row r="5343" spans="44:45" x14ac:dyDescent="0.15">
      <c r="AR5343" t="s">
        <v>366</v>
      </c>
      <c r="AS5343" t="s">
        <v>1080</v>
      </c>
    </row>
    <row r="5344" spans="44:45" x14ac:dyDescent="0.15">
      <c r="AR5344" t="s">
        <v>366</v>
      </c>
      <c r="AS5344" t="s">
        <v>1064</v>
      </c>
    </row>
    <row r="5345" spans="44:45" x14ac:dyDescent="0.15">
      <c r="AR5345" t="s">
        <v>366</v>
      </c>
      <c r="AS5345" t="s">
        <v>1098</v>
      </c>
    </row>
    <row r="5346" spans="44:45" x14ac:dyDescent="0.15">
      <c r="AR5346" t="s">
        <v>366</v>
      </c>
      <c r="AS5346" t="s">
        <v>2070</v>
      </c>
    </row>
    <row r="5347" spans="44:45" x14ac:dyDescent="0.15">
      <c r="AR5347" t="s">
        <v>366</v>
      </c>
      <c r="AS5347" t="s">
        <v>1060</v>
      </c>
    </row>
    <row r="5348" spans="44:45" x14ac:dyDescent="0.15">
      <c r="AR5348" t="s">
        <v>366</v>
      </c>
      <c r="AS5348" t="s">
        <v>1061</v>
      </c>
    </row>
    <row r="5349" spans="44:45" x14ac:dyDescent="0.15">
      <c r="AR5349" t="s">
        <v>366</v>
      </c>
      <c r="AS5349" t="s">
        <v>1082</v>
      </c>
    </row>
    <row r="5350" spans="44:45" x14ac:dyDescent="0.15">
      <c r="AR5350" t="s">
        <v>366</v>
      </c>
      <c r="AS5350" t="s">
        <v>2071</v>
      </c>
    </row>
    <row r="5351" spans="44:45" x14ac:dyDescent="0.15">
      <c r="AR5351" t="s">
        <v>414</v>
      </c>
      <c r="AS5351" t="s">
        <v>2072</v>
      </c>
    </row>
    <row r="5352" spans="44:45" x14ac:dyDescent="0.15">
      <c r="AR5352" t="s">
        <v>414</v>
      </c>
      <c r="AS5352" t="s">
        <v>1044</v>
      </c>
    </row>
    <row r="5353" spans="44:45" x14ac:dyDescent="0.15">
      <c r="AR5353" t="s">
        <v>414</v>
      </c>
      <c r="AS5353" t="s">
        <v>1045</v>
      </c>
    </row>
    <row r="5354" spans="44:45" x14ac:dyDescent="0.15">
      <c r="AR5354" t="s">
        <v>414</v>
      </c>
      <c r="AS5354" t="s">
        <v>1046</v>
      </c>
    </row>
    <row r="5355" spans="44:45" x14ac:dyDescent="0.15">
      <c r="AR5355" t="s">
        <v>414</v>
      </c>
      <c r="AS5355" t="s">
        <v>1047</v>
      </c>
    </row>
    <row r="5356" spans="44:45" x14ac:dyDescent="0.15">
      <c r="AR5356" t="s">
        <v>414</v>
      </c>
      <c r="AS5356" t="s">
        <v>1064</v>
      </c>
    </row>
    <row r="5357" spans="44:45" x14ac:dyDescent="0.15">
      <c r="AR5357" t="s">
        <v>414</v>
      </c>
      <c r="AS5357" t="s">
        <v>1634</v>
      </c>
    </row>
    <row r="5358" spans="44:45" x14ac:dyDescent="0.15">
      <c r="AR5358" t="s">
        <v>414</v>
      </c>
      <c r="AS5358" t="s">
        <v>1099</v>
      </c>
    </row>
    <row r="5359" spans="44:45" x14ac:dyDescent="0.15">
      <c r="AR5359" t="s">
        <v>414</v>
      </c>
      <c r="AS5359" t="s">
        <v>1074</v>
      </c>
    </row>
    <row r="5360" spans="44:45" x14ac:dyDescent="0.15">
      <c r="AR5360" t="s">
        <v>414</v>
      </c>
      <c r="AS5360" t="s">
        <v>1075</v>
      </c>
    </row>
    <row r="5361" spans="44:45" x14ac:dyDescent="0.15">
      <c r="AR5361" t="s">
        <v>414</v>
      </c>
      <c r="AS5361" t="s">
        <v>1062</v>
      </c>
    </row>
    <row r="5362" spans="44:45" x14ac:dyDescent="0.15">
      <c r="AR5362" t="s">
        <v>414</v>
      </c>
      <c r="AS5362" t="s">
        <v>2073</v>
      </c>
    </row>
    <row r="5363" spans="44:45" x14ac:dyDescent="0.15">
      <c r="AR5363" t="s">
        <v>414</v>
      </c>
      <c r="AS5363" t="s">
        <v>1060</v>
      </c>
    </row>
    <row r="5364" spans="44:45" x14ac:dyDescent="0.15">
      <c r="AR5364" t="s">
        <v>414</v>
      </c>
      <c r="AS5364" t="s">
        <v>1061</v>
      </c>
    </row>
    <row r="5365" spans="44:45" x14ac:dyDescent="0.15">
      <c r="AR5365" t="s">
        <v>414</v>
      </c>
      <c r="AS5365" t="s">
        <v>1083</v>
      </c>
    </row>
    <row r="5366" spans="44:45" x14ac:dyDescent="0.15">
      <c r="AR5366" t="s">
        <v>414</v>
      </c>
      <c r="AS5366" t="s">
        <v>1062</v>
      </c>
    </row>
    <row r="5367" spans="44:45" x14ac:dyDescent="0.15">
      <c r="AR5367" t="s">
        <v>414</v>
      </c>
      <c r="AS5367" t="s">
        <v>2074</v>
      </c>
    </row>
    <row r="5368" spans="44:45" x14ac:dyDescent="0.15">
      <c r="AR5368" t="s">
        <v>316</v>
      </c>
      <c r="AS5368" t="s">
        <v>1440</v>
      </c>
    </row>
    <row r="5369" spans="44:45" x14ac:dyDescent="0.15">
      <c r="AR5369" t="s">
        <v>316</v>
      </c>
      <c r="AS5369" t="s">
        <v>1044</v>
      </c>
    </row>
    <row r="5370" spans="44:45" x14ac:dyDescent="0.15">
      <c r="AR5370" t="s">
        <v>316</v>
      </c>
      <c r="AS5370" t="s">
        <v>1061</v>
      </c>
    </row>
    <row r="5371" spans="44:45" x14ac:dyDescent="0.15">
      <c r="AR5371" t="s">
        <v>316</v>
      </c>
      <c r="AS5371" t="s">
        <v>1109</v>
      </c>
    </row>
    <row r="5372" spans="44:45" x14ac:dyDescent="0.15">
      <c r="AR5372" t="s">
        <v>316</v>
      </c>
      <c r="AS5372" t="s">
        <v>1799</v>
      </c>
    </row>
    <row r="5373" spans="44:45" x14ac:dyDescent="0.15">
      <c r="AR5373" t="s">
        <v>316</v>
      </c>
      <c r="AS5373" t="s">
        <v>1060</v>
      </c>
    </row>
    <row r="5374" spans="44:45" x14ac:dyDescent="0.15">
      <c r="AR5374" t="s">
        <v>316</v>
      </c>
      <c r="AS5374" t="s">
        <v>1061</v>
      </c>
    </row>
    <row r="5375" spans="44:45" x14ac:dyDescent="0.15">
      <c r="AR5375" t="s">
        <v>316</v>
      </c>
      <c r="AS5375" t="s">
        <v>1053</v>
      </c>
    </row>
    <row r="5376" spans="44:45" x14ac:dyDescent="0.15">
      <c r="AR5376" t="s">
        <v>316</v>
      </c>
      <c r="AS5376" t="s">
        <v>1062</v>
      </c>
    </row>
    <row r="5377" spans="44:45" x14ac:dyDescent="0.15">
      <c r="AR5377" t="s">
        <v>316</v>
      </c>
      <c r="AS5377" t="s">
        <v>2075</v>
      </c>
    </row>
    <row r="5378" spans="44:45" x14ac:dyDescent="0.15">
      <c r="AR5378" t="s">
        <v>316</v>
      </c>
      <c r="AS5378" t="s">
        <v>1060</v>
      </c>
    </row>
    <row r="5379" spans="44:45" x14ac:dyDescent="0.15">
      <c r="AR5379" t="s">
        <v>316</v>
      </c>
      <c r="AS5379" t="s">
        <v>1061</v>
      </c>
    </row>
    <row r="5380" spans="44:45" x14ac:dyDescent="0.15">
      <c r="AR5380" t="s">
        <v>316</v>
      </c>
      <c r="AS5380" t="s">
        <v>1082</v>
      </c>
    </row>
    <row r="5381" spans="44:45" x14ac:dyDescent="0.15">
      <c r="AR5381" t="s">
        <v>316</v>
      </c>
      <c r="AS5381" t="s">
        <v>1062</v>
      </c>
    </row>
    <row r="5382" spans="44:45" x14ac:dyDescent="0.15">
      <c r="AR5382" t="s">
        <v>316</v>
      </c>
      <c r="AS5382" t="s">
        <v>1419</v>
      </c>
    </row>
    <row r="5383" spans="44:45" x14ac:dyDescent="0.15">
      <c r="AR5383" t="s">
        <v>567</v>
      </c>
      <c r="AS5383" t="s">
        <v>1444</v>
      </c>
    </row>
    <row r="5384" spans="44:45" x14ac:dyDescent="0.15">
      <c r="AR5384" t="s">
        <v>567</v>
      </c>
      <c r="AS5384" t="s">
        <v>1060</v>
      </c>
    </row>
    <row r="5385" spans="44:45" x14ac:dyDescent="0.15">
      <c r="AR5385" t="s">
        <v>567</v>
      </c>
      <c r="AS5385" t="s">
        <v>1141</v>
      </c>
    </row>
    <row r="5386" spans="44:45" x14ac:dyDescent="0.15">
      <c r="AR5386" t="s">
        <v>567</v>
      </c>
      <c r="AS5386" t="s">
        <v>1053</v>
      </c>
    </row>
    <row r="5387" spans="44:45" x14ac:dyDescent="0.15">
      <c r="AR5387" t="s">
        <v>567</v>
      </c>
      <c r="AS5387" t="s">
        <v>1142</v>
      </c>
    </row>
    <row r="5388" spans="44:45" x14ac:dyDescent="0.15">
      <c r="AR5388" t="s">
        <v>567</v>
      </c>
      <c r="AS5388" t="s">
        <v>1064</v>
      </c>
    </row>
    <row r="5389" spans="44:45" x14ac:dyDescent="0.15">
      <c r="AR5389" t="s">
        <v>567</v>
      </c>
      <c r="AS5389" t="s">
        <v>1143</v>
      </c>
    </row>
    <row r="5390" spans="44:45" x14ac:dyDescent="0.15">
      <c r="AR5390" t="s">
        <v>567</v>
      </c>
      <c r="AS5390" t="s">
        <v>2076</v>
      </c>
    </row>
    <row r="5391" spans="44:45" x14ac:dyDescent="0.15">
      <c r="AR5391" t="s">
        <v>567</v>
      </c>
      <c r="AS5391" t="s">
        <v>1060</v>
      </c>
    </row>
    <row r="5392" spans="44:45" x14ac:dyDescent="0.15">
      <c r="AR5392" t="s">
        <v>567</v>
      </c>
      <c r="AS5392" t="s">
        <v>1061</v>
      </c>
    </row>
    <row r="5393" spans="44:45" x14ac:dyDescent="0.15">
      <c r="AR5393" t="s">
        <v>567</v>
      </c>
      <c r="AS5393" t="s">
        <v>1082</v>
      </c>
    </row>
    <row r="5394" spans="44:45" x14ac:dyDescent="0.15">
      <c r="AR5394" t="s">
        <v>567</v>
      </c>
      <c r="AS5394" t="s">
        <v>1062</v>
      </c>
    </row>
    <row r="5395" spans="44:45" x14ac:dyDescent="0.15">
      <c r="AR5395" t="s">
        <v>567</v>
      </c>
      <c r="AS5395" t="s">
        <v>2077</v>
      </c>
    </row>
    <row r="5396" spans="44:45" x14ac:dyDescent="0.15">
      <c r="AR5396" t="s">
        <v>567</v>
      </c>
      <c r="AS5396" t="s">
        <v>1060</v>
      </c>
    </row>
    <row r="5397" spans="44:45" x14ac:dyDescent="0.15">
      <c r="AR5397" t="s">
        <v>567</v>
      </c>
      <c r="AS5397" t="s">
        <v>1061</v>
      </c>
    </row>
    <row r="5398" spans="44:45" x14ac:dyDescent="0.15">
      <c r="AR5398" t="s">
        <v>567</v>
      </c>
      <c r="AS5398" t="s">
        <v>1082</v>
      </c>
    </row>
    <row r="5399" spans="44:45" x14ac:dyDescent="0.15">
      <c r="AR5399" t="s">
        <v>567</v>
      </c>
      <c r="AS5399" t="s">
        <v>2078</v>
      </c>
    </row>
    <row r="5400" spans="44:45" x14ac:dyDescent="0.15">
      <c r="AR5400" t="s">
        <v>456</v>
      </c>
      <c r="AS5400" t="s">
        <v>1448</v>
      </c>
    </row>
    <row r="5401" spans="44:45" x14ac:dyDescent="0.15">
      <c r="AR5401" t="s">
        <v>456</v>
      </c>
      <c r="AS5401" t="s">
        <v>1044</v>
      </c>
    </row>
    <row r="5402" spans="44:45" x14ac:dyDescent="0.15">
      <c r="AR5402" t="s">
        <v>456</v>
      </c>
      <c r="AS5402" t="s">
        <v>1045</v>
      </c>
    </row>
    <row r="5403" spans="44:45" x14ac:dyDescent="0.15">
      <c r="AR5403" t="s">
        <v>456</v>
      </c>
      <c r="AS5403" t="s">
        <v>1046</v>
      </c>
    </row>
    <row r="5404" spans="44:45" x14ac:dyDescent="0.15">
      <c r="AR5404" t="s">
        <v>456</v>
      </c>
      <c r="AS5404" t="s">
        <v>1047</v>
      </c>
    </row>
    <row r="5405" spans="44:45" x14ac:dyDescent="0.15">
      <c r="AR5405" t="s">
        <v>456</v>
      </c>
      <c r="AS5405" t="s">
        <v>1064</v>
      </c>
    </row>
    <row r="5406" spans="44:45" x14ac:dyDescent="0.15">
      <c r="AR5406" t="s">
        <v>456</v>
      </c>
      <c r="AS5406" t="s">
        <v>1449</v>
      </c>
    </row>
    <row r="5407" spans="44:45" x14ac:dyDescent="0.15">
      <c r="AR5407" t="s">
        <v>456</v>
      </c>
      <c r="AS5407" t="s">
        <v>1044</v>
      </c>
    </row>
    <row r="5408" spans="44:45" x14ac:dyDescent="0.15">
      <c r="AR5408" t="s">
        <v>456</v>
      </c>
      <c r="AS5408" t="s">
        <v>1061</v>
      </c>
    </row>
    <row r="5409" spans="44:45" x14ac:dyDescent="0.15">
      <c r="AR5409" t="s">
        <v>456</v>
      </c>
      <c r="AS5409" t="s">
        <v>1053</v>
      </c>
    </row>
    <row r="5410" spans="44:45" x14ac:dyDescent="0.15">
      <c r="AR5410" t="s">
        <v>456</v>
      </c>
      <c r="AS5410" t="s">
        <v>1062</v>
      </c>
    </row>
    <row r="5411" spans="44:45" x14ac:dyDescent="0.15">
      <c r="AR5411" t="s">
        <v>456</v>
      </c>
      <c r="AS5411" t="s">
        <v>2079</v>
      </c>
    </row>
    <row r="5412" spans="44:45" x14ac:dyDescent="0.15">
      <c r="AR5412" t="s">
        <v>456</v>
      </c>
      <c r="AS5412" t="s">
        <v>1070</v>
      </c>
    </row>
    <row r="5413" spans="44:45" x14ac:dyDescent="0.15">
      <c r="AR5413" t="s">
        <v>456</v>
      </c>
      <c r="AS5413" t="s">
        <v>2080</v>
      </c>
    </row>
    <row r="5414" spans="44:45" x14ac:dyDescent="0.15">
      <c r="AR5414" t="s">
        <v>277</v>
      </c>
      <c r="AS5414" t="s">
        <v>1452</v>
      </c>
    </row>
    <row r="5415" spans="44:45" x14ac:dyDescent="0.15">
      <c r="AR5415" t="s">
        <v>277</v>
      </c>
      <c r="AS5415" t="s">
        <v>1044</v>
      </c>
    </row>
    <row r="5416" spans="44:45" x14ac:dyDescent="0.15">
      <c r="AR5416" t="s">
        <v>277</v>
      </c>
      <c r="AS5416" t="s">
        <v>1061</v>
      </c>
    </row>
    <row r="5417" spans="44:45" x14ac:dyDescent="0.15">
      <c r="AR5417" t="s">
        <v>277</v>
      </c>
      <c r="AS5417" t="s">
        <v>1083</v>
      </c>
    </row>
    <row r="5418" spans="44:45" x14ac:dyDescent="0.15">
      <c r="AR5418" t="s">
        <v>277</v>
      </c>
      <c r="AS5418" t="s">
        <v>1047</v>
      </c>
    </row>
    <row r="5419" spans="44:45" x14ac:dyDescent="0.15">
      <c r="AR5419" t="s">
        <v>277</v>
      </c>
      <c r="AS5419" t="s">
        <v>1092</v>
      </c>
    </row>
    <row r="5420" spans="44:45" x14ac:dyDescent="0.15">
      <c r="AR5420" t="s">
        <v>277</v>
      </c>
      <c r="AS5420" t="s">
        <v>1199</v>
      </c>
    </row>
    <row r="5421" spans="44:45" x14ac:dyDescent="0.15">
      <c r="AR5421" t="s">
        <v>277</v>
      </c>
      <c r="AS5421" t="s">
        <v>1044</v>
      </c>
    </row>
    <row r="5422" spans="44:45" x14ac:dyDescent="0.15">
      <c r="AR5422" t="s">
        <v>277</v>
      </c>
      <c r="AS5422" t="s">
        <v>1061</v>
      </c>
    </row>
    <row r="5423" spans="44:45" x14ac:dyDescent="0.15">
      <c r="AR5423" t="s">
        <v>277</v>
      </c>
      <c r="AS5423" t="s">
        <v>1053</v>
      </c>
    </row>
    <row r="5424" spans="44:45" x14ac:dyDescent="0.15">
      <c r="AR5424" t="s">
        <v>277</v>
      </c>
      <c r="AS5424" t="s">
        <v>2081</v>
      </c>
    </row>
    <row r="5425" spans="44:45" x14ac:dyDescent="0.15">
      <c r="AR5425" t="s">
        <v>277</v>
      </c>
      <c r="AS5425" t="s">
        <v>1932</v>
      </c>
    </row>
    <row r="5426" spans="44:45" x14ac:dyDescent="0.15">
      <c r="AR5426" t="s">
        <v>61</v>
      </c>
      <c r="AS5426" t="s">
        <v>1382</v>
      </c>
    </row>
    <row r="5427" spans="44:45" x14ac:dyDescent="0.15">
      <c r="AR5427" t="s">
        <v>61</v>
      </c>
      <c r="AS5427" t="s">
        <v>1044</v>
      </c>
    </row>
    <row r="5428" spans="44:45" x14ac:dyDescent="0.15">
      <c r="AR5428" t="s">
        <v>61</v>
      </c>
      <c r="AS5428" t="s">
        <v>1045</v>
      </c>
    </row>
    <row r="5429" spans="44:45" x14ac:dyDescent="0.15">
      <c r="AR5429" t="s">
        <v>61</v>
      </c>
      <c r="AS5429" t="s">
        <v>1083</v>
      </c>
    </row>
    <row r="5430" spans="44:45" x14ac:dyDescent="0.15">
      <c r="AR5430" t="s">
        <v>61</v>
      </c>
      <c r="AS5430" t="s">
        <v>1047</v>
      </c>
    </row>
    <row r="5431" spans="44:45" x14ac:dyDescent="0.15">
      <c r="AR5431" t="s">
        <v>61</v>
      </c>
      <c r="AS5431" t="s">
        <v>1048</v>
      </c>
    </row>
    <row r="5432" spans="44:45" x14ac:dyDescent="0.15">
      <c r="AR5432" t="s">
        <v>61</v>
      </c>
      <c r="AS5432" t="s">
        <v>2082</v>
      </c>
    </row>
    <row r="5433" spans="44:45" x14ac:dyDescent="0.15">
      <c r="AR5433" t="s">
        <v>61</v>
      </c>
      <c r="AS5433" t="s">
        <v>1073</v>
      </c>
    </row>
    <row r="5434" spans="44:45" x14ac:dyDescent="0.15">
      <c r="AR5434" t="s">
        <v>61</v>
      </c>
      <c r="AS5434" t="s">
        <v>1074</v>
      </c>
    </row>
    <row r="5435" spans="44:45" x14ac:dyDescent="0.15">
      <c r="AR5435" t="s">
        <v>61</v>
      </c>
      <c r="AS5435" t="s">
        <v>1075</v>
      </c>
    </row>
    <row r="5436" spans="44:45" x14ac:dyDescent="0.15">
      <c r="AR5436" t="s">
        <v>61</v>
      </c>
      <c r="AS5436" t="s">
        <v>1062</v>
      </c>
    </row>
    <row r="5437" spans="44:45" x14ac:dyDescent="0.15">
      <c r="AR5437" t="s">
        <v>61</v>
      </c>
      <c r="AS5437" t="s">
        <v>2083</v>
      </c>
    </row>
    <row r="5438" spans="44:45" x14ac:dyDescent="0.15">
      <c r="AR5438" t="s">
        <v>61</v>
      </c>
      <c r="AS5438" t="s">
        <v>2084</v>
      </c>
    </row>
    <row r="5439" spans="44:45" x14ac:dyDescent="0.15">
      <c r="AR5439" t="s">
        <v>376</v>
      </c>
      <c r="AS5439" t="s">
        <v>1807</v>
      </c>
    </row>
    <row r="5440" spans="44:45" x14ac:dyDescent="0.15">
      <c r="AR5440" t="s">
        <v>376</v>
      </c>
      <c r="AS5440" t="s">
        <v>1060</v>
      </c>
    </row>
    <row r="5441" spans="44:45" x14ac:dyDescent="0.15">
      <c r="AR5441" t="s">
        <v>376</v>
      </c>
      <c r="AS5441" t="s">
        <v>1061</v>
      </c>
    </row>
    <row r="5442" spans="44:45" x14ac:dyDescent="0.15">
      <c r="AR5442" t="s">
        <v>376</v>
      </c>
      <c r="AS5442" t="s">
        <v>1053</v>
      </c>
    </row>
    <row r="5443" spans="44:45" x14ac:dyDescent="0.15">
      <c r="AR5443" t="s">
        <v>376</v>
      </c>
      <c r="AS5443" t="s">
        <v>1808</v>
      </c>
    </row>
    <row r="5444" spans="44:45" x14ac:dyDescent="0.15">
      <c r="AR5444" t="s">
        <v>376</v>
      </c>
      <c r="AS5444" t="s">
        <v>1060</v>
      </c>
    </row>
    <row r="5445" spans="44:45" x14ac:dyDescent="0.15">
      <c r="AR5445" t="s">
        <v>376</v>
      </c>
      <c r="AS5445" t="s">
        <v>1061</v>
      </c>
    </row>
    <row r="5446" spans="44:45" x14ac:dyDescent="0.15">
      <c r="AR5446" t="s">
        <v>376</v>
      </c>
      <c r="AS5446" t="s">
        <v>1082</v>
      </c>
    </row>
    <row r="5447" spans="44:45" x14ac:dyDescent="0.15">
      <c r="AR5447" t="s">
        <v>376</v>
      </c>
      <c r="AS5447" t="s">
        <v>2085</v>
      </c>
    </row>
    <row r="5448" spans="44:45" x14ac:dyDescent="0.15">
      <c r="AR5448" t="s">
        <v>376</v>
      </c>
      <c r="AS5448" t="s">
        <v>1060</v>
      </c>
    </row>
    <row r="5449" spans="44:45" x14ac:dyDescent="0.15">
      <c r="AR5449" t="s">
        <v>376</v>
      </c>
      <c r="AS5449" t="s">
        <v>1061</v>
      </c>
    </row>
    <row r="5450" spans="44:45" x14ac:dyDescent="0.15">
      <c r="AR5450" t="s">
        <v>376</v>
      </c>
      <c r="AS5450" t="s">
        <v>1082</v>
      </c>
    </row>
    <row r="5451" spans="44:45" x14ac:dyDescent="0.15">
      <c r="AR5451" t="s">
        <v>376</v>
      </c>
      <c r="AS5451" t="s">
        <v>1459</v>
      </c>
    </row>
    <row r="5452" spans="44:45" x14ac:dyDescent="0.15">
      <c r="AR5452" t="s">
        <v>406</v>
      </c>
      <c r="AS5452" t="s">
        <v>1401</v>
      </c>
    </row>
    <row r="5453" spans="44:45" x14ac:dyDescent="0.15">
      <c r="AR5453" t="s">
        <v>406</v>
      </c>
      <c r="AS5453" t="s">
        <v>1044</v>
      </c>
    </row>
    <row r="5454" spans="44:45" x14ac:dyDescent="0.15">
      <c r="AR5454" t="s">
        <v>406</v>
      </c>
      <c r="AS5454" t="s">
        <v>1045</v>
      </c>
    </row>
    <row r="5455" spans="44:45" x14ac:dyDescent="0.15">
      <c r="AR5455" t="s">
        <v>406</v>
      </c>
      <c r="AS5455" t="s">
        <v>1055</v>
      </c>
    </row>
    <row r="5456" spans="44:45" x14ac:dyDescent="0.15">
      <c r="AR5456" t="s">
        <v>406</v>
      </c>
      <c r="AS5456" t="s">
        <v>1093</v>
      </c>
    </row>
    <row r="5457" spans="44:45" x14ac:dyDescent="0.15">
      <c r="AR5457" t="s">
        <v>406</v>
      </c>
      <c r="AS5457" t="s">
        <v>1607</v>
      </c>
    </row>
    <row r="5458" spans="44:45" x14ac:dyDescent="0.15">
      <c r="AR5458" t="s">
        <v>406</v>
      </c>
      <c r="AS5458" t="s">
        <v>1051</v>
      </c>
    </row>
    <row r="5459" spans="44:45" x14ac:dyDescent="0.15">
      <c r="AR5459" t="s">
        <v>406</v>
      </c>
      <c r="AS5459" t="s">
        <v>1061</v>
      </c>
    </row>
    <row r="5460" spans="44:45" x14ac:dyDescent="0.15">
      <c r="AR5460" t="s">
        <v>406</v>
      </c>
      <c r="AS5460" t="s">
        <v>1083</v>
      </c>
    </row>
    <row r="5461" spans="44:45" x14ac:dyDescent="0.15">
      <c r="AR5461" t="s">
        <v>406</v>
      </c>
      <c r="AS5461" t="s">
        <v>1080</v>
      </c>
    </row>
    <row r="5462" spans="44:45" x14ac:dyDescent="0.15">
      <c r="AR5462" t="s">
        <v>406</v>
      </c>
      <c r="AS5462" t="s">
        <v>1076</v>
      </c>
    </row>
    <row r="5463" spans="44:45" x14ac:dyDescent="0.15">
      <c r="AR5463" t="s">
        <v>406</v>
      </c>
      <c r="AS5463" t="s">
        <v>2086</v>
      </c>
    </row>
    <row r="5464" spans="44:45" x14ac:dyDescent="0.15">
      <c r="AR5464" t="s">
        <v>406</v>
      </c>
      <c r="AS5464" t="s">
        <v>2087</v>
      </c>
    </row>
    <row r="5466" spans="44:45" x14ac:dyDescent="0.15">
      <c r="AR5466" t="str">
        <f>Builder!C3</f>
        <v>Ariel</v>
      </c>
      <c r="AS5466" t="str">
        <f t="array" ref="AS5466">IFERROR(INDEX($AR$2:$AS$5464,SMALL(IF($AR$2:$AR$5464=$AR$5466,ROW($AR$2:$AR$5464)),ROW(1:1))-1,2),"")</f>
        <v>Heavenly Sword: Attacks with an heavenly sword, removing a beneficial effect on the enemy with a 75% chance. The damage increases according to your Defense</v>
      </c>
    </row>
    <row r="5467" spans="44:45" x14ac:dyDescent="0.15">
      <c r="AS5467" t="str">
        <f t="array" ref="AS5467">IFERROR(INDEX($AR$2:$AS$5464,SMALL(IF($AR$2:$AR$5464=$AR$5466,ROW($AR$2:$AR$5464)),ROW(2:2))-1,2),"")</f>
        <v>Lv.2 Damage +5%</v>
      </c>
    </row>
    <row r="5468" spans="44:45" x14ac:dyDescent="0.15">
      <c r="AS5468" t="str">
        <f t="array" ref="AS5468">IFERROR(INDEX($AR$2:$AS$5464,SMALL(IF($AR$2:$AR$5464=$AR$5466,ROW($AR$2:$AR$5464)),ROW(3:3))-1,2),"")</f>
        <v>Lv.3 Damage +5%</v>
      </c>
    </row>
    <row r="5469" spans="44:45" x14ac:dyDescent="0.15">
      <c r="AS5469" t="str">
        <f t="array" ref="AS5469">IFERROR(INDEX($AR$2:$AS$5464,SMALL(IF($AR$2:$AR$5464=$AR$5466,ROW($AR$2:$AR$5464)),ROW(4:4))-1,2),"")</f>
        <v>Lv.4 Damage +5%</v>
      </c>
    </row>
    <row r="5470" spans="44:45" x14ac:dyDescent="0.15">
      <c r="AS5470" t="str">
        <f t="array" ref="AS5470">IFERROR(INDEX($AR$2:$AS$5464,SMALL(IF($AR$2:$AR$5464=$AR$5466,ROW($AR$2:$AR$5464)),ROW(5:5))-1,2),"")</f>
        <v>Lv.5 Damage +15%</v>
      </c>
    </row>
    <row r="5471" spans="44:45" x14ac:dyDescent="0.15">
      <c r="AS5471" t="str">
        <f t="array" ref="AS5471">IFERROR(INDEX($AR$2:$AS$5464,SMALL(IF($AR$2:$AR$5464=$AR$5466,ROW($AR$2:$AR$5464)),ROW(6:6))-1,2),"")</f>
        <v>Archangel's Blessing: Recovers an ally's HP by 50%. (Reusable in 5 turns)</v>
      </c>
    </row>
    <row r="5472" spans="44:45" x14ac:dyDescent="0.15">
      <c r="AS5472" t="str">
        <f t="array" ref="AS5472">IFERROR(INDEX($AR$2:$AS$5464,SMALL(IF($AR$2:$AR$5464=$AR$5466,ROW($AR$2:$AR$5464)),ROW(7:7))-1,2),"")</f>
        <v>Lv.2 Cooltime Turn -1</v>
      </c>
    </row>
    <row r="5473" spans="45:45" x14ac:dyDescent="0.15">
      <c r="AS5473" t="str">
        <f t="array" ref="AS5473">IFERROR(INDEX($AR$2:$AS$5464,SMALL(IF($AR$2:$AR$5464=$AR$5466,ROW($AR$2:$AR$5464)),ROW(8:8))-1,2),"")</f>
        <v>Lv.3 Cooltime Turn -1</v>
      </c>
    </row>
    <row r="5474" spans="45:45" x14ac:dyDescent="0.15">
      <c r="AS5474" t="str">
        <f t="array" ref="AS5474">IFERROR(INDEX($AR$2:$AS$5464,SMALL(IF($AR$2:$AR$5464=$AR$5466,ROW($AR$2:$AR$5464)),ROW(9:9))-1,2),"")</f>
        <v>Holy Water: Recovers the HP of all allies by 30% each and additionally recovers15% every turn for the next 3 turns. (Reusable in 6 turns)</v>
      </c>
    </row>
    <row r="5475" spans="45:45" x14ac:dyDescent="0.15">
      <c r="AS5475" t="str">
        <f t="array" ref="AS5475">IFERROR(INDEX($AR$2:$AS$5464,SMALL(IF($AR$2:$AR$5464=$AR$5466,ROW($AR$2:$AR$5464)),ROW(10:10))-1,2),"")</f>
        <v>Lv.2 Recovery + 10%</v>
      </c>
    </row>
    <row r="5476" spans="45:45" x14ac:dyDescent="0.15">
      <c r="AS5476" t="str">
        <f t="array" ref="AS5476">IFERROR(INDEX($AR$2:$AS$5464,SMALL(IF($AR$2:$AR$5464=$AR$5466,ROW($AR$2:$AR$5464)),ROW(11:11))-1,2),"")</f>
        <v>Lv.3 Recovery + 10%</v>
      </c>
    </row>
    <row r="5477" spans="45:45" x14ac:dyDescent="0.15">
      <c r="AS5477" t="str">
        <f t="array" ref="AS5477">IFERROR(INDEX($AR$2:$AS$5464,SMALL(IF($AR$2:$AR$5464=$AR$5466,ROW($AR$2:$AR$5464)),ROW(12:12))-1,2),"")</f>
        <v>Lv.4 Cooltime Turn -1</v>
      </c>
    </row>
    <row r="5478" spans="45:45" x14ac:dyDescent="0.15">
      <c r="AS5478" t="str">
        <f t="array" ref="AS5478">IFERROR(INDEX($AR$2:$AS$5464,SMALL(IF($AR$2:$AR$5464=$AR$5466,ROW($AR$2:$AR$5464)),ROW(13:13))-1,2),"")</f>
        <v>Leader Skill: Increases the HP of ally monsters with Water attribute by 50%.</v>
      </c>
    </row>
    <row r="5479" spans="45:45" x14ac:dyDescent="0.15">
      <c r="AS5479" t="str">
        <f t="array" ref="AS5479">IFERROR(INDEX($AR$2:$AS$5464,SMALL(IF($AR$2:$AR$5464=$AR$5466,ROW($AR$2:$AR$5464)),ROW(14:14))-1,2),"")</f>
        <v/>
      </c>
    </row>
    <row r="5480" spans="45:45" x14ac:dyDescent="0.15">
      <c r="AS5480" t="str">
        <f t="array" ref="AS5480">IFERROR(INDEX($AR$2:$AS$5464,SMALL(IF($AR$2:$AR$5464=$AR$5466,ROW($AR$2:$AR$5464)),ROW(15:15))-1,2),"")</f>
        <v/>
      </c>
    </row>
    <row r="5481" spans="45:45" x14ac:dyDescent="0.15">
      <c r="AS5481" t="str">
        <f t="array" ref="AS5481">IFERROR(INDEX($AR$2:$AS$5464,SMALL(IF($AR$2:$AR$5464=$AR$5466,ROW($AR$2:$AR$5464)),ROW(16:16))-1,2),"")</f>
        <v/>
      </c>
    </row>
    <row r="5482" spans="45:45" x14ac:dyDescent="0.15">
      <c r="AS5482" t="str">
        <f t="array" ref="AS5482">IFERROR(INDEX($AR$2:$AS$5464,SMALL(IF($AR$2:$AR$5464=$AR$5466,ROW($AR$2:$AR$5464)),ROW(17:17))-1,2),"")</f>
        <v/>
      </c>
    </row>
    <row r="5483" spans="45:45" x14ac:dyDescent="0.15">
      <c r="AS5483" t="str">
        <f t="array" ref="AS5483">IFERROR(INDEX($AR$2:$AS$5464,SMALL(IF($AR$2:$AR$5464=$AR$5466,ROW($AR$2:$AR$5464)),ROW(18:18))-1,2),"")</f>
        <v/>
      </c>
    </row>
    <row r="5484" spans="45:45" x14ac:dyDescent="0.15">
      <c r="AS5484" t="str">
        <f t="array" ref="AS5484">IFERROR(INDEX($AR$2:$AS$5464,SMALL(IF($AR$2:$AR$5464=$AR$5466,ROW($AR$2:$AR$5464)),ROW(19:19))-1,2),"")</f>
        <v/>
      </c>
    </row>
    <row r="5485" spans="45:45" x14ac:dyDescent="0.15">
      <c r="AS5485" t="str">
        <f t="array" ref="AS5485">IFERROR(INDEX($AR$2:$AS$5464,SMALL(IF($AR$2:$AR$5464=$AR$5466,ROW($AR$2:$AR$5464)),ROW(20:20))-1,2),"")</f>
        <v/>
      </c>
    </row>
    <row r="5486" spans="45:45" x14ac:dyDescent="0.15">
      <c r="AS5486" t="str">
        <f t="array" ref="AS5486">IFERROR(INDEX($AR$2:$AS$5464,SMALL(IF($AR$2:$AR$5464=$AR$5466,ROW($AR$2:$AR$5464)),ROW(21:21))-1,2),"")</f>
        <v/>
      </c>
    </row>
    <row r="5487" spans="45:45" x14ac:dyDescent="0.15">
      <c r="AS5487" t="str">
        <f t="array" ref="AS5487">IFERROR(INDEX($AR$2:$AS$5464,SMALL(IF($AR$2:$AR$5464=$AR$5466,ROW($AR$2:$AR$5464)),ROW(22:22))-1,2),"")</f>
        <v/>
      </c>
    </row>
    <row r="5488" spans="45:45" x14ac:dyDescent="0.15">
      <c r="AS5488" t="str">
        <f t="array" ref="AS5488">IFERROR(INDEX($AR$2:$AS$5464,SMALL(IF($AR$2:$AR$5464=$AR$5466,ROW($AR$2:$AR$5464)),ROW(23:23))-1,2),"")</f>
        <v/>
      </c>
    </row>
    <row r="5489" spans="45:45" x14ac:dyDescent="0.15">
      <c r="AS5489" t="str">
        <f t="array" ref="AS5489">IFERROR(INDEX($AR$2:$AS$5464,SMALL(IF($AR$2:$AR$5464=$AR$5466,ROW($AR$2:$AR$5464)),ROW(24:24))-1,2),"")</f>
        <v/>
      </c>
    </row>
    <row r="5490" spans="45:45" x14ac:dyDescent="0.15">
      <c r="AS5490" t="str">
        <f t="array" ref="AS5490">IFERROR(INDEX($AR$2:$AS$5464,SMALL(IF($AR$2:$AR$5464=$AR$5466,ROW($AR$2:$AR$5464)),ROW(25:25))-1,2),"")</f>
        <v/>
      </c>
    </row>
    <row r="5491" spans="45:45" x14ac:dyDescent="0.15">
      <c r="AS5491" t="str">
        <f t="array" ref="AS5491">IFERROR(INDEX($AR$2:$AS$5464,SMALL(IF($AR$2:$AR$5464=$AR$5466,ROW($AR$2:$AR$5464)),ROW(26:26))-1,2),"")</f>
        <v/>
      </c>
    </row>
    <row r="5492" spans="45:45" x14ac:dyDescent="0.15">
      <c r="AS5492" t="str">
        <f t="array" ref="AS5492">IFERROR(INDEX($AR$2:$AS$5464,SMALL(IF($AR$2:$AR$5464=$AR$5466,ROW($AR$2:$AR$5464)),ROW(27:27))-1,2),"")</f>
        <v/>
      </c>
    </row>
    <row r="5493" spans="45:45" x14ac:dyDescent="0.15">
      <c r="AS5493" t="str">
        <f t="array" ref="AS5493">IFERROR(INDEX($AR$2:$AS$5464,SMALL(IF($AR$2:$AR$5464=$AR$5466,ROW($AR$2:$AR$5464)),ROW(28:28))-1,2),"")</f>
        <v/>
      </c>
    </row>
    <row r="5494" spans="45:45" x14ac:dyDescent="0.15">
      <c r="AS5494" t="str">
        <f t="array" ref="AS5494">IFERROR(INDEX($AR$2:$AS$5464,SMALL(IF($AR$2:$AR$5464=$AR$5466,ROW($AR$2:$AR$5464)),ROW(29:29))-1,2),"")</f>
        <v/>
      </c>
    </row>
    <row r="5495" spans="45:45" x14ac:dyDescent="0.15">
      <c r="AS5495" t="str">
        <f t="array" ref="AS5495">IFERROR(INDEX($AR$2:$AS$5464,SMALL(IF($AR$2:$AR$5464=$AR$5466,ROW($AR$2:$AR$5464)),ROW(30:30))-1,2),"")</f>
        <v/>
      </c>
    </row>
    <row r="5496" spans="45:45" x14ac:dyDescent="0.15">
      <c r="AS5496" t="str">
        <f t="array" ref="AS5496">IFERROR(INDEX($AR$2:$AS$5464,SMALL(IF($AR$2:$AR$5464=$AR$5466,ROW($AR$2:$AR$5464)),ROW(31:31))-1,2),"")</f>
        <v/>
      </c>
    </row>
    <row r="5497" spans="45:45" x14ac:dyDescent="0.15">
      <c r="AS5497" t="str">
        <f t="array" ref="AS5497">IFERROR(INDEX($AR$2:$AS$5464,SMALL(IF($AR$2:$AR$5464=$AR$5466,ROW($AR$2:$AR$5464)),ROW(32:32))-1,2),"")</f>
        <v/>
      </c>
    </row>
    <row r="5498" spans="45:45" x14ac:dyDescent="0.15">
      <c r="AS5498" t="str">
        <f t="array" ref="AS5498">IFERROR(INDEX($AR$2:$AS$5464,SMALL(IF($AR$2:$AR$5464=$AR$5466,ROW($AR$2:$AR$5464)),ROW(33:33))-1,2),"")</f>
        <v/>
      </c>
    </row>
    <row r="5499" spans="45:45" x14ac:dyDescent="0.15">
      <c r="AS5499" t="str">
        <f t="array" ref="AS5499">IFERROR(INDEX($AR$2:$AS$5464,SMALL(IF($AR$2:$AR$5464=$AR$5466,ROW($AR$2:$AR$5464)),ROW(34:34))-1,2),"")</f>
        <v/>
      </c>
    </row>
    <row r="5500" spans="45:45" x14ac:dyDescent="0.15">
      <c r="AS5500" t="str">
        <f t="array" ref="AS5500">IFERROR(INDEX($AR$2:$AS$5464,SMALL(IF($AR$2:$AR$5464=$AR$5466,ROW($AR$2:$AR$5464)),ROW(35:35))-1,2),"")</f>
        <v/>
      </c>
    </row>
    <row r="5501" spans="45:45" x14ac:dyDescent="0.15">
      <c r="AS5501" t="str">
        <f t="array" ref="AS5501">IFERROR(INDEX($AR$2:$AS$5464,SMALL(IF($AR$2:$AR$5464=$AR$5466,ROW($AR$2:$AR$5464)),ROW(36:36))-1,2),"")</f>
        <v/>
      </c>
    </row>
    <row r="5502" spans="45:45" x14ac:dyDescent="0.15">
      <c r="AS5502" t="str">
        <f t="array" ref="AS5502">IFERROR(INDEX($AR$2:$AS$5464,SMALL(IF($AR$2:$AR$5464=$AR$5466,ROW($AR$2:$AR$5464)),ROW(37:37))-1,2),"")</f>
        <v/>
      </c>
    </row>
    <row r="5503" spans="45:45" x14ac:dyDescent="0.15">
      <c r="AS5503" t="str">
        <f t="array" ref="AS5503">IFERROR(INDEX($AR$2:$AS$5464,SMALL(IF($AR$2:$AR$5464=$AR$5466,ROW($AR$2:$AR$5464)),ROW(38:38))-1,2),"")</f>
        <v/>
      </c>
    </row>
    <row r="5504" spans="45:45" x14ac:dyDescent="0.15">
      <c r="AS5504" t="str">
        <f t="array" ref="AS5504">IFERROR(INDEX($AR$2:$AS$5464,SMALL(IF($AR$2:$AR$5464=$AR$5466,ROW($AR$2:$AR$5464)),ROW(39:39))-1,2),"")</f>
        <v/>
      </c>
    </row>
    <row r="5505" spans="45:45" x14ac:dyDescent="0.15">
      <c r="AS5505" t="str">
        <f t="array" ref="AS5505">IFERROR(INDEX($AR$2:$AS$5464,SMALL(IF($AR$2:$AR$5464=$AR$5466,ROW($AR$2:$AR$5464)),ROW(40:40))-1,2),"")</f>
        <v/>
      </c>
    </row>
    <row r="5506" spans="45:45" x14ac:dyDescent="0.15">
      <c r="AS5506" t="str">
        <f t="array" ref="AS5506">IFERROR(INDEX($AR$2:$AS$5464,SMALL(IF($AR$2:$AR$5464=$AR$5466,ROW($AR$2:$AR$5464)),ROW(41:41))-1,2),"")</f>
        <v/>
      </c>
    </row>
    <row r="5507" spans="45:45" x14ac:dyDescent="0.15">
      <c r="AS5507" t="str">
        <f t="array" ref="AS5507">IFERROR(INDEX($AR$2:$AS$5464,SMALL(IF($AR$2:$AR$5464=$AR$5466,ROW($AR$2:$AR$5464)),ROW(42:42))-1,2),"")</f>
        <v/>
      </c>
    </row>
    <row r="5508" spans="45:45" x14ac:dyDescent="0.15">
      <c r="AS5508" t="str">
        <f t="array" ref="AS5508">IFERROR(INDEX($AR$2:$AS$5464,SMALL(IF($AR$2:$AR$5464=$AR$5466,ROW($AR$2:$AR$5464)),ROW(43:43))-1,2),"")</f>
        <v/>
      </c>
    </row>
    <row r="5509" spans="45:45" x14ac:dyDescent="0.15">
      <c r="AS5509" t="str">
        <f t="array" ref="AS5509">IFERROR(INDEX($AR$2:$AS$5464,SMALL(IF($AR$2:$AR$5464=$AR$5466,ROW($AR$2:$AR$5464)),ROW(44:44))-1,2),"")</f>
        <v/>
      </c>
    </row>
    <row r="5510" spans="45:45" x14ac:dyDescent="0.15">
      <c r="AS5510" t="str">
        <f t="array" ref="AS5510">IFERROR(INDEX($AR$2:$AS$5464,SMALL(IF($AR$2:$AR$5464=$AR$5466,ROW($AR$2:$AR$5464)),ROW(45:45))-1,2),"")</f>
        <v/>
      </c>
    </row>
    <row r="5511" spans="45:45" x14ac:dyDescent="0.15">
      <c r="AS5511" t="str">
        <f t="array" ref="AS5511">IFERROR(INDEX($AR$2:$AS$5464,SMALL(IF($AR$2:$AR$5464=$AR$5466,ROW($AR$2:$AR$5464)),ROW(46:46))-1,2),"")</f>
        <v/>
      </c>
    </row>
    <row r="5512" spans="45:45" x14ac:dyDescent="0.15">
      <c r="AS5512" t="str">
        <f t="array" ref="AS5512">IFERROR(INDEX($AR$2:$AS$5464,SMALL(IF($AR$2:$AR$5464=$AR$5466,ROW($AR$2:$AR$5464)),ROW(47:47))-1,2),"")</f>
        <v/>
      </c>
    </row>
    <row r="5513" spans="45:45" x14ac:dyDescent="0.15">
      <c r="AS5513" t="str">
        <f t="array" ref="AS5513">IFERROR(INDEX($AR$2:$AS$5464,SMALL(IF($AR$2:$AR$5464=$AR$5466,ROW($AR$2:$AR$5464)),ROW(48:48))-1,2),"")</f>
        <v/>
      </c>
    </row>
    <row r="5514" spans="45:45" x14ac:dyDescent="0.15">
      <c r="AS5514" t="str">
        <f t="array" ref="AS5514">IFERROR(INDEX($AR$2:$AS$5464,SMALL(IF($AR$2:$AR$5464=$AR$5466,ROW($AR$2:$AR$5464)),ROW(49:49))-1,2),"")</f>
        <v/>
      </c>
    </row>
    <row r="5515" spans="45:45" x14ac:dyDescent="0.15">
      <c r="AS5515" t="str">
        <f t="array" ref="AS5515">IFERROR(INDEX($AR$2:$AS$5464,SMALL(IF($AR$2:$AR$5464=$AR$5466,ROW($AR$2:$AR$5464)),ROW(50:50))-1,2),"")</f>
        <v/>
      </c>
    </row>
    <row r="5516" spans="45:45" x14ac:dyDescent="0.15">
      <c r="AS5516" t="str">
        <f t="array" ref="AS5516">IFERROR(INDEX($AR$2:$AS$5464,SMALL(IF($AR$2:$AR$5464=$AR$5466,ROW($AR$2:$AR$5464)),ROW(51:51))-1,2),"")</f>
        <v/>
      </c>
    </row>
    <row r="5517" spans="45:45" x14ac:dyDescent="0.15">
      <c r="AS5517" t="str">
        <f t="array" ref="AS5517">IFERROR(INDEX($AR$2:$AS$5464,SMALL(IF($AR$2:$AR$5464=$AR$5466,ROW($AR$2:$AR$5464)),ROW(52:52))-1,2),"")</f>
        <v/>
      </c>
    </row>
    <row r="5518" spans="45:45" x14ac:dyDescent="0.15">
      <c r="AS5518" t="str">
        <f t="array" ref="AS5518">IFERROR(INDEX($AR$2:$AS$5464,SMALL(IF($AR$2:$AR$5464=$AR$5466,ROW($AR$2:$AR$5464)),ROW(53:53))-1,2),"")</f>
        <v/>
      </c>
    </row>
    <row r="5519" spans="45:45" x14ac:dyDescent="0.15">
      <c r="AS5519" t="str">
        <f t="array" ref="AS5519">IFERROR(INDEX($AR$2:$AS$5464,SMALL(IF($AR$2:$AR$5464=$AR$5466,ROW($AR$2:$AR$5464)),ROW(54:54))-1,2),"")</f>
        <v/>
      </c>
    </row>
    <row r="5520" spans="45:45" x14ac:dyDescent="0.15">
      <c r="AS5520" t="str">
        <f t="array" ref="AS5520">IFERROR(INDEX($AR$2:$AS$5464,SMALL(IF($AR$2:$AR$5464=$AR$5466,ROW($AR$2:$AR$5464)),ROW(55:55))-1,2),"")</f>
        <v/>
      </c>
    </row>
    <row r="5521" spans="45:45" x14ac:dyDescent="0.15">
      <c r="AS5521" t="str">
        <f t="array" ref="AS5521">IFERROR(INDEX($AR$2:$AS$5464,SMALL(IF($AR$2:$AR$5464=$AR$5466,ROW($AR$2:$AR$5464)),ROW(56:56))-1,2),"")</f>
        <v/>
      </c>
    </row>
    <row r="5522" spans="45:45" x14ac:dyDescent="0.15">
      <c r="AS5522" t="str">
        <f t="array" ref="AS5522">IFERROR(INDEX($AR$2:$AS$5464,SMALL(IF($AR$2:$AR$5464=$AR$5466,ROW($AR$2:$AR$5464)),ROW(57:57))-1,2),"")</f>
        <v/>
      </c>
    </row>
    <row r="5523" spans="45:45" x14ac:dyDescent="0.15">
      <c r="AS5523" t="str">
        <f t="array" ref="AS5523">IFERROR(INDEX($AR$2:$AS$5464,SMALL(IF($AR$2:$AR$5464=$AR$5466,ROW($AR$2:$AR$5464)),ROW(58:58))-1,2),"")</f>
        <v/>
      </c>
    </row>
    <row r="5524" spans="45:45" x14ac:dyDescent="0.15">
      <c r="AS5524" t="str">
        <f t="array" ref="AS5524">IFERROR(INDEX($AR$2:$AS$5464,SMALL(IF($AR$2:$AR$5464=$AR$5466,ROW($AR$2:$AR$5464)),ROW(59:59))-1,2),"")</f>
        <v/>
      </c>
    </row>
    <row r="5525" spans="45:45" x14ac:dyDescent="0.15">
      <c r="AS5525" t="str">
        <f t="array" ref="AS5525">IFERROR(INDEX($AR$2:$AS$5464,SMALL(IF($AR$2:$AR$5464=$AR$5466,ROW($AR$2:$AR$5464)),ROW(60:60))-1,2),"")</f>
        <v/>
      </c>
    </row>
    <row r="5526" spans="45:45" x14ac:dyDescent="0.15">
      <c r="AS5526" t="str">
        <f t="array" ref="AS5526">IFERROR(INDEX($AR$2:$AS$5464,SMALL(IF($AR$2:$AR$5464=$AR$5466,ROW($AR$2:$AR$5464)),ROW(61:61))-1,2),"")</f>
        <v/>
      </c>
    </row>
    <row r="5527" spans="45:45" x14ac:dyDescent="0.15">
      <c r="AS5527" t="str">
        <f t="array" ref="AS5527">IFERROR(INDEX($AR$2:$AS$5464,SMALL(IF($AR$2:$AR$5464=$AR$5466,ROW($AR$2:$AR$5464)),ROW(62:62))-1,2),"")</f>
        <v/>
      </c>
    </row>
    <row r="5528" spans="45:45" x14ac:dyDescent="0.15">
      <c r="AS5528" t="str">
        <f t="array" ref="AS5528">IFERROR(INDEX($AR$2:$AS$5464,SMALL(IF($AR$2:$AR$5464=$AR$5466,ROW($AR$2:$AR$5464)),ROW(63:63))-1,2),"")</f>
        <v/>
      </c>
    </row>
    <row r="5529" spans="45:45" x14ac:dyDescent="0.15">
      <c r="AS5529" t="str">
        <f t="array" ref="AS5529">IFERROR(INDEX($AR$2:$AS$5464,SMALL(IF($AR$2:$AR$5464=$AR$5466,ROW($AR$2:$AR$5464)),ROW(64:64))-1,2),"")</f>
        <v/>
      </c>
    </row>
    <row r="5530" spans="45:45" x14ac:dyDescent="0.15">
      <c r="AS5530" t="str">
        <f t="array" ref="AS5530">IFERROR(INDEX($AR$2:$AS$5464,SMALL(IF($AR$2:$AR$5464=$AR$5466,ROW($AR$2:$AR$5464)),ROW(65:65))-1,2),"")</f>
        <v/>
      </c>
    </row>
    <row r="5531" spans="45:45" x14ac:dyDescent="0.15">
      <c r="AS5531" t="str">
        <f t="array" ref="AS5531">IFERROR(INDEX($AR$2:$AS$5464,SMALL(IF($AR$2:$AR$5464=$AR$5466,ROW($AR$2:$AR$5464)),ROW(66:66))-1,2),"")</f>
        <v/>
      </c>
    </row>
    <row r="5532" spans="45:45" x14ac:dyDescent="0.15">
      <c r="AS5532" t="str">
        <f t="array" ref="AS5532">IFERROR(INDEX($AR$2:$AS$5464,SMALL(IF($AR$2:$AR$5464=$AR$5466,ROW($AR$2:$AR$5464)),ROW(67:67))-1,2),"")</f>
        <v/>
      </c>
    </row>
    <row r="5533" spans="45:45" x14ac:dyDescent="0.15">
      <c r="AS5533" t="str">
        <f t="array" ref="AS5533">IFERROR(INDEX($AR$2:$AS$5464,SMALL(IF($AR$2:$AR$5464=$AR$5466,ROW($AR$2:$AR$5464)),ROW(68:68))-1,2),"")</f>
        <v/>
      </c>
    </row>
    <row r="5534" spans="45:45" x14ac:dyDescent="0.15">
      <c r="AS5534" t="str">
        <f t="array" ref="AS5534">IFERROR(INDEX($AR$2:$AS$5464,SMALL(IF($AR$2:$AR$5464=$AR$5466,ROW($AR$2:$AR$5464)),ROW(69:69))-1,2),"")</f>
        <v/>
      </c>
    </row>
    <row r="5535" spans="45:45" x14ac:dyDescent="0.15">
      <c r="AS5535" t="str">
        <f t="array" ref="AS5535">IFERROR(INDEX($AR$2:$AS$5464,SMALL(IF($AR$2:$AR$5464=$AR$5466,ROW($AR$2:$AR$5464)),ROW(70:70))-1,2),"")</f>
        <v/>
      </c>
    </row>
    <row r="5536" spans="45:45" x14ac:dyDescent="0.15">
      <c r="AS5536" t="str">
        <f t="array" ref="AS5536">IFERROR(INDEX($AR$2:$AS$5464,SMALL(IF($AR$2:$AR$5464=$AR$5466,ROW($AR$2:$AR$5464)),ROW(71:71))-1,2),"")</f>
        <v/>
      </c>
    </row>
    <row r="5537" spans="45:45" x14ac:dyDescent="0.15">
      <c r="AS5537" t="str">
        <f t="array" ref="AS5537">IFERROR(INDEX($AR$2:$AS$5464,SMALL(IF($AR$2:$AR$5464=$AR$5466,ROW($AR$2:$AR$5464)),ROW(72:72))-1,2),"")</f>
        <v/>
      </c>
    </row>
    <row r="5538" spans="45:45" x14ac:dyDescent="0.15">
      <c r="AS5538" t="str">
        <f t="array" ref="AS5538">IFERROR(INDEX($AR$2:$AS$5464,SMALL(IF($AR$2:$AR$5464=$AR$5466,ROW($AR$2:$AR$5464)),ROW(73:73))-1,2),"")</f>
        <v/>
      </c>
    </row>
    <row r="5539" spans="45:45" x14ac:dyDescent="0.15">
      <c r="AS5539" t="str">
        <f t="array" ref="AS5539">IFERROR(INDEX($AR$2:$AS$5464,SMALL(IF($AR$2:$AR$5464=$AR$5466,ROW($AR$2:$AR$5464)),ROW(74:74))-1,2),"")</f>
        <v/>
      </c>
    </row>
    <row r="5540" spans="45:45" x14ac:dyDescent="0.15">
      <c r="AS5540" t="str">
        <f t="array" ref="AS5540">IFERROR(INDEX($AR$2:$AS$5464,SMALL(IF($AR$2:$AR$5464=$AR$5466,ROW($AR$2:$AR$5464)),ROW(75:75))-1,2),"")</f>
        <v/>
      </c>
    </row>
    <row r="5541" spans="45:45" x14ac:dyDescent="0.15">
      <c r="AS5541" t="str">
        <f t="array" ref="AS5541">IFERROR(INDEX($AR$2:$AS$5464,SMALL(IF($AR$2:$AR$5464=$AR$5466,ROW($AR$2:$AR$5464)),ROW(76:76))-1,2),"")</f>
        <v/>
      </c>
    </row>
    <row r="5542" spans="45:45" x14ac:dyDescent="0.15">
      <c r="AS5542" t="str">
        <f t="array" ref="AS5542">IFERROR(INDEX($AR$2:$AS$5464,SMALL(IF($AR$2:$AR$5464=$AR$5466,ROW($AR$2:$AR$5464)),ROW(77:77))-1,2),"")</f>
        <v/>
      </c>
    </row>
    <row r="5543" spans="45:45" x14ac:dyDescent="0.15">
      <c r="AS5543" t="str">
        <f t="array" ref="AS5543">IFERROR(INDEX($AR$2:$AS$5464,SMALL(IF($AR$2:$AR$5464=$AR$5466,ROW($AR$2:$AR$5464)),ROW(78:78))-1,2),"")</f>
        <v/>
      </c>
    </row>
    <row r="5544" spans="45:45" x14ac:dyDescent="0.15">
      <c r="AS5544" t="str">
        <f t="array" ref="AS5544">IFERROR(INDEX($AR$2:$AS$5464,SMALL(IF($AR$2:$AR$5464=$AR$5466,ROW($AR$2:$AR$5464)),ROW(79:79))-1,2),"")</f>
        <v/>
      </c>
    </row>
    <row r="5545" spans="45:45" x14ac:dyDescent="0.15">
      <c r="AS5545" t="str">
        <f t="array" ref="AS5545">IFERROR(INDEX($AR$2:$AS$5464,SMALL(IF($AR$2:$AR$5464=$AR$5466,ROW($AR$2:$AR$5464)),ROW(80:80))-1,2),"")</f>
        <v/>
      </c>
    </row>
    <row r="5546" spans="45:45" x14ac:dyDescent="0.15">
      <c r="AS5546" t="str">
        <f t="array" ref="AS5546">IFERROR(INDEX($AR$2:$AS$5464,SMALL(IF($AR$2:$AR$5464=$AR$5466,ROW($AR$2:$AR$5464)),ROW(81:81))-1,2),"")</f>
        <v/>
      </c>
    </row>
    <row r="5547" spans="45:45" x14ac:dyDescent="0.15">
      <c r="AS5547" t="str">
        <f t="array" ref="AS5547">IFERROR(INDEX($AR$2:$AS$5464,SMALL(IF($AR$2:$AR$5464=$AR$5466,ROW($AR$2:$AR$5464)),ROW(82:82))-1,2),"")</f>
        <v/>
      </c>
    </row>
    <row r="5548" spans="45:45" x14ac:dyDescent="0.15">
      <c r="AS5548" t="str">
        <f t="array" ref="AS5548">IFERROR(INDEX($AR$2:$AS$5464,SMALL(IF($AR$2:$AR$5464=$AR$5466,ROW($AR$2:$AR$5464)),ROW(83:83))-1,2),"")</f>
        <v/>
      </c>
    </row>
    <row r="5549" spans="45:45" x14ac:dyDescent="0.15">
      <c r="AS5549" t="str">
        <f t="array" ref="AS5549">IFERROR(INDEX($AR$2:$AS$5464,SMALL(IF($AR$2:$AR$5464=$AR$5466,ROW($AR$2:$AR$5464)),ROW(84:84))-1,2),"")</f>
        <v/>
      </c>
    </row>
    <row r="5550" spans="45:45" x14ac:dyDescent="0.15">
      <c r="AS5550" t="str">
        <f t="array" ref="AS5550">IFERROR(INDEX($AR$2:$AS$5464,SMALL(IF($AR$2:$AR$5464=$AR$5466,ROW($AR$2:$AR$5464)),ROW(85:85))-1,2),"")</f>
        <v/>
      </c>
    </row>
    <row r="5551" spans="45:45" x14ac:dyDescent="0.15">
      <c r="AS5551" t="str">
        <f t="array" ref="AS5551">IFERROR(INDEX($AR$2:$AS$5464,SMALL(IF($AR$2:$AR$5464=$AR$5466,ROW($AR$2:$AR$5464)),ROW(86:86))-1,2),"")</f>
        <v/>
      </c>
    </row>
    <row r="5552" spans="45:45" x14ac:dyDescent="0.15">
      <c r="AS5552" t="str">
        <f t="array" ref="AS5552">IFERROR(INDEX($AR$2:$AS$5464,SMALL(IF($AR$2:$AR$5464=$AR$5466,ROW($AR$2:$AR$5464)),ROW(87:87))-1,2),"")</f>
        <v/>
      </c>
    </row>
    <row r="5553" spans="45:45" x14ac:dyDescent="0.15">
      <c r="AS5553" t="str">
        <f t="array" ref="AS5553">IFERROR(INDEX($AR$2:$AS$5464,SMALL(IF($AR$2:$AR$5464=$AR$5466,ROW($AR$2:$AR$5464)),ROW(88:88))-1,2),"")</f>
        <v/>
      </c>
    </row>
    <row r="5554" spans="45:45" x14ac:dyDescent="0.15">
      <c r="AS5554" t="str">
        <f t="array" ref="AS5554">IFERROR(INDEX($AR$2:$AS$5464,SMALL(IF($AR$2:$AR$5464=$AR$5466,ROW($AR$2:$AR$5464)),ROW(89:89))-1,2),"")</f>
        <v/>
      </c>
    </row>
    <row r="5555" spans="45:45" x14ac:dyDescent="0.15">
      <c r="AS5555" t="str">
        <f t="array" ref="AS5555">IFERROR(INDEX($AR$2:$AS$5464,SMALL(IF($AR$2:$AR$5464=$AR$5466,ROW($AR$2:$AR$5464)),ROW(90:90))-1,2),"")</f>
        <v/>
      </c>
    </row>
    <row r="5556" spans="45:45" x14ac:dyDescent="0.15">
      <c r="AS5556" t="str">
        <f t="array" ref="AS5556">IFERROR(INDEX($AR$2:$AS$5464,SMALL(IF($AR$2:$AR$5464=$AR$5466,ROW($AR$2:$AR$5464)),ROW(91:91))-1,2),"")</f>
        <v/>
      </c>
    </row>
    <row r="5557" spans="45:45" x14ac:dyDescent="0.15">
      <c r="AS5557" t="str">
        <f t="array" ref="AS5557">IFERROR(INDEX($AR$2:$AS$5464,SMALL(IF($AR$2:$AR$5464=$AR$5466,ROW($AR$2:$AR$5464)),ROW(92:92))-1,2),"")</f>
        <v/>
      </c>
    </row>
    <row r="5558" spans="45:45" x14ac:dyDescent="0.15">
      <c r="AS5558" t="str">
        <f t="array" ref="AS5558">IFERROR(INDEX($AR$2:$AS$5464,SMALL(IF($AR$2:$AR$5464=$AR$5466,ROW($AR$2:$AR$5464)),ROW(93:93))-1,2),"")</f>
        <v/>
      </c>
    </row>
    <row r="5559" spans="45:45" x14ac:dyDescent="0.15">
      <c r="AS5559" t="str">
        <f t="array" ref="AS5559">IFERROR(INDEX($AR$2:$AS$5464,SMALL(IF($AR$2:$AR$5464=$AR$5466,ROW($AR$2:$AR$5464)),ROW(94:94))-1,2),"")</f>
        <v/>
      </c>
    </row>
    <row r="5560" spans="45:45" x14ac:dyDescent="0.15">
      <c r="AS5560" t="str">
        <f t="array" ref="AS5560">IFERROR(INDEX($AR$2:$AS$5464,SMALL(IF($AR$2:$AR$5464=$AR$5466,ROW($AR$2:$AR$5464)),ROW(95:95))-1,2),"")</f>
        <v/>
      </c>
    </row>
    <row r="5561" spans="45:45" x14ac:dyDescent="0.15">
      <c r="AS5561" t="str">
        <f t="array" ref="AS5561">IFERROR(INDEX($AR$2:$AS$5464,SMALL(IF($AR$2:$AR$5464=$AR$5466,ROW($AR$2:$AR$5464)),ROW(96:96))-1,2),"")</f>
        <v/>
      </c>
    </row>
    <row r="5562" spans="45:45" x14ac:dyDescent="0.15">
      <c r="AS5562" t="str">
        <f t="array" ref="AS5562">IFERROR(INDEX($AR$2:$AS$5464,SMALL(IF($AR$2:$AR$5464=$AR$5466,ROW($AR$2:$AR$5464)),ROW(97:97))-1,2),"")</f>
        <v/>
      </c>
    </row>
    <row r="5563" spans="45:45" x14ac:dyDescent="0.15">
      <c r="AS5563" t="str">
        <f t="array" ref="AS5563">IFERROR(INDEX($AR$2:$AS$5464,SMALL(IF($AR$2:$AR$5464=$AR$5466,ROW($AR$2:$AR$5464)),ROW(98:98))-1,2),"")</f>
        <v/>
      </c>
    </row>
    <row r="5564" spans="45:45" x14ac:dyDescent="0.15">
      <c r="AS5564" t="str">
        <f t="array" ref="AS5564">IFERROR(INDEX($AR$2:$AS$5464,SMALL(IF($AR$2:$AR$5464=$AR$5466,ROW($AR$2:$AR$5464)),ROW(99:99))-1,2),"")</f>
        <v/>
      </c>
    </row>
    <row r="5565" spans="45:45" x14ac:dyDescent="0.15">
      <c r="AS5565" t="str">
        <f t="array" ref="AS5565">IFERROR(INDEX($AR$2:$AS$5464,SMALL(IF($AR$2:$AR$5464=$AR$5466,ROW($AR$2:$AR$5464)),ROW(100:100))-1,2),"")</f>
        <v/>
      </c>
    </row>
    <row r="5566" spans="45:45" x14ac:dyDescent="0.15">
      <c r="AS5566" t="str">
        <f t="array" ref="AS5566">IFERROR(INDEX($AR$2:$AS$5464,SMALL(IF($AR$2:$AR$5464=$AR$5466,ROW($AR$2:$AR$5464)),ROW(101:101))-1,2),"")</f>
        <v/>
      </c>
    </row>
    <row r="5567" spans="45:45" x14ac:dyDescent="0.15">
      <c r="AS5567" t="str">
        <f t="array" ref="AS5567">IFERROR(INDEX($AR$2:$AS$5464,SMALL(IF($AR$2:$AR$5464=$AR$5466,ROW($AR$2:$AR$5464)),ROW(102:102))-1,2),"")</f>
        <v/>
      </c>
    </row>
    <row r="5568" spans="45:45" x14ac:dyDescent="0.15">
      <c r="AS5568" t="str">
        <f t="array" ref="AS5568">IFERROR(INDEX($AR$2:$AS$5464,SMALL(IF($AR$2:$AR$5464=$AR$5466,ROW($AR$2:$AR$5464)),ROW(103:103))-1,2),"")</f>
        <v/>
      </c>
    </row>
    <row r="5569" spans="45:45" x14ac:dyDescent="0.15">
      <c r="AS5569" t="str">
        <f t="array" ref="AS5569">IFERROR(INDEX($AR$2:$AS$5464,SMALL(IF($AR$2:$AR$5464=$AR$5466,ROW($AR$2:$AR$5464)),ROW(104:104))-1,2),"")</f>
        <v/>
      </c>
    </row>
    <row r="5570" spans="45:45" x14ac:dyDescent="0.15">
      <c r="AS5570" t="str">
        <f t="array" ref="AS5570">IFERROR(INDEX($AR$2:$AS$5464,SMALL(IF($AR$2:$AR$5464=$AR$5466,ROW($AR$2:$AR$5464)),ROW(105:105))-1,2),"")</f>
        <v/>
      </c>
    </row>
    <row r="5571" spans="45:45" x14ac:dyDescent="0.15">
      <c r="AS5571" t="str">
        <f t="array" ref="AS5571">IFERROR(INDEX($AR$2:$AS$5464,SMALL(IF($AR$2:$AR$5464=$AR$5466,ROW($AR$2:$AR$5464)),ROW(106:106))-1,2),"")</f>
        <v/>
      </c>
    </row>
    <row r="5572" spans="45:45" x14ac:dyDescent="0.15">
      <c r="AS5572" t="str">
        <f t="array" ref="AS5572">IFERROR(INDEX($AR$2:$AS$5464,SMALL(IF($AR$2:$AR$5464=$AR$5466,ROW($AR$2:$AR$5464)),ROW(107:107))-1,2),"")</f>
        <v/>
      </c>
    </row>
    <row r="5573" spans="45:45" x14ac:dyDescent="0.15">
      <c r="AS5573" t="str">
        <f t="array" ref="AS5573">IFERROR(INDEX($AR$2:$AS$5464,SMALL(IF($AR$2:$AR$5464=$AR$5466,ROW($AR$2:$AR$5464)),ROW(108:108))-1,2),"")</f>
        <v/>
      </c>
    </row>
    <row r="5574" spans="45:45" x14ac:dyDescent="0.15">
      <c r="AS5574" t="str">
        <f t="array" ref="AS5574">IFERROR(INDEX($AR$2:$AS$5464,SMALL(IF($AR$2:$AR$5464=$AR$5466,ROW($AR$2:$AR$5464)),ROW(109:109))-1,2),"")</f>
        <v/>
      </c>
    </row>
    <row r="5575" spans="45:45" x14ac:dyDescent="0.15">
      <c r="AS5575" t="str">
        <f t="array" ref="AS5575">IFERROR(INDEX($AR$2:$AS$5464,SMALL(IF($AR$2:$AR$5464=$AR$5466,ROW($AR$2:$AR$5464)),ROW(110:110))-1,2),"")</f>
        <v/>
      </c>
    </row>
    <row r="5576" spans="45:45" x14ac:dyDescent="0.15">
      <c r="AS5576" t="str">
        <f t="array" ref="AS5576">IFERROR(INDEX($AR$2:$AS$5464,SMALL(IF($AR$2:$AR$5464=$AR$5466,ROW($AR$2:$AR$5464)),ROW(111:111))-1,2),"")</f>
        <v/>
      </c>
    </row>
    <row r="5577" spans="45:45" x14ac:dyDescent="0.15">
      <c r="AS5577" t="str">
        <f t="array" ref="AS5577">IFERROR(INDEX($AR$2:$AS$5464,SMALL(IF($AR$2:$AR$5464=$AR$5466,ROW($AR$2:$AR$5464)),ROW(112:112))-1,2),"")</f>
        <v/>
      </c>
    </row>
    <row r="5578" spans="45:45" x14ac:dyDescent="0.15">
      <c r="AS5578" t="str">
        <f t="array" ref="AS5578">IFERROR(INDEX($AR$2:$AS$5464,SMALL(IF($AR$2:$AR$5464=$AR$5466,ROW($AR$2:$AR$5464)),ROW(113:113))-1,2),"")</f>
        <v/>
      </c>
    </row>
    <row r="5579" spans="45:45" x14ac:dyDescent="0.15">
      <c r="AS5579" t="str">
        <f t="array" ref="AS5579">IFERROR(INDEX($AR$2:$AS$5464,SMALL(IF($AR$2:$AR$5464=$AR$5466,ROW($AR$2:$AR$5464)),ROW(114:114))-1,2),"")</f>
        <v/>
      </c>
    </row>
    <row r="5580" spans="45:45" x14ac:dyDescent="0.15">
      <c r="AS5580" t="str">
        <f t="array" ref="AS5580">IFERROR(INDEX($AR$2:$AS$5464,SMALL(IF($AR$2:$AR$5464=$AR$5466,ROW($AR$2:$AR$5464)),ROW(115:115))-1,2),"")</f>
        <v/>
      </c>
    </row>
    <row r="5581" spans="45:45" x14ac:dyDescent="0.15">
      <c r="AS5581" t="str">
        <f t="array" ref="AS5581">IFERROR(INDEX($AR$2:$AS$5464,SMALL(IF($AR$2:$AR$5464=$AR$5466,ROW($AR$2:$AR$5464)),ROW(116:116))-1,2),"")</f>
        <v/>
      </c>
    </row>
    <row r="5582" spans="45:45" x14ac:dyDescent="0.15">
      <c r="AS5582" t="str">
        <f t="array" ref="AS5582">IFERROR(INDEX($AR$2:$AS$5464,SMALL(IF($AR$2:$AR$5464=$AR$5466,ROW($AR$2:$AR$5464)),ROW(117:117))-1,2),"")</f>
        <v/>
      </c>
    </row>
    <row r="5583" spans="45:45" x14ac:dyDescent="0.15">
      <c r="AS5583" t="str">
        <f t="array" ref="AS5583">IFERROR(INDEX($AR$2:$AS$5464,SMALL(IF($AR$2:$AR$5464=$AR$5466,ROW($AR$2:$AR$5464)),ROW(118:118))-1,2),"")</f>
        <v/>
      </c>
    </row>
    <row r="5584" spans="45:45" x14ac:dyDescent="0.15">
      <c r="AS5584" t="str">
        <f t="array" ref="AS5584">IFERROR(INDEX($AR$2:$AS$5464,SMALL(IF($AR$2:$AR$5464=$AR$5466,ROW($AR$2:$AR$5464)),ROW(119:119))-1,2),"")</f>
        <v/>
      </c>
    </row>
    <row r="5585" spans="45:45" x14ac:dyDescent="0.15">
      <c r="AS5585" t="str">
        <f t="array" ref="AS5585">IFERROR(INDEX($AR$2:$AS$5464,SMALL(IF($AR$2:$AR$5464=$AR$5466,ROW($AR$2:$AR$5464)),ROW(120:120))-1,2),"")</f>
        <v/>
      </c>
    </row>
    <row r="5586" spans="45:45" x14ac:dyDescent="0.15">
      <c r="AS5586" t="str">
        <f t="array" ref="AS5586">IFERROR(INDEX($AR$2:$AS$5464,SMALL(IF($AR$2:$AR$5464=$AR$5466,ROW($AR$2:$AR$5464)),ROW(121:121))-1,2),"")</f>
        <v/>
      </c>
    </row>
    <row r="5587" spans="45:45" x14ac:dyDescent="0.15">
      <c r="AS5587" t="str">
        <f t="array" ref="AS5587">IFERROR(INDEX($AR$2:$AS$5464,SMALL(IF($AR$2:$AR$5464=$AR$5466,ROW($AR$2:$AR$5464)),ROW(122:122))-1,2),"")</f>
        <v/>
      </c>
    </row>
    <row r="5588" spans="45:45" x14ac:dyDescent="0.15">
      <c r="AS5588" t="str">
        <f t="array" ref="AS5588">IFERROR(INDEX($AR$2:$AS$5464,SMALL(IF($AR$2:$AR$5464=$AR$5466,ROW($AR$2:$AR$5464)),ROW(123:123))-1,2),"")</f>
        <v/>
      </c>
    </row>
    <row r="5589" spans="45:45" x14ac:dyDescent="0.15">
      <c r="AS5589" t="str">
        <f t="array" ref="AS5589">IFERROR(INDEX($AR$2:$AS$5464,SMALL(IF($AR$2:$AR$5464=$AR$5466,ROW($AR$2:$AR$5464)),ROW(124:124))-1,2),"")</f>
        <v/>
      </c>
    </row>
    <row r="5590" spans="45:45" x14ac:dyDescent="0.15">
      <c r="AS5590" t="str">
        <f t="array" ref="AS5590">IFERROR(INDEX($AR$2:$AS$5464,SMALL(IF($AR$2:$AR$5464=$AR$5466,ROW($AR$2:$AR$5464)),ROW(125:125))-1,2),"")</f>
        <v/>
      </c>
    </row>
    <row r="5591" spans="45:45" x14ac:dyDescent="0.15">
      <c r="AS5591" t="str">
        <f t="array" ref="AS5591">IFERROR(INDEX($AR$2:$AS$5464,SMALL(IF($AR$2:$AR$5464=$AR$5466,ROW($AR$2:$AR$5464)),ROW(126:126))-1,2),"")</f>
        <v/>
      </c>
    </row>
    <row r="5592" spans="45:45" x14ac:dyDescent="0.15">
      <c r="AS5592" t="str">
        <f t="array" ref="AS5592">IFERROR(INDEX($AR$2:$AS$5464,SMALL(IF($AR$2:$AR$5464=$AR$5466,ROW($AR$2:$AR$5464)),ROW(127:127))-1,2),"")</f>
        <v/>
      </c>
    </row>
    <row r="5593" spans="45:45" x14ac:dyDescent="0.15">
      <c r="AS5593" t="str">
        <f t="array" ref="AS5593">IFERROR(INDEX($AR$2:$AS$5464,SMALL(IF($AR$2:$AR$5464=$AR$5466,ROW($AR$2:$AR$5464)),ROW(128:128))-1,2),"")</f>
        <v/>
      </c>
    </row>
    <row r="5594" spans="45:45" x14ac:dyDescent="0.15">
      <c r="AS5594" t="str">
        <f t="array" ref="AS5594">IFERROR(INDEX($AR$2:$AS$5464,SMALL(IF($AR$2:$AR$5464=$AR$5466,ROW($AR$2:$AR$5464)),ROW(129:129))-1,2),"")</f>
        <v/>
      </c>
    </row>
    <row r="5595" spans="45:45" x14ac:dyDescent="0.15">
      <c r="AS5595" t="str">
        <f t="array" ref="AS5595">IFERROR(INDEX($AR$2:$AS$5464,SMALL(IF($AR$2:$AR$5464=$AR$5466,ROW($AR$2:$AR$5464)),ROW(130:130))-1,2),"")</f>
        <v/>
      </c>
    </row>
    <row r="5596" spans="45:45" x14ac:dyDescent="0.15">
      <c r="AS5596" t="str">
        <f t="array" ref="AS5596">IFERROR(INDEX($AR$2:$AS$5464,SMALL(IF($AR$2:$AR$5464=$AR$5466,ROW($AR$2:$AR$5464)),ROW(131:131))-1,2),"")</f>
        <v/>
      </c>
    </row>
    <row r="5597" spans="45:45" x14ac:dyDescent="0.15">
      <c r="AS5597" t="str">
        <f t="array" ref="AS5597">IFERROR(INDEX($AR$2:$AS$5464,SMALL(IF($AR$2:$AR$5464=$AR$5466,ROW($AR$2:$AR$5464)),ROW(132:132))-1,2),"")</f>
        <v/>
      </c>
    </row>
    <row r="5598" spans="45:45" x14ac:dyDescent="0.15">
      <c r="AS5598" t="str">
        <f t="array" ref="AS5598">IFERROR(INDEX($AR$2:$AS$5464,SMALL(IF($AR$2:$AR$5464=$AR$5466,ROW($AR$2:$AR$5464)),ROW(133:133))-1,2),"")</f>
        <v/>
      </c>
    </row>
    <row r="5599" spans="45:45" x14ac:dyDescent="0.15">
      <c r="AS5599" t="str">
        <f t="array" ref="AS5599">IFERROR(INDEX($AR$2:$AS$5464,SMALL(IF($AR$2:$AR$5464=$AR$5466,ROW($AR$2:$AR$5464)),ROW(134:134))-1,2),"")</f>
        <v/>
      </c>
    </row>
    <row r="5600" spans="45:45" x14ac:dyDescent="0.15">
      <c r="AS5600" t="str">
        <f t="array" ref="AS5600">IFERROR(INDEX($AR$2:$AS$5464,SMALL(IF($AR$2:$AR$5464=$AR$5466,ROW($AR$2:$AR$5464)),ROW(135:135))-1,2),"")</f>
        <v/>
      </c>
    </row>
    <row r="5601" spans="45:45" x14ac:dyDescent="0.15">
      <c r="AS5601" t="str">
        <f t="array" ref="AS5601">IFERROR(INDEX($AR$2:$AS$5464,SMALL(IF($AR$2:$AR$5464=$AR$5466,ROW($AR$2:$AR$5464)),ROW(136:136))-1,2),"")</f>
        <v/>
      </c>
    </row>
    <row r="5602" spans="45:45" x14ac:dyDescent="0.15">
      <c r="AS5602" t="str">
        <f t="array" ref="AS5602">IFERROR(INDEX($AR$2:$AS$5464,SMALL(IF($AR$2:$AR$5464=$AR$5466,ROW($AR$2:$AR$5464)),ROW(137:137))-1,2),"")</f>
        <v/>
      </c>
    </row>
    <row r="5603" spans="45:45" x14ac:dyDescent="0.15">
      <c r="AS5603" t="str">
        <f t="array" ref="AS5603">IFERROR(INDEX($AR$2:$AS$5464,SMALL(IF($AR$2:$AR$5464=$AR$5466,ROW($AR$2:$AR$5464)),ROW(138:138))-1,2),"")</f>
        <v/>
      </c>
    </row>
    <row r="5604" spans="45:45" x14ac:dyDescent="0.15">
      <c r="AS5604" t="str">
        <f t="array" ref="AS5604">IFERROR(INDEX($AR$2:$AS$5464,SMALL(IF($AR$2:$AR$5464=$AR$5466,ROW($AR$2:$AR$5464)),ROW(139:139))-1,2),"")</f>
        <v/>
      </c>
    </row>
    <row r="5605" spans="45:45" x14ac:dyDescent="0.15">
      <c r="AS5605" t="str">
        <f t="array" ref="AS5605">IFERROR(INDEX($AR$2:$AS$5464,SMALL(IF($AR$2:$AR$5464=$AR$5466,ROW($AR$2:$AR$5464)),ROW(140:140))-1,2),"")</f>
        <v/>
      </c>
    </row>
    <row r="5606" spans="45:45" x14ac:dyDescent="0.15">
      <c r="AS5606" t="str">
        <f t="array" ref="AS5606">IFERROR(INDEX($AR$2:$AS$5464,SMALL(IF($AR$2:$AR$5464=$AR$5466,ROW($AR$2:$AR$5464)),ROW(141:141))-1,2),"")</f>
        <v/>
      </c>
    </row>
    <row r="5607" spans="45:45" x14ac:dyDescent="0.15">
      <c r="AS5607" t="str">
        <f t="array" ref="AS5607">IFERROR(INDEX($AR$2:$AS$5464,SMALL(IF($AR$2:$AR$5464=$AR$5466,ROW($AR$2:$AR$5464)),ROW(142:142))-1,2),"")</f>
        <v/>
      </c>
    </row>
    <row r="5608" spans="45:45" x14ac:dyDescent="0.15">
      <c r="AS5608" t="str">
        <f t="array" ref="AS5608">IFERROR(INDEX($AR$2:$AS$5464,SMALL(IF($AR$2:$AR$5464=$AR$5466,ROW($AR$2:$AR$5464)),ROW(143:143))-1,2),"")</f>
        <v/>
      </c>
    </row>
    <row r="5609" spans="45:45" x14ac:dyDescent="0.15">
      <c r="AS5609" t="str">
        <f t="array" ref="AS5609">IFERROR(INDEX($AR$2:$AS$5464,SMALL(IF($AR$2:$AR$5464=$AR$5466,ROW($AR$2:$AR$5464)),ROW(144:144))-1,2),"")</f>
        <v/>
      </c>
    </row>
    <row r="5610" spans="45:45" x14ac:dyDescent="0.15">
      <c r="AS5610" t="str">
        <f t="array" ref="AS5610">IFERROR(INDEX($AR$2:$AS$5464,SMALL(IF($AR$2:$AR$5464=$AR$5466,ROW($AR$2:$AR$5464)),ROW(145:145))-1,2),"")</f>
        <v/>
      </c>
    </row>
    <row r="5611" spans="45:45" x14ac:dyDescent="0.15">
      <c r="AS5611" t="str">
        <f t="array" ref="AS5611">IFERROR(INDEX($AR$2:$AS$5464,SMALL(IF($AR$2:$AR$5464=$AR$5466,ROW($AR$2:$AR$5464)),ROW(146:146))-1,2),"")</f>
        <v/>
      </c>
    </row>
    <row r="5612" spans="45:45" x14ac:dyDescent="0.15">
      <c r="AS5612" t="str">
        <f t="array" ref="AS5612">IFERROR(INDEX($AR$2:$AS$5464,SMALL(IF($AR$2:$AR$5464=$AR$5466,ROW($AR$2:$AR$5464)),ROW(147:147))-1,2),"")</f>
        <v/>
      </c>
    </row>
    <row r="5613" spans="45:45" x14ac:dyDescent="0.15">
      <c r="AS5613" t="str">
        <f t="array" ref="AS5613">IFERROR(INDEX($AR$2:$AS$5464,SMALL(IF($AR$2:$AR$5464=$AR$5466,ROW($AR$2:$AR$5464)),ROW(148:148))-1,2),"")</f>
        <v/>
      </c>
    </row>
    <row r="5614" spans="45:45" x14ac:dyDescent="0.15">
      <c r="AS5614" t="str">
        <f t="array" ref="AS5614">IFERROR(INDEX($AR$2:$AS$5464,SMALL(IF($AR$2:$AR$5464=$AR$5466,ROW($AR$2:$AR$5464)),ROW(149:149))-1,2),"")</f>
        <v/>
      </c>
    </row>
    <row r="5615" spans="45:45" x14ac:dyDescent="0.15">
      <c r="AS5615" t="str">
        <f t="array" ref="AS5615">IFERROR(INDEX($AR$2:$AS$5464,SMALL(IF($AR$2:$AR$5464=$AR$5466,ROW($AR$2:$AR$5464)),ROW(150:150))-1,2),"")</f>
        <v/>
      </c>
    </row>
    <row r="5616" spans="45:45" x14ac:dyDescent="0.15">
      <c r="AS5616" t="str">
        <f t="array" ref="AS5616">IFERROR(INDEX($AR$2:$AS$5464,SMALL(IF($AR$2:$AR$5464=$AR$5466,ROW($AR$2:$AR$5464)),ROW(151:151))-1,2),"")</f>
        <v/>
      </c>
    </row>
    <row r="5617" spans="45:45" x14ac:dyDescent="0.15">
      <c r="AS5617" t="str">
        <f t="array" ref="AS5617">IFERROR(INDEX($AR$2:$AS$5464,SMALL(IF($AR$2:$AR$5464=$AR$5466,ROW($AR$2:$AR$5464)),ROW(152:152))-1,2),"")</f>
        <v/>
      </c>
    </row>
    <row r="5618" spans="45:45" x14ac:dyDescent="0.15">
      <c r="AS5618" t="str">
        <f t="array" ref="AS5618">IFERROR(INDEX($AR$2:$AS$5464,SMALL(IF($AR$2:$AR$5464=$AR$5466,ROW($AR$2:$AR$5464)),ROW(153:153))-1,2),"")</f>
        <v/>
      </c>
    </row>
    <row r="5619" spans="45:45" x14ac:dyDescent="0.15">
      <c r="AS5619" t="str">
        <f t="array" ref="AS5619">IFERROR(INDEX($AR$2:$AS$5464,SMALL(IF($AR$2:$AR$5464=$AR$5466,ROW($AR$2:$AR$5464)),ROW(154:154))-1,2),"")</f>
        <v/>
      </c>
    </row>
    <row r="5620" spans="45:45" x14ac:dyDescent="0.15">
      <c r="AS5620" t="str">
        <f t="array" ref="AS5620">IFERROR(INDEX($AR$2:$AS$5464,SMALL(IF($AR$2:$AR$5464=$AR$5466,ROW($AR$2:$AR$5464)),ROW(155:155))-1,2),"")</f>
        <v/>
      </c>
    </row>
    <row r="5621" spans="45:45" x14ac:dyDescent="0.15">
      <c r="AS5621" t="str">
        <f t="array" ref="AS5621">IFERROR(INDEX($AR$2:$AS$5464,SMALL(IF($AR$2:$AR$5464=$AR$5466,ROW($AR$2:$AR$5464)),ROW(156:156))-1,2),"")</f>
        <v/>
      </c>
    </row>
    <row r="5622" spans="45:45" x14ac:dyDescent="0.15">
      <c r="AS5622" t="str">
        <f t="array" ref="AS5622">IFERROR(INDEX($AR$2:$AS$5464,SMALL(IF($AR$2:$AR$5464=$AR$5466,ROW($AR$2:$AR$5464)),ROW(157:157))-1,2),"")</f>
        <v/>
      </c>
    </row>
    <row r="5623" spans="45:45" x14ac:dyDescent="0.15">
      <c r="AS5623" t="str">
        <f t="array" ref="AS5623">IFERROR(INDEX($AR$2:$AS$5464,SMALL(IF($AR$2:$AR$5464=$AR$5466,ROW($AR$2:$AR$5464)),ROW(158:158))-1,2),"")</f>
        <v/>
      </c>
    </row>
    <row r="5624" spans="45:45" x14ac:dyDescent="0.15">
      <c r="AS5624" t="str">
        <f t="array" ref="AS5624">IFERROR(INDEX($AR$2:$AS$5464,SMALL(IF($AR$2:$AR$5464=$AR$5466,ROW($AR$2:$AR$5464)),ROW(159:159))-1,2),"")</f>
        <v/>
      </c>
    </row>
    <row r="5625" spans="45:45" x14ac:dyDescent="0.15">
      <c r="AS5625" t="str">
        <f t="array" ref="AS5625">IFERROR(INDEX($AR$2:$AS$5464,SMALL(IF($AR$2:$AR$5464=$AR$5466,ROW($AR$2:$AR$5464)),ROW(160:160))-1,2),"")</f>
        <v/>
      </c>
    </row>
    <row r="5626" spans="45:45" x14ac:dyDescent="0.15">
      <c r="AS5626" t="str">
        <f t="array" ref="AS5626">IFERROR(INDEX($AR$2:$AS$5464,SMALL(IF($AR$2:$AR$5464=$AR$5466,ROW($AR$2:$AR$5464)),ROW(161:161))-1,2),"")</f>
        <v/>
      </c>
    </row>
    <row r="5627" spans="45:45" x14ac:dyDescent="0.15">
      <c r="AS5627" t="str">
        <f t="array" ref="AS5627">IFERROR(INDEX($AR$2:$AS$5464,SMALL(IF($AR$2:$AR$5464=$AR$5466,ROW($AR$2:$AR$5464)),ROW(162:162))-1,2),"")</f>
        <v/>
      </c>
    </row>
    <row r="5628" spans="45:45" x14ac:dyDescent="0.15">
      <c r="AS5628" t="str">
        <f t="array" ref="AS5628">IFERROR(INDEX($AR$2:$AS$5464,SMALL(IF($AR$2:$AR$5464=$AR$5466,ROW($AR$2:$AR$5464)),ROW(163:163))-1,2),"")</f>
        <v/>
      </c>
    </row>
    <row r="5629" spans="45:45" x14ac:dyDescent="0.15">
      <c r="AS5629" t="str">
        <f t="array" ref="AS5629">IFERROR(INDEX($AR$2:$AS$5464,SMALL(IF($AR$2:$AR$5464=$AR$5466,ROW($AR$2:$AR$5464)),ROW(164:164))-1,2),"")</f>
        <v/>
      </c>
    </row>
    <row r="5630" spans="45:45" x14ac:dyDescent="0.15">
      <c r="AS5630" t="str">
        <f t="array" ref="AS5630">IFERROR(INDEX($AR$2:$AS$5464,SMALL(IF($AR$2:$AR$5464=$AR$5466,ROW($AR$2:$AR$5464)),ROW(165:165))-1,2),"")</f>
        <v/>
      </c>
    </row>
    <row r="5631" spans="45:45" x14ac:dyDescent="0.15">
      <c r="AS5631" t="str">
        <f t="array" ref="AS5631">IFERROR(INDEX($AR$2:$AS$5464,SMALL(IF($AR$2:$AR$5464=$AR$5466,ROW($AR$2:$AR$5464)),ROW(166:166))-1,2),"")</f>
        <v/>
      </c>
    </row>
    <row r="5632" spans="45:45" x14ac:dyDescent="0.15">
      <c r="AS5632" t="str">
        <f t="array" ref="AS5632">IFERROR(INDEX($AR$2:$AS$5464,SMALL(IF($AR$2:$AR$5464=$AR$5466,ROW($AR$2:$AR$5464)),ROW(167:167))-1,2),"")</f>
        <v/>
      </c>
    </row>
    <row r="5633" spans="45:45" x14ac:dyDescent="0.15">
      <c r="AS5633" t="str">
        <f t="array" ref="AS5633">IFERROR(INDEX($AR$2:$AS$5464,SMALL(IF($AR$2:$AR$5464=$AR$5466,ROW($AR$2:$AR$5464)),ROW(168:168))-1,2),"")</f>
        <v/>
      </c>
    </row>
    <row r="5634" spans="45:45" x14ac:dyDescent="0.15">
      <c r="AS5634" t="str">
        <f t="array" ref="AS5634">IFERROR(INDEX($AR$2:$AS$5464,SMALL(IF($AR$2:$AR$5464=$AR$5466,ROW($AR$2:$AR$5464)),ROW(169:169))-1,2),"")</f>
        <v/>
      </c>
    </row>
    <row r="5635" spans="45:45" x14ac:dyDescent="0.15">
      <c r="AS5635" t="str">
        <f t="array" ref="AS5635">IFERROR(INDEX($AR$2:$AS$5464,SMALL(IF($AR$2:$AR$5464=$AR$5466,ROW($AR$2:$AR$5464)),ROW(170:170))-1,2),"")</f>
        <v/>
      </c>
    </row>
    <row r="5636" spans="45:45" x14ac:dyDescent="0.15">
      <c r="AS5636" t="str">
        <f t="array" ref="AS5636">IFERROR(INDEX($AR$2:$AS$5464,SMALL(IF($AR$2:$AR$5464=$AR$5466,ROW($AR$2:$AR$5464)),ROW(171:171))-1,2),"")</f>
        <v/>
      </c>
    </row>
    <row r="5637" spans="45:45" x14ac:dyDescent="0.15">
      <c r="AS5637" t="str">
        <f t="array" ref="AS5637">IFERROR(INDEX($AR$2:$AS$5464,SMALL(IF($AR$2:$AR$5464=$AR$5466,ROW($AR$2:$AR$5464)),ROW(172:172))-1,2),"")</f>
        <v/>
      </c>
    </row>
    <row r="5638" spans="45:45" x14ac:dyDescent="0.15">
      <c r="AS5638" t="str">
        <f t="array" ref="AS5638">IFERROR(INDEX($AR$2:$AS$5464,SMALL(IF($AR$2:$AR$5464=$AR$5466,ROW($AR$2:$AR$5464)),ROW(173:173))-1,2),"")</f>
        <v/>
      </c>
    </row>
    <row r="5639" spans="45:45" x14ac:dyDescent="0.15">
      <c r="AS5639" t="str">
        <f t="array" ref="AS5639">IFERROR(INDEX($AR$2:$AS$5464,SMALL(IF($AR$2:$AR$5464=$AR$5466,ROW($AR$2:$AR$5464)),ROW(174:174))-1,2),"")</f>
        <v/>
      </c>
    </row>
    <row r="5640" spans="45:45" x14ac:dyDescent="0.15">
      <c r="AS5640" t="str">
        <f t="array" ref="AS5640">IFERROR(INDEX($AR$2:$AS$5464,SMALL(IF($AR$2:$AR$5464=$AR$5466,ROW($AR$2:$AR$5464)),ROW(175:175))-1,2),"")</f>
        <v/>
      </c>
    </row>
    <row r="5641" spans="45:45" x14ac:dyDescent="0.15">
      <c r="AS5641" t="str">
        <f t="array" ref="AS5641">IFERROR(INDEX($AR$2:$AS$5464,SMALL(IF($AR$2:$AR$5464=$AR$5466,ROW($AR$2:$AR$5464)),ROW(176:176))-1,2),"")</f>
        <v/>
      </c>
    </row>
    <row r="5642" spans="45:45" x14ac:dyDescent="0.15">
      <c r="AS5642" t="str">
        <f t="array" ref="AS5642">IFERROR(INDEX($AR$2:$AS$5464,SMALL(IF($AR$2:$AR$5464=$AR$5466,ROW($AR$2:$AR$5464)),ROW(177:177))-1,2),"")</f>
        <v/>
      </c>
    </row>
    <row r="5643" spans="45:45" x14ac:dyDescent="0.15">
      <c r="AS5643" t="str">
        <f t="array" ref="AS5643">IFERROR(INDEX($AR$2:$AS$5464,SMALL(IF($AR$2:$AR$5464=$AR$5466,ROW($AR$2:$AR$5464)),ROW(178:178))-1,2),"")</f>
        <v/>
      </c>
    </row>
    <row r="5644" spans="45:45" x14ac:dyDescent="0.15">
      <c r="AS5644" t="str">
        <f t="array" ref="AS5644">IFERROR(INDEX($AR$2:$AS$5464,SMALL(IF($AR$2:$AR$5464=$AR$5466,ROW($AR$2:$AR$5464)),ROW(179:179))-1,2),"")</f>
        <v/>
      </c>
    </row>
    <row r="5645" spans="45:45" x14ac:dyDescent="0.15">
      <c r="AS5645" t="str">
        <f t="array" ref="AS5645">IFERROR(INDEX($AR$2:$AS$5464,SMALL(IF($AR$2:$AR$5464=$AR$5466,ROW($AR$2:$AR$5464)),ROW(180:180))-1,2),"")</f>
        <v/>
      </c>
    </row>
    <row r="5646" spans="45:45" x14ac:dyDescent="0.15">
      <c r="AS5646" t="str">
        <f t="array" ref="AS5646">IFERROR(INDEX($AR$2:$AS$5464,SMALL(IF($AR$2:$AR$5464=$AR$5466,ROW($AR$2:$AR$5464)),ROW(181:181))-1,2),"")</f>
        <v/>
      </c>
    </row>
    <row r="5647" spans="45:45" x14ac:dyDescent="0.15">
      <c r="AS5647" t="str">
        <f t="array" ref="AS5647">IFERROR(INDEX($AR$2:$AS$5464,SMALL(IF($AR$2:$AR$5464=$AR$5466,ROW($AR$2:$AR$5464)),ROW(182:182))-1,2),"")</f>
        <v/>
      </c>
    </row>
    <row r="5648" spans="45:45" x14ac:dyDescent="0.15">
      <c r="AS5648" t="str">
        <f t="array" ref="AS5648">IFERROR(INDEX($AR$2:$AS$5464,SMALL(IF($AR$2:$AR$5464=$AR$5466,ROW($AR$2:$AR$5464)),ROW(183:183))-1,2),"")</f>
        <v/>
      </c>
    </row>
    <row r="5649" spans="45:45" x14ac:dyDescent="0.15">
      <c r="AS5649" t="str">
        <f t="array" ref="AS5649">IFERROR(INDEX($AR$2:$AS$5464,SMALL(IF($AR$2:$AR$5464=$AR$5466,ROW($AR$2:$AR$5464)),ROW(184:184))-1,2),"")</f>
        <v/>
      </c>
    </row>
    <row r="5650" spans="45:45" x14ac:dyDescent="0.15">
      <c r="AS5650" t="str">
        <f t="array" ref="AS5650">IFERROR(INDEX($AR$2:$AS$5464,SMALL(IF($AR$2:$AR$5464=$AR$5466,ROW($AR$2:$AR$5464)),ROW(185:185))-1,2),"")</f>
        <v/>
      </c>
    </row>
    <row r="5651" spans="45:45" x14ac:dyDescent="0.15">
      <c r="AS5651" t="str">
        <f t="array" ref="AS5651">IFERROR(INDEX($AR$2:$AS$5464,SMALL(IF($AR$2:$AR$5464=$AR$5466,ROW($AR$2:$AR$5464)),ROW(186:186))-1,2),"")</f>
        <v/>
      </c>
    </row>
    <row r="5652" spans="45:45" x14ac:dyDescent="0.15">
      <c r="AS5652" t="str">
        <f t="array" ref="AS5652">IFERROR(INDEX($AR$2:$AS$5464,SMALL(IF($AR$2:$AR$5464=$AR$5466,ROW($AR$2:$AR$5464)),ROW(187:187))-1,2),"")</f>
        <v/>
      </c>
    </row>
    <row r="5653" spans="45:45" x14ac:dyDescent="0.15">
      <c r="AS5653" t="str">
        <f t="array" ref="AS5653">IFERROR(INDEX($AR$2:$AS$5464,SMALL(IF($AR$2:$AR$5464=$AR$5466,ROW($AR$2:$AR$5464)),ROW(188:188))-1,2),"")</f>
        <v/>
      </c>
    </row>
    <row r="5654" spans="45:45" x14ac:dyDescent="0.15">
      <c r="AS5654" t="str">
        <f t="array" ref="AS5654">IFERROR(INDEX($AR$2:$AS$5464,SMALL(IF($AR$2:$AR$5464=$AR$5466,ROW($AR$2:$AR$5464)),ROW(189:189))-1,2),"")</f>
        <v/>
      </c>
    </row>
    <row r="5655" spans="45:45" x14ac:dyDescent="0.15">
      <c r="AS5655" t="str">
        <f t="array" ref="AS5655">IFERROR(INDEX($AR$2:$AS$5464,SMALL(IF($AR$2:$AR$5464=$AR$5466,ROW($AR$2:$AR$5464)),ROW(190:190))-1,2),"")</f>
        <v/>
      </c>
    </row>
    <row r="5656" spans="45:45" x14ac:dyDescent="0.15">
      <c r="AS5656" t="str">
        <f t="array" ref="AS5656">IFERROR(INDEX($AR$2:$AS$5464,SMALL(IF($AR$2:$AR$5464=$AR$5466,ROW($AR$2:$AR$5464)),ROW(191:191))-1,2),"")</f>
        <v/>
      </c>
    </row>
    <row r="5657" spans="45:45" x14ac:dyDescent="0.15">
      <c r="AS5657" t="str">
        <f t="array" ref="AS5657">IFERROR(INDEX($AR$2:$AS$5464,SMALL(IF($AR$2:$AR$5464=$AR$5466,ROW($AR$2:$AR$5464)),ROW(192:192))-1,2),"")</f>
        <v/>
      </c>
    </row>
    <row r="5658" spans="45:45" x14ac:dyDescent="0.15">
      <c r="AS5658" t="str">
        <f t="array" ref="AS5658">IFERROR(INDEX($AR$2:$AS$5464,SMALL(IF($AR$2:$AR$5464=$AR$5466,ROW($AR$2:$AR$5464)),ROW(193:193))-1,2),"")</f>
        <v/>
      </c>
    </row>
    <row r="5659" spans="45:45" x14ac:dyDescent="0.15">
      <c r="AS5659" t="str">
        <f t="array" ref="AS5659">IFERROR(INDEX($AR$2:$AS$5464,SMALL(IF($AR$2:$AR$5464=$AR$5466,ROW($AR$2:$AR$5464)),ROW(194:194))-1,2),"")</f>
        <v/>
      </c>
    </row>
    <row r="5660" spans="45:45" x14ac:dyDescent="0.15">
      <c r="AS5660" t="str">
        <f t="array" ref="AS5660">IFERROR(INDEX($AR$2:$AS$5464,SMALL(IF($AR$2:$AR$5464=$AR$5466,ROW($AR$2:$AR$5464)),ROW(195:195))-1,2),"")</f>
        <v/>
      </c>
    </row>
    <row r="5661" spans="45:45" x14ac:dyDescent="0.15">
      <c r="AS5661" t="str">
        <f t="array" ref="AS5661">IFERROR(INDEX($AR$2:$AS$5464,SMALL(IF($AR$2:$AR$5464=$AR$5466,ROW($AR$2:$AR$5464)),ROW(196:196))-1,2),"")</f>
        <v/>
      </c>
    </row>
    <row r="5662" spans="45:45" x14ac:dyDescent="0.15">
      <c r="AS5662" t="str">
        <f t="array" ref="AS5662">IFERROR(INDEX($AR$2:$AS$5464,SMALL(IF($AR$2:$AR$5464=$AR$5466,ROW($AR$2:$AR$5464)),ROW(197:197))-1,2),"")</f>
        <v/>
      </c>
    </row>
    <row r="5663" spans="45:45" x14ac:dyDescent="0.15">
      <c r="AS5663" t="str">
        <f t="array" ref="AS5663">IFERROR(INDEX($AR$2:$AS$5464,SMALL(IF($AR$2:$AR$5464=$AR$5466,ROW($AR$2:$AR$5464)),ROW(198:198))-1,2),"")</f>
        <v/>
      </c>
    </row>
    <row r="5664" spans="45:45" x14ac:dyDescent="0.15">
      <c r="AS5664" t="str">
        <f t="array" ref="AS5664">IFERROR(INDEX($AR$2:$AS$5464,SMALL(IF($AR$2:$AR$5464=$AR$5466,ROW($AR$2:$AR$5464)),ROW(199:199))-1,2),"")</f>
        <v/>
      </c>
    </row>
    <row r="5665" spans="45:45" x14ac:dyDescent="0.15">
      <c r="AS5665" t="str">
        <f t="array" ref="AS5665">IFERROR(INDEX($AR$2:$AS$5464,SMALL(IF($AR$2:$AR$5464=$AR$5466,ROW($AR$2:$AR$5464)),ROW(200:200))-1,2),"")</f>
        <v/>
      </c>
    </row>
    <row r="5666" spans="45:45" x14ac:dyDescent="0.15">
      <c r="AS5666" t="str">
        <f t="array" ref="AS5666">IFERROR(INDEX($AR$2:$AS$5464,SMALL(IF($AR$2:$AR$5464=$AR$5466,ROW($AR$2:$AR$5464)),ROW(201:201))-1,2),"")</f>
        <v/>
      </c>
    </row>
    <row r="5667" spans="45:45" x14ac:dyDescent="0.15">
      <c r="AS5667" t="str">
        <f t="array" ref="AS5667">IFERROR(INDEX($AR$2:$AS$5464,SMALL(IF($AR$2:$AR$5464=$AR$5466,ROW($AR$2:$AR$5464)),ROW(202:202))-1,2),"")</f>
        <v/>
      </c>
    </row>
    <row r="5668" spans="45:45" x14ac:dyDescent="0.15">
      <c r="AS5668" t="str">
        <f t="array" ref="AS5668">IFERROR(INDEX($AR$2:$AS$5464,SMALL(IF($AR$2:$AR$5464=$AR$5466,ROW($AR$2:$AR$5464)),ROW(203:203))-1,2),"")</f>
        <v/>
      </c>
    </row>
    <row r="5669" spans="45:45" x14ac:dyDescent="0.15">
      <c r="AS5669" t="str">
        <f t="array" ref="AS5669">IFERROR(INDEX($AR$2:$AS$5464,SMALL(IF($AR$2:$AR$5464=$AR$5466,ROW($AR$2:$AR$5464)),ROW(204:204))-1,2),"")</f>
        <v/>
      </c>
    </row>
    <row r="5670" spans="45:45" x14ac:dyDescent="0.15">
      <c r="AS5670" t="str">
        <f t="array" ref="AS5670">IFERROR(INDEX($AR$2:$AS$5464,SMALL(IF($AR$2:$AR$5464=$AR$5466,ROW($AR$2:$AR$5464)),ROW(205:205))-1,2),"")</f>
        <v/>
      </c>
    </row>
    <row r="5671" spans="45:45" x14ac:dyDescent="0.15">
      <c r="AS5671" t="str">
        <f t="array" ref="AS5671">IFERROR(INDEX($AR$2:$AS$5464,SMALL(IF($AR$2:$AR$5464=$AR$5466,ROW($AR$2:$AR$5464)),ROW(206:206))-1,2),"")</f>
        <v/>
      </c>
    </row>
    <row r="5672" spans="45:45" x14ac:dyDescent="0.15">
      <c r="AS5672" t="str">
        <f t="array" ref="AS5672">IFERROR(INDEX($AR$2:$AS$5464,SMALL(IF($AR$2:$AR$5464=$AR$5466,ROW($AR$2:$AR$5464)),ROW(207:207))-1,2),"")</f>
        <v/>
      </c>
    </row>
    <row r="5673" spans="45:45" x14ac:dyDescent="0.15">
      <c r="AS5673" t="str">
        <f t="array" ref="AS5673">IFERROR(INDEX($AR$2:$AS$5464,SMALL(IF($AR$2:$AR$5464=$AR$5466,ROW($AR$2:$AR$5464)),ROW(208:208))-1,2),"")</f>
        <v/>
      </c>
    </row>
    <row r="5674" spans="45:45" x14ac:dyDescent="0.15">
      <c r="AS5674" t="str">
        <f t="array" ref="AS5674">IFERROR(INDEX($AR$2:$AS$5464,SMALL(IF($AR$2:$AR$5464=$AR$5466,ROW($AR$2:$AR$5464)),ROW(209:209))-1,2),"")</f>
        <v/>
      </c>
    </row>
    <row r="5675" spans="45:45" x14ac:dyDescent="0.15">
      <c r="AS5675" t="str">
        <f t="array" ref="AS5675">IFERROR(INDEX($AR$2:$AS$5464,SMALL(IF($AR$2:$AR$5464=$AR$5466,ROW($AR$2:$AR$5464)),ROW(210:210))-1,2),"")</f>
        <v/>
      </c>
    </row>
    <row r="5676" spans="45:45" x14ac:dyDescent="0.15">
      <c r="AS5676" t="str">
        <f t="array" ref="AS5676">IFERROR(INDEX($AR$2:$AS$5464,SMALL(IF($AR$2:$AR$5464=$AR$5466,ROW($AR$2:$AR$5464)),ROW(211:211))-1,2),"")</f>
        <v/>
      </c>
    </row>
    <row r="5677" spans="45:45" x14ac:dyDescent="0.15">
      <c r="AS5677" t="str">
        <f t="array" ref="AS5677">IFERROR(INDEX($AR$2:$AS$5464,SMALL(IF($AR$2:$AR$5464=$AR$5466,ROW($AR$2:$AR$5464)),ROW(212:212))-1,2),"")</f>
        <v/>
      </c>
    </row>
    <row r="5678" spans="45:45" x14ac:dyDescent="0.15">
      <c r="AS5678" t="str">
        <f t="array" ref="AS5678">IFERROR(INDEX($AR$2:$AS$5464,SMALL(IF($AR$2:$AR$5464=$AR$5466,ROW($AR$2:$AR$5464)),ROW(213:213))-1,2),"")</f>
        <v/>
      </c>
    </row>
    <row r="5679" spans="45:45" x14ac:dyDescent="0.15">
      <c r="AS5679" t="str">
        <f t="array" ref="AS5679">IFERROR(INDEX($AR$2:$AS$5464,SMALL(IF($AR$2:$AR$5464=$AR$5466,ROW($AR$2:$AR$5464)),ROW(214:214))-1,2),"")</f>
        <v/>
      </c>
    </row>
    <row r="5680" spans="45:45" x14ac:dyDescent="0.15">
      <c r="AS5680" t="str">
        <f t="array" ref="AS5680">IFERROR(INDEX($AR$2:$AS$5464,SMALL(IF($AR$2:$AR$5464=$AR$5466,ROW($AR$2:$AR$5464)),ROW(215:215))-1,2),"")</f>
        <v/>
      </c>
    </row>
    <row r="5681" spans="45:45" x14ac:dyDescent="0.15">
      <c r="AS5681" t="str">
        <f t="array" ref="AS5681">IFERROR(INDEX($AR$2:$AS$5464,SMALL(IF($AR$2:$AR$5464=$AR$5466,ROW($AR$2:$AR$5464)),ROW(216:216))-1,2),"")</f>
        <v/>
      </c>
    </row>
    <row r="5682" spans="45:45" x14ac:dyDescent="0.15">
      <c r="AS5682" t="str">
        <f t="array" ref="AS5682">IFERROR(INDEX($AR$2:$AS$5464,SMALL(IF($AR$2:$AR$5464=$AR$5466,ROW($AR$2:$AR$5464)),ROW(217:217))-1,2),"")</f>
        <v/>
      </c>
    </row>
    <row r="5683" spans="45:45" x14ac:dyDescent="0.15">
      <c r="AS5683" t="str">
        <f t="array" ref="AS5683">IFERROR(INDEX($AR$2:$AS$5464,SMALL(IF($AR$2:$AR$5464=$AR$5466,ROW($AR$2:$AR$5464)),ROW(218:218))-1,2),"")</f>
        <v/>
      </c>
    </row>
    <row r="5684" spans="45:45" x14ac:dyDescent="0.15">
      <c r="AS5684" t="str">
        <f t="array" ref="AS5684">IFERROR(INDEX($AR$2:$AS$5464,SMALL(IF($AR$2:$AR$5464=$AR$5466,ROW($AR$2:$AR$5464)),ROW(219:219))-1,2),"")</f>
        <v/>
      </c>
    </row>
    <row r="5685" spans="45:45" x14ac:dyDescent="0.15">
      <c r="AS5685" t="str">
        <f t="array" ref="AS5685">IFERROR(INDEX($AR$2:$AS$5464,SMALL(IF($AR$2:$AR$5464=$AR$5466,ROW($AR$2:$AR$5464)),ROW(220:220))-1,2),"")</f>
        <v/>
      </c>
    </row>
    <row r="5686" spans="45:45" x14ac:dyDescent="0.15">
      <c r="AS5686" t="str">
        <f t="array" ref="AS5686">IFERROR(INDEX($AR$2:$AS$5464,SMALL(IF($AR$2:$AR$5464=$AR$5466,ROW($AR$2:$AR$5464)),ROW(221:221))-1,2),"")</f>
        <v/>
      </c>
    </row>
    <row r="5687" spans="45:45" x14ac:dyDescent="0.15">
      <c r="AS5687" t="str">
        <f t="array" ref="AS5687">IFERROR(INDEX($AR$2:$AS$5464,SMALL(IF($AR$2:$AR$5464=$AR$5466,ROW($AR$2:$AR$5464)),ROW(222:222))-1,2),"")</f>
        <v/>
      </c>
    </row>
    <row r="5688" spans="45:45" x14ac:dyDescent="0.15">
      <c r="AS5688" t="str">
        <f t="array" ref="AS5688">IFERROR(INDEX($AR$2:$AS$5464,SMALL(IF($AR$2:$AR$5464=$AR$5466,ROW($AR$2:$AR$5464)),ROW(223:223))-1,2),"")</f>
        <v/>
      </c>
    </row>
    <row r="5689" spans="45:45" x14ac:dyDescent="0.15">
      <c r="AS5689" t="str">
        <f t="array" ref="AS5689">IFERROR(INDEX($AR$2:$AS$5464,SMALL(IF($AR$2:$AR$5464=$AR$5466,ROW($AR$2:$AR$5464)),ROW(224:224))-1,2),"")</f>
        <v/>
      </c>
    </row>
    <row r="5690" spans="45:45" x14ac:dyDescent="0.15">
      <c r="AS5690" t="str">
        <f t="array" ref="AS5690">IFERROR(INDEX($AR$2:$AS$5464,SMALL(IF($AR$2:$AR$5464=$AR$5466,ROW($AR$2:$AR$5464)),ROW(225:225))-1,2),"")</f>
        <v/>
      </c>
    </row>
    <row r="5691" spans="45:45" x14ac:dyDescent="0.15">
      <c r="AS5691" t="str">
        <f t="array" ref="AS5691">IFERROR(INDEX($AR$2:$AS$5464,SMALL(IF($AR$2:$AR$5464=$AR$5466,ROW($AR$2:$AR$5464)),ROW(226:226))-1,2),"")</f>
        <v/>
      </c>
    </row>
    <row r="5692" spans="45:45" x14ac:dyDescent="0.15">
      <c r="AS5692" t="str">
        <f t="array" ref="AS5692">IFERROR(INDEX($AR$2:$AS$5464,SMALL(IF($AR$2:$AR$5464=$AR$5466,ROW($AR$2:$AR$5464)),ROW(227:227))-1,2),"")</f>
        <v/>
      </c>
    </row>
    <row r="5693" spans="45:45" x14ac:dyDescent="0.15">
      <c r="AS5693" t="str">
        <f t="array" ref="AS5693">IFERROR(INDEX($AR$2:$AS$5464,SMALL(IF($AR$2:$AR$5464=$AR$5466,ROW($AR$2:$AR$5464)),ROW(228:228))-1,2),"")</f>
        <v/>
      </c>
    </row>
    <row r="5694" spans="45:45" x14ac:dyDescent="0.15">
      <c r="AS5694" t="str">
        <f t="array" ref="AS5694">IFERROR(INDEX($AR$2:$AS$5464,SMALL(IF($AR$2:$AR$5464=$AR$5466,ROW($AR$2:$AR$5464)),ROW(229:229))-1,2),"")</f>
        <v/>
      </c>
    </row>
    <row r="5695" spans="45:45" x14ac:dyDescent="0.15">
      <c r="AS5695" t="str">
        <f t="array" ref="AS5695">IFERROR(INDEX($AR$2:$AS$5464,SMALL(IF($AR$2:$AR$5464=$AR$5466,ROW($AR$2:$AR$5464)),ROW(230:230))-1,2),"")</f>
        <v/>
      </c>
    </row>
    <row r="5696" spans="45:45" x14ac:dyDescent="0.15">
      <c r="AS5696" t="str">
        <f t="array" ref="AS5696">IFERROR(INDEX($AR$2:$AS$5464,SMALL(IF($AR$2:$AR$5464=$AR$5466,ROW($AR$2:$AR$5464)),ROW(231:231))-1,2),"")</f>
        <v/>
      </c>
    </row>
    <row r="5697" spans="45:45" x14ac:dyDescent="0.15">
      <c r="AS5697" t="str">
        <f t="array" ref="AS5697">IFERROR(INDEX($AR$2:$AS$5464,SMALL(IF($AR$2:$AR$5464=$AR$5466,ROW($AR$2:$AR$5464)),ROW(232:232))-1,2),"")</f>
        <v/>
      </c>
    </row>
    <row r="5698" spans="45:45" x14ac:dyDescent="0.15">
      <c r="AS5698" t="str">
        <f t="array" ref="AS5698">IFERROR(INDEX($AR$2:$AS$5464,SMALL(IF($AR$2:$AR$5464=$AR$5466,ROW($AR$2:$AR$5464)),ROW(233:233))-1,2),"")</f>
        <v/>
      </c>
    </row>
    <row r="5699" spans="45:45" x14ac:dyDescent="0.15">
      <c r="AS5699" t="str">
        <f t="array" ref="AS5699">IFERROR(INDEX($AR$2:$AS$5464,SMALL(IF($AR$2:$AR$5464=$AR$5466,ROW($AR$2:$AR$5464)),ROW(234:234))-1,2),"")</f>
        <v/>
      </c>
    </row>
    <row r="5700" spans="45:45" x14ac:dyDescent="0.15">
      <c r="AS5700" t="str">
        <f t="array" ref="AS5700">IFERROR(INDEX($AR$2:$AS$5464,SMALL(IF($AR$2:$AR$5464=$AR$5466,ROW($AR$2:$AR$5464)),ROW(235:235))-1,2),"")</f>
        <v/>
      </c>
    </row>
    <row r="5701" spans="45:45" x14ac:dyDescent="0.15">
      <c r="AS5701" t="str">
        <f t="array" ref="AS5701">IFERROR(INDEX($AR$2:$AS$5464,SMALL(IF($AR$2:$AR$5464=$AR$5466,ROW($AR$2:$AR$5464)),ROW(236:236))-1,2),"")</f>
        <v/>
      </c>
    </row>
    <row r="5702" spans="45:45" x14ac:dyDescent="0.15">
      <c r="AS5702" t="str">
        <f t="array" ref="AS5702">IFERROR(INDEX($AR$2:$AS$5464,SMALL(IF($AR$2:$AR$5464=$AR$5466,ROW($AR$2:$AR$5464)),ROW(237:237))-1,2),"")</f>
        <v/>
      </c>
    </row>
    <row r="5703" spans="45:45" x14ac:dyDescent="0.15">
      <c r="AS5703" t="str">
        <f t="array" ref="AS5703">IFERROR(INDEX($AR$2:$AS$5464,SMALL(IF($AR$2:$AR$5464=$AR$5466,ROW($AR$2:$AR$5464)),ROW(238:238))-1,2),"")</f>
        <v/>
      </c>
    </row>
    <row r="5704" spans="45:45" x14ac:dyDescent="0.15">
      <c r="AS5704" t="str">
        <f t="array" ref="AS5704">IFERROR(INDEX($AR$2:$AS$5464,SMALL(IF($AR$2:$AR$5464=$AR$5466,ROW($AR$2:$AR$5464)),ROW(239:239))-1,2),"")</f>
        <v/>
      </c>
    </row>
    <row r="5705" spans="45:45" x14ac:dyDescent="0.15">
      <c r="AS5705" t="str">
        <f t="array" ref="AS5705">IFERROR(INDEX($AR$2:$AS$5464,SMALL(IF($AR$2:$AR$5464=$AR$5466,ROW($AR$2:$AR$5464)),ROW(240:240))-1,2),"")</f>
        <v/>
      </c>
    </row>
    <row r="5706" spans="45:45" x14ac:dyDescent="0.15">
      <c r="AS5706" t="str">
        <f t="array" ref="AS5706">IFERROR(INDEX($AR$2:$AS$5464,SMALL(IF($AR$2:$AR$5464=$AR$5466,ROW($AR$2:$AR$5464)),ROW(241:241))-1,2),"")</f>
        <v/>
      </c>
    </row>
    <row r="5707" spans="45:45" x14ac:dyDescent="0.15">
      <c r="AS5707" t="str">
        <f t="array" ref="AS5707">IFERROR(INDEX($AR$2:$AS$5464,SMALL(IF($AR$2:$AR$5464=$AR$5466,ROW($AR$2:$AR$5464)),ROW(242:242))-1,2),"")</f>
        <v/>
      </c>
    </row>
    <row r="5708" spans="45:45" x14ac:dyDescent="0.15">
      <c r="AS5708" t="str">
        <f t="array" ref="AS5708">IFERROR(INDEX($AR$2:$AS$5464,SMALL(IF($AR$2:$AR$5464=$AR$5466,ROW($AR$2:$AR$5464)),ROW(243:243))-1,2),"")</f>
        <v/>
      </c>
    </row>
    <row r="5709" spans="45:45" x14ac:dyDescent="0.15">
      <c r="AS5709" t="str">
        <f t="array" ref="AS5709">IFERROR(INDEX($AR$2:$AS$5464,SMALL(IF($AR$2:$AR$5464=$AR$5466,ROW($AR$2:$AR$5464)),ROW(244:244))-1,2),"")</f>
        <v/>
      </c>
    </row>
    <row r="5710" spans="45:45" x14ac:dyDescent="0.15">
      <c r="AS5710" t="str">
        <f t="array" ref="AS5710">IFERROR(INDEX($AR$2:$AS$5464,SMALL(IF($AR$2:$AR$5464=$AR$5466,ROW($AR$2:$AR$5464)),ROW(245:245))-1,2),"")</f>
        <v/>
      </c>
    </row>
    <row r="5711" spans="45:45" x14ac:dyDescent="0.15">
      <c r="AS5711" t="str">
        <f t="array" ref="AS5711">IFERROR(INDEX($AR$2:$AS$5464,SMALL(IF($AR$2:$AR$5464=$AR$5466,ROW($AR$2:$AR$5464)),ROW(246:246))-1,2),"")</f>
        <v/>
      </c>
    </row>
    <row r="5712" spans="45:45" x14ac:dyDescent="0.15">
      <c r="AS5712" t="str">
        <f t="array" ref="AS5712">IFERROR(INDEX($AR$2:$AS$5464,SMALL(IF($AR$2:$AR$5464=$AR$5466,ROW($AR$2:$AR$5464)),ROW(247:247))-1,2),"")</f>
        <v/>
      </c>
    </row>
    <row r="5713" spans="45:45" x14ac:dyDescent="0.15">
      <c r="AS5713" t="str">
        <f t="array" ref="AS5713">IFERROR(INDEX($AR$2:$AS$5464,SMALL(IF($AR$2:$AR$5464=$AR$5466,ROW($AR$2:$AR$5464)),ROW(248:248))-1,2),"")</f>
        <v/>
      </c>
    </row>
    <row r="5714" spans="45:45" x14ac:dyDescent="0.15">
      <c r="AS5714" t="str">
        <f t="array" ref="AS5714">IFERROR(INDEX($AR$2:$AS$5464,SMALL(IF($AR$2:$AR$5464=$AR$5466,ROW($AR$2:$AR$5464)),ROW(249:249))-1,2),"")</f>
        <v/>
      </c>
    </row>
    <row r="5715" spans="45:45" x14ac:dyDescent="0.15">
      <c r="AS5715" t="str">
        <f t="array" ref="AS5715">IFERROR(INDEX($AR$2:$AS$5464,SMALL(IF($AR$2:$AR$5464=$AR$5466,ROW($AR$2:$AR$5464)),ROW(250:250))-1,2),"")</f>
        <v/>
      </c>
    </row>
    <row r="5716" spans="45:45" x14ac:dyDescent="0.15">
      <c r="AS5716" t="str">
        <f t="array" ref="AS5716">IFERROR(INDEX($AR$2:$AS$5464,SMALL(IF($AR$2:$AR$5464=$AR$5466,ROW($AR$2:$AR$5464)),ROW(251:251))-1,2),"")</f>
        <v/>
      </c>
    </row>
    <row r="5717" spans="45:45" x14ac:dyDescent="0.15">
      <c r="AS5717" t="str">
        <f t="array" ref="AS5717">IFERROR(INDEX($AR$2:$AS$5464,SMALL(IF($AR$2:$AR$5464=$AR$5466,ROW($AR$2:$AR$5464)),ROW(252:252))-1,2),"")</f>
        <v/>
      </c>
    </row>
    <row r="5718" spans="45:45" x14ac:dyDescent="0.15">
      <c r="AS5718" t="str">
        <f t="array" ref="AS5718">IFERROR(INDEX($AR$2:$AS$5464,SMALL(IF($AR$2:$AR$5464=$AR$5466,ROW($AR$2:$AR$5464)),ROW(253:253))-1,2),"")</f>
        <v/>
      </c>
    </row>
    <row r="5719" spans="45:45" x14ac:dyDescent="0.15">
      <c r="AS5719" t="str">
        <f t="array" ref="AS5719">IFERROR(INDEX($AR$2:$AS$5464,SMALL(IF($AR$2:$AR$5464=$AR$5466,ROW($AR$2:$AR$5464)),ROW(254:254))-1,2),"")</f>
        <v/>
      </c>
    </row>
    <row r="5720" spans="45:45" x14ac:dyDescent="0.15">
      <c r="AS5720" t="str">
        <f t="array" ref="AS5720">IFERROR(INDEX($AR$2:$AS$5464,SMALL(IF($AR$2:$AR$5464=$AR$5466,ROW($AR$2:$AR$5464)),ROW(255:255))-1,2),"")</f>
        <v/>
      </c>
    </row>
    <row r="5721" spans="45:45" x14ac:dyDescent="0.15">
      <c r="AS5721" t="str">
        <f t="array" ref="AS5721">IFERROR(INDEX($AR$2:$AS$5464,SMALL(IF($AR$2:$AR$5464=$AR$5466,ROW($AR$2:$AR$5464)),ROW(256:256))-1,2),"")</f>
        <v/>
      </c>
    </row>
    <row r="5722" spans="45:45" x14ac:dyDescent="0.15">
      <c r="AS5722" t="str">
        <f t="array" ref="AS5722">IFERROR(INDEX($AR$2:$AS$5464,SMALL(IF($AR$2:$AR$5464=$AR$5466,ROW($AR$2:$AR$5464)),ROW(257:257))-1,2),"")</f>
        <v/>
      </c>
    </row>
    <row r="5723" spans="45:45" x14ac:dyDescent="0.15">
      <c r="AS5723" t="str">
        <f t="array" ref="AS5723">IFERROR(INDEX($AR$2:$AS$5464,SMALL(IF($AR$2:$AR$5464=$AR$5466,ROW($AR$2:$AR$5464)),ROW(258:258))-1,2),"")</f>
        <v/>
      </c>
    </row>
    <row r="5724" spans="45:45" x14ac:dyDescent="0.15">
      <c r="AS5724" t="str">
        <f t="array" ref="AS5724">IFERROR(INDEX($AR$2:$AS$5464,SMALL(IF($AR$2:$AR$5464=$AR$5466,ROW($AR$2:$AR$5464)),ROW(259:259))-1,2),"")</f>
        <v/>
      </c>
    </row>
    <row r="5725" spans="45:45" x14ac:dyDescent="0.15">
      <c r="AS5725" t="str">
        <f t="array" ref="AS5725">IFERROR(INDEX($AR$2:$AS$5464,SMALL(IF($AR$2:$AR$5464=$AR$5466,ROW($AR$2:$AR$5464)),ROW(260:260))-1,2),"")</f>
        <v/>
      </c>
    </row>
    <row r="5726" spans="45:45" x14ac:dyDescent="0.15">
      <c r="AS5726" t="str">
        <f t="array" ref="AS5726">IFERROR(INDEX($AR$2:$AS$5464,SMALL(IF($AR$2:$AR$5464=$AR$5466,ROW($AR$2:$AR$5464)),ROW(261:261))-1,2),"")</f>
        <v/>
      </c>
    </row>
    <row r="5727" spans="45:45" x14ac:dyDescent="0.15">
      <c r="AS5727" t="str">
        <f t="array" ref="AS5727">IFERROR(INDEX($AR$2:$AS$5464,SMALL(IF($AR$2:$AR$5464=$AR$5466,ROW($AR$2:$AR$5464)),ROW(262:262))-1,2),"")</f>
        <v/>
      </c>
    </row>
    <row r="5728" spans="45:45" x14ac:dyDescent="0.15">
      <c r="AS5728" t="str">
        <f t="array" ref="AS5728">IFERROR(INDEX($AR$2:$AS$5464,SMALL(IF($AR$2:$AR$5464=$AR$5466,ROW($AR$2:$AR$5464)),ROW(263:263))-1,2),"")</f>
        <v/>
      </c>
    </row>
    <row r="5729" spans="45:45" x14ac:dyDescent="0.15">
      <c r="AS5729" t="str">
        <f t="array" ref="AS5729">IFERROR(INDEX($AR$2:$AS$5464,SMALL(IF($AR$2:$AR$5464=$AR$5466,ROW($AR$2:$AR$5464)),ROW(264:264))-1,2),"")</f>
        <v/>
      </c>
    </row>
    <row r="5730" spans="45:45" x14ac:dyDescent="0.15">
      <c r="AS5730" t="str">
        <f t="array" ref="AS5730">IFERROR(INDEX($AR$2:$AS$5464,SMALL(IF($AR$2:$AR$5464=$AR$5466,ROW($AR$2:$AR$5464)),ROW(265:265))-1,2),"")</f>
        <v/>
      </c>
    </row>
    <row r="5731" spans="45:45" x14ac:dyDescent="0.15">
      <c r="AS5731" t="str">
        <f t="array" ref="AS5731">IFERROR(INDEX($AR$2:$AS$5464,SMALL(IF($AR$2:$AR$5464=$AR$5466,ROW($AR$2:$AR$5464)),ROW(266:266))-1,2),"")</f>
        <v/>
      </c>
    </row>
    <row r="5732" spans="45:45" x14ac:dyDescent="0.15">
      <c r="AS5732" t="str">
        <f t="array" ref="AS5732">IFERROR(INDEX($AR$2:$AS$5464,SMALL(IF($AR$2:$AR$5464=$AR$5466,ROW($AR$2:$AR$5464)),ROW(267:267))-1,2),"")</f>
        <v/>
      </c>
    </row>
    <row r="5733" spans="45:45" x14ac:dyDescent="0.15">
      <c r="AS5733" t="str">
        <f t="array" ref="AS5733">IFERROR(INDEX($AR$2:$AS$5464,SMALL(IF($AR$2:$AR$5464=$AR$5466,ROW($AR$2:$AR$5464)),ROW(268:268))-1,2),"")</f>
        <v/>
      </c>
    </row>
    <row r="5734" spans="45:45" x14ac:dyDescent="0.15">
      <c r="AS5734" t="str">
        <f t="array" ref="AS5734">IFERROR(INDEX($AR$2:$AS$5464,SMALL(IF($AR$2:$AR$5464=$AR$5466,ROW($AR$2:$AR$5464)),ROW(269:269))-1,2),"")</f>
        <v/>
      </c>
    </row>
    <row r="5735" spans="45:45" x14ac:dyDescent="0.15">
      <c r="AS5735" t="str">
        <f t="array" ref="AS5735">IFERROR(INDEX($AR$2:$AS$5464,SMALL(IF($AR$2:$AR$5464=$AR$5466,ROW($AR$2:$AR$5464)),ROW(270:270))-1,2),"")</f>
        <v/>
      </c>
    </row>
    <row r="5736" spans="45:45" x14ac:dyDescent="0.15">
      <c r="AS5736" t="str">
        <f t="array" ref="AS5736">IFERROR(INDEX($AR$2:$AS$5464,SMALL(IF($AR$2:$AR$5464=$AR$5466,ROW($AR$2:$AR$5464)),ROW(271:271))-1,2),"")</f>
        <v/>
      </c>
    </row>
    <row r="5737" spans="45:45" x14ac:dyDescent="0.15">
      <c r="AS5737" t="str">
        <f t="array" ref="AS5737">IFERROR(INDEX($AR$2:$AS$5464,SMALL(IF($AR$2:$AR$5464=$AR$5466,ROW($AR$2:$AR$5464)),ROW(272:272))-1,2),"")</f>
        <v/>
      </c>
    </row>
    <row r="5738" spans="45:45" x14ac:dyDescent="0.15">
      <c r="AS5738" t="str">
        <f t="array" ref="AS5738">IFERROR(INDEX($AR$2:$AS$5464,SMALL(IF($AR$2:$AR$5464=$AR$5466,ROW($AR$2:$AR$5464)),ROW(273:273))-1,2),"")</f>
        <v/>
      </c>
    </row>
    <row r="5739" spans="45:45" x14ac:dyDescent="0.15">
      <c r="AS5739" t="str">
        <f t="array" ref="AS5739">IFERROR(INDEX($AR$2:$AS$5464,SMALL(IF($AR$2:$AR$5464=$AR$5466,ROW($AR$2:$AR$5464)),ROW(274:274))-1,2),"")</f>
        <v/>
      </c>
    </row>
    <row r="5740" spans="45:45" x14ac:dyDescent="0.15">
      <c r="AS5740" t="str">
        <f t="array" ref="AS5740">IFERROR(INDEX($AR$2:$AS$5464,SMALL(IF($AR$2:$AR$5464=$AR$5466,ROW($AR$2:$AR$5464)),ROW(275:275))-1,2),"")</f>
        <v/>
      </c>
    </row>
    <row r="5741" spans="45:45" x14ac:dyDescent="0.15">
      <c r="AS5741" t="str">
        <f t="array" ref="AS5741">IFERROR(INDEX($AR$2:$AS$5464,SMALL(IF($AR$2:$AR$5464=$AR$5466,ROW($AR$2:$AR$5464)),ROW(276:276))-1,2),"")</f>
        <v/>
      </c>
    </row>
    <row r="5742" spans="45:45" x14ac:dyDescent="0.15">
      <c r="AS5742" t="str">
        <f t="array" ref="AS5742">IFERROR(INDEX($AR$2:$AS$5464,SMALL(IF($AR$2:$AR$5464=$AR$5466,ROW($AR$2:$AR$5464)),ROW(277:277))-1,2),"")</f>
        <v/>
      </c>
    </row>
    <row r="5743" spans="45:45" x14ac:dyDescent="0.15">
      <c r="AS5743" t="str">
        <f t="array" ref="AS5743">IFERROR(INDEX($AR$2:$AS$5464,SMALL(IF($AR$2:$AR$5464=$AR$5466,ROW($AR$2:$AR$5464)),ROW(278:278))-1,2),"")</f>
        <v/>
      </c>
    </row>
    <row r="5744" spans="45:45" x14ac:dyDescent="0.15">
      <c r="AS5744" t="str">
        <f t="array" ref="AS5744">IFERROR(INDEX($AR$2:$AS$5464,SMALL(IF($AR$2:$AR$5464=$AR$5466,ROW($AR$2:$AR$5464)),ROW(279:279))-1,2),"")</f>
        <v/>
      </c>
    </row>
    <row r="5745" spans="45:45" x14ac:dyDescent="0.15">
      <c r="AS5745" t="str">
        <f t="array" ref="AS5745">IFERROR(INDEX($AR$2:$AS$5464,SMALL(IF($AR$2:$AR$5464=$AR$5466,ROW($AR$2:$AR$5464)),ROW(280:280))-1,2),"")</f>
        <v/>
      </c>
    </row>
    <row r="5746" spans="45:45" x14ac:dyDescent="0.15">
      <c r="AS5746" t="str">
        <f t="array" ref="AS5746">IFERROR(INDEX($AR$2:$AS$5464,SMALL(IF($AR$2:$AR$5464=$AR$5466,ROW($AR$2:$AR$5464)),ROW(281:281))-1,2),"")</f>
        <v/>
      </c>
    </row>
    <row r="5747" spans="45:45" x14ac:dyDescent="0.15">
      <c r="AS5747" t="str">
        <f t="array" ref="AS5747">IFERROR(INDEX($AR$2:$AS$5464,SMALL(IF($AR$2:$AR$5464=$AR$5466,ROW($AR$2:$AR$5464)),ROW(282:282))-1,2),"")</f>
        <v/>
      </c>
    </row>
    <row r="5748" spans="45:45" x14ac:dyDescent="0.15">
      <c r="AS5748" t="str">
        <f t="array" ref="AS5748">IFERROR(INDEX($AR$2:$AS$5464,SMALL(IF($AR$2:$AR$5464=$AR$5466,ROW($AR$2:$AR$5464)),ROW(283:283))-1,2),"")</f>
        <v/>
      </c>
    </row>
    <row r="5749" spans="45:45" x14ac:dyDescent="0.15">
      <c r="AS5749" t="str">
        <f t="array" ref="AS5749">IFERROR(INDEX($AR$2:$AS$5464,SMALL(IF($AR$2:$AR$5464=$AR$5466,ROW($AR$2:$AR$5464)),ROW(284:284))-1,2),"")</f>
        <v/>
      </c>
    </row>
    <row r="5750" spans="45:45" x14ac:dyDescent="0.15">
      <c r="AS5750" t="str">
        <f t="array" ref="AS5750">IFERROR(INDEX($AR$2:$AS$5464,SMALL(IF($AR$2:$AR$5464=$AR$5466,ROW($AR$2:$AR$5464)),ROW(285:285))-1,2),"")</f>
        <v/>
      </c>
    </row>
    <row r="5751" spans="45:45" x14ac:dyDescent="0.15">
      <c r="AS5751" t="str">
        <f t="array" ref="AS5751">IFERROR(INDEX($AR$2:$AS$5464,SMALL(IF($AR$2:$AR$5464=$AR$5466,ROW($AR$2:$AR$5464)),ROW(286:286))-1,2),"")</f>
        <v/>
      </c>
    </row>
    <row r="5752" spans="45:45" x14ac:dyDescent="0.15">
      <c r="AS5752" t="str">
        <f t="array" ref="AS5752">IFERROR(INDEX($AR$2:$AS$5464,SMALL(IF($AR$2:$AR$5464=$AR$5466,ROW($AR$2:$AR$5464)),ROW(287:287))-1,2),"")</f>
        <v/>
      </c>
    </row>
    <row r="5753" spans="45:45" x14ac:dyDescent="0.15">
      <c r="AS5753" t="str">
        <f t="array" ref="AS5753">IFERROR(INDEX($AR$2:$AS$5464,SMALL(IF($AR$2:$AR$5464=$AR$5466,ROW($AR$2:$AR$5464)),ROW(288:288))-1,2),"")</f>
        <v/>
      </c>
    </row>
    <row r="5754" spans="45:45" x14ac:dyDescent="0.15">
      <c r="AS5754" t="str">
        <f t="array" ref="AS5754">IFERROR(INDEX($AR$2:$AS$5464,SMALL(IF($AR$2:$AR$5464=$AR$5466,ROW($AR$2:$AR$5464)),ROW(289:289))-1,2),"")</f>
        <v/>
      </c>
    </row>
    <row r="5755" spans="45:45" x14ac:dyDescent="0.15">
      <c r="AS5755" t="str">
        <f t="array" ref="AS5755">IFERROR(INDEX($AR$2:$AS$5464,SMALL(IF($AR$2:$AR$5464=$AR$5466,ROW($AR$2:$AR$5464)),ROW(290:290))-1,2),"")</f>
        <v/>
      </c>
    </row>
    <row r="5756" spans="45:45" x14ac:dyDescent="0.15">
      <c r="AS5756" t="str">
        <f t="array" ref="AS5756">IFERROR(INDEX($AR$2:$AS$5464,SMALL(IF($AR$2:$AR$5464=$AR$5466,ROW($AR$2:$AR$5464)),ROW(291:291))-1,2),"")</f>
        <v/>
      </c>
    </row>
    <row r="5757" spans="45:45" x14ac:dyDescent="0.15">
      <c r="AS5757" t="str">
        <f t="array" ref="AS5757">IFERROR(INDEX($AR$2:$AS$5464,SMALL(IF($AR$2:$AR$5464=$AR$5466,ROW($AR$2:$AR$5464)),ROW(292:292))-1,2),"")</f>
        <v/>
      </c>
    </row>
    <row r="5758" spans="45:45" x14ac:dyDescent="0.15">
      <c r="AS5758" t="str">
        <f t="array" ref="AS5758">IFERROR(INDEX($AR$2:$AS$5464,SMALL(IF($AR$2:$AR$5464=$AR$5466,ROW($AR$2:$AR$5464)),ROW(293:293))-1,2),"")</f>
        <v/>
      </c>
    </row>
    <row r="5759" spans="45:45" x14ac:dyDescent="0.15">
      <c r="AS5759" t="str">
        <f t="array" ref="AS5759">IFERROR(INDEX($AR$2:$AS$5464,SMALL(IF($AR$2:$AR$5464=$AR$5466,ROW($AR$2:$AR$5464)),ROW(294:294))-1,2),"")</f>
        <v/>
      </c>
    </row>
    <row r="5760" spans="45:45" x14ac:dyDescent="0.15">
      <c r="AS5760" t="str">
        <f t="array" ref="AS5760">IFERROR(INDEX($AR$2:$AS$5464,SMALL(IF($AR$2:$AR$5464=$AR$5466,ROW($AR$2:$AR$5464)),ROW(295:295))-1,2),"")</f>
        <v/>
      </c>
    </row>
    <row r="5761" spans="45:45" x14ac:dyDescent="0.15">
      <c r="AS5761" t="str">
        <f t="array" ref="AS5761">IFERROR(INDEX($AR$2:$AS$5464,SMALL(IF($AR$2:$AR$5464=$AR$5466,ROW($AR$2:$AR$5464)),ROW(296:296))-1,2),"")</f>
        <v/>
      </c>
    </row>
    <row r="5762" spans="45:45" x14ac:dyDescent="0.15">
      <c r="AS5762" t="str">
        <f t="array" ref="AS5762">IFERROR(INDEX($AR$2:$AS$5464,SMALL(IF($AR$2:$AR$5464=$AR$5466,ROW($AR$2:$AR$5464)),ROW(297:297))-1,2),"")</f>
        <v/>
      </c>
    </row>
    <row r="5763" spans="45:45" x14ac:dyDescent="0.15">
      <c r="AS5763" t="str">
        <f t="array" ref="AS5763">IFERROR(INDEX($AR$2:$AS$5464,SMALL(IF($AR$2:$AR$5464=$AR$5466,ROW($AR$2:$AR$5464)),ROW(298:298))-1,2),"")</f>
        <v/>
      </c>
    </row>
    <row r="5764" spans="45:45" x14ac:dyDescent="0.15">
      <c r="AS5764" t="str">
        <f t="array" ref="AS5764">IFERROR(INDEX($AR$2:$AS$5464,SMALL(IF($AR$2:$AR$5464=$AR$5466,ROW($AR$2:$AR$5464)),ROW(299:299))-1,2),"")</f>
        <v/>
      </c>
    </row>
    <row r="5765" spans="45:45" x14ac:dyDescent="0.15">
      <c r="AS5765" t="str">
        <f t="array" ref="AS5765">IFERROR(INDEX($AR$2:$AS$5464,SMALL(IF($AR$2:$AR$5464=$AR$5466,ROW($AR$2:$AR$5464)),ROW(300:300))-1,2),"")</f>
        <v/>
      </c>
    </row>
    <row r="5766" spans="45:45" x14ac:dyDescent="0.15">
      <c r="AS5766" t="str">
        <f t="array" ref="AS5766">IFERROR(INDEX($AR$2:$AS$5464,SMALL(IF($AR$2:$AR$5464=$AR$5466,ROW($AR$2:$AR$5464)),ROW(301:301))-1,2),"")</f>
        <v/>
      </c>
    </row>
    <row r="5767" spans="45:45" x14ac:dyDescent="0.15">
      <c r="AS5767" t="str">
        <f t="array" ref="AS5767">IFERROR(INDEX($AR$2:$AS$5464,SMALL(IF($AR$2:$AR$5464=$AR$5466,ROW($AR$2:$AR$5464)),ROW(302:302))-1,2),"")</f>
        <v/>
      </c>
    </row>
    <row r="5768" spans="45:45" x14ac:dyDescent="0.15">
      <c r="AS5768" t="str">
        <f t="array" ref="AS5768">IFERROR(INDEX($AR$2:$AS$5464,SMALL(IF($AR$2:$AR$5464=$AR$5466,ROW($AR$2:$AR$5464)),ROW(303:303))-1,2),"")</f>
        <v/>
      </c>
    </row>
    <row r="5769" spans="45:45" x14ac:dyDescent="0.15">
      <c r="AS5769" t="str">
        <f t="array" ref="AS5769">IFERROR(INDEX($AR$2:$AS$5464,SMALL(IF($AR$2:$AR$5464=$AR$5466,ROW($AR$2:$AR$5464)),ROW(304:304))-1,2),"")</f>
        <v/>
      </c>
    </row>
    <row r="5770" spans="45:45" x14ac:dyDescent="0.15">
      <c r="AS5770" t="str">
        <f t="array" ref="AS5770">IFERROR(INDEX($AR$2:$AS$5464,SMALL(IF($AR$2:$AR$5464=$AR$5466,ROW($AR$2:$AR$5464)),ROW(305:305))-1,2),"")</f>
        <v/>
      </c>
    </row>
    <row r="5771" spans="45:45" x14ac:dyDescent="0.15">
      <c r="AS5771" t="str">
        <f t="array" ref="AS5771">IFERROR(INDEX($AR$2:$AS$5464,SMALL(IF($AR$2:$AR$5464=$AR$5466,ROW($AR$2:$AR$5464)),ROW(306:306))-1,2),"")</f>
        <v/>
      </c>
    </row>
    <row r="5772" spans="45:45" x14ac:dyDescent="0.15">
      <c r="AS5772" t="str">
        <f t="array" ref="AS5772">IFERROR(INDEX($AR$2:$AS$5464,SMALL(IF($AR$2:$AR$5464=$AR$5466,ROW($AR$2:$AR$5464)),ROW(307:307))-1,2),"")</f>
        <v/>
      </c>
    </row>
    <row r="5773" spans="45:45" x14ac:dyDescent="0.15">
      <c r="AS5773" t="str">
        <f t="array" ref="AS5773">IFERROR(INDEX($AR$2:$AS$5464,SMALL(IF($AR$2:$AR$5464=$AR$5466,ROW($AR$2:$AR$5464)),ROW(308:308))-1,2),"")</f>
        <v/>
      </c>
    </row>
    <row r="5774" spans="45:45" x14ac:dyDescent="0.15">
      <c r="AS5774" t="str">
        <f t="array" ref="AS5774">IFERROR(INDEX($AR$2:$AS$5464,SMALL(IF($AR$2:$AR$5464=$AR$5466,ROW($AR$2:$AR$5464)),ROW(309:309))-1,2),"")</f>
        <v/>
      </c>
    </row>
    <row r="5775" spans="45:45" x14ac:dyDescent="0.15">
      <c r="AS5775" t="str">
        <f t="array" ref="AS5775">IFERROR(INDEX($AR$2:$AS$5464,SMALL(IF($AR$2:$AR$5464=$AR$5466,ROW($AR$2:$AR$5464)),ROW(310:310))-1,2),"")</f>
        <v/>
      </c>
    </row>
    <row r="5776" spans="45:45" x14ac:dyDescent="0.15">
      <c r="AS5776" t="str">
        <f t="array" ref="AS5776">IFERROR(INDEX($AR$2:$AS$5464,SMALL(IF($AR$2:$AR$5464=$AR$5466,ROW($AR$2:$AR$5464)),ROW(311:311))-1,2),"")</f>
        <v/>
      </c>
    </row>
    <row r="5777" spans="45:45" x14ac:dyDescent="0.15">
      <c r="AS5777" t="str">
        <f t="array" ref="AS5777">IFERROR(INDEX($AR$2:$AS$5464,SMALL(IF($AR$2:$AR$5464=$AR$5466,ROW($AR$2:$AR$5464)),ROW(312:312))-1,2),"")</f>
        <v/>
      </c>
    </row>
    <row r="5778" spans="45:45" x14ac:dyDescent="0.15">
      <c r="AS5778" t="str">
        <f t="array" ref="AS5778">IFERROR(INDEX($AR$2:$AS$5464,SMALL(IF($AR$2:$AR$5464=$AR$5466,ROW($AR$2:$AR$5464)),ROW(313:313))-1,2),"")</f>
        <v/>
      </c>
    </row>
    <row r="5779" spans="45:45" x14ac:dyDescent="0.15">
      <c r="AS5779" t="str">
        <f t="array" ref="AS5779">IFERROR(INDEX($AR$2:$AS$5464,SMALL(IF($AR$2:$AR$5464=$AR$5466,ROW($AR$2:$AR$5464)),ROW(314:314))-1,2),"")</f>
        <v/>
      </c>
    </row>
    <row r="5780" spans="45:45" x14ac:dyDescent="0.15">
      <c r="AS5780" t="str">
        <f t="array" ref="AS5780">IFERROR(INDEX($AR$2:$AS$5464,SMALL(IF($AR$2:$AR$5464=$AR$5466,ROW($AR$2:$AR$5464)),ROW(315:315))-1,2),"")</f>
        <v/>
      </c>
    </row>
    <row r="5781" spans="45:45" x14ac:dyDescent="0.15">
      <c r="AS5781" t="str">
        <f t="array" ref="AS5781">IFERROR(INDEX($AR$2:$AS$5464,SMALL(IF($AR$2:$AR$5464=$AR$5466,ROW($AR$2:$AR$5464)),ROW(316:316))-1,2),"")</f>
        <v/>
      </c>
    </row>
    <row r="5782" spans="45:45" x14ac:dyDescent="0.15">
      <c r="AS5782" t="str">
        <f t="array" ref="AS5782">IFERROR(INDEX($AR$2:$AS$5464,SMALL(IF($AR$2:$AR$5464=$AR$5466,ROW($AR$2:$AR$5464)),ROW(317:317))-1,2),"")</f>
        <v/>
      </c>
    </row>
    <row r="5783" spans="45:45" x14ac:dyDescent="0.15">
      <c r="AS5783" t="str">
        <f t="array" ref="AS5783">IFERROR(INDEX($AR$2:$AS$5464,SMALL(IF($AR$2:$AR$5464=$AR$5466,ROW($AR$2:$AR$5464)),ROW(318:318))-1,2),"")</f>
        <v/>
      </c>
    </row>
    <row r="5784" spans="45:45" x14ac:dyDescent="0.15">
      <c r="AS5784" t="str">
        <f t="array" ref="AS5784">IFERROR(INDEX($AR$2:$AS$5464,SMALL(IF($AR$2:$AR$5464=$AR$5466,ROW($AR$2:$AR$5464)),ROW(319:319))-1,2),"")</f>
        <v/>
      </c>
    </row>
    <row r="5785" spans="45:45" x14ac:dyDescent="0.15">
      <c r="AS5785" t="str">
        <f t="array" ref="AS5785">IFERROR(INDEX($AR$2:$AS$5464,SMALL(IF($AR$2:$AR$5464=$AR$5466,ROW($AR$2:$AR$5464)),ROW(320:320))-1,2),"")</f>
        <v/>
      </c>
    </row>
    <row r="5786" spans="45:45" x14ac:dyDescent="0.15">
      <c r="AS5786" t="str">
        <f t="array" ref="AS5786">IFERROR(INDEX($AR$2:$AS$5464,SMALL(IF($AR$2:$AR$5464=$AR$5466,ROW($AR$2:$AR$5464)),ROW(321:321))-1,2),"")</f>
        <v/>
      </c>
    </row>
    <row r="5787" spans="45:45" x14ac:dyDescent="0.15">
      <c r="AS5787" t="str">
        <f t="array" ref="AS5787">IFERROR(INDEX($AR$2:$AS$5464,SMALL(IF($AR$2:$AR$5464=$AR$5466,ROW($AR$2:$AR$5464)),ROW(322:322))-1,2),"")</f>
        <v/>
      </c>
    </row>
    <row r="5788" spans="45:45" x14ac:dyDescent="0.15">
      <c r="AS5788" t="str">
        <f t="array" ref="AS5788">IFERROR(INDEX($AR$2:$AS$5464,SMALL(IF($AR$2:$AR$5464=$AR$5466,ROW($AR$2:$AR$5464)),ROW(323:323))-1,2),"")</f>
        <v/>
      </c>
    </row>
    <row r="5789" spans="45:45" x14ac:dyDescent="0.15">
      <c r="AS5789" t="str">
        <f t="array" ref="AS5789">IFERROR(INDEX($AR$2:$AS$5464,SMALL(IF($AR$2:$AR$5464=$AR$5466,ROW($AR$2:$AR$5464)),ROW(324:324))-1,2),"")</f>
        <v/>
      </c>
    </row>
    <row r="5790" spans="45:45" x14ac:dyDescent="0.15">
      <c r="AS5790" t="str">
        <f t="array" ref="AS5790">IFERROR(INDEX($AR$2:$AS$5464,SMALL(IF($AR$2:$AR$5464=$AR$5466,ROW($AR$2:$AR$5464)),ROW(325:325))-1,2),"")</f>
        <v/>
      </c>
    </row>
    <row r="5791" spans="45:45" x14ac:dyDescent="0.15">
      <c r="AS5791" t="str">
        <f t="array" ref="AS5791">IFERROR(INDEX($AR$2:$AS$5464,SMALL(IF($AR$2:$AR$5464=$AR$5466,ROW($AR$2:$AR$5464)),ROW(326:326))-1,2),"")</f>
        <v/>
      </c>
    </row>
    <row r="5792" spans="45:45" x14ac:dyDescent="0.15">
      <c r="AS5792" t="str">
        <f t="array" ref="AS5792">IFERROR(INDEX($AR$2:$AS$5464,SMALL(IF($AR$2:$AR$5464=$AR$5466,ROW($AR$2:$AR$5464)),ROW(327:327))-1,2),"")</f>
        <v/>
      </c>
    </row>
    <row r="5793" spans="45:45" x14ac:dyDescent="0.15">
      <c r="AS5793" t="str">
        <f t="array" ref="AS5793">IFERROR(INDEX($AR$2:$AS$5464,SMALL(IF($AR$2:$AR$5464=$AR$5466,ROW($AR$2:$AR$5464)),ROW(328:328))-1,2),"")</f>
        <v/>
      </c>
    </row>
    <row r="5794" spans="45:45" x14ac:dyDescent="0.15">
      <c r="AS5794" t="str">
        <f t="array" ref="AS5794">IFERROR(INDEX($AR$2:$AS$5464,SMALL(IF($AR$2:$AR$5464=$AR$5466,ROW($AR$2:$AR$5464)),ROW(329:329))-1,2),"")</f>
        <v/>
      </c>
    </row>
    <row r="5795" spans="45:45" x14ac:dyDescent="0.15">
      <c r="AS5795" t="str">
        <f t="array" ref="AS5795">IFERROR(INDEX($AR$2:$AS$5464,SMALL(IF($AR$2:$AR$5464=$AR$5466,ROW($AR$2:$AR$5464)),ROW(330:330))-1,2),"")</f>
        <v/>
      </c>
    </row>
    <row r="5796" spans="45:45" x14ac:dyDescent="0.15">
      <c r="AS5796" t="str">
        <f t="array" ref="AS5796">IFERROR(INDEX($AR$2:$AS$5464,SMALL(IF($AR$2:$AR$5464=$AR$5466,ROW($AR$2:$AR$5464)),ROW(331:331))-1,2),"")</f>
        <v/>
      </c>
    </row>
    <row r="5797" spans="45:45" x14ac:dyDescent="0.15">
      <c r="AS5797" t="str">
        <f t="array" ref="AS5797">IFERROR(INDEX($AR$2:$AS$5464,SMALL(IF($AR$2:$AR$5464=$AR$5466,ROW($AR$2:$AR$5464)),ROW(332:332))-1,2),"")</f>
        <v/>
      </c>
    </row>
    <row r="5798" spans="45:45" x14ac:dyDescent="0.15">
      <c r="AS5798" t="str">
        <f t="array" ref="AS5798">IFERROR(INDEX($AR$2:$AS$5464,SMALL(IF($AR$2:$AR$5464=$AR$5466,ROW($AR$2:$AR$5464)),ROW(333:333))-1,2),"")</f>
        <v/>
      </c>
    </row>
    <row r="5799" spans="45:45" x14ac:dyDescent="0.15">
      <c r="AS5799" t="str">
        <f t="array" ref="AS5799">IFERROR(INDEX($AR$2:$AS$5464,SMALL(IF($AR$2:$AR$5464=$AR$5466,ROW($AR$2:$AR$5464)),ROW(334:334))-1,2),"")</f>
        <v/>
      </c>
    </row>
    <row r="5800" spans="45:45" x14ac:dyDescent="0.15">
      <c r="AS5800" t="str">
        <f t="array" ref="AS5800">IFERROR(INDEX($AR$2:$AS$5464,SMALL(IF($AR$2:$AR$5464=$AR$5466,ROW($AR$2:$AR$5464)),ROW(335:335))-1,2),"")</f>
        <v/>
      </c>
    </row>
    <row r="5801" spans="45:45" x14ac:dyDescent="0.15">
      <c r="AS5801" t="str">
        <f t="array" ref="AS5801">IFERROR(INDEX($AR$2:$AS$5464,SMALL(IF($AR$2:$AR$5464=$AR$5466,ROW($AR$2:$AR$5464)),ROW(336:336))-1,2),"")</f>
        <v/>
      </c>
    </row>
    <row r="5802" spans="45:45" x14ac:dyDescent="0.15">
      <c r="AS5802" t="str">
        <f t="array" ref="AS5802">IFERROR(INDEX($AR$2:$AS$5464,SMALL(IF($AR$2:$AR$5464=$AR$5466,ROW($AR$2:$AR$5464)),ROW(337:337))-1,2),"")</f>
        <v/>
      </c>
    </row>
    <row r="5803" spans="45:45" x14ac:dyDescent="0.15">
      <c r="AS5803" t="str">
        <f t="array" ref="AS5803">IFERROR(INDEX($AR$2:$AS$5464,SMALL(IF($AR$2:$AR$5464=$AR$5466,ROW($AR$2:$AR$5464)),ROW(338:338))-1,2),"")</f>
        <v/>
      </c>
    </row>
    <row r="5804" spans="45:45" x14ac:dyDescent="0.15">
      <c r="AS5804" t="str">
        <f t="array" ref="AS5804">IFERROR(INDEX($AR$2:$AS$5464,SMALL(IF($AR$2:$AR$5464=$AR$5466,ROW($AR$2:$AR$5464)),ROW(339:339))-1,2),"")</f>
        <v/>
      </c>
    </row>
    <row r="5805" spans="45:45" x14ac:dyDescent="0.15">
      <c r="AS5805" t="str">
        <f t="array" ref="AS5805">IFERROR(INDEX($AR$2:$AS$5464,SMALL(IF($AR$2:$AR$5464=$AR$5466,ROW($AR$2:$AR$5464)),ROW(340:340))-1,2),"")</f>
        <v/>
      </c>
    </row>
    <row r="5806" spans="45:45" x14ac:dyDescent="0.15">
      <c r="AS5806" t="str">
        <f t="array" ref="AS5806">IFERROR(INDEX($AR$2:$AS$5464,SMALL(IF($AR$2:$AR$5464=$AR$5466,ROW($AR$2:$AR$5464)),ROW(341:341))-1,2),"")</f>
        <v/>
      </c>
    </row>
    <row r="5807" spans="45:45" x14ac:dyDescent="0.15">
      <c r="AS5807" t="str">
        <f t="array" ref="AS5807">IFERROR(INDEX($AR$2:$AS$5464,SMALL(IF($AR$2:$AR$5464=$AR$5466,ROW($AR$2:$AR$5464)),ROW(342:342))-1,2),"")</f>
        <v/>
      </c>
    </row>
    <row r="5808" spans="45:45" x14ac:dyDescent="0.15">
      <c r="AS5808" t="str">
        <f t="array" ref="AS5808">IFERROR(INDEX($AR$2:$AS$5464,SMALL(IF($AR$2:$AR$5464=$AR$5466,ROW($AR$2:$AR$5464)),ROW(343:343))-1,2),"")</f>
        <v/>
      </c>
    </row>
    <row r="5809" spans="45:45" x14ac:dyDescent="0.15">
      <c r="AS5809" t="str">
        <f t="array" ref="AS5809">IFERROR(INDEX($AR$2:$AS$5464,SMALL(IF($AR$2:$AR$5464=$AR$5466,ROW($AR$2:$AR$5464)),ROW(344:344))-1,2),"")</f>
        <v/>
      </c>
    </row>
    <row r="5810" spans="45:45" x14ac:dyDescent="0.15">
      <c r="AS5810" t="str">
        <f t="array" ref="AS5810">IFERROR(INDEX($AR$2:$AS$5464,SMALL(IF($AR$2:$AR$5464=$AR$5466,ROW($AR$2:$AR$5464)),ROW(345:345))-1,2),"")</f>
        <v/>
      </c>
    </row>
    <row r="5811" spans="45:45" x14ac:dyDescent="0.15">
      <c r="AS5811" t="str">
        <f t="array" ref="AS5811">IFERROR(INDEX($AR$2:$AS$5464,SMALL(IF($AR$2:$AR$5464=$AR$5466,ROW($AR$2:$AR$5464)),ROW(346:346))-1,2),"")</f>
        <v/>
      </c>
    </row>
    <row r="5812" spans="45:45" x14ac:dyDescent="0.15">
      <c r="AS5812" t="str">
        <f t="array" ref="AS5812">IFERROR(INDEX($AR$2:$AS$5464,SMALL(IF($AR$2:$AR$5464=$AR$5466,ROW($AR$2:$AR$5464)),ROW(347:347))-1,2),"")</f>
        <v/>
      </c>
    </row>
    <row r="5813" spans="45:45" x14ac:dyDescent="0.15">
      <c r="AS5813" t="str">
        <f t="array" ref="AS5813">IFERROR(INDEX($AR$2:$AS$5464,SMALL(IF($AR$2:$AR$5464=$AR$5466,ROW($AR$2:$AR$5464)),ROW(348:348))-1,2),"")</f>
        <v/>
      </c>
    </row>
    <row r="5814" spans="45:45" x14ac:dyDescent="0.15">
      <c r="AS5814" t="str">
        <f t="array" ref="AS5814">IFERROR(INDEX($AR$2:$AS$5464,SMALL(IF($AR$2:$AR$5464=$AR$5466,ROW($AR$2:$AR$5464)),ROW(349:349))-1,2),"")</f>
        <v/>
      </c>
    </row>
  </sheetData>
  <phoneticPr fontId="12" type="noConversion"/>
  <pageMargins left="0.7" right="0.7" top="0.75" bottom="0.75" header="0.3" footer="0.3"/>
  <pageSetup scale="12"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Builder</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ItsKS</dc:creator>
  <cp:lastModifiedBy>Mengqi Li</cp:lastModifiedBy>
  <dcterms:created xsi:type="dcterms:W3CDTF">2015-04-29T15:04:19Z</dcterms:created>
  <dcterms:modified xsi:type="dcterms:W3CDTF">2016-04-23T02:23:46Z</dcterms:modified>
</cp:coreProperties>
</file>