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wesleyf\SharePoint\LATAM Azure CRAB (Fast Track) - Doc\V2\Starter Kit - Azure Site Recovery\"/>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0" yWindow="0" windowWidth="20325" windowHeight="91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F1025"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H1353" i="20" s="1"/>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G155" i="30" l="1"/>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D1352" i="20" s="1"/>
  <c r="E1352" i="20" s="1"/>
  <c r="C899" i="20"/>
  <c r="C1342" i="20"/>
  <c r="D1351" i="20" s="1"/>
  <c r="E1351" i="20" s="1"/>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AX215" i="19" l="1"/>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0" i="20" s="1"/>
  <c r="R921" i="20" s="1"/>
  <c r="R922" i="20" s="1"/>
  <c r="R923" i="20" s="1"/>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<sst xmlns="http://schemas.openxmlformats.org/spreadsheetml/2006/main" count="104637" uniqueCount="7643">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</sst>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164" formatCode="&quot;$&quot;#,##0_);[Red]\(&quot;$&quot;#,##0\)"/>
    <numFmt numFmtId="165" formatCode="&quot;$&quot;#,##0.00_);[Red]\(&quot;$&quot;#,##0.00\)"/>
    <numFmt numFmtId="166" formatCode="_(&quot;$&quot;* #,##0.00_);_(&quot;$&quot;* \(#,##0.00\);_(&quot;$&quot;* &quot;-&quot;??_);_(@_)"/>
    <numFmt numFmtId="167" formatCode="_(* #,##0.00_);_(* \(#,##0.00\);_(* &quot;-&quot;??_);_(@_)"/>
    <numFmt numFmtId="168" formatCode="_(* #,##0_);_(* \(#,##0\);_(* &quot;-&quot;??_);_(@_)"/>
    <numFmt numFmtId="169" formatCode="0.000"/>
    <numFmt numFmtId="170" formatCode="&quot;$&quot;#,##0.00"/>
    <numFmt numFmtId="171" formatCode="&quot;$&quot;#,##0"/>
    <numFmt numFmtId="172" formatCode="0.0%"/>
    <numFmt numFmtId="173" formatCode="\A\U\ &quot;$&quot;\ #,##0.00"/>
    <numFmt numFmtId="174" formatCode="\C\A\ &quot;$&quot;\ #,##0.00"/>
    <numFmt numFmtId="175" formatCode="\F\r\ #,##0.00"/>
    <numFmt numFmtId="176" formatCode="[$¥-804]#,##0.00"/>
    <numFmt numFmtId="177" formatCode="\k\r\ #,##0.00"/>
    <numFmt numFmtId="178" formatCode="[$€-2]\ #,##0.00"/>
    <numFmt numFmtId="179" formatCode="[$£-809]#,##0.00"/>
    <numFmt numFmtId="180" formatCode="\R\p\ #,##0.00"/>
    <numFmt numFmtId="181" formatCode="[$₹-861]#,##0.00"/>
    <numFmt numFmtId="182" formatCode="[$¥-411]#,##0.00"/>
    <numFmt numFmtId="183" formatCode="[$₩-412]#,##0.00"/>
    <numFmt numFmtId="184" formatCode="\T\W\ &quot;$&quot;\ #,##0.00"/>
    <numFmt numFmtId="185" formatCode="\р\у\б\ #,##0.00"/>
    <numFmt numFmtId="186" formatCode="\A\R\ &quot;$&quot;#,##0.00"/>
    <numFmt numFmtId="187" formatCode="\R\ #,##0.00"/>
    <numFmt numFmtId="188" formatCode="0.0"/>
    <numFmt numFmtId="189" formatCode="#,##0.000000"/>
    <numFmt numFmtId="190" formatCode="0.0000000"/>
    <numFmt numFmtId="191" formatCode="0.0000"/>
    <numFmt numFmtId="192" formatCode="_(* #,##0.000_);_(* \(#,##0.000\);_(* &quot;-&quot;??_);_(@_)"/>
    <numFmt numFmtId="193" formatCode="_(* #,##0.0000_);_(* \(#,##0.0000\);_(* &quot;-&quot;??_);_(@_)"/>
    <numFmt numFmtId="194" formatCode="&quot;$&quot;#,##0.000"/>
    <numFmt numFmtId="195" formatCode="_(* #,##0.000_);_(* \(#,##0.000\);_(* &quot;-&quot;???_);_(@_)"/>
    <numFmt numFmtId="196" formatCode="[$R$-416]\ #,##0.00"/>
    <numFmt numFmtId="197" formatCode="\R\ &quot;$&quot;\ #,##0.00"/>
    <numFmt numFmtId="198" formatCode="\H\K\ &quot;$&quot;\ #,##0.00"/>
    <numFmt numFmtId="199" formatCode="[$RM-43E]#,##0.00"/>
    <numFmt numFmtId="200" formatCode="\M\X\ &quot;$&quot;\ #,##0.00"/>
    <numFmt numFmtId="201" formatCode="\﷼\ #,##0.000"/>
    <numFmt numFmtId="202" formatCode="\N\Z\ &quot;$&quot;\ #,##0.00"/>
    <numFmt numFmtId="203" formatCode="#,##0.00\ [$₺-41F]"/>
    <numFmt numFmtId="204" formatCode="0.000000"/>
    <numFmt numFmtId="205" formatCode="&quot;$&quot;#,##0.000_);[Red]\(&quot;$&quot;#,##0.000\)"/>
    <numFmt numFmtId="206" formatCode="0.00000"/>
    <numFmt numFmtId="207" formatCode="#,##0.0000"/>
    <numFmt numFmtId="208" formatCode="_(&quot;$&quot;* #,##0.000_);_(&quot;$&quot;* \(#,##0.000\);_(&quot;$&quot;* &quot;-&quot;??_);_(@_)"/>
    <numFmt numFmtId="209" formatCode="_(&quot;$&quot;* #,##0.0000_);_(&quot;$&quot;* \(#,##0.0000\);_(&quot;$&quot;* &quot;-&quot;??_);_(@_)"/>
    <numFmt numFmtId="210"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167"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167" fontId="29" fillId="0" borderId="0" applyFont="0" applyFill="0" applyBorder="0" applyAlignment="0" applyProtection="0"/>
    <xf numFmtId="0" fontId="45" fillId="0" borderId="0" applyNumberForma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29" fillId="0" borderId="0"/>
    <xf numFmtId="166"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167" fontId="49" fillId="0" borderId="0" applyFont="0" applyFill="0" applyBorder="0" applyAlignment="0" applyProtection="0"/>
    <xf numFmtId="167"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8" fontId="0" fillId="0" borderId="0" xfId="1" applyNumberFormat="1" applyFont="1"/>
    <xf numFmtId="168" fontId="0" fillId="0" borderId="0" xfId="0" applyNumberFormat="1"/>
    <xf numFmtId="0" fontId="0" fillId="0" borderId="0" xfId="0" applyAlignment="1">
      <alignment horizontal="center"/>
    </xf>
    <xf numFmtId="167" fontId="0" fillId="0" borderId="0" xfId="0" applyNumberFormat="1"/>
    <xf numFmtId="169" fontId="0" fillId="0" borderId="0" xfId="0" applyNumberFormat="1"/>
    <xf numFmtId="168"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8" fontId="0" fillId="0" borderId="16" xfId="1" applyNumberFormat="1" applyFont="1" applyBorder="1"/>
    <xf numFmtId="167" fontId="0" fillId="0" borderId="0" xfId="1" applyNumberFormat="1" applyFont="1"/>
    <xf numFmtId="169" fontId="0" fillId="7" borderId="0" xfId="0" applyNumberFormat="1" applyFill="1"/>
    <xf numFmtId="170" fontId="0" fillId="5" borderId="0" xfId="0" applyNumberFormat="1" applyFill="1"/>
    <xf numFmtId="0" fontId="20" fillId="2" borderId="0" xfId="0" applyFont="1" applyFill="1"/>
    <xf numFmtId="170"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9" fontId="0" fillId="0" borderId="0" xfId="0" applyNumberFormat="1" applyFill="1"/>
    <xf numFmtId="170" fontId="0" fillId="0" borderId="0" xfId="0" applyNumberFormat="1" applyFill="1"/>
    <xf numFmtId="0" fontId="8" fillId="3" borderId="0" xfId="0" applyFont="1" applyFill="1" applyBorder="1"/>
    <xf numFmtId="165" fontId="0" fillId="0" borderId="0" xfId="0" applyNumberFormat="1"/>
    <xf numFmtId="0" fontId="24" fillId="3" borderId="0" xfId="0" applyFont="1" applyFill="1" applyBorder="1" applyAlignment="1">
      <alignment horizontal="center"/>
    </xf>
    <xf numFmtId="165" fontId="5" fillId="3" borderId="0" xfId="0" applyNumberFormat="1" applyFont="1" applyFill="1" applyBorder="1" applyAlignment="1">
      <alignment horizontal="center"/>
    </xf>
    <xf numFmtId="170" fontId="25" fillId="3" borderId="0" xfId="0" applyNumberFormat="1" applyFont="1" applyFill="1" applyBorder="1" applyAlignment="1">
      <alignment horizontal="center"/>
    </xf>
    <xf numFmtId="165" fontId="5" fillId="3" borderId="0" xfId="0" applyNumberFormat="1" applyFont="1" applyFill="1" applyBorder="1" applyAlignment="1">
      <alignment horizontal="center" vertical="center"/>
    </xf>
    <xf numFmtId="0" fontId="0" fillId="7" borderId="0" xfId="0" applyFill="1"/>
    <xf numFmtId="166"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166" fontId="0" fillId="7" borderId="0" xfId="3" applyFont="1" applyFill="1"/>
    <xf numFmtId="0" fontId="0" fillId="7" borderId="0" xfId="0" applyFill="1" applyAlignment="1">
      <alignment horizontal="center"/>
    </xf>
    <xf numFmtId="0" fontId="3" fillId="0" borderId="0" xfId="0" applyFont="1" applyFill="1"/>
    <xf numFmtId="167" fontId="0" fillId="7" borderId="0" xfId="1" applyNumberFormat="1" applyFont="1" applyFill="1"/>
    <xf numFmtId="0" fontId="11" fillId="2" borderId="0" xfId="0" applyFont="1" applyFill="1" applyBorder="1"/>
    <xf numFmtId="0" fontId="2" fillId="2" borderId="0" xfId="0" applyFont="1" applyFill="1" applyBorder="1"/>
    <xf numFmtId="170" fontId="0" fillId="7" borderId="0" xfId="0" applyNumberFormat="1" applyFill="1"/>
    <xf numFmtId="9" fontId="0" fillId="0" borderId="0" xfId="2" applyFont="1"/>
    <xf numFmtId="0" fontId="18" fillId="0" borderId="0" xfId="0" applyFont="1" applyFill="1"/>
    <xf numFmtId="169" fontId="0" fillId="5" borderId="0" xfId="0" applyNumberFormat="1" applyFill="1"/>
    <xf numFmtId="0" fontId="14" fillId="15" borderId="0" xfId="0" applyFont="1" applyFill="1"/>
    <xf numFmtId="169" fontId="0" fillId="7" borderId="0" xfId="0" applyNumberFormat="1" applyFill="1" applyAlignment="1">
      <alignment horizontal="center"/>
    </xf>
    <xf numFmtId="168" fontId="0" fillId="3" borderId="0" xfId="1" applyNumberFormat="1" applyFont="1" applyFill="1"/>
    <xf numFmtId="166"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72"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72" fontId="0" fillId="0" borderId="0" xfId="2" applyNumberFormat="1" applyFont="1" applyFill="1"/>
    <xf numFmtId="172" fontId="15" fillId="5" borderId="0" xfId="2" applyNumberFormat="1" applyFont="1" applyFill="1"/>
    <xf numFmtId="172" fontId="0" fillId="0" borderId="0" xfId="0" applyNumberFormat="1"/>
    <xf numFmtId="0" fontId="15" fillId="0" borderId="0" xfId="0" applyFont="1" applyFill="1"/>
    <xf numFmtId="0" fontId="52" fillId="0" borderId="0" xfId="0" applyFont="1" applyFill="1"/>
    <xf numFmtId="172"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70"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0" fillId="0" borderId="0" xfId="0" applyNumberFormat="1" applyAlignment="1">
      <alignment horizontal="right"/>
    </xf>
    <xf numFmtId="181" fontId="0" fillId="0" borderId="0" xfId="0" applyNumberFormat="1" applyAlignment="1">
      <alignment horizontal="right"/>
    </xf>
    <xf numFmtId="182" fontId="0" fillId="0" borderId="0" xfId="0" applyNumberFormat="1" applyAlignment="1">
      <alignment horizontal="right"/>
    </xf>
    <xf numFmtId="183" fontId="0" fillId="0" borderId="0" xfId="0" applyNumberFormat="1" applyAlignment="1">
      <alignment horizontal="right"/>
    </xf>
    <xf numFmtId="184" fontId="57" fillId="3" borderId="0" xfId="4" applyNumberFormat="1" applyFont="1" applyFill="1" applyBorder="1" applyAlignment="1" applyProtection="1">
      <alignment horizontal="right"/>
      <protection hidden="1"/>
    </xf>
    <xf numFmtId="185" fontId="57" fillId="3" borderId="0" xfId="4" applyNumberFormat="1" applyFont="1" applyFill="1" applyBorder="1" applyAlignment="1" applyProtection="1">
      <alignment horizontal="right"/>
      <protection hidden="1"/>
    </xf>
    <xf numFmtId="186" fontId="0" fillId="0" borderId="0" xfId="0" applyNumberFormat="1" applyAlignment="1">
      <alignment horizontal="right"/>
    </xf>
    <xf numFmtId="187" fontId="57" fillId="0" borderId="0" xfId="4" applyNumberFormat="1" applyFont="1" applyFill="1" applyBorder="1" applyAlignment="1" applyProtection="1">
      <alignment horizontal="right"/>
      <protection hidden="1"/>
    </xf>
    <xf numFmtId="168" fontId="0" fillId="0" borderId="0" xfId="1" applyNumberFormat="1" applyFont="1" applyAlignment="1">
      <alignment horizontal="right"/>
    </xf>
    <xf numFmtId="0" fontId="14" fillId="2" borderId="0" xfId="0" applyFont="1" applyFill="1" applyAlignment="1"/>
    <xf numFmtId="0" fontId="0" fillId="0" borderId="17" xfId="0" applyBorder="1"/>
    <xf numFmtId="172"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8" fontId="0" fillId="0" borderId="0" xfId="0" applyNumberFormat="1"/>
    <xf numFmtId="172"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70"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9"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165" fontId="25" fillId="3" borderId="0" xfId="0" applyNumberFormat="1" applyFont="1" applyFill="1" applyBorder="1" applyAlignment="1">
      <alignment horizontal="center"/>
    </xf>
    <xf numFmtId="190"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8"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165"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70"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72"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9" fontId="0" fillId="0" borderId="0" xfId="0" applyNumberFormat="1" applyFill="1" applyBorder="1"/>
    <xf numFmtId="170" fontId="0" fillId="0" borderId="0" xfId="0" applyNumberFormat="1" applyFill="1" applyBorder="1"/>
    <xf numFmtId="0" fontId="0" fillId="0" borderId="0" xfId="0" applyFill="1" applyBorder="1" applyAlignment="1">
      <alignment horizontal="right"/>
    </xf>
    <xf numFmtId="170"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167" fontId="0" fillId="0" borderId="0" xfId="0" applyNumberFormat="1" applyFill="1"/>
    <xf numFmtId="0" fontId="15" fillId="8" borderId="0" xfId="0" applyFont="1" applyFill="1"/>
    <xf numFmtId="0" fontId="10" fillId="0" borderId="0" xfId="0" applyFont="1" applyFill="1" applyBorder="1"/>
    <xf numFmtId="166"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9" fontId="67" fillId="7" borderId="0" xfId="0" applyNumberFormat="1" applyFont="1" applyFill="1"/>
    <xf numFmtId="170"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91" fontId="0" fillId="7" borderId="16" xfId="0" applyNumberFormat="1" applyFill="1" applyBorder="1"/>
    <xf numFmtId="191" fontId="0" fillId="5" borderId="0" xfId="0" applyNumberFormat="1" applyFill="1"/>
    <xf numFmtId="191" fontId="0" fillId="7" borderId="0" xfId="0" applyNumberFormat="1" applyFill="1"/>
    <xf numFmtId="191" fontId="0" fillId="7" borderId="0" xfId="0" applyNumberFormat="1" applyFill="1" applyAlignment="1">
      <alignment horizontal="center"/>
    </xf>
    <xf numFmtId="193"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70"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93"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70"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165"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164" fontId="92" fillId="58" borderId="0" xfId="0" applyNumberFormat="1" applyFont="1" applyFill="1" applyBorder="1" applyAlignment="1">
      <alignment horizontal="center"/>
    </xf>
    <xf numFmtId="164"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164"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164"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164" fontId="92" fillId="58" borderId="0" xfId="0" applyNumberFormat="1" applyFont="1" applyFill="1" applyBorder="1" applyAlignment="1">
      <alignment horizontal="center" vertical="center"/>
    </xf>
    <xf numFmtId="164"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164" fontId="92" fillId="59" borderId="0" xfId="0" applyNumberFormat="1" applyFont="1" applyFill="1" applyBorder="1" applyAlignment="1">
      <alignment horizontal="right" vertical="center"/>
    </xf>
    <xf numFmtId="164"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164"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164"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164" fontId="91" fillId="58" borderId="0" xfId="0" applyNumberFormat="1" applyFont="1" applyFill="1" applyBorder="1" applyAlignment="1">
      <alignment horizontal="center" vertical="center"/>
    </xf>
    <xf numFmtId="164"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164"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164"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164" fontId="91" fillId="58" borderId="0" xfId="0" applyNumberFormat="1" applyFont="1" applyFill="1" applyBorder="1" applyAlignment="1">
      <alignment horizontal="center"/>
    </xf>
    <xf numFmtId="164" fontId="91" fillId="59" borderId="0" xfId="0" applyNumberFormat="1" applyFont="1" applyFill="1" applyBorder="1" applyAlignment="1">
      <alignment horizontal="center"/>
    </xf>
    <xf numFmtId="164" fontId="91" fillId="60" borderId="0" xfId="0" applyNumberFormat="1" applyFont="1" applyFill="1" applyBorder="1" applyAlignment="1">
      <alignment horizontal="center"/>
    </xf>
    <xf numFmtId="164"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70" fontId="67" fillId="0" borderId="0" xfId="0" applyNumberFormat="1" applyFont="1" applyFill="1"/>
    <xf numFmtId="170" fontId="59" fillId="0" borderId="0" xfId="0" applyNumberFormat="1" applyFont="1" applyFill="1" applyBorder="1"/>
    <xf numFmtId="170" fontId="67" fillId="0" borderId="0" xfId="0" applyNumberFormat="1" applyFont="1" applyFill="1" applyBorder="1"/>
    <xf numFmtId="0" fontId="67" fillId="62" borderId="0" xfId="0" applyFont="1" applyFill="1"/>
    <xf numFmtId="170"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165"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165" fontId="58" fillId="3" borderId="0" xfId="0" applyNumberFormat="1" applyFont="1" applyFill="1" applyBorder="1" applyAlignment="1">
      <alignment horizontal="left" vertical="center"/>
    </xf>
    <xf numFmtId="165"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9" fontId="0" fillId="13" borderId="0" xfId="0" applyNumberFormat="1" applyFill="1" applyBorder="1"/>
    <xf numFmtId="170"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164" fontId="23" fillId="57" borderId="0" xfId="0" applyNumberFormat="1" applyFont="1" applyFill="1" applyBorder="1" applyAlignment="1">
      <alignment vertical="center" wrapText="1"/>
    </xf>
    <xf numFmtId="165"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164" fontId="23" fillId="15" borderId="0" xfId="0" applyNumberFormat="1" applyFont="1" applyFill="1" applyBorder="1" applyAlignment="1">
      <alignment vertical="center" wrapText="1"/>
    </xf>
    <xf numFmtId="0" fontId="86" fillId="15" borderId="0" xfId="0" applyFont="1" applyFill="1" applyBorder="1"/>
    <xf numFmtId="164"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9" fontId="0" fillId="9" borderId="0" xfId="0" applyNumberFormat="1" applyFill="1"/>
    <xf numFmtId="191"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6" fontId="56" fillId="3" borderId="33" xfId="0" applyNumberFormat="1" applyFont="1" applyFill="1" applyBorder="1" applyAlignment="1">
      <alignment horizontal="center" vertical="center"/>
    </xf>
    <xf numFmtId="197" fontId="0" fillId="0" borderId="0" xfId="0" applyNumberFormat="1" applyAlignment="1">
      <alignment horizontal="right"/>
    </xf>
    <xf numFmtId="198" fontId="0" fillId="0" borderId="0" xfId="0" applyNumberFormat="1" applyAlignment="1">
      <alignment horizontal="right"/>
    </xf>
    <xf numFmtId="199" fontId="0" fillId="0" borderId="0" xfId="0" applyNumberFormat="1" applyAlignment="1">
      <alignment horizontal="right"/>
    </xf>
    <xf numFmtId="200"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202" fontId="0" fillId="0" borderId="0" xfId="0" applyNumberFormat="1" applyAlignment="1">
      <alignment horizontal="right"/>
    </xf>
    <xf numFmtId="203" fontId="57" fillId="3" borderId="0" xfId="4" applyNumberFormat="1" applyFont="1" applyFill="1" applyBorder="1" applyAlignment="1" applyProtection="1">
      <alignment horizontal="right"/>
      <protection hidden="1"/>
    </xf>
    <xf numFmtId="201"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165"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165"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165"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164"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165" fontId="4" fillId="65" borderId="0" xfId="0" applyNumberFormat="1" applyFont="1" applyFill="1" applyBorder="1" applyAlignment="1">
      <alignment horizontal="center"/>
    </xf>
    <xf numFmtId="165" fontId="25" fillId="65" borderId="0" xfId="0" applyNumberFormat="1" applyFont="1" applyFill="1" applyBorder="1" applyAlignment="1">
      <alignment horizontal="center"/>
    </xf>
    <xf numFmtId="165"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165"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165"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vertical="center"/>
    </xf>
    <xf numFmtId="165" fontId="5" fillId="3" borderId="0" xfId="0" applyNumberFormat="1" applyFont="1" applyFill="1" applyBorder="1" applyAlignment="1">
      <alignment horizontal="center"/>
    </xf>
    <xf numFmtId="165"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167"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165" fontId="4" fillId="65" borderId="0" xfId="0" applyNumberFormat="1" applyFont="1" applyFill="1" applyBorder="1" applyAlignment="1">
      <alignment vertical="center" wrapText="1"/>
    </xf>
    <xf numFmtId="165"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70"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165"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9"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70" fontId="15" fillId="5" borderId="0" xfId="0" applyNumberFormat="1" applyFont="1" applyFill="1" applyBorder="1"/>
    <xf numFmtId="170" fontId="0" fillId="5" borderId="0" xfId="0" applyNumberFormat="1" applyFill="1" applyBorder="1"/>
    <xf numFmtId="0" fontId="18" fillId="5" borderId="0" xfId="0" applyFont="1" applyFill="1" applyBorder="1" applyAlignment="1">
      <alignment horizontal="left"/>
    </xf>
    <xf numFmtId="165"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9" fontId="67" fillId="67" borderId="0" xfId="0" applyNumberFormat="1" applyFont="1" applyFill="1"/>
    <xf numFmtId="170"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4"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70" fontId="25" fillId="65" borderId="0" xfId="0" applyNumberFormat="1" applyFont="1" applyFill="1" applyBorder="1" applyAlignment="1">
      <alignment horizontal="center"/>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165"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165"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165"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91"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9" fontId="3" fillId="0" borderId="0" xfId="0" applyNumberFormat="1" applyFont="1" applyFill="1" applyBorder="1"/>
    <xf numFmtId="0" fontId="128" fillId="3" borderId="0" xfId="0" applyFont="1" applyFill="1" applyBorder="1" applyAlignment="1"/>
    <xf numFmtId="0" fontId="3" fillId="6" borderId="0" xfId="0" applyFont="1" applyFill="1" applyBorder="1"/>
    <xf numFmtId="165" fontId="4" fillId="6" borderId="0" xfId="0" applyNumberFormat="1" applyFont="1" applyFill="1" applyBorder="1" applyAlignment="1">
      <alignment vertical="center" wrapText="1"/>
    </xf>
    <xf numFmtId="0" fontId="3" fillId="6" borderId="0" xfId="0" applyFont="1" applyFill="1" applyBorder="1" applyAlignment="1">
      <alignment vertical="center"/>
    </xf>
    <xf numFmtId="165"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4"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165"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167"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70"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165"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165" fontId="25" fillId="65" borderId="54" xfId="0" applyNumberFormat="1" applyFont="1" applyFill="1" applyBorder="1" applyAlignment="1">
      <alignment horizontal="center" vertical="center"/>
    </xf>
    <xf numFmtId="165" fontId="4" fillId="65" borderId="54" xfId="0" applyNumberFormat="1" applyFont="1" applyFill="1" applyBorder="1" applyAlignment="1">
      <alignment horizontal="center"/>
    </xf>
    <xf numFmtId="0" fontId="3" fillId="65" borderId="54" xfId="0" applyFont="1" applyFill="1" applyBorder="1"/>
    <xf numFmtId="167" fontId="25" fillId="65" borderId="54" xfId="0" applyNumberFormat="1" applyFont="1" applyFill="1" applyBorder="1" applyAlignment="1">
      <alignment horizontal="center"/>
    </xf>
    <xf numFmtId="165" fontId="25" fillId="65" borderId="54" xfId="0" applyNumberFormat="1" applyFont="1" applyFill="1" applyBorder="1" applyAlignment="1">
      <alignment horizontal="center"/>
    </xf>
    <xf numFmtId="165" fontId="5" fillId="65" borderId="54" xfId="0" applyNumberFormat="1" applyFont="1" applyFill="1" applyBorder="1" applyAlignment="1">
      <alignment horizontal="center"/>
    </xf>
    <xf numFmtId="0" fontId="73" fillId="3" borderId="0" xfId="0" applyFont="1" applyFill="1" applyBorder="1" applyAlignment="1">
      <alignment horizontal="center"/>
    </xf>
    <xf numFmtId="165" fontId="73" fillId="65" borderId="0" xfId="0" applyNumberFormat="1" applyFont="1" applyFill="1" applyBorder="1" applyAlignment="1">
      <alignment horizontal="center"/>
    </xf>
    <xf numFmtId="208" fontId="0" fillId="7" borderId="0" xfId="3" applyNumberFormat="1" applyFont="1" applyFill="1"/>
    <xf numFmtId="209"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165"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165"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166"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9"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9"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165"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8"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165"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165"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10" fontId="3" fillId="3" borderId="0" xfId="0" applyNumberFormat="1" applyFont="1" applyFill="1"/>
    <xf numFmtId="169" fontId="0" fillId="0" borderId="0" xfId="0" applyNumberFormat="1" applyFont="1" applyAlignment="1">
      <alignment horizontal="right"/>
    </xf>
    <xf numFmtId="169" fontId="0" fillId="9" borderId="0" xfId="0" applyNumberFormat="1" applyFont="1" applyFill="1" applyAlignment="1">
      <alignment horizontal="right"/>
    </xf>
    <xf numFmtId="1" fontId="0" fillId="9" borderId="0" xfId="0" applyNumberFormat="1" applyFont="1" applyFill="1" applyAlignment="1">
      <alignment horizontal="right"/>
    </xf>
    <xf numFmtId="169" fontId="0" fillId="0" borderId="0" xfId="0" applyNumberFormat="1" applyFont="1" applyFill="1" applyAlignment="1">
      <alignment horizontal="right"/>
    </xf>
    <xf numFmtId="169" fontId="0" fillId="0" borderId="0" xfId="0" applyNumberFormat="1" applyFont="1" applyFill="1"/>
    <xf numFmtId="206"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72" fontId="0" fillId="0" borderId="0" xfId="0" applyNumberFormat="1" applyFont="1" applyFill="1"/>
    <xf numFmtId="169"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9"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91"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9" fontId="0" fillId="7" borderId="0" xfId="0" applyNumberFormat="1" applyFont="1" applyFill="1"/>
    <xf numFmtId="206" fontId="0" fillId="5" borderId="0" xfId="0" applyNumberFormat="1" applyFont="1" applyFill="1" applyAlignment="1">
      <alignment horizontal="right"/>
    </xf>
    <xf numFmtId="169" fontId="0" fillId="0" borderId="0" xfId="0" applyNumberFormat="1" applyFont="1"/>
    <xf numFmtId="170" fontId="0" fillId="0" borderId="0" xfId="0" applyNumberFormat="1" applyFont="1" applyFill="1" applyBorder="1"/>
    <xf numFmtId="172" fontId="1" fillId="0" borderId="0" xfId="2" applyNumberFormat="1" applyFont="1" applyFill="1"/>
    <xf numFmtId="0" fontId="0" fillId="13" borderId="0" xfId="0" applyFont="1" applyFill="1"/>
    <xf numFmtId="169" fontId="0" fillId="0" borderId="0" xfId="0" applyNumberFormat="1" applyFont="1" applyFill="1" applyBorder="1"/>
    <xf numFmtId="0" fontId="0" fillId="53" borderId="0" xfId="0" applyFont="1" applyFill="1" applyAlignment="1">
      <alignment horizontal="right"/>
    </xf>
    <xf numFmtId="169" fontId="0" fillId="67" borderId="0" xfId="0" applyNumberFormat="1" applyFont="1" applyFill="1" applyAlignment="1">
      <alignment horizontal="right"/>
    </xf>
    <xf numFmtId="169" fontId="0" fillId="67" borderId="0" xfId="0" applyNumberFormat="1" applyFont="1" applyFill="1"/>
    <xf numFmtId="0" fontId="1" fillId="0" borderId="0" xfId="1" applyNumberFormat="1" applyFont="1" applyFill="1" applyBorder="1"/>
    <xf numFmtId="0" fontId="0" fillId="53" borderId="0" xfId="0" applyFont="1" applyFill="1"/>
    <xf numFmtId="172" fontId="1" fillId="0" borderId="0" xfId="2" applyNumberFormat="1" applyFont="1"/>
    <xf numFmtId="0" fontId="147" fillId="0" borderId="0" xfId="0" applyFont="1" applyAlignment="1"/>
    <xf numFmtId="0" fontId="0" fillId="0" borderId="0" xfId="0" applyFont="1" applyFill="1" applyBorder="1" applyAlignment="1">
      <alignment horizontal="center"/>
    </xf>
    <xf numFmtId="191"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8" fontId="1" fillId="0" borderId="0" xfId="1" applyNumberFormat="1" applyFont="1" applyFill="1"/>
    <xf numFmtId="168" fontId="1" fillId="5" borderId="0" xfId="1" applyNumberFormat="1" applyFont="1" applyFill="1"/>
    <xf numFmtId="168" fontId="1" fillId="7" borderId="0" xfId="1" applyNumberFormat="1" applyFont="1" applyFill="1"/>
    <xf numFmtId="168" fontId="1" fillId="0" borderId="0" xfId="1" applyNumberFormat="1" applyFont="1"/>
    <xf numFmtId="170"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167" fontId="0" fillId="0" borderId="0" xfId="0" applyNumberFormat="1" applyFont="1"/>
    <xf numFmtId="191" fontId="0" fillId="7" borderId="16" xfId="0" applyNumberFormat="1" applyFont="1" applyFill="1" applyBorder="1" applyAlignment="1">
      <alignment horizontal="right"/>
    </xf>
    <xf numFmtId="193" fontId="0" fillId="7" borderId="0" xfId="0" applyNumberFormat="1" applyFont="1" applyFill="1"/>
    <xf numFmtId="0" fontId="0" fillId="0" borderId="0" xfId="0" applyNumberFormat="1" applyFont="1"/>
    <xf numFmtId="191" fontId="0" fillId="0" borderId="16" xfId="0" applyNumberFormat="1" applyFont="1" applyFill="1" applyBorder="1" applyAlignment="1">
      <alignment horizontal="right"/>
    </xf>
    <xf numFmtId="193" fontId="0" fillId="0" borderId="0" xfId="0" applyNumberFormat="1" applyFont="1" applyFill="1"/>
    <xf numFmtId="194"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167" fontId="1" fillId="0" borderId="0" xfId="1" applyNumberFormat="1" applyFont="1"/>
    <xf numFmtId="170" fontId="1" fillId="0" borderId="17" xfId="1" applyNumberFormat="1" applyFont="1" applyFill="1" applyBorder="1" applyAlignment="1">
      <alignment horizontal="right"/>
    </xf>
    <xf numFmtId="167" fontId="0" fillId="0" borderId="0" xfId="0" applyNumberFormat="1" applyFont="1" applyFill="1"/>
    <xf numFmtId="170" fontId="1" fillId="5" borderId="0" xfId="1" applyNumberFormat="1" applyFont="1" applyFill="1" applyAlignment="1">
      <alignment horizontal="right"/>
    </xf>
    <xf numFmtId="170" fontId="1" fillId="0" borderId="0" xfId="1" applyNumberFormat="1" applyFont="1" applyFill="1" applyAlignment="1">
      <alignment horizontal="right"/>
    </xf>
    <xf numFmtId="0" fontId="0" fillId="0" borderId="16" xfId="0" applyFont="1" applyBorder="1"/>
    <xf numFmtId="168" fontId="0" fillId="0" borderId="0" xfId="0" applyNumberFormat="1" applyFont="1"/>
    <xf numFmtId="168" fontId="1" fillId="0" borderId="16" xfId="1" applyNumberFormat="1" applyFont="1" applyBorder="1"/>
    <xf numFmtId="170" fontId="1" fillId="0" borderId="0" xfId="1" applyNumberFormat="1" applyFont="1" applyFill="1" applyBorder="1" applyAlignment="1">
      <alignment horizontal="right"/>
    </xf>
    <xf numFmtId="170" fontId="0" fillId="0" borderId="0" xfId="0" applyNumberFormat="1" applyFont="1" applyFill="1" applyAlignment="1">
      <alignment horizontal="right"/>
    </xf>
    <xf numFmtId="170" fontId="0" fillId="5" borderId="0" xfId="0" applyNumberFormat="1" applyFont="1" applyFill="1" applyAlignment="1">
      <alignment horizontal="right"/>
    </xf>
    <xf numFmtId="168" fontId="1" fillId="0" borderId="0" xfId="1" applyNumberFormat="1" applyFont="1" applyAlignment="1">
      <alignment horizontal="right"/>
    </xf>
    <xf numFmtId="193" fontId="1" fillId="0" borderId="0" xfId="1" applyNumberFormat="1" applyFont="1"/>
    <xf numFmtId="192" fontId="1" fillId="0" borderId="0" xfId="1" applyNumberFormat="1" applyFont="1"/>
    <xf numFmtId="167" fontId="1" fillId="5" borderId="0" xfId="1" applyNumberFormat="1" applyFont="1" applyFill="1"/>
    <xf numFmtId="192"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9" fontId="0" fillId="7" borderId="0" xfId="0" applyNumberFormat="1" applyFont="1" applyFill="1" applyAlignment="1">
      <alignment horizontal="right"/>
    </xf>
    <xf numFmtId="191" fontId="0" fillId="7" borderId="0" xfId="0" applyNumberFormat="1" applyFont="1" applyFill="1" applyAlignment="1">
      <alignment horizontal="right"/>
    </xf>
    <xf numFmtId="2" fontId="0" fillId="5" borderId="17" xfId="0" applyNumberFormat="1" applyFont="1" applyFill="1" applyBorder="1"/>
    <xf numFmtId="171"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8" fontId="1" fillId="7" borderId="0" xfId="1" applyNumberFormat="1" applyFont="1" applyFill="1" applyAlignment="1">
      <alignment horizontal="right"/>
    </xf>
    <xf numFmtId="167" fontId="0" fillId="0" borderId="17" xfId="0" applyNumberFormat="1" applyFont="1" applyFill="1" applyBorder="1"/>
    <xf numFmtId="167" fontId="0" fillId="0" borderId="17" xfId="0" applyNumberFormat="1" applyFont="1" applyBorder="1"/>
    <xf numFmtId="167"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91"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9"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9" fontId="0" fillId="13" borderId="0" xfId="0" applyNumberFormat="1" applyFont="1" applyFill="1"/>
    <xf numFmtId="169"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91" fontId="0" fillId="0" borderId="0" xfId="0" applyNumberFormat="1" applyFont="1"/>
    <xf numFmtId="169"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166"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8" fontId="1" fillId="52" borderId="0" xfId="1" applyNumberFormat="1" applyFont="1" applyFill="1" applyAlignment="1">
      <alignment horizontal="right"/>
    </xf>
    <xf numFmtId="168" fontId="1" fillId="52" borderId="0" xfId="1" applyNumberFormat="1" applyFont="1" applyFill="1"/>
    <xf numFmtId="168" fontId="0" fillId="0" borderId="0" xfId="0" applyNumberFormat="1" applyFont="1" applyFill="1"/>
    <xf numFmtId="168" fontId="1" fillId="0" borderId="0" xfId="1" applyNumberFormat="1" applyFont="1" applyFill="1" applyAlignment="1">
      <alignment horizontal="right"/>
    </xf>
    <xf numFmtId="0" fontId="0" fillId="67" borderId="0" xfId="0" applyFont="1" applyFill="1" applyAlignment="1">
      <alignment horizontal="right"/>
    </xf>
    <xf numFmtId="168" fontId="1" fillId="67" borderId="0" xfId="1" applyNumberFormat="1" applyFont="1" applyFill="1" applyAlignment="1">
      <alignment horizontal="right"/>
    </xf>
    <xf numFmtId="168"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92" fontId="0" fillId="0" borderId="0" xfId="0" applyNumberFormat="1" applyFont="1" applyFill="1" applyAlignment="1">
      <alignment horizontal="right"/>
    </xf>
    <xf numFmtId="192" fontId="0" fillId="0" borderId="0" xfId="0" applyNumberFormat="1" applyFont="1"/>
    <xf numFmtId="3" fontId="0" fillId="0" borderId="0" xfId="0" applyNumberFormat="1" applyFont="1" applyFill="1" applyAlignment="1">
      <alignment horizontal="right"/>
    </xf>
    <xf numFmtId="167" fontId="0" fillId="0" borderId="0" xfId="0" applyNumberFormat="1" applyFont="1" applyAlignment="1">
      <alignment horizontal="right"/>
    </xf>
    <xf numFmtId="4" fontId="0" fillId="5" borderId="0" xfId="0" applyNumberFormat="1" applyFont="1" applyFill="1" applyAlignment="1">
      <alignment horizontal="right"/>
    </xf>
    <xf numFmtId="167" fontId="0" fillId="5" borderId="0" xfId="0" applyNumberFormat="1" applyFont="1" applyFill="1" applyAlignment="1">
      <alignment horizontal="right"/>
    </xf>
    <xf numFmtId="168" fontId="1" fillId="5" borderId="0" xfId="1" applyNumberFormat="1" applyFont="1" applyFill="1" applyAlignment="1">
      <alignment horizontal="right"/>
    </xf>
    <xf numFmtId="169"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7"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7" fontId="0" fillId="5" borderId="15" xfId="0" applyNumberFormat="1" applyFont="1" applyFill="1" applyBorder="1"/>
    <xf numFmtId="3" fontId="0" fillId="0" borderId="15" xfId="0" applyNumberFormat="1" applyFont="1" applyBorder="1"/>
    <xf numFmtId="2" fontId="0" fillId="0" borderId="66" xfId="0" applyNumberFormat="1" applyFont="1" applyBorder="1"/>
    <xf numFmtId="169" fontId="0" fillId="5" borderId="0" xfId="0" applyNumberFormat="1" applyFont="1" applyFill="1" applyBorder="1"/>
    <xf numFmtId="169"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9"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9" fontId="0" fillId="3" borderId="0" xfId="0" applyNumberFormat="1" applyFont="1" applyFill="1" applyAlignment="1">
      <alignment horizontal="right"/>
    </xf>
    <xf numFmtId="166" fontId="1" fillId="5" borderId="0" xfId="3" applyFont="1" applyFill="1"/>
    <xf numFmtId="170" fontId="0" fillId="0" borderId="0" xfId="0" applyNumberFormat="1" applyFont="1"/>
    <xf numFmtId="169"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4" fontId="0" fillId="5" borderId="0" xfId="0" applyNumberFormat="1" applyFill="1"/>
    <xf numFmtId="0" fontId="15" fillId="0" borderId="0" xfId="0" applyFont="1" applyBorder="1"/>
    <xf numFmtId="0" fontId="15" fillId="5" borderId="0" xfId="0" applyNumberFormat="1" applyFont="1" applyFill="1" applyBorder="1"/>
    <xf numFmtId="166"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165"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9" fontId="0" fillId="72" borderId="0" xfId="0" applyNumberFormat="1" applyFont="1" applyFill="1" applyAlignment="1">
      <alignment horizontal="right"/>
    </xf>
    <xf numFmtId="169"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165"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165" fontId="25" fillId="3" borderId="11" xfId="0" applyNumberFormat="1" applyFont="1" applyFill="1" applyBorder="1" applyAlignment="1">
      <alignment horizontal="center" vertical="center"/>
    </xf>
    <xf numFmtId="165" fontId="25" fillId="3" borderId="12" xfId="0" applyNumberFormat="1" applyFont="1" applyFill="1" applyBorder="1" applyAlignment="1">
      <alignment horizontal="center" vertical="center"/>
    </xf>
    <xf numFmtId="165"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165"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165"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165" fontId="73" fillId="6" borderId="0" xfId="0" applyNumberFormat="1" applyFont="1" applyFill="1" applyBorder="1" applyAlignment="1">
      <alignment horizontal="center"/>
    </xf>
    <xf numFmtId="165" fontId="58" fillId="3" borderId="71" xfId="0" applyNumberFormat="1" applyFont="1" applyFill="1" applyBorder="1" applyAlignment="1">
      <alignment horizontal="left" vertical="center"/>
    </xf>
    <xf numFmtId="165" fontId="58" fillId="3" borderId="0" xfId="0" applyNumberFormat="1" applyFont="1" applyFill="1" applyBorder="1" applyAlignment="1">
      <alignment horizontal="left" vertical="center"/>
    </xf>
    <xf numFmtId="165" fontId="25" fillId="3" borderId="0" xfId="0" applyNumberFormat="1" applyFont="1" applyFill="1" applyBorder="1" applyAlignment="1">
      <alignment horizontal="center"/>
    </xf>
    <xf numFmtId="0" fontId="30" fillId="3" borderId="0" xfId="0" applyFont="1" applyFill="1" applyBorder="1" applyAlignment="1">
      <alignment horizontal="center"/>
    </xf>
    <xf numFmtId="165"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70" fontId="5" fillId="6" borderId="0" xfId="0" applyNumberFormat="1" applyFont="1" applyFill="1" applyBorder="1" applyAlignment="1">
      <alignment horizontal="center"/>
    </xf>
    <xf numFmtId="0" fontId="3" fillId="3" borderId="0" xfId="0" applyFont="1" applyFill="1" applyBorder="1" applyAlignment="1">
      <alignment horizontal="right"/>
    </xf>
    <xf numFmtId="167"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165" fontId="93" fillId="58" borderId="0" xfId="0" applyNumberFormat="1" applyFont="1" applyFill="1" applyBorder="1" applyAlignment="1">
      <alignment horizontal="right"/>
    </xf>
    <xf numFmtId="164" fontId="89" fillId="15" borderId="0" xfId="0" applyNumberFormat="1" applyFont="1" applyFill="1" applyBorder="1" applyAlignment="1">
      <alignment horizontal="center" vertical="top" wrapText="1"/>
    </xf>
    <xf numFmtId="164" fontId="89" fillId="57" borderId="0" xfId="0" applyNumberFormat="1" applyFont="1" applyFill="1" applyBorder="1" applyAlignment="1">
      <alignment horizontal="center" vertical="top" wrapText="1"/>
    </xf>
    <xf numFmtId="165" fontId="93" fillId="58" borderId="61" xfId="0" applyNumberFormat="1" applyFont="1" applyFill="1" applyBorder="1" applyAlignment="1">
      <alignment horizontal="right"/>
    </xf>
    <xf numFmtId="165" fontId="93" fillId="58" borderId="62" xfId="0" applyNumberFormat="1" applyFont="1" applyFill="1" applyBorder="1" applyAlignment="1">
      <alignment horizontal="right"/>
    </xf>
    <xf numFmtId="164"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165" fontId="23" fillId="15" borderId="0" xfId="0" applyNumberFormat="1" applyFont="1" applyFill="1" applyBorder="1" applyAlignment="1">
      <alignment horizontal="center" vertical="center" wrapText="1"/>
    </xf>
    <xf numFmtId="164" fontId="23" fillId="15" borderId="0" xfId="0" applyNumberFormat="1" applyFont="1" applyFill="1" applyBorder="1" applyAlignment="1">
      <alignment horizontal="center" vertical="center" wrapText="1"/>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33" fillId="3" borderId="54"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39" xfId="0" applyFont="1" applyFill="1" applyBorder="1" applyAlignment="1">
      <alignment horizontal="left" vertical="center" wrapText="1"/>
    </xf>
    <xf numFmtId="0" fontId="120" fillId="65" borderId="0" xfId="0" applyFont="1" applyFill="1" applyBorder="1" applyAlignment="1">
      <alignment horizontal="left"/>
    </xf>
    <xf numFmtId="0" fontId="120" fillId="65" borderId="0" xfId="0" applyFont="1" applyFill="1" applyBorder="1" applyAlignment="1">
      <alignment horizontal="left"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30" fillId="3" borderId="0" xfId="0" applyFont="1" applyFill="1" applyBorder="1" applyAlignment="1">
      <alignment horizontal="left"/>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114" fillId="65" borderId="0" xfId="0" applyFont="1" applyFill="1" applyBorder="1" applyAlignment="1">
      <alignment horizontal="left" vertical="center" wrapText="1"/>
    </xf>
    <xf numFmtId="0" fontId="126" fillId="3" borderId="0" xfId="0" applyFont="1" applyFill="1" applyBorder="1" applyAlignment="1">
      <alignment horizontal="left" vertical="top"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0" fontId="115" fillId="66"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center"/>
    </xf>
    <xf numFmtId="165" fontId="5" fillId="65" borderId="0" xfId="0" applyNumberFormat="1" applyFont="1" applyFill="1" applyBorder="1" applyAlignment="1">
      <alignment horizontal="center"/>
    </xf>
    <xf numFmtId="165" fontId="25" fillId="65" borderId="0" xfId="0" applyNumberFormat="1" applyFont="1" applyFill="1" applyBorder="1" applyAlignment="1">
      <alignment horizontal="center"/>
    </xf>
    <xf numFmtId="170" fontId="25" fillId="65" borderId="0" xfId="0" applyNumberFormat="1" applyFont="1" applyFill="1" applyBorder="1" applyAlignment="1">
      <alignment horizontal="center"/>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165" fontId="25" fillId="3" borderId="0" xfId="0" applyNumberFormat="1" applyFont="1" applyFill="1" applyBorder="1" applyAlignment="1">
      <alignment horizontal="center" vertical="center"/>
    </xf>
    <xf numFmtId="165" fontId="5" fillId="65" borderId="54" xfId="0" applyNumberFormat="1" applyFont="1" applyFill="1" applyBorder="1" applyAlignment="1">
      <alignment horizontal="center" wrapText="1"/>
    </xf>
    <xf numFmtId="165" fontId="5" fillId="65" borderId="54" xfId="0" applyNumberFormat="1" applyFont="1" applyFill="1" applyBorder="1" applyAlignment="1">
      <alignment horizontal="center"/>
    </xf>
    <xf numFmtId="0" fontId="22" fillId="65" borderId="0" xfId="0" applyFont="1" applyFill="1" applyBorder="1" applyAlignment="1">
      <alignment horizontal="left"/>
    </xf>
    <xf numFmtId="0" fontId="3" fillId="3" borderId="0" xfId="0" applyFont="1" applyFill="1" applyBorder="1" applyAlignment="1">
      <alignment horizontal="left" vertical="top" wrapText="1"/>
    </xf>
    <xf numFmtId="167"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25" fillId="6" borderId="12" xfId="0" applyFont="1" applyFill="1" applyBorder="1" applyAlignment="1" applyProtection="1">
      <alignment horizontal="center" vertical="center"/>
      <protection locked="0"/>
    </xf>
    <xf numFmtId="0" fontId="3" fillId="3" borderId="0" xfId="0" applyFont="1" applyFill="1" applyAlignment="1">
      <alignment horizontal="righ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120" fillId="3" borderId="0" xfId="0" applyFont="1" applyFill="1" applyBorder="1" applyAlignment="1">
      <alignment horizontal="center" vertical="center" wrapText="1"/>
    </xf>
    <xf numFmtId="0" fontId="84" fillId="56" borderId="0" xfId="0" applyFont="1" applyFill="1" applyBorder="1" applyAlignment="1">
      <alignment horizontal="center" vertical="center" wrapText="1"/>
    </xf>
    <xf numFmtId="0" fontId="3" fillId="3" borderId="0" xfId="0" applyFont="1" applyFill="1" applyBorder="1" applyAlignment="1">
      <alignment horizontal="center"/>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0" fontId="31" fillId="66" borderId="0" xfId="0" applyFont="1" applyFill="1" applyBorder="1" applyAlignment="1">
      <alignment horizontal="center" vertical="center" wrapText="1"/>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3" fillId="65" borderId="0" xfId="0" applyFont="1" applyFill="1" applyBorder="1" applyAlignment="1">
      <alignment horizontal="center"/>
    </xf>
    <xf numFmtId="165" fontId="25" fillId="65" borderId="0" xfId="0" applyNumberFormat="1" applyFont="1" applyFill="1" applyBorder="1" applyAlignment="1">
      <alignment horizontal="center" vertical="center"/>
    </xf>
    <xf numFmtId="170" fontId="5" fillId="65" borderId="0" xfId="0" applyNumberFormat="1" applyFont="1" applyFill="1" applyBorder="1" applyAlignment="1">
      <alignment horizontal="center"/>
    </xf>
    <xf numFmtId="167" fontId="25" fillId="65" borderId="0" xfId="0" quotePrefix="1" applyNumberFormat="1" applyFont="1" applyFill="1" applyBorder="1" applyAlignment="1">
      <alignment horizontal="center"/>
    </xf>
    <xf numFmtId="0" fontId="11" fillId="66" borderId="0" xfId="0" applyFont="1" applyFill="1" applyBorder="1" applyAlignment="1">
      <alignment horizontal="center" vertical="center"/>
    </xf>
    <xf numFmtId="195" fontId="5" fillId="65" borderId="0" xfId="0" applyNumberFormat="1" applyFont="1" applyFill="1" applyBorder="1" applyAlignment="1" applyProtection="1">
      <alignment horizontal="center"/>
    </xf>
    <xf numFmtId="165" fontId="4" fillId="65" borderId="0" xfId="0" applyNumberFormat="1" applyFont="1" applyFill="1" applyBorder="1" applyAlignment="1">
      <alignment horizontal="center"/>
    </xf>
    <xf numFmtId="165" fontId="5" fillId="65" borderId="54" xfId="0" applyNumberFormat="1" applyFont="1" applyFill="1" applyBorder="1" applyAlignment="1">
      <alignment horizontal="center" vertical="center" wrapText="1"/>
    </xf>
    <xf numFmtId="0" fontId="3" fillId="3" borderId="0" xfId="0" applyFont="1" applyFill="1" applyBorder="1" applyAlignment="1">
      <alignment horizontal="right" vertical="center"/>
    </xf>
    <xf numFmtId="165" fontId="5" fillId="65" borderId="0" xfId="0" applyNumberFormat="1" applyFont="1" applyFill="1" applyBorder="1" applyAlignment="1">
      <alignment horizontal="center" vertical="center" wrapText="1"/>
    </xf>
    <xf numFmtId="165" fontId="5" fillId="3" borderId="0" xfId="0" applyNumberFormat="1" applyFont="1" applyFill="1" applyBorder="1" applyAlignment="1">
      <alignment horizontal="center"/>
    </xf>
    <xf numFmtId="165" fontId="25" fillId="3" borderId="23" xfId="0" applyNumberFormat="1" applyFont="1" applyFill="1" applyBorder="1" applyAlignment="1">
      <alignment horizontal="center" vertical="center"/>
    </xf>
    <xf numFmtId="0" fontId="83" fillId="66" borderId="0" xfId="0" applyFont="1" applyFill="1" applyBorder="1" applyAlignment="1">
      <alignment horizontal="center" vertical="center" wrapText="1"/>
    </xf>
    <xf numFmtId="165" fontId="5" fillId="65" borderId="0" xfId="0" applyNumberFormat="1" applyFont="1" applyFill="1" applyBorder="1" applyAlignment="1">
      <alignment horizontal="center" vertical="center"/>
    </xf>
    <xf numFmtId="0" fontId="3" fillId="65" borderId="0" xfId="0" applyFont="1" applyFill="1" applyBorder="1" applyAlignment="1">
      <alignment horizontal="right"/>
    </xf>
    <xf numFmtId="205" fontId="25" fillId="65" borderId="0" xfId="0" applyNumberFormat="1" applyFont="1" applyFill="1" applyBorder="1" applyAlignment="1">
      <alignment horizontal="center"/>
    </xf>
    <xf numFmtId="165" fontId="5" fillId="65" borderId="54" xfId="0" applyNumberFormat="1" applyFont="1" applyFill="1" applyBorder="1" applyAlignment="1">
      <alignment horizontal="center" vertic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165" fontId="73" fillId="65" borderId="0" xfId="0" applyNumberFormat="1" applyFont="1" applyFill="1" applyBorder="1" applyAlignment="1">
      <alignment horizontal="center"/>
    </xf>
    <xf numFmtId="166" fontId="5" fillId="65" borderId="54" xfId="0" applyNumberFormat="1" applyFont="1" applyFill="1" applyBorder="1" applyAlignment="1">
      <alignment horizontal="center"/>
    </xf>
    <xf numFmtId="0" fontId="68" fillId="65" borderId="0" xfId="0" applyFont="1" applyFill="1" applyBorder="1" applyAlignment="1">
      <alignment horizontal="right" vertical="center"/>
    </xf>
    <xf numFmtId="165" fontId="4" fillId="65" borderId="54" xfId="0" applyNumberFormat="1" applyFont="1" applyFill="1" applyBorder="1" applyAlignment="1">
      <alignment horizontal="center" wrapText="1"/>
    </xf>
    <xf numFmtId="170" fontId="5" fillId="19"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32" fillId="3" borderId="0" xfId="0" applyFont="1" applyFill="1" applyBorder="1" applyAlignment="1">
      <alignment horizontal="center" vertic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3" fillId="3" borderId="14" xfId="0" applyFont="1" applyFill="1" applyBorder="1" applyAlignment="1">
      <alignment horizontal="center"/>
    </xf>
    <xf numFmtId="0" fontId="114" fillId="65" borderId="0" xfId="0" applyFont="1" applyFill="1" applyBorder="1" applyAlignment="1">
      <alignment horizontal="center" vertic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72" fillId="3" borderId="0" xfId="0" applyFont="1" applyFill="1" applyBorder="1" applyAlignment="1">
      <alignment horizontal="center"/>
    </xf>
    <xf numFmtId="165" fontId="116" fillId="65" borderId="0" xfId="0" applyNumberFormat="1" applyFont="1" applyFill="1" applyBorder="1" applyAlignment="1">
      <alignment horizontal="center" vertical="center"/>
    </xf>
    <xf numFmtId="170" fontId="25" fillId="3" borderId="23" xfId="0" applyNumberFormat="1" applyFont="1" applyFill="1" applyBorder="1" applyAlignment="1">
      <alignment horizontal="center" vertical="center"/>
    </xf>
    <xf numFmtId="209"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165" fontId="117" fillId="65" borderId="0" xfId="0" applyNumberFormat="1" applyFont="1" applyFill="1" applyBorder="1" applyAlignment="1">
      <alignment horizontal="center"/>
    </xf>
    <xf numFmtId="0" fontId="120" fillId="65" borderId="0" xfId="0" applyFont="1" applyFill="1" applyBorder="1" applyAlignment="1">
      <alignment horizontal="center" vertical="center"/>
    </xf>
    <xf numFmtId="0" fontId="3" fillId="3" borderId="90" xfId="0" applyFont="1" applyFill="1" applyBorder="1" applyAlignment="1">
      <alignment horizontal="right"/>
    </xf>
    <xf numFmtId="0" fontId="3" fillId="3" borderId="0" xfId="0" applyFont="1" applyFill="1" applyBorder="1" applyAlignment="1">
      <alignment horizontal="left" wrapText="1"/>
    </xf>
    <xf numFmtId="2" fontId="3" fillId="65" borderId="0" xfId="0" applyNumberFormat="1" applyFont="1" applyFill="1" applyBorder="1" applyAlignment="1">
      <alignment horizontal="center"/>
    </xf>
    <xf numFmtId="0" fontId="3" fillId="4" borderId="5" xfId="0" applyFont="1" applyFill="1" applyBorder="1" applyAlignment="1" applyProtection="1">
      <alignment horizontal="center"/>
    </xf>
    <xf numFmtId="165"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39" xfId="0" applyNumberFormat="1" applyFont="1" applyFill="1" applyBorder="1" applyAlignment="1" applyProtection="1">
      <alignment horizontal="center"/>
      <protection locked="0"/>
    </xf>
    <xf numFmtId="0" fontId="120" fillId="65" borderId="0" xfId="0" applyFont="1" applyFill="1" applyAlignment="1">
      <alignment horizontal="left" vertic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1" fillId="66" borderId="86" xfId="0" applyFont="1" applyFill="1" applyBorder="1" applyAlignment="1">
      <alignment horizontal="center" vertical="center"/>
    </xf>
    <xf numFmtId="0" fontId="3" fillId="3" borderId="85" xfId="0" applyFont="1" applyFill="1" applyBorder="1" applyAlignment="1">
      <alignment horizontal="center"/>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167" fontId="5" fillId="65" borderId="0" xfId="0" applyNumberFormat="1" applyFont="1" applyFill="1" applyBorder="1" applyAlignment="1">
      <alignment horizontal="center"/>
    </xf>
    <xf numFmtId="0" fontId="8" fillId="3" borderId="53" xfId="0" applyFont="1" applyFill="1" applyBorder="1" applyAlignment="1">
      <alignment horizontal="center" vertical="top"/>
    </xf>
    <xf numFmtId="3" fontId="3" fillId="65" borderId="0" xfId="0" applyNumberFormat="1" applyFont="1" applyFill="1" applyBorder="1" applyAlignment="1">
      <alignment horizontal="center"/>
    </xf>
    <xf numFmtId="0" fontId="3" fillId="65" borderId="54" xfId="0"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165"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165" fontId="93" fillId="59" borderId="0" xfId="0" applyNumberFormat="1" applyFont="1" applyFill="1" applyBorder="1" applyAlignment="1">
      <alignment horizontal="right"/>
    </xf>
    <xf numFmtId="165" fontId="93" fillId="60" borderId="0" xfId="0" applyNumberFormat="1" applyFont="1" applyFill="1" applyBorder="1" applyAlignment="1">
      <alignment horizontal="right"/>
    </xf>
    <xf numFmtId="167" fontId="93" fillId="60" borderId="0" xfId="0" applyNumberFormat="1" applyFont="1" applyFill="1" applyBorder="1" applyAlignment="1">
      <alignment horizontal="right"/>
    </xf>
    <xf numFmtId="166" fontId="93" fillId="58" borderId="0" xfId="0" applyNumberFormat="1" applyFont="1" applyFill="1" applyBorder="1" applyAlignment="1">
      <alignment horizontal="right"/>
    </xf>
    <xf numFmtId="166" fontId="93" fillId="59" borderId="0" xfId="0" applyNumberFormat="1" applyFont="1" applyFill="1" applyBorder="1" applyAlignment="1">
      <alignment horizontal="right"/>
    </xf>
    <xf numFmtId="165" fontId="93" fillId="59" borderId="61" xfId="0" applyNumberFormat="1" applyFont="1" applyFill="1" applyBorder="1" applyAlignment="1">
      <alignment horizontal="right"/>
    </xf>
    <xf numFmtId="165" fontId="93" fillId="59" borderId="62" xfId="0" applyNumberFormat="1" applyFont="1" applyFill="1" applyBorder="1" applyAlignment="1">
      <alignment horizontal="right"/>
    </xf>
    <xf numFmtId="165" fontId="93" fillId="60" borderId="61" xfId="0" applyNumberFormat="1" applyFont="1" applyFill="1" applyBorder="1" applyAlignment="1">
      <alignment horizontal="right"/>
    </xf>
    <xf numFmtId="165" fontId="93" fillId="60" borderId="62" xfId="0" applyNumberFormat="1" applyFont="1" applyFill="1" applyBorder="1" applyAlignment="1">
      <alignment horizontal="right"/>
    </xf>
    <xf numFmtId="165" fontId="93" fillId="61" borderId="61" xfId="0" applyNumberFormat="1" applyFont="1" applyFill="1" applyBorder="1" applyAlignment="1">
      <alignment horizontal="right"/>
    </xf>
    <xf numFmtId="165" fontId="93" fillId="61" borderId="62" xfId="0" applyNumberFormat="1" applyFont="1" applyFill="1" applyBorder="1" applyAlignment="1">
      <alignment horizontal="right"/>
    </xf>
    <xf numFmtId="165" fontId="93" fillId="60" borderId="0" xfId="0" applyNumberFormat="1" applyFont="1" applyFill="1" applyBorder="1" applyAlignment="1" applyProtection="1">
      <alignment horizontal="right"/>
    </xf>
    <xf numFmtId="164" fontId="89" fillId="57" borderId="0" xfId="0" applyNumberFormat="1" applyFont="1" applyFill="1" applyBorder="1" applyAlignment="1">
      <alignment horizontal="center" vertical="center" wrapText="1"/>
    </xf>
    <xf numFmtId="165"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176" formatCode="[$¥-804]#,##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875</xdr:row>
          <xdr:rowOff>9525</xdr:rowOff>
        </xdr:from>
        <xdr:to>
          <xdr:col>52</xdr:col>
          <xdr:colOff>228600</xdr:colOff>
          <xdr:row>877</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66675</xdr:colOff>
          <xdr:row>908</xdr:row>
          <xdr:rowOff>47625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1.95" customHeight="1">
      <c r="B8" s="522"/>
      <c r="C8" s="608" t="s">
        <v>672</v>
      </c>
      <c r="D8" s="609" t="s">
        <v>3448</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263" t="s">
        <v>1049</v>
      </c>
      <c r="D2" s="1263"/>
      <c r="E2" s="1263"/>
      <c r="F2" s="1263"/>
      <c r="G2" s="1263"/>
      <c r="H2" s="1263"/>
      <c r="I2" s="1263"/>
      <c r="J2" s="1263"/>
      <c r="K2" s="1263"/>
      <c r="L2" s="1263"/>
      <c r="M2" s="1263"/>
      <c r="N2" s="1263"/>
      <c r="O2" s="1263"/>
      <c r="P2" s="1263"/>
      <c r="Q2" s="1263"/>
      <c r="R2" s="1263"/>
      <c r="S2" s="1263"/>
      <c r="T2" s="1263"/>
      <c r="U2" s="1263"/>
      <c r="V2" s="1263"/>
      <c r="W2" s="1263"/>
      <c r="X2" s="1263"/>
      <c r="Y2" s="1263"/>
      <c r="Z2" s="1263"/>
      <c r="AA2" s="1263"/>
      <c r="AB2" s="1263"/>
      <c r="AC2" s="1263"/>
      <c r="AD2" s="1263"/>
      <c r="AE2" s="525"/>
      <c r="AF2" s="453" t="s">
        <v>484</v>
      </c>
      <c r="AG2" s="525"/>
      <c r="AH2" s="525"/>
      <c r="AI2" s="525"/>
      <c r="AJ2" s="525"/>
      <c r="AK2" s="516"/>
      <c r="AL2" s="516"/>
      <c r="AM2" s="516"/>
      <c r="AN2" s="516"/>
      <c r="AO2" s="516"/>
      <c r="AP2" s="516"/>
      <c r="AQ2" s="516"/>
      <c r="AR2" s="516"/>
      <c r="AS2" s="516"/>
      <c r="AT2" s="516"/>
      <c r="AU2" s="516"/>
      <c r="AV2" s="516"/>
      <c r="AW2" s="516"/>
      <c r="AX2" s="1265" t="s">
        <v>4431</v>
      </c>
      <c r="AY2" s="1265"/>
      <c r="AZ2" s="1265"/>
      <c r="BA2" s="1265"/>
      <c r="BB2" s="516"/>
      <c r="BC2" s="517"/>
      <c r="BD2" s="486"/>
      <c r="BE2" s="486"/>
      <c r="BF2" s="486"/>
      <c r="BG2" s="486"/>
      <c r="BH2" s="486"/>
      <c r="BI2" s="486"/>
      <c r="BJ2" s="486"/>
      <c r="BK2" s="486"/>
      <c r="BL2" s="486"/>
      <c r="BM2" s="486"/>
      <c r="BN2" s="486"/>
      <c r="BO2" s="486"/>
      <c r="BP2" s="486"/>
      <c r="BQ2" s="486"/>
      <c r="BR2" s="486"/>
    </row>
    <row r="3" spans="2:70" ht="21.75" customHeight="1">
      <c r="B3" s="522"/>
      <c r="C3" s="1264"/>
      <c r="D3" s="1264"/>
      <c r="E3" s="1264"/>
      <c r="F3" s="1264"/>
      <c r="G3" s="1264"/>
      <c r="H3" s="1264"/>
      <c r="I3" s="1264"/>
      <c r="J3" s="1264"/>
      <c r="K3" s="1264"/>
      <c r="L3" s="1264"/>
      <c r="M3" s="1264"/>
      <c r="N3" s="1264"/>
      <c r="O3" s="1264"/>
      <c r="P3" s="1264"/>
      <c r="Q3" s="1264"/>
      <c r="R3" s="1264"/>
      <c r="S3" s="1264"/>
      <c r="T3" s="1264"/>
      <c r="U3" s="1264"/>
      <c r="V3" s="1264"/>
      <c r="W3" s="1264"/>
      <c r="X3" s="1264"/>
      <c r="Y3" s="1264"/>
      <c r="Z3" s="1264"/>
      <c r="AA3" s="1264"/>
      <c r="AB3" s="1264"/>
      <c r="AC3" s="1264"/>
      <c r="AD3" s="1264"/>
      <c r="AE3" s="523"/>
      <c r="AF3" s="523"/>
      <c r="AG3" s="523"/>
      <c r="AH3" s="523"/>
      <c r="AI3" s="523"/>
      <c r="AJ3" s="523"/>
      <c r="AK3" s="487"/>
      <c r="AL3" s="487"/>
      <c r="AM3" s="487"/>
      <c r="AN3" s="487"/>
      <c r="AO3" s="487"/>
      <c r="AP3" s="487"/>
      <c r="AQ3" s="487"/>
      <c r="AR3" s="487"/>
      <c r="AS3" s="487"/>
      <c r="AT3" s="487"/>
      <c r="AU3" s="487"/>
      <c r="AV3" s="487"/>
      <c r="AW3" s="487"/>
      <c r="AX3" s="1266"/>
      <c r="AY3" s="1266"/>
      <c r="AZ3" s="1266"/>
      <c r="BA3" s="1266"/>
      <c r="BB3" s="487"/>
      <c r="BC3" s="518"/>
      <c r="BD3" s="486"/>
      <c r="BE3" s="486"/>
      <c r="BF3" s="486"/>
      <c r="BG3" s="486"/>
      <c r="BH3" s="486"/>
      <c r="BI3" s="486"/>
      <c r="BJ3" s="486"/>
      <c r="BK3" s="486"/>
      <c r="BL3" s="486"/>
      <c r="BM3" s="486"/>
      <c r="BN3" s="486"/>
      <c r="BO3" s="486"/>
      <c r="BP3" s="486"/>
      <c r="BQ3" s="486"/>
      <c r="BR3" s="486"/>
    </row>
    <row r="4" spans="2:70" ht="18" customHeight="1">
      <c r="B4" s="522"/>
      <c r="C4" s="1264"/>
      <c r="D4" s="1264"/>
      <c r="E4" s="1264"/>
      <c r="F4" s="1264"/>
      <c r="G4" s="1264"/>
      <c r="H4" s="1264"/>
      <c r="I4" s="1264"/>
      <c r="J4" s="1264"/>
      <c r="K4" s="1264"/>
      <c r="L4" s="1264"/>
      <c r="M4" s="1264"/>
      <c r="N4" s="1264"/>
      <c r="O4" s="1264"/>
      <c r="P4" s="1264"/>
      <c r="Q4" s="1264"/>
      <c r="R4" s="1264"/>
      <c r="S4" s="1264"/>
      <c r="T4" s="1264"/>
      <c r="U4" s="1264"/>
      <c r="V4" s="1264"/>
      <c r="W4" s="1264"/>
      <c r="X4" s="1264"/>
      <c r="Y4" s="1264"/>
      <c r="Z4" s="1264"/>
      <c r="AA4" s="1264"/>
      <c r="AB4" s="1264"/>
      <c r="AC4" s="1264"/>
      <c r="AD4" s="1264"/>
      <c r="AE4" s="523"/>
      <c r="AF4" s="452" t="s">
        <v>485</v>
      </c>
      <c r="AG4" s="523"/>
      <c r="AH4" s="523"/>
      <c r="AI4" s="523"/>
      <c r="AJ4" s="523"/>
      <c r="AK4" s="487"/>
      <c r="AL4" s="487"/>
      <c r="AM4" s="487"/>
      <c r="AN4" s="487"/>
      <c r="AO4" s="487"/>
      <c r="AP4" s="487"/>
      <c r="AQ4" s="487"/>
      <c r="AR4" s="487"/>
      <c r="AS4" s="487"/>
      <c r="AT4" s="487"/>
      <c r="AU4" s="487"/>
      <c r="AV4" s="487"/>
      <c r="AW4" s="487"/>
      <c r="AX4" s="1326" t="s">
        <v>172</v>
      </c>
      <c r="AY4" s="1326"/>
      <c r="AZ4" s="1326"/>
      <c r="BA4" s="1326"/>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26"/>
      <c r="AY5" s="1326"/>
      <c r="AZ5" s="1326"/>
      <c r="BA5" s="1326"/>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05" t="s">
        <v>147</v>
      </c>
      <c r="D6" s="1306"/>
      <c r="E6" s="1306"/>
      <c r="F6" s="1306"/>
      <c r="G6" s="1306"/>
      <c r="H6" s="1306"/>
      <c r="I6" s="1306"/>
      <c r="J6" s="1306"/>
      <c r="K6" s="1306"/>
      <c r="L6" s="1306"/>
      <c r="M6" s="1306"/>
      <c r="N6" s="1306"/>
      <c r="O6" s="1306"/>
      <c r="P6" s="1306"/>
      <c r="Q6" s="1307"/>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6" t="s">
        <v>175</v>
      </c>
      <c r="D8" s="1276"/>
      <c r="E8" s="1276"/>
      <c r="F8" s="127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6"/>
      <c r="D9" s="1276"/>
      <c r="E9" s="1276"/>
      <c r="F9" s="1276"/>
      <c r="G9" s="163"/>
      <c r="H9" s="163"/>
      <c r="I9" s="1308" t="s">
        <v>141</v>
      </c>
      <c r="J9" s="1308"/>
      <c r="K9" s="1308"/>
      <c r="L9" s="1308"/>
      <c r="M9" s="1308"/>
      <c r="N9" s="1308"/>
      <c r="O9" s="1308"/>
      <c r="P9" s="1309"/>
      <c r="Q9" s="1310">
        <v>0</v>
      </c>
      <c r="R9" s="1311"/>
      <c r="S9" s="131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6"/>
      <c r="D10" s="1276"/>
      <c r="E10" s="1276"/>
      <c r="F10" s="127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13" t="s">
        <v>358</v>
      </c>
      <c r="AT10" s="1313"/>
      <c r="AU10" s="1313"/>
      <c r="AV10" s="1313"/>
      <c r="AW10" s="1313"/>
      <c r="AX10" s="1314" t="str">
        <f>'Control Panel'!M1338</f>
        <v>First 5GB Free</v>
      </c>
      <c r="AY10" s="1314"/>
      <c r="AZ10" s="1314"/>
      <c r="BA10" s="131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05" t="s">
        <v>3446</v>
      </c>
      <c r="D13" s="1306"/>
      <c r="E13" s="1306"/>
      <c r="F13" s="1306"/>
      <c r="G13" s="1306"/>
      <c r="H13" s="1306"/>
      <c r="I13" s="1306"/>
      <c r="J13" s="1306"/>
      <c r="K13" s="1306"/>
      <c r="L13" s="1306"/>
      <c r="M13" s="1306"/>
      <c r="N13" s="1306"/>
      <c r="O13" s="1306"/>
      <c r="P13" s="1306"/>
      <c r="Q13" s="1306"/>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76"/>
      <c r="D14" s="1276"/>
      <c r="E14" s="1276"/>
      <c r="F14" s="127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6"/>
      <c r="D15" s="1276"/>
      <c r="E15" s="1276"/>
      <c r="F15" s="1276"/>
      <c r="G15" s="1315" t="s">
        <v>578</v>
      </c>
      <c r="H15" s="1315"/>
      <c r="I15" s="1315"/>
      <c r="J15" s="1315"/>
      <c r="K15" s="1315"/>
      <c r="L15" s="1315"/>
      <c r="M15" s="1315"/>
      <c r="N15" s="1315"/>
      <c r="O15" s="1315"/>
      <c r="P15" s="1315"/>
      <c r="Q15" s="1315"/>
      <c r="R15" s="1315"/>
      <c r="S15" s="1294" t="s">
        <v>1441</v>
      </c>
      <c r="T15" s="1294"/>
      <c r="U15" s="1294"/>
      <c r="V15" s="1294"/>
      <c r="W15" s="1294"/>
      <c r="X15" s="1294"/>
      <c r="Y15" s="1294"/>
      <c r="Z15" s="1294"/>
      <c r="AA15" s="1294"/>
      <c r="AB15" s="1294"/>
      <c r="AC15" s="1294"/>
      <c r="AD15" s="1294"/>
      <c r="AE15" s="1294"/>
      <c r="AF15" s="1294"/>
      <c r="AG15" s="1294"/>
      <c r="AH15" s="1294"/>
      <c r="AI15" s="1294"/>
      <c r="AJ15" s="1294"/>
      <c r="AK15" s="1294"/>
      <c r="AL15" s="1294"/>
      <c r="AM15" s="1294"/>
      <c r="AN15" s="1294"/>
      <c r="AO15" s="1294"/>
      <c r="AP15" s="1294"/>
      <c r="AQ15" s="1294"/>
      <c r="AR15" s="1294"/>
      <c r="AS15" s="1294"/>
      <c r="AT15" s="1294"/>
      <c r="AU15" s="1294"/>
      <c r="AV15" s="1294"/>
      <c r="AW15" s="129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6"/>
      <c r="D16" s="1276"/>
      <c r="E16" s="1276"/>
      <c r="F16" s="1276"/>
      <c r="G16" s="1315"/>
      <c r="H16" s="1315"/>
      <c r="I16" s="1315"/>
      <c r="J16" s="1315"/>
      <c r="K16" s="1315"/>
      <c r="L16" s="1315"/>
      <c r="M16" s="1315"/>
      <c r="N16" s="1315"/>
      <c r="O16" s="1315"/>
      <c r="P16" s="1315"/>
      <c r="Q16" s="1315"/>
      <c r="R16" s="1315"/>
      <c r="S16" s="1294"/>
      <c r="T16" s="1294"/>
      <c r="U16" s="1294"/>
      <c r="V16" s="1294"/>
      <c r="W16" s="1294"/>
      <c r="X16" s="1294"/>
      <c r="Y16" s="1294"/>
      <c r="Z16" s="1294"/>
      <c r="AA16" s="1294"/>
      <c r="AB16" s="1294"/>
      <c r="AC16" s="1294"/>
      <c r="AD16" s="1294"/>
      <c r="AE16" s="1294"/>
      <c r="AF16" s="1294"/>
      <c r="AG16" s="1294"/>
      <c r="AH16" s="1294"/>
      <c r="AI16" s="1294"/>
      <c r="AJ16" s="1294"/>
      <c r="AK16" s="1294"/>
      <c r="AL16" s="1294"/>
      <c r="AM16" s="1294"/>
      <c r="AN16" s="1294"/>
      <c r="AO16" s="1294"/>
      <c r="AP16" s="1294"/>
      <c r="AQ16" s="1294"/>
      <c r="AR16" s="1294"/>
      <c r="AS16" s="1294"/>
      <c r="AT16" s="1294"/>
      <c r="AU16" s="1294"/>
      <c r="AV16" s="1294"/>
      <c r="AW16" s="129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76"/>
      <c r="D17" s="1276"/>
      <c r="E17" s="1276"/>
      <c r="F17" s="127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277" t="s">
        <v>381</v>
      </c>
      <c r="V18" s="1278"/>
      <c r="W18" s="1278"/>
      <c r="X18" s="1278"/>
      <c r="Y18" s="1278"/>
      <c r="Z18" s="1278"/>
      <c r="AA18" s="1278"/>
      <c r="AB18" s="1278"/>
      <c r="AC18" s="1278"/>
      <c r="AD18" s="1278"/>
      <c r="AE18" s="1278"/>
      <c r="AF18" s="1278"/>
      <c r="AG18" s="1278"/>
      <c r="AH18" s="1278"/>
      <c r="AI18" s="1278"/>
      <c r="AJ18" s="1278"/>
      <c r="AK18" s="1279"/>
      <c r="AL18" s="163"/>
      <c r="AM18" s="163"/>
      <c r="AN18" s="163"/>
      <c r="AO18" s="198"/>
      <c r="AP18" s="198"/>
      <c r="AQ18" s="198"/>
      <c r="AR18" s="198"/>
      <c r="AS18" s="1280" t="s">
        <v>352</v>
      </c>
      <c r="AT18" s="1280"/>
      <c r="AU18" s="1280"/>
      <c r="AV18" s="128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281" t="s">
        <v>529</v>
      </c>
      <c r="V20" s="1281"/>
      <c r="W20" s="1281"/>
      <c r="X20" s="1281"/>
      <c r="Y20" s="1281"/>
      <c r="Z20" s="1281"/>
      <c r="AA20" s="499"/>
      <c r="AB20" s="1281" t="s">
        <v>380</v>
      </c>
      <c r="AC20" s="1281"/>
      <c r="AD20" s="1281"/>
      <c r="AE20" s="1281"/>
      <c r="AF20" s="466"/>
      <c r="AG20" s="1281" t="s">
        <v>351</v>
      </c>
      <c r="AH20" s="1281"/>
      <c r="AI20" s="1281"/>
      <c r="AJ20" s="1281"/>
      <c r="AK20" s="1281"/>
      <c r="AL20" s="1281" t="s">
        <v>318</v>
      </c>
      <c r="AM20" s="1281"/>
      <c r="AN20" s="1281"/>
      <c r="AO20" s="1281"/>
      <c r="AP20" s="1281"/>
      <c r="AQ20" s="163"/>
      <c r="AR20" s="1281" t="s">
        <v>477</v>
      </c>
      <c r="AS20" s="1281"/>
      <c r="AT20" s="1281"/>
      <c r="AU20" s="1281"/>
      <c r="AV20" s="1281"/>
      <c r="AW20" s="1281"/>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83" t="s">
        <v>1297</v>
      </c>
      <c r="I22" s="1284"/>
      <c r="J22" s="1284"/>
      <c r="K22" s="1284"/>
      <c r="L22" s="1284"/>
      <c r="M22" s="1284"/>
      <c r="N22" s="1284"/>
      <c r="O22" s="1284"/>
      <c r="P22" s="1284"/>
      <c r="Q22" s="1284"/>
      <c r="R22" s="1284"/>
      <c r="S22" s="1285"/>
      <c r="T22" s="163"/>
      <c r="U22" s="163"/>
      <c r="V22" s="1286" t="s">
        <v>15</v>
      </c>
      <c r="W22" s="1287"/>
      <c r="X22" s="1287"/>
      <c r="Y22" s="1288"/>
      <c r="Z22" s="296"/>
      <c r="AA22" s="482"/>
      <c r="AB22" s="1289" t="s">
        <v>541</v>
      </c>
      <c r="AC22" s="1289"/>
      <c r="AD22" s="1289"/>
      <c r="AE22" s="1289"/>
      <c r="AF22" s="482"/>
      <c r="AG22" s="226"/>
      <c r="AH22" s="1302">
        <v>0</v>
      </c>
      <c r="AI22" s="1303"/>
      <c r="AJ22" s="1304"/>
      <c r="AK22" s="163"/>
      <c r="AL22" s="163"/>
      <c r="AM22" s="1286">
        <v>744</v>
      </c>
      <c r="AN22" s="1288"/>
      <c r="AO22" s="197" t="s">
        <v>432</v>
      </c>
      <c r="AP22" s="163"/>
      <c r="AQ22" s="163"/>
      <c r="AR22" s="163"/>
      <c r="AS22" s="1291">
        <f>'Control Panel'!AZ776</f>
        <v>0</v>
      </c>
      <c r="AT22" s="1292"/>
      <c r="AU22" s="1292"/>
      <c r="AV22" s="1293"/>
      <c r="AW22" s="163"/>
      <c r="AX22" s="1282">
        <f>'Control Panel'!BA776</f>
        <v>0</v>
      </c>
      <c r="AY22" s="1282"/>
      <c r="AZ22" s="1282"/>
      <c r="BA22" s="1282"/>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83" t="s">
        <v>1298</v>
      </c>
      <c r="I24" s="1284"/>
      <c r="J24" s="1284"/>
      <c r="K24" s="1284"/>
      <c r="L24" s="1284"/>
      <c r="M24" s="1284"/>
      <c r="N24" s="1284"/>
      <c r="O24" s="1284"/>
      <c r="P24" s="1284"/>
      <c r="Q24" s="1284"/>
      <c r="R24" s="1284"/>
      <c r="S24" s="1285"/>
      <c r="T24" s="163"/>
      <c r="U24" s="163"/>
      <c r="V24" s="1286" t="s">
        <v>15</v>
      </c>
      <c r="W24" s="1287"/>
      <c r="X24" s="1287"/>
      <c r="Y24" s="1288"/>
      <c r="Z24" s="296"/>
      <c r="AA24" s="482"/>
      <c r="AB24" s="1289" t="s">
        <v>541</v>
      </c>
      <c r="AC24" s="1289"/>
      <c r="AD24" s="1289"/>
      <c r="AE24" s="1289"/>
      <c r="AF24" s="482"/>
      <c r="AG24" s="226"/>
      <c r="AH24" s="1286">
        <v>0</v>
      </c>
      <c r="AI24" s="1287"/>
      <c r="AJ24" s="1288"/>
      <c r="AK24" s="163"/>
      <c r="AL24" s="163"/>
      <c r="AM24" s="1286">
        <v>744</v>
      </c>
      <c r="AN24" s="1288"/>
      <c r="AO24" s="197" t="s">
        <v>432</v>
      </c>
      <c r="AP24" s="163"/>
      <c r="AQ24" s="163"/>
      <c r="AR24" s="163"/>
      <c r="AS24" s="1291">
        <f>'Control Panel'!AZ777</f>
        <v>0</v>
      </c>
      <c r="AT24" s="1292"/>
      <c r="AU24" s="1292"/>
      <c r="AV24" s="1293"/>
      <c r="AW24" s="163"/>
      <c r="AX24" s="1282">
        <f>'Control Panel'!BA777</f>
        <v>0</v>
      </c>
      <c r="AY24" s="1282"/>
      <c r="AZ24" s="1282"/>
      <c r="BA24" s="1282"/>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83" t="s">
        <v>1299</v>
      </c>
      <c r="I26" s="1284"/>
      <c r="J26" s="1284"/>
      <c r="K26" s="1284"/>
      <c r="L26" s="1284"/>
      <c r="M26" s="1284"/>
      <c r="N26" s="1284"/>
      <c r="O26" s="1284"/>
      <c r="P26" s="1284"/>
      <c r="Q26" s="1284"/>
      <c r="R26" s="1284"/>
      <c r="S26" s="1285"/>
      <c r="T26" s="163"/>
      <c r="U26" s="163"/>
      <c r="V26" s="1286" t="s">
        <v>15</v>
      </c>
      <c r="W26" s="1287"/>
      <c r="X26" s="1287"/>
      <c r="Y26" s="1288"/>
      <c r="Z26" s="296"/>
      <c r="AA26" s="482"/>
      <c r="AB26" s="1289" t="s">
        <v>541</v>
      </c>
      <c r="AC26" s="1289"/>
      <c r="AD26" s="1289"/>
      <c r="AE26" s="1289"/>
      <c r="AF26" s="482"/>
      <c r="AG26" s="226"/>
      <c r="AH26" s="1286">
        <v>0</v>
      </c>
      <c r="AI26" s="1287"/>
      <c r="AJ26" s="1288"/>
      <c r="AK26" s="163"/>
      <c r="AL26" s="163"/>
      <c r="AM26" s="1286">
        <v>744</v>
      </c>
      <c r="AN26" s="1288"/>
      <c r="AO26" s="197" t="s">
        <v>432</v>
      </c>
      <c r="AP26" s="163"/>
      <c r="AQ26" s="163"/>
      <c r="AR26" s="163"/>
      <c r="AS26" s="1291">
        <f>'Control Panel'!AZ778</f>
        <v>0</v>
      </c>
      <c r="AT26" s="1292"/>
      <c r="AU26" s="1292"/>
      <c r="AV26" s="1293"/>
      <c r="AW26" s="163"/>
      <c r="AX26" s="1282">
        <f>'Control Panel'!BA778</f>
        <v>0</v>
      </c>
      <c r="AY26" s="1282"/>
      <c r="AZ26" s="1282"/>
      <c r="BA26" s="1282"/>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83" t="s">
        <v>1300</v>
      </c>
      <c r="I28" s="1284"/>
      <c r="J28" s="1284"/>
      <c r="K28" s="1284"/>
      <c r="L28" s="1284"/>
      <c r="M28" s="1284"/>
      <c r="N28" s="1284"/>
      <c r="O28" s="1284"/>
      <c r="P28" s="1284"/>
      <c r="Q28" s="1284"/>
      <c r="R28" s="1284"/>
      <c r="S28" s="1285"/>
      <c r="T28" s="163"/>
      <c r="U28" s="163"/>
      <c r="V28" s="1286" t="s">
        <v>15</v>
      </c>
      <c r="W28" s="1287"/>
      <c r="X28" s="1287"/>
      <c r="Y28" s="1288"/>
      <c r="Z28" s="296"/>
      <c r="AA28" s="482"/>
      <c r="AB28" s="1289" t="s">
        <v>541</v>
      </c>
      <c r="AC28" s="1289"/>
      <c r="AD28" s="1289"/>
      <c r="AE28" s="1289"/>
      <c r="AF28" s="482"/>
      <c r="AG28" s="226"/>
      <c r="AH28" s="1286">
        <v>0</v>
      </c>
      <c r="AI28" s="1287"/>
      <c r="AJ28" s="1288"/>
      <c r="AK28" s="163"/>
      <c r="AL28" s="163"/>
      <c r="AM28" s="1286">
        <v>744</v>
      </c>
      <c r="AN28" s="1288"/>
      <c r="AO28" s="197" t="s">
        <v>432</v>
      </c>
      <c r="AP28" s="163"/>
      <c r="AQ28" s="163"/>
      <c r="AR28" s="163"/>
      <c r="AS28" s="1291">
        <f>'Control Panel'!AZ779</f>
        <v>0</v>
      </c>
      <c r="AT28" s="1292"/>
      <c r="AU28" s="1292"/>
      <c r="AV28" s="1293"/>
      <c r="AW28" s="163"/>
      <c r="AX28" s="1282">
        <f>'Control Panel'!BA779</f>
        <v>0</v>
      </c>
      <c r="AY28" s="1282"/>
      <c r="AZ28" s="1282"/>
      <c r="BA28" s="1282"/>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83" t="s">
        <v>1301</v>
      </c>
      <c r="I30" s="1284"/>
      <c r="J30" s="1284"/>
      <c r="K30" s="1284"/>
      <c r="L30" s="1284"/>
      <c r="M30" s="1284"/>
      <c r="N30" s="1284"/>
      <c r="O30" s="1284"/>
      <c r="P30" s="1284"/>
      <c r="Q30" s="1284"/>
      <c r="R30" s="1284"/>
      <c r="S30" s="1285"/>
      <c r="T30" s="163"/>
      <c r="U30" s="163"/>
      <c r="V30" s="1286" t="s">
        <v>15</v>
      </c>
      <c r="W30" s="1287"/>
      <c r="X30" s="1287"/>
      <c r="Y30" s="1288"/>
      <c r="Z30" s="296"/>
      <c r="AA30" s="482"/>
      <c r="AB30" s="1289" t="s">
        <v>541</v>
      </c>
      <c r="AC30" s="1289"/>
      <c r="AD30" s="1289"/>
      <c r="AE30" s="1289"/>
      <c r="AF30" s="482"/>
      <c r="AG30" s="226"/>
      <c r="AH30" s="1286">
        <v>0</v>
      </c>
      <c r="AI30" s="1287"/>
      <c r="AJ30" s="1288"/>
      <c r="AK30" s="163"/>
      <c r="AL30" s="163"/>
      <c r="AM30" s="1286">
        <v>744</v>
      </c>
      <c r="AN30" s="1288"/>
      <c r="AO30" s="197" t="s">
        <v>432</v>
      </c>
      <c r="AP30" s="163"/>
      <c r="AQ30" s="163"/>
      <c r="AR30" s="163"/>
      <c r="AS30" s="1291">
        <f>'Control Panel'!AZ780</f>
        <v>0</v>
      </c>
      <c r="AT30" s="1292"/>
      <c r="AU30" s="1292"/>
      <c r="AV30" s="1293"/>
      <c r="AW30" s="163"/>
      <c r="AX30" s="1282">
        <f>'Control Panel'!BA780</f>
        <v>0</v>
      </c>
      <c r="AY30" s="1282"/>
      <c r="AZ30" s="1282"/>
      <c r="BA30" s="1282"/>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83" t="s">
        <v>1302</v>
      </c>
      <c r="I34" s="1284"/>
      <c r="J34" s="1284"/>
      <c r="K34" s="1284"/>
      <c r="L34" s="1284"/>
      <c r="M34" s="1284"/>
      <c r="N34" s="1284"/>
      <c r="O34" s="1284"/>
      <c r="P34" s="1284"/>
      <c r="Q34" s="1284"/>
      <c r="R34" s="1284"/>
      <c r="S34" s="1285"/>
      <c r="T34" s="163"/>
      <c r="U34" s="163"/>
      <c r="V34" s="1286" t="s">
        <v>15</v>
      </c>
      <c r="W34" s="1287"/>
      <c r="X34" s="1287"/>
      <c r="Y34" s="1288"/>
      <c r="Z34" s="296"/>
      <c r="AA34" s="482"/>
      <c r="AB34" s="1289" t="s">
        <v>541</v>
      </c>
      <c r="AC34" s="1289"/>
      <c r="AD34" s="1289"/>
      <c r="AE34" s="1289"/>
      <c r="AF34" s="482"/>
      <c r="AG34" s="226"/>
      <c r="AH34" s="1286">
        <v>0</v>
      </c>
      <c r="AI34" s="1287"/>
      <c r="AJ34" s="1288"/>
      <c r="AK34" s="163"/>
      <c r="AL34" s="163"/>
      <c r="AM34" s="1286">
        <v>744</v>
      </c>
      <c r="AN34" s="1288"/>
      <c r="AO34" s="197" t="s">
        <v>432</v>
      </c>
      <c r="AP34" s="163"/>
      <c r="AQ34" s="163"/>
      <c r="AR34" s="163"/>
      <c r="AS34" s="1291">
        <f>'Control Panel'!AZ781</f>
        <v>0</v>
      </c>
      <c r="AT34" s="1292"/>
      <c r="AU34" s="1292"/>
      <c r="AV34" s="1293"/>
      <c r="AW34" s="163"/>
      <c r="AX34" s="1282">
        <f>'Control Panel'!BA781</f>
        <v>0</v>
      </c>
      <c r="AY34" s="1282"/>
      <c r="AZ34" s="1282"/>
      <c r="BA34" s="1282"/>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83" t="s">
        <v>1303</v>
      </c>
      <c r="I36" s="1284"/>
      <c r="J36" s="1284"/>
      <c r="K36" s="1284"/>
      <c r="L36" s="1284"/>
      <c r="M36" s="1284"/>
      <c r="N36" s="1284"/>
      <c r="O36" s="1284"/>
      <c r="P36" s="1284"/>
      <c r="Q36" s="1284"/>
      <c r="R36" s="1284"/>
      <c r="S36" s="1285"/>
      <c r="T36" s="163"/>
      <c r="U36" s="163"/>
      <c r="V36" s="1286" t="s">
        <v>15</v>
      </c>
      <c r="W36" s="1287"/>
      <c r="X36" s="1287"/>
      <c r="Y36" s="1288"/>
      <c r="Z36" s="296"/>
      <c r="AA36" s="482"/>
      <c r="AB36" s="1289" t="s">
        <v>541</v>
      </c>
      <c r="AC36" s="1289"/>
      <c r="AD36" s="1289"/>
      <c r="AE36" s="1289"/>
      <c r="AF36" s="482"/>
      <c r="AG36" s="226"/>
      <c r="AH36" s="1286">
        <v>0</v>
      </c>
      <c r="AI36" s="1287"/>
      <c r="AJ36" s="1288"/>
      <c r="AK36" s="163"/>
      <c r="AL36" s="163"/>
      <c r="AM36" s="1286">
        <v>744</v>
      </c>
      <c r="AN36" s="1288"/>
      <c r="AO36" s="197" t="s">
        <v>432</v>
      </c>
      <c r="AP36" s="163"/>
      <c r="AQ36" s="163"/>
      <c r="AR36" s="163"/>
      <c r="AS36" s="1291">
        <f>'Control Panel'!AZ782</f>
        <v>0</v>
      </c>
      <c r="AT36" s="1292"/>
      <c r="AU36" s="1292"/>
      <c r="AV36" s="1293"/>
      <c r="AW36" s="163"/>
      <c r="AX36" s="1282">
        <f>'Control Panel'!BA782</f>
        <v>0</v>
      </c>
      <c r="AY36" s="1282"/>
      <c r="AZ36" s="1282"/>
      <c r="BA36" s="1282"/>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83" t="s">
        <v>1304</v>
      </c>
      <c r="I38" s="1284"/>
      <c r="J38" s="1284"/>
      <c r="K38" s="1284"/>
      <c r="L38" s="1284"/>
      <c r="M38" s="1284"/>
      <c r="N38" s="1284"/>
      <c r="O38" s="1284"/>
      <c r="P38" s="1284"/>
      <c r="Q38" s="1284"/>
      <c r="R38" s="1284"/>
      <c r="S38" s="1285"/>
      <c r="T38" s="163"/>
      <c r="U38" s="163"/>
      <c r="V38" s="1286" t="s">
        <v>15</v>
      </c>
      <c r="W38" s="1287"/>
      <c r="X38" s="1287"/>
      <c r="Y38" s="1288"/>
      <c r="Z38" s="296"/>
      <c r="AA38" s="482"/>
      <c r="AB38" s="1289" t="s">
        <v>541</v>
      </c>
      <c r="AC38" s="1289"/>
      <c r="AD38" s="1289"/>
      <c r="AE38" s="1289"/>
      <c r="AF38" s="482"/>
      <c r="AG38" s="226"/>
      <c r="AH38" s="1286">
        <v>0</v>
      </c>
      <c r="AI38" s="1287"/>
      <c r="AJ38" s="1288"/>
      <c r="AK38" s="163"/>
      <c r="AL38" s="163"/>
      <c r="AM38" s="1286">
        <v>744</v>
      </c>
      <c r="AN38" s="1288"/>
      <c r="AO38" s="197" t="s">
        <v>432</v>
      </c>
      <c r="AP38" s="163"/>
      <c r="AQ38" s="163"/>
      <c r="AR38" s="163"/>
      <c r="AS38" s="1291">
        <f>'Control Panel'!AZ783</f>
        <v>0</v>
      </c>
      <c r="AT38" s="1292"/>
      <c r="AU38" s="1292"/>
      <c r="AV38" s="1293"/>
      <c r="AW38" s="163"/>
      <c r="AX38" s="1282">
        <f>'Control Panel'!BA783</f>
        <v>0</v>
      </c>
      <c r="AY38" s="1282"/>
      <c r="AZ38" s="1282"/>
      <c r="BA38" s="1282"/>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83" t="s">
        <v>1305</v>
      </c>
      <c r="I42" s="1284"/>
      <c r="J42" s="1284"/>
      <c r="K42" s="1284"/>
      <c r="L42" s="1284"/>
      <c r="M42" s="1284"/>
      <c r="N42" s="1284"/>
      <c r="O42" s="1284"/>
      <c r="P42" s="1284"/>
      <c r="Q42" s="1284"/>
      <c r="R42" s="1284"/>
      <c r="S42" s="1285"/>
      <c r="T42" s="163"/>
      <c r="U42" s="163"/>
      <c r="V42" s="1286" t="s">
        <v>15</v>
      </c>
      <c r="W42" s="1287"/>
      <c r="X42" s="1287"/>
      <c r="Y42" s="1288"/>
      <c r="Z42" s="296"/>
      <c r="AA42" s="482"/>
      <c r="AB42" s="1289" t="s">
        <v>541</v>
      </c>
      <c r="AC42" s="1289"/>
      <c r="AD42" s="1289"/>
      <c r="AE42" s="1289"/>
      <c r="AF42" s="482"/>
      <c r="AG42" s="226"/>
      <c r="AH42" s="1286">
        <v>0</v>
      </c>
      <c r="AI42" s="1287"/>
      <c r="AJ42" s="1288"/>
      <c r="AK42" s="163"/>
      <c r="AL42" s="163"/>
      <c r="AM42" s="1286">
        <v>744</v>
      </c>
      <c r="AN42" s="1288"/>
      <c r="AO42" s="197" t="s">
        <v>432</v>
      </c>
      <c r="AP42" s="163"/>
      <c r="AQ42" s="163"/>
      <c r="AR42" s="163"/>
      <c r="AS42" s="1291">
        <f>'Control Panel'!AZ784</f>
        <v>0</v>
      </c>
      <c r="AT42" s="1292"/>
      <c r="AU42" s="1292"/>
      <c r="AV42" s="1293"/>
      <c r="AW42" s="163"/>
      <c r="AX42" s="1282">
        <f>'Control Panel'!BA784</f>
        <v>0</v>
      </c>
      <c r="AY42" s="1282"/>
      <c r="AZ42" s="1282"/>
      <c r="BA42" s="1282"/>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83" t="s">
        <v>1306</v>
      </c>
      <c r="I44" s="1284"/>
      <c r="J44" s="1284"/>
      <c r="K44" s="1284"/>
      <c r="L44" s="1284"/>
      <c r="M44" s="1284"/>
      <c r="N44" s="1284"/>
      <c r="O44" s="1284"/>
      <c r="P44" s="1284"/>
      <c r="Q44" s="1284"/>
      <c r="R44" s="1284"/>
      <c r="S44" s="1285"/>
      <c r="T44" s="163"/>
      <c r="U44" s="163"/>
      <c r="V44" s="1286" t="s">
        <v>15</v>
      </c>
      <c r="W44" s="1287"/>
      <c r="X44" s="1287"/>
      <c r="Y44" s="1288"/>
      <c r="Z44" s="296"/>
      <c r="AA44" s="482"/>
      <c r="AB44" s="1289" t="s">
        <v>541</v>
      </c>
      <c r="AC44" s="1289"/>
      <c r="AD44" s="1289"/>
      <c r="AE44" s="1289"/>
      <c r="AF44" s="482"/>
      <c r="AG44" s="226"/>
      <c r="AH44" s="1286">
        <v>0</v>
      </c>
      <c r="AI44" s="1287"/>
      <c r="AJ44" s="1288"/>
      <c r="AK44" s="163"/>
      <c r="AL44" s="163"/>
      <c r="AM44" s="1286">
        <v>744</v>
      </c>
      <c r="AN44" s="1288"/>
      <c r="AO44" s="197" t="s">
        <v>432</v>
      </c>
      <c r="AP44" s="163"/>
      <c r="AQ44" s="163"/>
      <c r="AR44" s="163"/>
      <c r="AS44" s="1291">
        <f>'Control Panel'!AZ785</f>
        <v>0</v>
      </c>
      <c r="AT44" s="1292"/>
      <c r="AU44" s="1292"/>
      <c r="AV44" s="1293"/>
      <c r="AW44" s="163"/>
      <c r="AX44" s="1282">
        <f>'Control Panel'!BA785</f>
        <v>0</v>
      </c>
      <c r="AY44" s="1282"/>
      <c r="AZ44" s="1282"/>
      <c r="BA44" s="1282"/>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290" t="s">
        <v>296</v>
      </c>
      <c r="AP46" s="1290"/>
      <c r="AQ46" s="1290"/>
      <c r="AR46" s="1290"/>
      <c r="AS46" s="1290"/>
      <c r="AT46" s="1290"/>
      <c r="AU46" s="1290"/>
      <c r="AV46" s="1290"/>
      <c r="AW46" s="1290"/>
      <c r="AX46" s="1316">
        <f>'Control Panel'!BA786</f>
        <v>0</v>
      </c>
      <c r="AY46" s="1316"/>
      <c r="AZ46" s="1316"/>
      <c r="BA46" s="1316"/>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17" t="s">
        <v>479</v>
      </c>
      <c r="AO47" s="1317"/>
      <c r="AP47" s="1317"/>
      <c r="AQ47" s="1317"/>
      <c r="AR47" s="1317"/>
      <c r="AS47" s="1317"/>
      <c r="AT47" s="1317"/>
      <c r="AU47" s="1317"/>
      <c r="AV47" s="1317"/>
      <c r="AW47" s="1317"/>
      <c r="AX47" s="1318">
        <f>'Control Panel'!AZ786</f>
        <v>0</v>
      </c>
      <c r="AY47" s="1318"/>
      <c r="AZ47" s="1318"/>
      <c r="BA47" s="1318"/>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15" t="s">
        <v>579</v>
      </c>
      <c r="H50" s="1315"/>
      <c r="I50" s="1315"/>
      <c r="J50" s="1315"/>
      <c r="K50" s="1315"/>
      <c r="L50" s="1315"/>
      <c r="M50" s="1315"/>
      <c r="N50" s="1315"/>
      <c r="O50" s="1315"/>
      <c r="P50" s="1315"/>
      <c r="Q50" s="1315"/>
      <c r="R50" s="826"/>
      <c r="S50" s="1294" t="s">
        <v>1441</v>
      </c>
      <c r="T50" s="1294"/>
      <c r="U50" s="1294"/>
      <c r="V50" s="1294"/>
      <c r="W50" s="1294"/>
      <c r="X50" s="1294"/>
      <c r="Y50" s="1294"/>
      <c r="Z50" s="1294"/>
      <c r="AA50" s="1294"/>
      <c r="AB50" s="1294"/>
      <c r="AC50" s="1294"/>
      <c r="AD50" s="1294"/>
      <c r="AE50" s="1294"/>
      <c r="AF50" s="1294"/>
      <c r="AG50" s="1294"/>
      <c r="AH50" s="1294"/>
      <c r="AI50" s="1294"/>
      <c r="AJ50" s="1294"/>
      <c r="AK50" s="1294"/>
      <c r="AL50" s="1294"/>
      <c r="AM50" s="1294"/>
      <c r="AN50" s="1294"/>
      <c r="AO50" s="1294"/>
      <c r="AP50" s="1294"/>
      <c r="AQ50" s="1294"/>
      <c r="AR50" s="1294"/>
      <c r="AS50" s="1294"/>
      <c r="AT50" s="1294"/>
      <c r="AU50" s="1294"/>
      <c r="AV50" s="1294"/>
      <c r="AW50" s="129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15"/>
      <c r="H51" s="1315"/>
      <c r="I51" s="1315"/>
      <c r="J51" s="1315"/>
      <c r="K51" s="1315"/>
      <c r="L51" s="1315"/>
      <c r="M51" s="1315"/>
      <c r="N51" s="1315"/>
      <c r="O51" s="1315"/>
      <c r="P51" s="1315"/>
      <c r="Q51" s="1315"/>
      <c r="R51" s="826"/>
      <c r="S51" s="1294"/>
      <c r="T51" s="1294"/>
      <c r="U51" s="1294"/>
      <c r="V51" s="1294"/>
      <c r="W51" s="1294"/>
      <c r="X51" s="1294"/>
      <c r="Y51" s="1294"/>
      <c r="Z51" s="1294"/>
      <c r="AA51" s="1294"/>
      <c r="AB51" s="1294"/>
      <c r="AC51" s="1294"/>
      <c r="AD51" s="1294"/>
      <c r="AE51" s="1294"/>
      <c r="AF51" s="1294"/>
      <c r="AG51" s="1294"/>
      <c r="AH51" s="1294"/>
      <c r="AI51" s="1294"/>
      <c r="AJ51" s="1294"/>
      <c r="AK51" s="1294"/>
      <c r="AL51" s="1294"/>
      <c r="AM51" s="1294"/>
      <c r="AN51" s="1294"/>
      <c r="AO51" s="1294"/>
      <c r="AP51" s="1294"/>
      <c r="AQ51" s="1294"/>
      <c r="AR51" s="1294"/>
      <c r="AS51" s="1294"/>
      <c r="AT51" s="1294"/>
      <c r="AU51" s="1294"/>
      <c r="AV51" s="1294"/>
      <c r="AW51" s="129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298" t="s">
        <v>368</v>
      </c>
      <c r="V53" s="1299"/>
      <c r="W53" s="1299"/>
      <c r="X53" s="1299"/>
      <c r="Y53" s="1299"/>
      <c r="Z53" s="1299"/>
      <c r="AA53" s="1299"/>
      <c r="AB53" s="1299"/>
      <c r="AC53" s="1299"/>
      <c r="AD53" s="1299"/>
      <c r="AE53" s="1299"/>
      <c r="AF53" s="1299"/>
      <c r="AG53" s="1299"/>
      <c r="AH53" s="1299"/>
      <c r="AI53" s="1299"/>
      <c r="AJ53" s="1299"/>
      <c r="AK53" s="1300"/>
      <c r="AL53" s="163"/>
      <c r="AM53" s="163"/>
      <c r="AN53" s="163"/>
      <c r="AO53" s="163"/>
      <c r="AP53" s="1280" t="s">
        <v>572</v>
      </c>
      <c r="AQ53" s="1280"/>
      <c r="AR53" s="1280"/>
      <c r="AS53" s="1280"/>
      <c r="AT53" s="1280"/>
      <c r="AU53" s="1280"/>
      <c r="AV53" s="128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281" t="s">
        <v>529</v>
      </c>
      <c r="V55" s="1281"/>
      <c r="W55" s="1281"/>
      <c r="X55" s="1281"/>
      <c r="Y55" s="1281"/>
      <c r="Z55" s="1281"/>
      <c r="AA55" s="466"/>
      <c r="AB55" s="1301" t="s">
        <v>367</v>
      </c>
      <c r="AC55" s="1301"/>
      <c r="AD55" s="1301"/>
      <c r="AE55" s="1301"/>
      <c r="AF55" s="1301"/>
      <c r="AG55" s="1281" t="s">
        <v>351</v>
      </c>
      <c r="AH55" s="1281"/>
      <c r="AI55" s="1281"/>
      <c r="AJ55" s="1281"/>
      <c r="AK55" s="1281"/>
      <c r="AL55" s="1281" t="s">
        <v>318</v>
      </c>
      <c r="AM55" s="1281"/>
      <c r="AN55" s="1281"/>
      <c r="AO55" s="1281"/>
      <c r="AP55" s="1281"/>
      <c r="AQ55" s="163"/>
      <c r="AR55" s="1281" t="s">
        <v>477</v>
      </c>
      <c r="AS55" s="1281"/>
      <c r="AT55" s="1281"/>
      <c r="AU55" s="1281"/>
      <c r="AV55" s="1281"/>
      <c r="AW55" s="1281"/>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83" t="s">
        <v>1297</v>
      </c>
      <c r="I57" s="1284"/>
      <c r="J57" s="1284"/>
      <c r="K57" s="1284"/>
      <c r="L57" s="1284"/>
      <c r="M57" s="1284"/>
      <c r="N57" s="1284"/>
      <c r="O57" s="1284"/>
      <c r="P57" s="1284"/>
      <c r="Q57" s="1284"/>
      <c r="R57" s="1284"/>
      <c r="S57" s="1285"/>
      <c r="T57" s="485"/>
      <c r="U57" s="226"/>
      <c r="V57" s="1286" t="s">
        <v>15</v>
      </c>
      <c r="W57" s="1287"/>
      <c r="X57" s="1287"/>
      <c r="Y57" s="1288"/>
      <c r="Z57" s="296"/>
      <c r="AA57" s="226"/>
      <c r="AB57" s="1286" t="s">
        <v>15</v>
      </c>
      <c r="AC57" s="1287"/>
      <c r="AD57" s="1287"/>
      <c r="AE57" s="1288"/>
      <c r="AF57" s="163"/>
      <c r="AG57" s="163"/>
      <c r="AH57" s="1286">
        <v>0</v>
      </c>
      <c r="AI57" s="1287"/>
      <c r="AJ57" s="1288"/>
      <c r="AK57" s="163"/>
      <c r="AL57" s="163"/>
      <c r="AM57" s="1286">
        <v>744</v>
      </c>
      <c r="AN57" s="1288"/>
      <c r="AO57" s="197" t="s">
        <v>432</v>
      </c>
      <c r="AP57" s="54"/>
      <c r="AQ57" s="163"/>
      <c r="AR57" s="163"/>
      <c r="AS57" s="1291">
        <f>'Control Panel'!BC1175</f>
        <v>0</v>
      </c>
      <c r="AT57" s="1292"/>
      <c r="AU57" s="1292"/>
      <c r="AV57" s="1293"/>
      <c r="AW57" s="163"/>
      <c r="AX57" s="1282">
        <f>'Control Panel'!BD1175</f>
        <v>0</v>
      </c>
      <c r="AY57" s="1282"/>
      <c r="AZ57" s="1282"/>
      <c r="BA57" s="1282"/>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83" t="s">
        <v>1298</v>
      </c>
      <c r="I59" s="1284"/>
      <c r="J59" s="1284"/>
      <c r="K59" s="1284"/>
      <c r="L59" s="1284"/>
      <c r="M59" s="1284"/>
      <c r="N59" s="1284"/>
      <c r="O59" s="1284"/>
      <c r="P59" s="1284"/>
      <c r="Q59" s="1284"/>
      <c r="R59" s="1284"/>
      <c r="S59" s="1285"/>
      <c r="T59" s="485"/>
      <c r="U59" s="226"/>
      <c r="V59" s="1286" t="s">
        <v>15</v>
      </c>
      <c r="W59" s="1287"/>
      <c r="X59" s="1287"/>
      <c r="Y59" s="1288"/>
      <c r="Z59" s="296"/>
      <c r="AA59" s="226"/>
      <c r="AB59" s="1286" t="s">
        <v>15</v>
      </c>
      <c r="AC59" s="1287"/>
      <c r="AD59" s="1287"/>
      <c r="AE59" s="1288"/>
      <c r="AF59" s="163"/>
      <c r="AG59" s="163"/>
      <c r="AH59" s="1286">
        <v>0</v>
      </c>
      <c r="AI59" s="1287"/>
      <c r="AJ59" s="1288"/>
      <c r="AK59" s="163"/>
      <c r="AL59" s="163"/>
      <c r="AM59" s="1286">
        <v>744</v>
      </c>
      <c r="AN59" s="1288"/>
      <c r="AO59" s="197" t="s">
        <v>432</v>
      </c>
      <c r="AP59" s="54"/>
      <c r="AQ59" s="163"/>
      <c r="AR59" s="163"/>
      <c r="AS59" s="1291">
        <f>'Control Panel'!BC1176</f>
        <v>0</v>
      </c>
      <c r="AT59" s="1292"/>
      <c r="AU59" s="1292"/>
      <c r="AV59" s="1293"/>
      <c r="AW59" s="163"/>
      <c r="AX59" s="1282">
        <f>'Control Panel'!BD1176</f>
        <v>0</v>
      </c>
      <c r="AY59" s="1282"/>
      <c r="AZ59" s="1282"/>
      <c r="BA59" s="1282"/>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83" t="s">
        <v>1299</v>
      </c>
      <c r="I61" s="1284"/>
      <c r="J61" s="1284"/>
      <c r="K61" s="1284"/>
      <c r="L61" s="1284"/>
      <c r="M61" s="1284"/>
      <c r="N61" s="1284"/>
      <c r="O61" s="1284"/>
      <c r="P61" s="1284"/>
      <c r="Q61" s="1284"/>
      <c r="R61" s="1284"/>
      <c r="S61" s="1285"/>
      <c r="T61" s="485"/>
      <c r="U61" s="226"/>
      <c r="V61" s="1286" t="s">
        <v>15</v>
      </c>
      <c r="W61" s="1287"/>
      <c r="X61" s="1287"/>
      <c r="Y61" s="1288"/>
      <c r="Z61" s="296"/>
      <c r="AA61" s="226"/>
      <c r="AB61" s="1286" t="s">
        <v>15</v>
      </c>
      <c r="AC61" s="1287"/>
      <c r="AD61" s="1287"/>
      <c r="AE61" s="1288"/>
      <c r="AF61" s="163"/>
      <c r="AG61" s="163"/>
      <c r="AH61" s="1286">
        <v>0</v>
      </c>
      <c r="AI61" s="1287"/>
      <c r="AJ61" s="1288"/>
      <c r="AK61" s="163"/>
      <c r="AL61" s="163"/>
      <c r="AM61" s="1286">
        <v>744</v>
      </c>
      <c r="AN61" s="1288"/>
      <c r="AO61" s="197" t="s">
        <v>432</v>
      </c>
      <c r="AP61" s="54"/>
      <c r="AQ61" s="163"/>
      <c r="AR61" s="163"/>
      <c r="AS61" s="1291">
        <f>'Control Panel'!BC1177</f>
        <v>0</v>
      </c>
      <c r="AT61" s="1292"/>
      <c r="AU61" s="1292"/>
      <c r="AV61" s="1293"/>
      <c r="AW61" s="163"/>
      <c r="AX61" s="1282">
        <f>'Control Panel'!BD1177</f>
        <v>0</v>
      </c>
      <c r="AY61" s="1282"/>
      <c r="AZ61" s="1282"/>
      <c r="BA61" s="1282"/>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83" t="s">
        <v>1300</v>
      </c>
      <c r="I63" s="1284"/>
      <c r="J63" s="1284"/>
      <c r="K63" s="1284"/>
      <c r="L63" s="1284"/>
      <c r="M63" s="1284"/>
      <c r="N63" s="1284"/>
      <c r="O63" s="1284"/>
      <c r="P63" s="1284"/>
      <c r="Q63" s="1284"/>
      <c r="R63" s="1284"/>
      <c r="S63" s="1285"/>
      <c r="T63" s="485"/>
      <c r="U63" s="226"/>
      <c r="V63" s="1286" t="s">
        <v>15</v>
      </c>
      <c r="W63" s="1287"/>
      <c r="X63" s="1287"/>
      <c r="Y63" s="1288"/>
      <c r="Z63" s="296"/>
      <c r="AA63" s="226"/>
      <c r="AB63" s="1286" t="s">
        <v>15</v>
      </c>
      <c r="AC63" s="1287"/>
      <c r="AD63" s="1287"/>
      <c r="AE63" s="1288"/>
      <c r="AF63" s="163"/>
      <c r="AG63" s="163"/>
      <c r="AH63" s="1286">
        <v>0</v>
      </c>
      <c r="AI63" s="1287"/>
      <c r="AJ63" s="1288"/>
      <c r="AK63" s="163"/>
      <c r="AL63" s="163"/>
      <c r="AM63" s="1286">
        <v>744</v>
      </c>
      <c r="AN63" s="1288"/>
      <c r="AO63" s="197" t="s">
        <v>432</v>
      </c>
      <c r="AP63" s="54"/>
      <c r="AQ63" s="163"/>
      <c r="AR63" s="163"/>
      <c r="AS63" s="1291">
        <f>'Control Panel'!BC1178</f>
        <v>0</v>
      </c>
      <c r="AT63" s="1292"/>
      <c r="AU63" s="1292"/>
      <c r="AV63" s="1293"/>
      <c r="AW63" s="163"/>
      <c r="AX63" s="1282">
        <f>'Control Panel'!BD1178</f>
        <v>0</v>
      </c>
      <c r="AY63" s="1282"/>
      <c r="AZ63" s="1282"/>
      <c r="BA63" s="1282"/>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83" t="s">
        <v>1301</v>
      </c>
      <c r="I65" s="1284"/>
      <c r="J65" s="1284"/>
      <c r="K65" s="1284"/>
      <c r="L65" s="1284"/>
      <c r="M65" s="1284"/>
      <c r="N65" s="1284"/>
      <c r="O65" s="1284"/>
      <c r="P65" s="1284"/>
      <c r="Q65" s="1284"/>
      <c r="R65" s="1284"/>
      <c r="S65" s="1285"/>
      <c r="T65" s="485"/>
      <c r="U65" s="226"/>
      <c r="V65" s="1286" t="s">
        <v>15</v>
      </c>
      <c r="W65" s="1287"/>
      <c r="X65" s="1287"/>
      <c r="Y65" s="1288"/>
      <c r="Z65" s="296"/>
      <c r="AA65" s="226"/>
      <c r="AB65" s="1286" t="s">
        <v>15</v>
      </c>
      <c r="AC65" s="1287"/>
      <c r="AD65" s="1287"/>
      <c r="AE65" s="1288"/>
      <c r="AF65" s="163"/>
      <c r="AG65" s="163"/>
      <c r="AH65" s="1286">
        <v>0</v>
      </c>
      <c r="AI65" s="1287"/>
      <c r="AJ65" s="1288"/>
      <c r="AK65" s="163"/>
      <c r="AL65" s="163"/>
      <c r="AM65" s="1286">
        <v>744</v>
      </c>
      <c r="AN65" s="1288"/>
      <c r="AO65" s="197" t="s">
        <v>432</v>
      </c>
      <c r="AP65" s="54"/>
      <c r="AQ65" s="163"/>
      <c r="AR65" s="163"/>
      <c r="AS65" s="1291">
        <f>'Control Panel'!BC1179</f>
        <v>0</v>
      </c>
      <c r="AT65" s="1292"/>
      <c r="AU65" s="1292"/>
      <c r="AV65" s="1293"/>
      <c r="AW65" s="163"/>
      <c r="AX65" s="1282">
        <f>'Control Panel'!BD1179</f>
        <v>0</v>
      </c>
      <c r="AY65" s="1282"/>
      <c r="AZ65" s="1282"/>
      <c r="BA65" s="1282"/>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83" t="s">
        <v>1302</v>
      </c>
      <c r="I69" s="1284"/>
      <c r="J69" s="1284"/>
      <c r="K69" s="1284"/>
      <c r="L69" s="1284"/>
      <c r="M69" s="1284"/>
      <c r="N69" s="1284"/>
      <c r="O69" s="1284"/>
      <c r="P69" s="1284"/>
      <c r="Q69" s="1284"/>
      <c r="R69" s="1284"/>
      <c r="S69" s="1285"/>
      <c r="T69" s="485"/>
      <c r="U69" s="226"/>
      <c r="V69" s="1286" t="s">
        <v>15</v>
      </c>
      <c r="W69" s="1287"/>
      <c r="X69" s="1287"/>
      <c r="Y69" s="1288"/>
      <c r="Z69" s="296"/>
      <c r="AA69" s="226"/>
      <c r="AB69" s="1286" t="s">
        <v>15</v>
      </c>
      <c r="AC69" s="1287"/>
      <c r="AD69" s="1287"/>
      <c r="AE69" s="1288"/>
      <c r="AF69" s="163"/>
      <c r="AG69" s="163"/>
      <c r="AH69" s="1286">
        <v>0</v>
      </c>
      <c r="AI69" s="1287"/>
      <c r="AJ69" s="1288"/>
      <c r="AK69" s="163"/>
      <c r="AL69" s="163"/>
      <c r="AM69" s="1286">
        <v>744</v>
      </c>
      <c r="AN69" s="1288"/>
      <c r="AO69" s="197" t="s">
        <v>432</v>
      </c>
      <c r="AP69" s="54"/>
      <c r="AQ69" s="163"/>
      <c r="AR69" s="163"/>
      <c r="AS69" s="1291">
        <f>'Control Panel'!BC1180</f>
        <v>0</v>
      </c>
      <c r="AT69" s="1292"/>
      <c r="AU69" s="1292"/>
      <c r="AV69" s="1293"/>
      <c r="AW69" s="163"/>
      <c r="AX69" s="1282">
        <f>'Control Panel'!BD1180</f>
        <v>0</v>
      </c>
      <c r="AY69" s="1282"/>
      <c r="AZ69" s="1282"/>
      <c r="BA69" s="1282"/>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83" t="s">
        <v>1303</v>
      </c>
      <c r="I71" s="1284"/>
      <c r="J71" s="1284"/>
      <c r="K71" s="1284"/>
      <c r="L71" s="1284"/>
      <c r="M71" s="1284"/>
      <c r="N71" s="1284"/>
      <c r="O71" s="1284"/>
      <c r="P71" s="1284"/>
      <c r="Q71" s="1284"/>
      <c r="R71" s="1284"/>
      <c r="S71" s="1285"/>
      <c r="T71" s="485"/>
      <c r="U71" s="226"/>
      <c r="V71" s="1286" t="s">
        <v>15</v>
      </c>
      <c r="W71" s="1287"/>
      <c r="X71" s="1287"/>
      <c r="Y71" s="1288"/>
      <c r="Z71" s="296"/>
      <c r="AA71" s="226"/>
      <c r="AB71" s="1286" t="s">
        <v>15</v>
      </c>
      <c r="AC71" s="1287"/>
      <c r="AD71" s="1287"/>
      <c r="AE71" s="1288"/>
      <c r="AF71" s="163"/>
      <c r="AG71" s="163"/>
      <c r="AH71" s="1286">
        <v>0</v>
      </c>
      <c r="AI71" s="1287"/>
      <c r="AJ71" s="1288"/>
      <c r="AK71" s="163"/>
      <c r="AL71" s="163"/>
      <c r="AM71" s="1286">
        <v>744</v>
      </c>
      <c r="AN71" s="1288"/>
      <c r="AO71" s="197" t="s">
        <v>432</v>
      </c>
      <c r="AP71" s="54"/>
      <c r="AQ71" s="163"/>
      <c r="AR71" s="163"/>
      <c r="AS71" s="1291">
        <f>'Control Panel'!BC1181</f>
        <v>0</v>
      </c>
      <c r="AT71" s="1292"/>
      <c r="AU71" s="1292"/>
      <c r="AV71" s="1293"/>
      <c r="AW71" s="163"/>
      <c r="AX71" s="1282">
        <f>'Control Panel'!BD1181</f>
        <v>0</v>
      </c>
      <c r="AY71" s="1282"/>
      <c r="AZ71" s="1282"/>
      <c r="BA71" s="1282"/>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83" t="s">
        <v>1304</v>
      </c>
      <c r="I73" s="1284"/>
      <c r="J73" s="1284"/>
      <c r="K73" s="1284"/>
      <c r="L73" s="1284"/>
      <c r="M73" s="1284"/>
      <c r="N73" s="1284"/>
      <c r="O73" s="1284"/>
      <c r="P73" s="1284"/>
      <c r="Q73" s="1284"/>
      <c r="R73" s="1284"/>
      <c r="S73" s="1285"/>
      <c r="T73" s="485"/>
      <c r="U73" s="226"/>
      <c r="V73" s="1286" t="s">
        <v>15</v>
      </c>
      <c r="W73" s="1287"/>
      <c r="X73" s="1287"/>
      <c r="Y73" s="1288"/>
      <c r="Z73" s="296"/>
      <c r="AA73" s="226"/>
      <c r="AB73" s="1286" t="s">
        <v>15</v>
      </c>
      <c r="AC73" s="1287"/>
      <c r="AD73" s="1287"/>
      <c r="AE73" s="1288"/>
      <c r="AF73" s="163"/>
      <c r="AG73" s="163"/>
      <c r="AH73" s="1286">
        <v>0</v>
      </c>
      <c r="AI73" s="1287"/>
      <c r="AJ73" s="1288"/>
      <c r="AK73" s="163"/>
      <c r="AL73" s="163"/>
      <c r="AM73" s="1286">
        <v>744</v>
      </c>
      <c r="AN73" s="1288"/>
      <c r="AO73" s="197" t="s">
        <v>432</v>
      </c>
      <c r="AP73" s="54"/>
      <c r="AQ73" s="163"/>
      <c r="AR73" s="163"/>
      <c r="AS73" s="1291">
        <f>'Control Panel'!BC1182</f>
        <v>0</v>
      </c>
      <c r="AT73" s="1292"/>
      <c r="AU73" s="1292"/>
      <c r="AV73" s="1293"/>
      <c r="AW73" s="163"/>
      <c r="AX73" s="1282">
        <f>'Control Panel'!BD1182</f>
        <v>0</v>
      </c>
      <c r="AY73" s="1282"/>
      <c r="AZ73" s="1282"/>
      <c r="BA73" s="1282"/>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83" t="s">
        <v>1305</v>
      </c>
      <c r="I77" s="1284"/>
      <c r="J77" s="1284"/>
      <c r="K77" s="1284"/>
      <c r="L77" s="1284"/>
      <c r="M77" s="1284"/>
      <c r="N77" s="1284"/>
      <c r="O77" s="1284"/>
      <c r="P77" s="1284"/>
      <c r="Q77" s="1284"/>
      <c r="R77" s="1284"/>
      <c r="S77" s="1285"/>
      <c r="T77" s="485"/>
      <c r="U77" s="226"/>
      <c r="V77" s="1286" t="s">
        <v>15</v>
      </c>
      <c r="W77" s="1287"/>
      <c r="X77" s="1287"/>
      <c r="Y77" s="1288"/>
      <c r="Z77" s="296"/>
      <c r="AA77" s="226"/>
      <c r="AB77" s="1286" t="s">
        <v>15</v>
      </c>
      <c r="AC77" s="1287"/>
      <c r="AD77" s="1287"/>
      <c r="AE77" s="1288"/>
      <c r="AF77" s="163"/>
      <c r="AG77" s="163"/>
      <c r="AH77" s="1286">
        <v>0</v>
      </c>
      <c r="AI77" s="1287"/>
      <c r="AJ77" s="1288"/>
      <c r="AK77" s="163"/>
      <c r="AL77" s="163"/>
      <c r="AM77" s="1286">
        <v>744</v>
      </c>
      <c r="AN77" s="1288"/>
      <c r="AO77" s="197" t="s">
        <v>432</v>
      </c>
      <c r="AP77" s="54"/>
      <c r="AQ77" s="163"/>
      <c r="AR77" s="163"/>
      <c r="AS77" s="1291">
        <f>'Control Panel'!BC1183</f>
        <v>0</v>
      </c>
      <c r="AT77" s="1292"/>
      <c r="AU77" s="1292"/>
      <c r="AV77" s="1293"/>
      <c r="AW77" s="163"/>
      <c r="AX77" s="1282">
        <f>'Control Panel'!BD1183</f>
        <v>0</v>
      </c>
      <c r="AY77" s="1282"/>
      <c r="AZ77" s="1282"/>
      <c r="BA77" s="1282"/>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83" t="s">
        <v>1306</v>
      </c>
      <c r="I79" s="1284"/>
      <c r="J79" s="1284"/>
      <c r="K79" s="1284"/>
      <c r="L79" s="1284"/>
      <c r="M79" s="1284"/>
      <c r="N79" s="1284"/>
      <c r="O79" s="1284"/>
      <c r="P79" s="1284"/>
      <c r="Q79" s="1284"/>
      <c r="R79" s="1284"/>
      <c r="S79" s="1285"/>
      <c r="T79" s="485"/>
      <c r="U79" s="226"/>
      <c r="V79" s="1286" t="s">
        <v>15</v>
      </c>
      <c r="W79" s="1287"/>
      <c r="X79" s="1287"/>
      <c r="Y79" s="1288"/>
      <c r="Z79" s="296"/>
      <c r="AA79" s="226"/>
      <c r="AB79" s="1286" t="s">
        <v>15</v>
      </c>
      <c r="AC79" s="1287"/>
      <c r="AD79" s="1287"/>
      <c r="AE79" s="1288"/>
      <c r="AF79" s="163"/>
      <c r="AG79" s="163"/>
      <c r="AH79" s="1286">
        <v>0</v>
      </c>
      <c r="AI79" s="1287"/>
      <c r="AJ79" s="1288"/>
      <c r="AK79" s="163"/>
      <c r="AL79" s="163"/>
      <c r="AM79" s="1286">
        <v>744</v>
      </c>
      <c r="AN79" s="1288"/>
      <c r="AO79" s="197" t="s">
        <v>432</v>
      </c>
      <c r="AP79" s="54"/>
      <c r="AQ79" s="163"/>
      <c r="AR79" s="163"/>
      <c r="AS79" s="1291">
        <f>'Control Panel'!BC1184</f>
        <v>0</v>
      </c>
      <c r="AT79" s="1292"/>
      <c r="AU79" s="1292"/>
      <c r="AV79" s="1293"/>
      <c r="AW79" s="163"/>
      <c r="AX79" s="1282">
        <f>'Control Panel'!BD1184</f>
        <v>0</v>
      </c>
      <c r="AY79" s="1282"/>
      <c r="AZ79" s="1282"/>
      <c r="BA79" s="1282"/>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322"/>
      <c r="U81" s="1322"/>
      <c r="V81" s="1322"/>
      <c r="W81" s="1322"/>
      <c r="X81" s="1322"/>
      <c r="Y81" s="1322"/>
      <c r="Z81" s="196"/>
      <c r="AA81" s="163"/>
      <c r="AB81" s="163"/>
      <c r="AC81" s="1322"/>
      <c r="AD81" s="1322"/>
      <c r="AE81" s="1322"/>
      <c r="AF81" s="1322"/>
      <c r="AG81" s="1322"/>
      <c r="AH81" s="1322"/>
      <c r="AI81" s="163"/>
      <c r="AJ81" s="163"/>
      <c r="AK81" s="163"/>
      <c r="AL81" s="1313" t="s">
        <v>355</v>
      </c>
      <c r="AM81" s="1313"/>
      <c r="AN81" s="1313"/>
      <c r="AO81" s="1313"/>
      <c r="AP81" s="1313"/>
      <c r="AQ81" s="1313"/>
      <c r="AR81" s="1313"/>
      <c r="AS81" s="1313"/>
      <c r="AT81" s="1313"/>
      <c r="AU81" s="1313"/>
      <c r="AV81" s="1313"/>
      <c r="AW81" s="1313"/>
      <c r="AX81" s="1323">
        <f>'Control Panel'!BD1185</f>
        <v>0</v>
      </c>
      <c r="AY81" s="1323"/>
      <c r="AZ81" s="1323"/>
      <c r="BA81" s="1323"/>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17" t="s">
        <v>478</v>
      </c>
      <c r="AN82" s="1317"/>
      <c r="AO82" s="1317"/>
      <c r="AP82" s="1317"/>
      <c r="AQ82" s="1317"/>
      <c r="AR82" s="1317"/>
      <c r="AS82" s="1317"/>
      <c r="AT82" s="1317"/>
      <c r="AU82" s="1317"/>
      <c r="AV82" s="1317"/>
      <c r="AW82" s="1317"/>
      <c r="AX82" s="1318">
        <f>'Control Panel'!BC1185</f>
        <v>0</v>
      </c>
      <c r="AY82" s="1318"/>
      <c r="AZ82" s="1318"/>
      <c r="BA82" s="1318"/>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21"/>
      <c r="AD83" s="1321"/>
      <c r="AE83" s="1321"/>
      <c r="AF83" s="1321"/>
      <c r="AG83" s="1321"/>
      <c r="AH83" s="1321"/>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15" t="s">
        <v>671</v>
      </c>
      <c r="H85" s="1315"/>
      <c r="I85" s="1315"/>
      <c r="J85" s="1315"/>
      <c r="K85" s="1315"/>
      <c r="L85" s="1315"/>
      <c r="M85" s="1315"/>
      <c r="N85" s="1315"/>
      <c r="O85" s="1315"/>
      <c r="P85" s="1315"/>
      <c r="Q85" s="827"/>
      <c r="R85" s="827"/>
      <c r="S85" s="1324" t="s">
        <v>4433</v>
      </c>
      <c r="T85" s="1325"/>
      <c r="U85" s="1325"/>
      <c r="V85" s="1325"/>
      <c r="W85" s="1325"/>
      <c r="X85" s="1325"/>
      <c r="Y85" s="1325"/>
      <c r="Z85" s="1325"/>
      <c r="AA85" s="1325"/>
      <c r="AB85" s="1325"/>
      <c r="AC85" s="1325"/>
      <c r="AD85" s="1325"/>
      <c r="AE85" s="1325"/>
      <c r="AF85" s="1325"/>
      <c r="AG85" s="1325"/>
      <c r="AH85" s="1325"/>
      <c r="AI85" s="1325"/>
      <c r="AJ85" s="1325"/>
      <c r="AK85" s="1325"/>
      <c r="AL85" s="1325"/>
      <c r="AM85" s="1325"/>
      <c r="AN85" s="1325"/>
      <c r="AO85" s="1325"/>
      <c r="AP85" s="1325"/>
      <c r="AQ85" s="1325"/>
      <c r="AR85" s="1325"/>
      <c r="AS85" s="1325"/>
      <c r="AT85" s="1325"/>
      <c r="AU85" s="1325"/>
      <c r="AV85" s="1325"/>
      <c r="AW85" s="1325"/>
      <c r="AX85" s="821"/>
      <c r="AY85" s="821"/>
      <c r="AZ85" s="821"/>
      <c r="BA85" s="821"/>
      <c r="BB85" s="163"/>
      <c r="BC85" s="8"/>
      <c r="BD85" s="287"/>
      <c r="BE85" s="175"/>
    </row>
    <row r="86" spans="2:70" s="4" customFormat="1" ht="15" customHeight="1">
      <c r="B86" s="7"/>
      <c r="C86" s="163"/>
      <c r="D86" s="163"/>
      <c r="E86" s="163"/>
      <c r="F86" s="163"/>
      <c r="G86" s="1315"/>
      <c r="H86" s="1315"/>
      <c r="I86" s="1315"/>
      <c r="J86" s="1315"/>
      <c r="K86" s="1315"/>
      <c r="L86" s="1315"/>
      <c r="M86" s="1315"/>
      <c r="N86" s="1315"/>
      <c r="O86" s="1315"/>
      <c r="P86" s="1315"/>
      <c r="Q86" s="827"/>
      <c r="R86" s="827"/>
      <c r="S86" s="1325"/>
      <c r="T86" s="1325"/>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1">
        <v>100</v>
      </c>
      <c r="AD88" s="1272"/>
      <c r="AE88" s="1272"/>
      <c r="AF88" s="1273"/>
      <c r="AG88" s="330" t="s">
        <v>433</v>
      </c>
      <c r="AH88" s="163"/>
      <c r="AI88" s="163"/>
      <c r="AJ88" s="163"/>
      <c r="AK88" s="163"/>
      <c r="AL88" s="163"/>
      <c r="AM88" s="163"/>
      <c r="AN88" s="163"/>
      <c r="AO88" s="1331" t="s">
        <v>402</v>
      </c>
      <c r="AP88" s="1331"/>
      <c r="AQ88" s="1331"/>
      <c r="AR88" s="1331"/>
      <c r="AS88" s="1331"/>
      <c r="AT88" s="1331"/>
      <c r="AU88" s="1331"/>
      <c r="AV88" s="1331"/>
      <c r="AW88" s="1331"/>
      <c r="AX88" s="1332">
        <f>'Control Panel'!S928</f>
        <v>9.5</v>
      </c>
      <c r="AY88" s="1332"/>
      <c r="AZ88" s="1332"/>
      <c r="BA88" s="1332"/>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1">
        <v>0</v>
      </c>
      <c r="AD90" s="1272"/>
      <c r="AE90" s="1272"/>
      <c r="AF90" s="1273"/>
      <c r="AG90" s="330" t="s">
        <v>433</v>
      </c>
      <c r="AH90" s="163"/>
      <c r="AI90" s="163"/>
      <c r="AJ90" s="163"/>
      <c r="AK90" s="163"/>
      <c r="AL90" s="163"/>
      <c r="AM90" s="163"/>
      <c r="AN90" s="163"/>
      <c r="AO90" s="1331" t="s">
        <v>403</v>
      </c>
      <c r="AP90" s="1331"/>
      <c r="AQ90" s="1331"/>
      <c r="AR90" s="1331"/>
      <c r="AS90" s="1331"/>
      <c r="AT90" s="1331"/>
      <c r="AU90" s="1331"/>
      <c r="AV90" s="1331"/>
      <c r="AW90" s="1331"/>
      <c r="AX90" s="1332">
        <f>'Control Panel'!S929</f>
        <v>0</v>
      </c>
      <c r="AY90" s="1332"/>
      <c r="AZ90" s="1332"/>
      <c r="BA90" s="1332"/>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30">
        <f>'Control Panel'!S937</f>
        <v>9.5</v>
      </c>
      <c r="AY92" s="1330"/>
      <c r="AZ92" s="1330"/>
      <c r="BA92" s="1330"/>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6"/>
      <c r="D94" s="1276"/>
      <c r="E94" s="1276"/>
      <c r="F94" s="1276"/>
      <c r="G94" s="1315" t="s">
        <v>3435</v>
      </c>
      <c r="H94" s="1315"/>
      <c r="I94" s="1315"/>
      <c r="J94" s="1315"/>
      <c r="K94" s="1315"/>
      <c r="L94" s="1315"/>
      <c r="M94" s="1315"/>
      <c r="N94" s="1315"/>
      <c r="O94" s="1315"/>
      <c r="P94" s="821"/>
      <c r="Q94" s="821"/>
      <c r="R94" s="821"/>
      <c r="S94" s="1324" t="s">
        <v>4434</v>
      </c>
      <c r="T94" s="1324"/>
      <c r="U94" s="1324"/>
      <c r="V94" s="1324"/>
      <c r="W94" s="1324"/>
      <c r="X94" s="1324"/>
      <c r="Y94" s="1324"/>
      <c r="Z94" s="1324"/>
      <c r="AA94" s="1324"/>
      <c r="AB94" s="1324"/>
      <c r="AC94" s="1324"/>
      <c r="AD94" s="1324"/>
      <c r="AE94" s="1324"/>
      <c r="AF94" s="1324"/>
      <c r="AG94" s="1324"/>
      <c r="AH94" s="1324"/>
      <c r="AI94" s="1324"/>
      <c r="AJ94" s="1324"/>
      <c r="AK94" s="1324"/>
      <c r="AL94" s="1324"/>
      <c r="AM94" s="1324"/>
      <c r="AN94" s="1324"/>
      <c r="AO94" s="1324"/>
      <c r="AP94" s="1324"/>
      <c r="AQ94" s="1324"/>
      <c r="AR94" s="1324"/>
      <c r="AS94" s="1324"/>
      <c r="AT94" s="1324"/>
      <c r="AU94" s="1324"/>
      <c r="AV94" s="821"/>
      <c r="AW94" s="821"/>
      <c r="AX94" s="821"/>
      <c r="AY94" s="821"/>
      <c r="AZ94" s="821"/>
      <c r="BA94" s="821"/>
      <c r="BB94" s="163"/>
      <c r="BC94" s="8"/>
      <c r="BD94" s="287"/>
      <c r="BE94" s="175"/>
      <c r="BF94" s="175"/>
      <c r="BG94" s="175"/>
      <c r="BH94" s="175"/>
    </row>
    <row r="95" spans="2:70" s="4" customFormat="1" ht="17.25" customHeight="1">
      <c r="B95" s="7"/>
      <c r="C95" s="1276"/>
      <c r="D95" s="1276"/>
      <c r="E95" s="1276"/>
      <c r="F95" s="1276"/>
      <c r="G95" s="1315"/>
      <c r="H95" s="1315"/>
      <c r="I95" s="1315"/>
      <c r="J95" s="1315"/>
      <c r="K95" s="1315"/>
      <c r="L95" s="1315"/>
      <c r="M95" s="1315"/>
      <c r="N95" s="1315"/>
      <c r="O95" s="1315"/>
      <c r="P95" s="827"/>
      <c r="Q95" s="827"/>
      <c r="R95" s="827"/>
      <c r="S95" s="1324"/>
      <c r="T95" s="1324"/>
      <c r="U95" s="1324"/>
      <c r="V95" s="1324"/>
      <c r="W95" s="1324"/>
      <c r="X95" s="1324"/>
      <c r="Y95" s="1324"/>
      <c r="Z95" s="1324"/>
      <c r="AA95" s="1324"/>
      <c r="AB95" s="1324"/>
      <c r="AC95" s="1324"/>
      <c r="AD95" s="1324"/>
      <c r="AE95" s="1324"/>
      <c r="AF95" s="1324"/>
      <c r="AG95" s="1324"/>
      <c r="AH95" s="1324"/>
      <c r="AI95" s="1324"/>
      <c r="AJ95" s="1324"/>
      <c r="AK95" s="1324"/>
      <c r="AL95" s="1324"/>
      <c r="AM95" s="1324"/>
      <c r="AN95" s="1324"/>
      <c r="AO95" s="1324"/>
      <c r="AP95" s="1324"/>
      <c r="AQ95" s="1324"/>
      <c r="AR95" s="1324"/>
      <c r="AS95" s="1324"/>
      <c r="AT95" s="1324"/>
      <c r="AU95" s="1324"/>
      <c r="AV95" s="821"/>
      <c r="AW95" s="821"/>
      <c r="AX95" s="821"/>
      <c r="AY95" s="821"/>
      <c r="AZ95" s="821"/>
      <c r="BA95" s="821"/>
      <c r="BB95" s="163"/>
      <c r="BC95" s="8"/>
      <c r="BD95" s="287"/>
      <c r="BE95" s="175"/>
      <c r="BF95" s="175"/>
      <c r="BG95" s="175"/>
      <c r="BH95" s="175"/>
    </row>
    <row r="96" spans="2:70" s="4" customFormat="1" ht="15" customHeight="1">
      <c r="B96" s="7"/>
      <c r="C96" s="1276"/>
      <c r="D96" s="1276"/>
      <c r="E96" s="1276"/>
      <c r="F96" s="127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10">
        <v>0</v>
      </c>
      <c r="Q97" s="1311"/>
      <c r="R97" s="1312"/>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97" t="s">
        <v>3434</v>
      </c>
      <c r="AS97" s="1297"/>
      <c r="AT97" s="1297"/>
      <c r="AU97" s="1297"/>
      <c r="AV97" s="1297"/>
      <c r="AW97" s="1297"/>
      <c r="AX97" s="1327">
        <f>'Control Panel'!Q1362</f>
        <v>0</v>
      </c>
      <c r="AY97" s="1328"/>
      <c r="AZ97" s="1328"/>
      <c r="BA97" s="1328"/>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6"/>
      <c r="D100" s="1276"/>
      <c r="E100" s="1276"/>
      <c r="F100" s="1276"/>
      <c r="G100" s="1329" t="s">
        <v>666</v>
      </c>
      <c r="H100" s="1329"/>
      <c r="I100" s="1329"/>
      <c r="J100" s="1329"/>
      <c r="K100" s="1329"/>
      <c r="L100" s="1329"/>
      <c r="M100" s="1329"/>
      <c r="N100" s="1329"/>
      <c r="O100" s="1329"/>
      <c r="P100" s="821"/>
      <c r="Q100" s="821"/>
      <c r="R100" s="821"/>
      <c r="S100" s="1324" t="s">
        <v>3432</v>
      </c>
      <c r="T100" s="1324"/>
      <c r="U100" s="1324"/>
      <c r="V100" s="1324"/>
      <c r="W100" s="1324"/>
      <c r="X100" s="1324"/>
      <c r="Y100" s="1324"/>
      <c r="Z100" s="1324"/>
      <c r="AA100" s="1324"/>
      <c r="AB100" s="1324"/>
      <c r="AC100" s="1324"/>
      <c r="AD100" s="1324"/>
      <c r="AE100" s="1324"/>
      <c r="AF100" s="1324"/>
      <c r="AG100" s="1324"/>
      <c r="AH100" s="1324"/>
      <c r="AI100" s="1324"/>
      <c r="AJ100" s="1324"/>
      <c r="AK100" s="1324"/>
      <c r="AL100" s="1324"/>
      <c r="AM100" s="1324"/>
      <c r="AN100" s="1324"/>
      <c r="AO100" s="1324"/>
      <c r="AP100" s="1324"/>
      <c r="AQ100" s="1324"/>
      <c r="AR100" s="1324"/>
      <c r="AS100" s="1324"/>
      <c r="AT100" s="1324"/>
      <c r="AU100" s="1324"/>
      <c r="AV100" s="821"/>
      <c r="AW100" s="821"/>
      <c r="AX100" s="821"/>
      <c r="AY100" s="821"/>
      <c r="AZ100" s="821"/>
      <c r="BA100" s="821"/>
      <c r="BB100" s="163"/>
      <c r="BC100" s="8"/>
      <c r="BD100" s="287"/>
      <c r="BE100" s="175"/>
      <c r="BF100" s="175"/>
      <c r="BG100" s="175"/>
      <c r="BH100" s="175"/>
    </row>
    <row r="101" spans="2:70" s="4" customFormat="1" ht="17.25" customHeight="1">
      <c r="B101" s="7"/>
      <c r="C101" s="1276"/>
      <c r="D101" s="1276"/>
      <c r="E101" s="1276"/>
      <c r="F101" s="1276"/>
      <c r="G101" s="1329"/>
      <c r="H101" s="1329"/>
      <c r="I101" s="1329"/>
      <c r="J101" s="1329"/>
      <c r="K101" s="1329"/>
      <c r="L101" s="1329"/>
      <c r="M101" s="1329"/>
      <c r="N101" s="1329"/>
      <c r="O101" s="1329"/>
      <c r="P101" s="827"/>
      <c r="Q101" s="827"/>
      <c r="R101" s="827"/>
      <c r="S101" s="1324"/>
      <c r="T101" s="1324"/>
      <c r="U101" s="1324"/>
      <c r="V101" s="1324"/>
      <c r="W101" s="1324"/>
      <c r="X101" s="1324"/>
      <c r="Y101" s="1324"/>
      <c r="Z101" s="1324"/>
      <c r="AA101" s="1324"/>
      <c r="AB101" s="1324"/>
      <c r="AC101" s="1324"/>
      <c r="AD101" s="1324"/>
      <c r="AE101" s="1324"/>
      <c r="AF101" s="1324"/>
      <c r="AG101" s="1324"/>
      <c r="AH101" s="1324"/>
      <c r="AI101" s="1324"/>
      <c r="AJ101" s="1324"/>
      <c r="AK101" s="1324"/>
      <c r="AL101" s="1324"/>
      <c r="AM101" s="1324"/>
      <c r="AN101" s="1324"/>
      <c r="AO101" s="1324"/>
      <c r="AP101" s="1324"/>
      <c r="AQ101" s="1324"/>
      <c r="AR101" s="1324"/>
      <c r="AS101" s="1324"/>
      <c r="AT101" s="1324"/>
      <c r="AU101" s="1324"/>
      <c r="AV101" s="821"/>
      <c r="AW101" s="821"/>
      <c r="AX101" s="821"/>
      <c r="AY101" s="821"/>
      <c r="AZ101" s="821"/>
      <c r="BA101" s="821"/>
      <c r="BB101" s="163"/>
      <c r="BC101" s="8"/>
      <c r="BD101" s="287"/>
      <c r="BE101" s="175"/>
      <c r="BF101" s="175"/>
      <c r="BG101" s="175"/>
      <c r="BH101" s="175"/>
    </row>
    <row r="102" spans="2:70" s="4" customFormat="1" ht="15" customHeight="1">
      <c r="B102" s="7"/>
      <c r="C102" s="1276"/>
      <c r="D102" s="1276"/>
      <c r="E102" s="1276"/>
      <c r="F102" s="127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10">
        <v>100</v>
      </c>
      <c r="Q103" s="1311"/>
      <c r="R103" s="131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97" t="s">
        <v>696</v>
      </c>
      <c r="AS103" s="1297"/>
      <c r="AT103" s="1297"/>
      <c r="AU103" s="1297"/>
      <c r="AV103" s="1297"/>
      <c r="AW103" s="1297"/>
      <c r="AX103" s="1327">
        <f>'Control Panel'!AG1015</f>
        <v>8.2649999999999988</v>
      </c>
      <c r="AY103" s="1328"/>
      <c r="AZ103" s="1328"/>
      <c r="BA103" s="1328"/>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6"/>
      <c r="D106" s="1276"/>
      <c r="E106" s="1276"/>
      <c r="F106" s="1276"/>
      <c r="G106" s="1315" t="s">
        <v>3445</v>
      </c>
      <c r="H106" s="1315"/>
      <c r="I106" s="1315"/>
      <c r="J106" s="1315"/>
      <c r="K106" s="1315"/>
      <c r="L106" s="1315"/>
      <c r="M106" s="1315"/>
      <c r="N106" s="1315"/>
      <c r="O106" s="1315"/>
      <c r="P106" s="821"/>
      <c r="Q106" s="821"/>
      <c r="R106" s="821"/>
      <c r="S106" s="1324" t="s">
        <v>3438</v>
      </c>
      <c r="T106" s="1324"/>
      <c r="U106" s="1324"/>
      <c r="V106" s="1324"/>
      <c r="W106" s="1324"/>
      <c r="X106" s="1324"/>
      <c r="Y106" s="1324"/>
      <c r="Z106" s="1324"/>
      <c r="AA106" s="1324"/>
      <c r="AB106" s="1324"/>
      <c r="AC106" s="1324"/>
      <c r="AD106" s="1324"/>
      <c r="AE106" s="1324"/>
      <c r="AF106" s="1324"/>
      <c r="AG106" s="1324"/>
      <c r="AH106" s="1324"/>
      <c r="AI106" s="1324"/>
      <c r="AJ106" s="1324"/>
      <c r="AK106" s="1324"/>
      <c r="AL106" s="1324"/>
      <c r="AM106" s="1324"/>
      <c r="AN106" s="1324"/>
      <c r="AO106" s="1324"/>
      <c r="AP106" s="1324"/>
      <c r="AQ106" s="1324"/>
      <c r="AR106" s="1324"/>
      <c r="AS106" s="1324"/>
      <c r="AT106" s="1324"/>
      <c r="AU106" s="1324"/>
      <c r="AV106" s="821"/>
      <c r="AW106" s="821"/>
      <c r="AX106" s="821"/>
      <c r="AY106" s="821"/>
      <c r="AZ106" s="821"/>
      <c r="BA106" s="821"/>
      <c r="BB106" s="163"/>
      <c r="BC106" s="8"/>
      <c r="BD106" s="287"/>
      <c r="BE106" s="175"/>
      <c r="BF106" s="175"/>
      <c r="BG106" s="175"/>
      <c r="BH106" s="175"/>
    </row>
    <row r="107" spans="2:70" s="4" customFormat="1" ht="17.25" customHeight="1">
      <c r="B107" s="7"/>
      <c r="C107" s="1276"/>
      <c r="D107" s="1276"/>
      <c r="E107" s="1276"/>
      <c r="F107" s="1276"/>
      <c r="G107" s="1315"/>
      <c r="H107" s="1315"/>
      <c r="I107" s="1315"/>
      <c r="J107" s="1315"/>
      <c r="K107" s="1315"/>
      <c r="L107" s="1315"/>
      <c r="M107" s="1315"/>
      <c r="N107" s="1315"/>
      <c r="O107" s="1315"/>
      <c r="P107" s="827"/>
      <c r="Q107" s="827"/>
      <c r="R107" s="827"/>
      <c r="S107" s="1324"/>
      <c r="T107" s="1324"/>
      <c r="U107" s="1324"/>
      <c r="V107" s="1324"/>
      <c r="W107" s="1324"/>
      <c r="X107" s="1324"/>
      <c r="Y107" s="1324"/>
      <c r="Z107" s="1324"/>
      <c r="AA107" s="1324"/>
      <c r="AB107" s="1324"/>
      <c r="AC107" s="1324"/>
      <c r="AD107" s="1324"/>
      <c r="AE107" s="1324"/>
      <c r="AF107" s="1324"/>
      <c r="AG107" s="1324"/>
      <c r="AH107" s="1324"/>
      <c r="AI107" s="1324"/>
      <c r="AJ107" s="1324"/>
      <c r="AK107" s="1324"/>
      <c r="AL107" s="1324"/>
      <c r="AM107" s="1324"/>
      <c r="AN107" s="1324"/>
      <c r="AO107" s="1324"/>
      <c r="AP107" s="1324"/>
      <c r="AQ107" s="1324"/>
      <c r="AR107" s="1324"/>
      <c r="AS107" s="1324"/>
      <c r="AT107" s="1324"/>
      <c r="AU107" s="1324"/>
      <c r="AV107" s="821"/>
      <c r="AW107" s="821"/>
      <c r="AX107" s="821"/>
      <c r="AY107" s="821"/>
      <c r="AZ107" s="821"/>
      <c r="BA107" s="821"/>
      <c r="BB107" s="163"/>
      <c r="BC107" s="8"/>
      <c r="BD107" s="287"/>
      <c r="BE107" s="175"/>
      <c r="BF107" s="175"/>
      <c r="BG107" s="175"/>
      <c r="BH107" s="175"/>
    </row>
    <row r="108" spans="2:70" s="4" customFormat="1" ht="15" customHeight="1">
      <c r="B108" s="7"/>
      <c r="C108" s="1276"/>
      <c r="D108" s="1276"/>
      <c r="E108" s="1276"/>
      <c r="F108" s="127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310">
        <v>744</v>
      </c>
      <c r="Q109" s="1311"/>
      <c r="R109" s="1312"/>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10">
        <v>0</v>
      </c>
      <c r="Q111" s="1311"/>
      <c r="R111" s="1312"/>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97" t="s">
        <v>3444</v>
      </c>
      <c r="AR111" s="1297"/>
      <c r="AS111" s="1297"/>
      <c r="AT111" s="1297"/>
      <c r="AU111" s="1297"/>
      <c r="AV111" s="1297"/>
      <c r="AW111" s="1297"/>
      <c r="AX111" s="1327">
        <f>'Control Panel'!Q1164</f>
        <v>26.783999999999999</v>
      </c>
      <c r="AY111" s="1328"/>
      <c r="AZ111" s="1328"/>
      <c r="BA111" s="1328"/>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67" t="s">
        <v>292</v>
      </c>
      <c r="D114" s="1267"/>
      <c r="E114" s="1267"/>
      <c r="F114" s="1267"/>
      <c r="G114" s="1267"/>
      <c r="H114" s="500"/>
      <c r="I114" s="500"/>
      <c r="J114" s="500"/>
      <c r="K114" s="1270"/>
      <c r="L114" s="1270"/>
      <c r="M114" s="1270"/>
      <c r="N114" s="1270"/>
      <c r="O114" s="1270"/>
      <c r="P114" s="1270"/>
      <c r="Q114" s="1270"/>
      <c r="R114" s="1270"/>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68"/>
      <c r="D115" s="1268"/>
      <c r="E115" s="1268"/>
      <c r="F115" s="1268"/>
      <c r="G115" s="1268"/>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68"/>
      <c r="D116" s="1268"/>
      <c r="E116" s="1268"/>
      <c r="F116" s="1268"/>
      <c r="G116" s="1268"/>
      <c r="H116" s="51"/>
      <c r="I116" s="163"/>
      <c r="J116" s="1319">
        <f>IFERROR(SUM(AX103,AX92,AX81,AX46,AX10, AX111, AX97), "Contact Us")</f>
        <v>44.548999999999999</v>
      </c>
      <c r="K116" s="1319"/>
      <c r="L116" s="1319"/>
      <c r="M116" s="1319"/>
      <c r="N116" s="1319"/>
      <c r="O116" s="1319"/>
      <c r="P116" s="1319"/>
      <c r="Q116" s="1319"/>
      <c r="R116" s="1319"/>
      <c r="S116" s="502"/>
      <c r="T116" s="502"/>
      <c r="U116" s="502"/>
      <c r="V116" s="1320">
        <f>J116*AW117</f>
        <v>44.548999999999999</v>
      </c>
      <c r="W116" s="1320"/>
      <c r="X116" s="1320"/>
      <c r="Y116" s="1320"/>
      <c r="Z116" s="1320"/>
      <c r="AA116" s="1320"/>
      <c r="AB116" s="1320"/>
      <c r="AC116" s="1320"/>
      <c r="AD116" s="1320"/>
      <c r="AE116" s="1320"/>
      <c r="AF116" s="1320"/>
      <c r="AG116" s="1320"/>
      <c r="AH116" s="1320"/>
      <c r="AI116" s="1320"/>
      <c r="AJ116" s="1320"/>
      <c r="AK116" s="487"/>
      <c r="AL116" s="502"/>
      <c r="AM116" s="487"/>
      <c r="AN116" s="487"/>
      <c r="AO116" s="487"/>
      <c r="AP116" s="163"/>
      <c r="AQ116" s="163"/>
      <c r="AR116" s="163"/>
      <c r="AS116" s="163"/>
      <c r="AT116" s="163"/>
      <c r="AU116" s="163"/>
      <c r="AV116" s="1274" t="s">
        <v>686</v>
      </c>
      <c r="AW116" s="1274"/>
      <c r="AX116" s="1274"/>
      <c r="AY116" s="1274"/>
      <c r="AZ116" s="1274"/>
      <c r="BA116" s="1275"/>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68"/>
      <c r="D117" s="1268"/>
      <c r="E117" s="1268"/>
      <c r="F117" s="1268"/>
      <c r="G117" s="1268"/>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1">
        <v>1</v>
      </c>
      <c r="AX117" s="1272"/>
      <c r="AY117" s="1272"/>
      <c r="AZ117" s="1273"/>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268"/>
      <c r="D118" s="1268"/>
      <c r="E118" s="1268"/>
      <c r="F118" s="1268"/>
      <c r="G118" s="1268"/>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69"/>
      <c r="D119" s="1269"/>
      <c r="E119" s="1269"/>
      <c r="F119" s="1269"/>
      <c r="G119" s="1269"/>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295" t="s">
        <v>1050</v>
      </c>
      <c r="D121" s="1295"/>
      <c r="E121" s="1295"/>
      <c r="F121" s="1295"/>
      <c r="G121" s="1295"/>
      <c r="H121" s="1295"/>
      <c r="I121" s="1295"/>
      <c r="J121" s="1295"/>
      <c r="K121" s="1295"/>
      <c r="L121" s="1295"/>
      <c r="M121" s="1295"/>
      <c r="N121" s="1295"/>
      <c r="O121" s="1295"/>
      <c r="P121" s="1295"/>
      <c r="Q121" s="1295"/>
      <c r="R121" s="1295"/>
      <c r="S121" s="1295"/>
      <c r="T121" s="1295"/>
      <c r="U121" s="1295"/>
      <c r="V121" s="1295"/>
      <c r="W121" s="1295"/>
      <c r="X121" s="1295"/>
      <c r="Y121" s="1295"/>
      <c r="Z121" s="1295"/>
      <c r="AA121" s="1295"/>
      <c r="AB121" s="1295"/>
      <c r="AC121" s="1295"/>
      <c r="AD121" s="1295"/>
      <c r="AE121" s="1295"/>
      <c r="AF121" s="1295"/>
      <c r="AG121" s="1295"/>
      <c r="AH121" s="1295"/>
      <c r="AI121" s="1295"/>
      <c r="AJ121" s="1295"/>
      <c r="AK121" s="1295"/>
      <c r="AL121" s="1295"/>
      <c r="AM121" s="1295"/>
      <c r="AN121" s="1295"/>
      <c r="AO121" s="1295"/>
      <c r="AP121" s="1295"/>
      <c r="AQ121" s="1295"/>
      <c r="AR121" s="1295"/>
      <c r="AS121" s="1295"/>
      <c r="AT121" s="1295"/>
      <c r="AU121" s="1295"/>
      <c r="AV121" s="1295"/>
      <c r="AW121" s="1295"/>
      <c r="AX121" s="1295"/>
      <c r="AY121" s="1295"/>
      <c r="AZ121" s="1295"/>
      <c r="BA121" s="129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295"/>
      <c r="D122" s="1295"/>
      <c r="E122" s="1295"/>
      <c r="F122" s="1295"/>
      <c r="G122" s="1295"/>
      <c r="H122" s="1295"/>
      <c r="I122" s="1295"/>
      <c r="J122" s="1295"/>
      <c r="K122" s="1295"/>
      <c r="L122" s="1295"/>
      <c r="M122" s="1295"/>
      <c r="N122" s="1295"/>
      <c r="O122" s="1295"/>
      <c r="P122" s="1295"/>
      <c r="Q122" s="1295"/>
      <c r="R122" s="1295"/>
      <c r="S122" s="1295"/>
      <c r="T122" s="1295"/>
      <c r="U122" s="1295"/>
      <c r="V122" s="1295"/>
      <c r="W122" s="1295"/>
      <c r="X122" s="1295"/>
      <c r="Y122" s="1295"/>
      <c r="Z122" s="1295"/>
      <c r="AA122" s="1295"/>
      <c r="AB122" s="1295"/>
      <c r="AC122" s="1295"/>
      <c r="AD122" s="1295"/>
      <c r="AE122" s="1295"/>
      <c r="AF122" s="1295"/>
      <c r="AG122" s="1295"/>
      <c r="AH122" s="1295"/>
      <c r="AI122" s="1295"/>
      <c r="AJ122" s="1295"/>
      <c r="AK122" s="1295"/>
      <c r="AL122" s="1295"/>
      <c r="AM122" s="1295"/>
      <c r="AN122" s="1295"/>
      <c r="AO122" s="1295"/>
      <c r="AP122" s="1295"/>
      <c r="AQ122" s="1295"/>
      <c r="AR122" s="1295"/>
      <c r="AS122" s="1295"/>
      <c r="AT122" s="1295"/>
      <c r="AU122" s="1295"/>
      <c r="AV122" s="1295"/>
      <c r="AW122" s="1295"/>
      <c r="AX122" s="1295"/>
      <c r="AY122" s="1295"/>
      <c r="AZ122" s="1295"/>
      <c r="BA122" s="129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296" t="s">
        <v>1051</v>
      </c>
      <c r="D123" s="1296"/>
      <c r="E123" s="1296"/>
      <c r="F123" s="1296"/>
      <c r="G123" s="1296"/>
      <c r="H123" s="1296"/>
      <c r="I123" s="1296"/>
      <c r="J123" s="1296"/>
      <c r="K123" s="1296"/>
      <c r="L123" s="1296"/>
      <c r="M123" s="1296"/>
      <c r="N123" s="1296"/>
      <c r="O123" s="1296"/>
      <c r="P123" s="1296"/>
      <c r="Q123" s="1296"/>
      <c r="R123" s="1296"/>
      <c r="S123" s="1296"/>
      <c r="T123" s="1296"/>
      <c r="U123" s="1296"/>
      <c r="V123" s="1296"/>
      <c r="W123" s="1296"/>
      <c r="X123" s="1296"/>
      <c r="Y123" s="1296"/>
      <c r="Z123" s="1296"/>
      <c r="AA123" s="1296"/>
      <c r="AB123" s="1296"/>
      <c r="AC123" s="1296"/>
      <c r="AD123" s="1296"/>
      <c r="AE123" s="1296"/>
      <c r="AF123" s="1296"/>
      <c r="AG123" s="1296"/>
      <c r="AH123" s="1296"/>
      <c r="AI123" s="1296"/>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296"/>
      <c r="D124" s="1296"/>
      <c r="E124" s="1296"/>
      <c r="F124" s="1296"/>
      <c r="G124" s="1296"/>
      <c r="H124" s="1296"/>
      <c r="I124" s="1296"/>
      <c r="J124" s="1296"/>
      <c r="K124" s="1296"/>
      <c r="L124" s="1296"/>
      <c r="M124" s="1296"/>
      <c r="N124" s="1296"/>
      <c r="O124" s="1296"/>
      <c r="P124" s="1296"/>
      <c r="Q124" s="1296"/>
      <c r="R124" s="1296"/>
      <c r="S124" s="1296"/>
      <c r="T124" s="1296"/>
      <c r="U124" s="1296"/>
      <c r="V124" s="1296"/>
      <c r="W124" s="1296"/>
      <c r="X124" s="1296"/>
      <c r="Y124" s="1296"/>
      <c r="Z124" s="1296"/>
      <c r="AA124" s="1296"/>
      <c r="AB124" s="1296"/>
      <c r="AC124" s="1296"/>
      <c r="AD124" s="1296"/>
      <c r="AE124" s="1296"/>
      <c r="AF124" s="1296"/>
      <c r="AG124" s="1296"/>
      <c r="AH124" s="1296"/>
      <c r="AI124" s="1296"/>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296"/>
      <c r="D125" s="1296"/>
      <c r="E125" s="1296"/>
      <c r="F125" s="1296"/>
      <c r="G125" s="1296"/>
      <c r="H125" s="1296"/>
      <c r="I125" s="1296"/>
      <c r="J125" s="1296"/>
      <c r="K125" s="1296"/>
      <c r="L125" s="1296"/>
      <c r="M125" s="1296"/>
      <c r="N125" s="1296"/>
      <c r="O125" s="1296"/>
      <c r="P125" s="1296"/>
      <c r="Q125" s="1296"/>
      <c r="R125" s="1296"/>
      <c r="S125" s="1296"/>
      <c r="T125" s="1296"/>
      <c r="U125" s="1296"/>
      <c r="V125" s="1296"/>
      <c r="W125" s="1296"/>
      <c r="X125" s="1296"/>
      <c r="Y125" s="1296"/>
      <c r="Z125" s="1296"/>
      <c r="AA125" s="1296"/>
      <c r="AB125" s="1296"/>
      <c r="AC125" s="1296"/>
      <c r="AD125" s="1296"/>
      <c r="AE125" s="1296"/>
      <c r="AF125" s="1296"/>
      <c r="AG125" s="1296"/>
      <c r="AH125" s="1296"/>
      <c r="AI125" s="1296"/>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295" t="s">
        <v>598</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295"/>
      <c r="AL126" s="1295"/>
      <c r="AM126" s="1295"/>
      <c r="AN126" s="1295"/>
      <c r="AO126" s="1295"/>
      <c r="AP126" s="1295"/>
      <c r="AQ126" s="1295"/>
      <c r="AR126" s="1295"/>
      <c r="AS126" s="1295"/>
      <c r="AT126" s="1295"/>
      <c r="AU126" s="1295"/>
      <c r="AV126" s="1295"/>
      <c r="AW126" s="1295"/>
      <c r="AX126" s="1295"/>
      <c r="AY126" s="1295"/>
      <c r="AZ126" s="1295"/>
      <c r="BA126" s="129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295"/>
      <c r="D127" s="1295"/>
      <c r="E127" s="1295"/>
      <c r="F127" s="1295"/>
      <c r="G127" s="1295"/>
      <c r="H127" s="1295"/>
      <c r="I127" s="1295"/>
      <c r="J127" s="1295"/>
      <c r="K127" s="1295"/>
      <c r="L127" s="1295"/>
      <c r="M127" s="1295"/>
      <c r="N127" s="1295"/>
      <c r="O127" s="1295"/>
      <c r="P127" s="1295"/>
      <c r="Q127" s="1295"/>
      <c r="R127" s="1295"/>
      <c r="S127" s="1295"/>
      <c r="T127" s="1295"/>
      <c r="U127" s="1295"/>
      <c r="V127" s="1295"/>
      <c r="W127" s="1295"/>
      <c r="X127" s="1295"/>
      <c r="Y127" s="1295"/>
      <c r="Z127" s="1295"/>
      <c r="AA127" s="1295"/>
      <c r="AB127" s="1295"/>
      <c r="AC127" s="1295"/>
      <c r="AD127" s="1295"/>
      <c r="AE127" s="1295"/>
      <c r="AF127" s="1295"/>
      <c r="AG127" s="1295"/>
      <c r="AH127" s="1295"/>
      <c r="AI127" s="1295"/>
      <c r="AJ127" s="1295"/>
      <c r="AK127" s="1295"/>
      <c r="AL127" s="1295"/>
      <c r="AM127" s="1295"/>
      <c r="AN127" s="1295"/>
      <c r="AO127" s="1295"/>
      <c r="AP127" s="1295"/>
      <c r="AQ127" s="1295"/>
      <c r="AR127" s="1295"/>
      <c r="AS127" s="1295"/>
      <c r="AT127" s="1295"/>
      <c r="AU127" s="1295"/>
      <c r="AV127" s="1295"/>
      <c r="AW127" s="1295"/>
      <c r="AX127" s="1295"/>
      <c r="AY127" s="1295"/>
      <c r="AZ127" s="1295"/>
      <c r="BA127" s="1295"/>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7" formatCode="\R\ #,##0.00"/>
            </x14:dxf>
          </x14:cfRule>
          <x14:cfRule type="expression" priority="55" id="{937581BF-42C9-4D36-B94C-1F68570CE2F0}">
            <xm:f>'FX Card'!$F$1=24</xm:f>
            <x14:dxf>
              <numFmt numFmtId="184" formatCode="\T\W\ &quot;$&quot;\ #,##0.00"/>
            </x14:dxf>
          </x14:cfRule>
          <x14:cfRule type="expression" priority="56" id="{002AD1BA-1C2E-46EC-9488-47F06583C05F}">
            <xm:f>'FX Card'!$F$1=23</xm:f>
            <x14:dxf>
              <numFmt numFmtId="219" formatCode="\₤\ #,##0.00"/>
            </x14:dxf>
          </x14:cfRule>
          <x14:cfRule type="expression" priority="58" id="{869CCA82-67B4-40AB-A66E-69157F13E68A}">
            <xm:f>'FX Card'!$F$1=22</xm:f>
            <x14:dxf>
              <numFmt numFmtId="217" formatCode="#,##0.00\ [$kr-41D]"/>
            </x14:dxf>
          </x14:cfRule>
          <x14:cfRule type="expression" priority="59" id="{74ADEF0A-4A71-4DF2-97D6-ACE14D8D0D98}">
            <xm:f>'FX Card'!$F$1=21</xm:f>
            <x14:dxf>
              <numFmt numFmtId="216" formatCode="[$ريال-429]#,##0.00_-"/>
            </x14:dxf>
          </x14:cfRule>
          <x14:cfRule type="expression" priority="61" id="{D2D4C0F6-57EC-4946-8F4E-312B4A2323B0}">
            <xm:f>'FX Card'!$F$1=20</xm:f>
            <x14:dxf>
              <numFmt numFmtId="185" formatCode="\р\у\б\ #,##0.00"/>
            </x14:dxf>
          </x14:cfRule>
          <x14:cfRule type="expression" priority="62" id="{43579FC3-C294-4F0D-A339-759D14D76090}">
            <xm:f>'FX Card'!$F$1=19</xm:f>
            <x14:dxf>
              <numFmt numFmtId="200" formatCode="\M\X\ &quot;$&quot;\ #,##0.00"/>
            </x14:dxf>
          </x14:cfRule>
          <x14:cfRule type="expression" priority="63" id="{9A029D19-3C62-4756-BFA1-811BA290C8D0}">
            <xm:f>'FX Card'!$F$1=18</xm:f>
            <x14:dxf>
              <numFmt numFmtId="199" formatCode="[$RM-43E]#,##0.00"/>
            </x14:dxf>
          </x14:cfRule>
          <x14:cfRule type="expression" priority="64" id="{65ADFF17-1904-4877-BE09-E3091642F2DD}">
            <xm:f>'FX Card'!$F$1=17</xm:f>
            <x14:dxf>
              <numFmt numFmtId="202" formatCode="\N\Z\ &quot;$&quot;\ #,##0.00"/>
            </x14:dxf>
          </x14:cfRule>
          <x14:cfRule type="expression" priority="65" id="{34E5A73C-3BC9-4729-933E-048D13A10447}">
            <xm:f>'FX Card'!$F$1=16</xm:f>
            <x14:dxf>
              <numFmt numFmtId="218" formatCode="[$kr-814]\ #,##0.00"/>
            </x14:dxf>
          </x14:cfRule>
          <x14:cfRule type="expression" priority="66" id="{C7282A4F-C8D5-4C83-AB6C-B2E2A7888860}">
            <xm:f>'FX Card'!$F$1=15</xm:f>
            <x14:dxf>
              <numFmt numFmtId="183" formatCode="[$₩-412]#,##0.00"/>
            </x14:dxf>
          </x14:cfRule>
          <x14:cfRule type="expression" priority="67" id="{7AF29F82-B8A0-4E26-B92F-AF993613F0CF}">
            <xm:f>'FX Card'!$F$1=14</xm:f>
            <x14:dxf>
              <numFmt numFmtId="182" formatCode="[$¥-411]#,##0.00"/>
            </x14:dxf>
          </x14:cfRule>
          <x14:cfRule type="expression" priority="68" id="{458DB645-CE69-4CC3-849A-B4046A370ED0}">
            <xm:f>'FX Card'!$F$1=13</xm:f>
            <x14:dxf>
              <numFmt numFmtId="214" formatCode="[$₹-4009]\ #,##0.00"/>
            </x14:dxf>
          </x14:cfRule>
          <x14:cfRule type="expression" priority="69" id="{8AE8EFCD-381C-429B-8815-30176DDDD2FE}">
            <xm:f>'FX Card'!$F$1=12</xm:f>
            <x14:dxf>
              <numFmt numFmtId="180" formatCode="\R\p\ #,##0.00"/>
            </x14:dxf>
          </x14:cfRule>
          <x14:cfRule type="expression" priority="70" id="{E5823533-0772-405C-B180-D9C0AC1B634E}">
            <xm:f>'FX Card'!$F$1=11</xm:f>
            <x14:dxf>
              <numFmt numFmtId="198" formatCode="\H\K\ &quot;$&quot;\ #,##0.00"/>
            </x14:dxf>
          </x14:cfRule>
          <x14:cfRule type="expression" priority="71" id="{616EB0E0-AC98-4651-B142-2E9614AA7D0C}">
            <xm:f>'FX Card'!$F$1=10</xm:f>
            <x14:dxf>
              <numFmt numFmtId="179" formatCode="[$£-809]#,##0.00"/>
            </x14:dxf>
          </x14:cfRule>
          <x14:cfRule type="expression" priority="72" id="{D8C41A53-162B-4B15-9FF5-04EF03407066}">
            <xm:f>'FX Card'!$F$1=9</xm:f>
            <x14:dxf>
              <numFmt numFmtId="178" formatCode="[$€-2]\ #,##0.00"/>
            </x14:dxf>
          </x14:cfRule>
          <x14:cfRule type="expression" priority="73" id="{6A7A227C-0218-471F-8CE8-239E7A0D05E6}">
            <xm:f>'FX Card'!$F$1=8</xm:f>
            <x14:dxf>
              <numFmt numFmtId="213" formatCode="[$kr.-406]\ #,##0.00"/>
            </x14:dxf>
          </x14:cfRule>
          <x14:cfRule type="expression" priority="74" id="{417FE0A9-C0F7-40E1-BC9C-CEA7ED2A4C6D}">
            <xm:f>'FX Card'!$F$1=7</xm:f>
            <x14:dxf>
              <numFmt numFmtId="176" formatCode="[$¥-804]#,##0.00"/>
            </x14:dxf>
          </x14:cfRule>
          <x14:cfRule type="expression" priority="75" id="{2CEB015E-5EF7-415A-B15D-F8640A97CBCC}">
            <xm:f>'FX Card'!$F$1=6</xm:f>
            <x14:dxf>
              <numFmt numFmtId="175" formatCode="\F\r\ #,##0.00"/>
            </x14:dxf>
          </x14:cfRule>
          <x14:cfRule type="expression" priority="76" id="{6D762C5C-1259-4136-9DBD-EA443F690941}">
            <xm:f>'FX Card'!$F$1=5</xm:f>
            <x14:dxf>
              <numFmt numFmtId="174" formatCode="\C\A\ &quot;$&quot;\ #,##0.00"/>
            </x14:dxf>
          </x14:cfRule>
          <x14:cfRule type="expression" priority="77" id="{DEBB2060-6898-4176-A804-B37215C7B90D}">
            <xm:f>'FX Card'!$F$1=4</xm:f>
            <x14:dxf>
              <numFmt numFmtId="197" formatCode="\R\ &quot;$&quot;\ #,##0.00"/>
            </x14:dxf>
          </x14:cfRule>
          <x14:cfRule type="expression" priority="78" id="{BC03C4AE-AEC0-44DE-B858-499DBAED0BC4}">
            <xm:f>'FX Card'!$F$1=3</xm:f>
            <x14:dxf>
              <numFmt numFmtId="173" formatCode="\A\U\ &quot;$&quot;\ #,##0.00"/>
            </x14:dxf>
          </x14:cfRule>
          <x14:cfRule type="expression" priority="79" id="{5FB853DB-7B50-4652-81E3-E392CB0406D0}">
            <xm:f>'FX Card'!$F$1=2</xm:f>
            <x14:dxf>
              <numFmt numFmtId="186" formatCode="\A\R\ &quot;$&quot;#,##0.00"/>
            </x14:dxf>
          </x14:cfRule>
          <x14:cfRule type="expression" priority="80" id="{88BC58C4-0F05-44E5-98DE-2DD90CB61719}">
            <xm:f>'FX Card'!$F$1=1</xm:f>
            <x14:dxf>
              <numFmt numFmtId="170"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7" formatCode="\R\ #,##0.00"/>
            </x14:dxf>
          </x14:cfRule>
          <x14:cfRule type="expression" priority="27" id="{E3A77552-A680-4D5E-BD5B-D28EAD53285C}">
            <xm:f>'FX Card'!$F$1=24</xm:f>
            <x14:dxf>
              <numFmt numFmtId="184" formatCode="\T\W\ &quot;$&quot;\ #,##0.00"/>
            </x14:dxf>
          </x14:cfRule>
          <x14:cfRule type="expression" priority="28" id="{ADA41735-ACD4-4B97-9D9B-CCE4444A55D3}">
            <xm:f>'FX Card'!$F$1=23</xm:f>
            <x14:dxf>
              <numFmt numFmtId="219" formatCode="\₤\ #,##0.00"/>
            </x14:dxf>
          </x14:cfRule>
          <x14:cfRule type="expression" priority="29" id="{89F393DE-C2E4-4E14-8D91-81BECA0CFA95}">
            <xm:f>'FX Card'!$F$1=22</xm:f>
            <x14:dxf>
              <numFmt numFmtId="217" formatCode="#,##0.00\ [$kr-41D]"/>
            </x14:dxf>
          </x14:cfRule>
          <x14:cfRule type="expression" priority="30" id="{66C705B0-EE47-4137-8206-DD2C5C273854}">
            <xm:f>'FX Card'!$F$1=21</xm:f>
            <x14:dxf>
              <numFmt numFmtId="216" formatCode="[$ريال-429]#,##0.00_-"/>
            </x14:dxf>
          </x14:cfRule>
          <x14:cfRule type="expression" priority="31" id="{8A7CB96A-857A-416E-9D8F-B39275018A48}">
            <xm:f>'FX Card'!$F$1=20</xm:f>
            <x14:dxf>
              <numFmt numFmtId="185" formatCode="\р\у\б\ #,##0.00"/>
            </x14:dxf>
          </x14:cfRule>
          <x14:cfRule type="expression" priority="32" id="{26BF1099-C6BC-4336-899E-14B546900FFF}">
            <xm:f>'FX Card'!$F$1=19</xm:f>
            <x14:dxf>
              <numFmt numFmtId="200" formatCode="\M\X\ &quot;$&quot;\ #,##0.00"/>
            </x14:dxf>
          </x14:cfRule>
          <x14:cfRule type="expression" priority="33" id="{021BC605-E077-4EEB-A594-1025D16C9D85}">
            <xm:f>'FX Card'!$F$1=18</xm:f>
            <x14:dxf>
              <numFmt numFmtId="199" formatCode="[$RM-43E]#,##0.00"/>
            </x14:dxf>
          </x14:cfRule>
          <x14:cfRule type="expression" priority="34" id="{B76C10A2-F07C-4D01-AAFE-D4A3CD30F2C1}">
            <xm:f>'FX Card'!$F$1=17</xm:f>
            <x14:dxf>
              <numFmt numFmtId="202" formatCode="\N\Z\ &quot;$&quot;\ #,##0.00"/>
            </x14:dxf>
          </x14:cfRule>
          <x14:cfRule type="expression" priority="35" id="{7FD9A77D-81AC-4731-BF24-046BAB27DE7D}">
            <xm:f>'FX Card'!$F$1=16</xm:f>
            <x14:dxf>
              <numFmt numFmtId="218" formatCode="[$kr-814]\ #,##0.00"/>
            </x14:dxf>
          </x14:cfRule>
          <x14:cfRule type="expression" priority="36" id="{5E041019-74EB-4EEC-A888-9DFA81F293FC}">
            <xm:f>'FX Card'!$F$1=15</xm:f>
            <x14:dxf>
              <numFmt numFmtId="183" formatCode="[$₩-412]#,##0.00"/>
            </x14:dxf>
          </x14:cfRule>
          <x14:cfRule type="expression" priority="37" id="{71095516-FF84-40F4-8DA5-B55054A45A23}">
            <xm:f>'FX Card'!$F$1=14</xm:f>
            <x14:dxf>
              <numFmt numFmtId="182" formatCode="[$¥-411]#,##0.00"/>
            </x14:dxf>
          </x14:cfRule>
          <x14:cfRule type="expression" priority="38" id="{40521F19-9F76-4444-AC3C-2F0925A2A75B}">
            <xm:f>'FX Card'!$F$1=13</xm:f>
            <x14:dxf>
              <numFmt numFmtId="214" formatCode="[$₹-4009]\ #,##0.00"/>
            </x14:dxf>
          </x14:cfRule>
          <x14:cfRule type="expression" priority="39" id="{D3F1D297-1C65-473D-A892-B6AF4C9A6519}">
            <xm:f>'FX Card'!$F$1=12</xm:f>
            <x14:dxf>
              <numFmt numFmtId="180" formatCode="\R\p\ #,##0.00"/>
            </x14:dxf>
          </x14:cfRule>
          <x14:cfRule type="expression" priority="40" id="{A80FA92F-44CB-4C45-8D54-5FFA17E57CEF}">
            <xm:f>'FX Card'!$F$1=11</xm:f>
            <x14:dxf>
              <numFmt numFmtId="198" formatCode="\H\K\ &quot;$&quot;\ #,##0.00"/>
            </x14:dxf>
          </x14:cfRule>
          <x14:cfRule type="expression" priority="41" id="{912D43A6-AE2E-49DD-8F80-D16D535BA2F9}">
            <xm:f>'FX Card'!$F$1=10</xm:f>
            <x14:dxf>
              <numFmt numFmtId="179" formatCode="[$£-809]#,##0.00"/>
            </x14:dxf>
          </x14:cfRule>
          <x14:cfRule type="expression" priority="42" id="{94D9D24A-3AE1-487E-800D-255C8F56B7C7}">
            <xm:f>'FX Card'!$F$1=9</xm:f>
            <x14:dxf>
              <numFmt numFmtId="178" formatCode="[$€-2]\ #,##0.00"/>
            </x14:dxf>
          </x14:cfRule>
          <x14:cfRule type="expression" priority="43" id="{1E9FF24A-1F47-4583-A06F-6898885128A9}">
            <xm:f>'FX Card'!$F$1=8</xm:f>
            <x14:dxf>
              <numFmt numFmtId="213" formatCode="[$kr.-406]\ #,##0.00"/>
            </x14:dxf>
          </x14:cfRule>
          <x14:cfRule type="expression" priority="44" id="{80BA66C9-D700-4AD8-9DF9-599DF302691D}">
            <xm:f>'FX Card'!$F$1=7</xm:f>
            <x14:dxf>
              <numFmt numFmtId="176" formatCode="[$¥-804]#,##0.00"/>
            </x14:dxf>
          </x14:cfRule>
          <x14:cfRule type="expression" priority="45" id="{3E7742AE-32CC-46F7-A42F-D65BDEC06FE6}">
            <xm:f>'FX Card'!$F$1=6</xm:f>
            <x14:dxf>
              <numFmt numFmtId="175" formatCode="\F\r\ #,##0.00"/>
            </x14:dxf>
          </x14:cfRule>
          <x14:cfRule type="expression" priority="46" id="{4E0E9C66-BD3C-4E45-9F8B-6238E723FFCE}">
            <xm:f>'FX Card'!$F$1=5</xm:f>
            <x14:dxf>
              <numFmt numFmtId="174" formatCode="\C\A\ &quot;$&quot;\ #,##0.00"/>
            </x14:dxf>
          </x14:cfRule>
          <x14:cfRule type="expression" priority="47" id="{B4F2AD13-E014-48AF-B96D-8740150618E6}">
            <xm:f>'FX Card'!$F$1=4</xm:f>
            <x14:dxf>
              <numFmt numFmtId="197" formatCode="\R\ &quot;$&quot;\ #,##0.00"/>
            </x14:dxf>
          </x14:cfRule>
          <x14:cfRule type="expression" priority="48" id="{5A23AB35-AF74-4E64-90FB-6DE4B7C8B2F6}">
            <xm:f>'FX Card'!$F$1=3</xm:f>
            <x14:dxf>
              <numFmt numFmtId="173" formatCode="\A\U\ &quot;$&quot;\ #,##0.00"/>
            </x14:dxf>
          </x14:cfRule>
          <x14:cfRule type="expression" priority="49" id="{26331408-03E5-4B1C-AE17-8EEAA313F100}">
            <xm:f>'FX Card'!$F$1=2</xm:f>
            <x14:dxf>
              <numFmt numFmtId="186" formatCode="\A\R\ &quot;$&quot;#,##0.00"/>
            </x14:dxf>
          </x14:cfRule>
          <x14:cfRule type="expression" priority="50" id="{41483680-875B-47A2-86AA-141BB8A3037B}">
            <xm:f>'FX Card'!$F$1=1</xm:f>
            <x14:dxf>
              <numFmt numFmtId="170"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33" t="s">
        <v>610</v>
      </c>
      <c r="L4" s="1333"/>
      <c r="M4" s="1333"/>
      <c r="N4" s="1333"/>
      <c r="O4" s="1333"/>
      <c r="P4" s="1333"/>
      <c r="Q4" s="1333"/>
      <c r="R4" s="1333"/>
      <c r="S4" s="1333"/>
      <c r="T4" s="1333"/>
      <c r="U4" s="1333"/>
      <c r="V4" s="1333"/>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33"/>
      <c r="L5" s="1333"/>
      <c r="M5" s="1333"/>
      <c r="N5" s="1333"/>
      <c r="O5" s="1333"/>
      <c r="P5" s="1333"/>
      <c r="Q5" s="1333"/>
      <c r="R5" s="1333"/>
      <c r="S5" s="1333"/>
      <c r="T5" s="1333"/>
      <c r="U5" s="1333"/>
      <c r="V5" s="1333"/>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33"/>
      <c r="L6" s="1333"/>
      <c r="M6" s="1333"/>
      <c r="N6" s="1333"/>
      <c r="O6" s="1333"/>
      <c r="P6" s="1333"/>
      <c r="Q6" s="1333"/>
      <c r="R6" s="1333"/>
      <c r="S6" s="1333"/>
      <c r="T6" s="1333"/>
      <c r="U6" s="1333"/>
      <c r="V6" s="1333"/>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6" t="s">
        <v>611</v>
      </c>
      <c r="D11" s="1336"/>
      <c r="E11" s="1336"/>
      <c r="F11" s="1336"/>
      <c r="G11" s="1336"/>
      <c r="H11" s="1336"/>
      <c r="I11" s="1336"/>
      <c r="J11" s="382"/>
      <c r="K11" s="1335" t="s">
        <v>692</v>
      </c>
      <c r="L11" s="1335"/>
      <c r="M11" s="1335"/>
      <c r="N11" s="1335"/>
      <c r="O11" s="1335"/>
      <c r="P11" s="1335"/>
      <c r="Q11" s="1335"/>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6"/>
      <c r="D12" s="1336"/>
      <c r="E12" s="1336"/>
      <c r="F12" s="1336"/>
      <c r="G12" s="1336"/>
      <c r="H12" s="1336"/>
      <c r="I12" s="1336"/>
      <c r="J12" s="382"/>
      <c r="K12" s="1340">
        <f>'Preferred Scenarios Calculator'!AW117</f>
        <v>1</v>
      </c>
      <c r="L12" s="1335" t="s">
        <v>690</v>
      </c>
      <c r="M12" s="1335"/>
      <c r="N12" s="1335"/>
      <c r="O12" s="1335"/>
      <c r="P12" s="1335"/>
      <c r="Q12" s="1335"/>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6"/>
      <c r="D13" s="1336"/>
      <c r="E13" s="1336"/>
      <c r="F13" s="1336"/>
      <c r="G13" s="1336"/>
      <c r="H13" s="1336"/>
      <c r="I13" s="1336"/>
      <c r="J13" s="382"/>
      <c r="K13" s="1340"/>
      <c r="L13" s="1335"/>
      <c r="M13" s="1335"/>
      <c r="N13" s="1335"/>
      <c r="O13" s="1335"/>
      <c r="P13" s="1335"/>
      <c r="Q13" s="1335"/>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5"/>
      <c r="M14" s="1335"/>
      <c r="N14" s="1335"/>
      <c r="O14" s="1335"/>
      <c r="P14" s="1335"/>
      <c r="Q14" s="1335"/>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9">
        <f>'Preferred Scenarios Calculator'!J116</f>
        <v>44.548999999999999</v>
      </c>
      <c r="D15" s="1339"/>
      <c r="E15" s="1339"/>
      <c r="F15" s="1339"/>
      <c r="G15" s="1339"/>
      <c r="H15" s="1339"/>
      <c r="I15" s="1339"/>
      <c r="J15" s="382"/>
      <c r="K15" s="1341">
        <f>C15*'Preferred Scenarios Calculator'!AW117</f>
        <v>44.548999999999999</v>
      </c>
      <c r="L15" s="1342"/>
      <c r="M15" s="1342"/>
      <c r="N15" s="1342"/>
      <c r="O15" s="1342"/>
      <c r="P15" s="1342"/>
      <c r="Q15" s="1342"/>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9"/>
      <c r="D16" s="1339"/>
      <c r="E16" s="1339"/>
      <c r="F16" s="1339"/>
      <c r="G16" s="1339"/>
      <c r="H16" s="1339"/>
      <c r="I16" s="1339"/>
      <c r="J16" s="382"/>
      <c r="K16" s="1342"/>
      <c r="L16" s="1342"/>
      <c r="M16" s="1342"/>
      <c r="N16" s="1342"/>
      <c r="O16" s="1342"/>
      <c r="P16" s="1342"/>
      <c r="Q16" s="1342"/>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9"/>
      <c r="D17" s="1339"/>
      <c r="E17" s="1339"/>
      <c r="F17" s="1339"/>
      <c r="G17" s="1339"/>
      <c r="H17" s="1339"/>
      <c r="I17" s="1339"/>
      <c r="J17" s="382"/>
      <c r="K17" s="1342"/>
      <c r="L17" s="1342"/>
      <c r="M17" s="1342"/>
      <c r="N17" s="1342"/>
      <c r="O17" s="1342"/>
      <c r="P17" s="1342"/>
      <c r="Q17" s="1342"/>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9"/>
      <c r="D18" s="1339"/>
      <c r="E18" s="1339"/>
      <c r="F18" s="1339"/>
      <c r="G18" s="1339"/>
      <c r="H18" s="1339"/>
      <c r="I18" s="1339"/>
      <c r="J18" s="382"/>
      <c r="K18" s="1342"/>
      <c r="L18" s="1342"/>
      <c r="M18" s="1342"/>
      <c r="N18" s="1342"/>
      <c r="O18" s="1342"/>
      <c r="P18" s="1342"/>
      <c r="Q18" s="1342"/>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9"/>
      <c r="D19" s="1339"/>
      <c r="E19" s="1339"/>
      <c r="F19" s="1339"/>
      <c r="G19" s="1339"/>
      <c r="H19" s="1339"/>
      <c r="I19" s="1339"/>
      <c r="J19" s="382"/>
      <c r="K19" s="1342"/>
      <c r="L19" s="1342"/>
      <c r="M19" s="1342"/>
      <c r="N19" s="1342"/>
      <c r="O19" s="1342"/>
      <c r="P19" s="1342"/>
      <c r="Q19" s="1342"/>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9"/>
      <c r="D20" s="1339"/>
      <c r="E20" s="1339"/>
      <c r="F20" s="1339"/>
      <c r="G20" s="1339"/>
      <c r="H20" s="1339"/>
      <c r="I20" s="1339"/>
      <c r="J20" s="382"/>
      <c r="K20" s="1342"/>
      <c r="L20" s="1342"/>
      <c r="M20" s="1342"/>
      <c r="N20" s="1342"/>
      <c r="O20" s="1342"/>
      <c r="P20" s="1342"/>
      <c r="Q20" s="1342"/>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9"/>
      <c r="D21" s="1339"/>
      <c r="E21" s="1339"/>
      <c r="F21" s="1339"/>
      <c r="G21" s="1339"/>
      <c r="H21" s="1339"/>
      <c r="I21" s="1339"/>
      <c r="J21" s="382"/>
      <c r="K21" s="1342"/>
      <c r="L21" s="1342"/>
      <c r="M21" s="1342"/>
      <c r="N21" s="1342"/>
      <c r="O21" s="1342"/>
      <c r="P21" s="1342"/>
      <c r="Q21" s="1342"/>
      <c r="R21" s="532"/>
      <c r="S21" s="384"/>
      <c r="T21" s="430" t="s">
        <v>154</v>
      </c>
      <c r="U21" s="431"/>
      <c r="V21" s="431"/>
      <c r="W21" s="1337">
        <f>SUM(X12:AA18)</f>
        <v>44.548999999999999</v>
      </c>
      <c r="X21" s="1337"/>
      <c r="Y21" s="1337"/>
      <c r="Z21" s="1337"/>
      <c r="AA21" s="133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295" t="s">
        <v>626</v>
      </c>
      <c r="D25" s="1295"/>
      <c r="E25" s="1295"/>
      <c r="F25" s="1295"/>
      <c r="G25" s="1295"/>
      <c r="H25" s="1295"/>
      <c r="I25" s="1295"/>
      <c r="J25" s="1295"/>
      <c r="K25" s="1295"/>
      <c r="L25" s="1295"/>
      <c r="M25" s="1295"/>
      <c r="N25" s="1295"/>
      <c r="O25" s="1295"/>
      <c r="P25" s="1295"/>
      <c r="Q25" s="1295"/>
      <c r="R25" s="1295"/>
      <c r="S25" s="1295"/>
      <c r="T25" s="1295"/>
      <c r="U25" s="1295"/>
      <c r="V25" s="1295"/>
      <c r="W25" s="1295"/>
      <c r="X25" s="1295"/>
      <c r="Y25" s="1295"/>
      <c r="Z25" s="1295"/>
      <c r="AA25" s="1295"/>
      <c r="AB25" s="129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295"/>
      <c r="D26" s="1295"/>
      <c r="E26" s="1295"/>
      <c r="F26" s="1295"/>
      <c r="G26" s="1295"/>
      <c r="H26" s="1295"/>
      <c r="I26" s="1295"/>
      <c r="J26" s="1295"/>
      <c r="K26" s="1295"/>
      <c r="L26" s="1295"/>
      <c r="M26" s="1295"/>
      <c r="N26" s="1295"/>
      <c r="O26" s="1295"/>
      <c r="P26" s="1295"/>
      <c r="Q26" s="1295"/>
      <c r="R26" s="1295"/>
      <c r="S26" s="1295"/>
      <c r="T26" s="1295"/>
      <c r="U26" s="1295"/>
      <c r="V26" s="1295"/>
      <c r="W26" s="1295"/>
      <c r="X26" s="1295"/>
      <c r="Y26" s="1295"/>
      <c r="Z26" s="1295"/>
      <c r="AA26" s="1295"/>
      <c r="AB26" s="129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7" formatCode="\R\ #,##0.00"/>
            </x14:dxf>
          </x14:cfRule>
          <x14:cfRule type="expression" priority="27" id="{E4F3F8CA-DF9E-4C27-A017-2C240BE259BA}">
            <xm:f>'FX Card'!$F$1=24</xm:f>
            <x14:dxf>
              <numFmt numFmtId="184" formatCode="\T\W\ &quot;$&quot;\ #,##0.00"/>
            </x14:dxf>
          </x14:cfRule>
          <x14:cfRule type="expression" priority="28" id="{F5F2AB73-03E0-4A1A-9C48-11DEA8EEACF8}">
            <xm:f>'FX Card'!$F$1=23</xm:f>
            <x14:dxf>
              <numFmt numFmtId="179" formatCode="[$£-809]#,##0.00"/>
            </x14:dxf>
          </x14:cfRule>
          <x14:cfRule type="expression" priority="29" id="{A8D8059E-1C49-4395-9265-73FC5F64A71C}">
            <xm:f>'FX Card'!$F$1=22</xm:f>
            <x14:dxf>
              <numFmt numFmtId="217" formatCode="#,##0.00\ [$kr-41D]"/>
            </x14:dxf>
          </x14:cfRule>
          <x14:cfRule type="expression" priority="30" id="{63848844-FA7F-4DFC-9C5B-3A3AFF44C97C}">
            <xm:f>'FX Card'!$F$1=21</xm:f>
            <x14:dxf>
              <numFmt numFmtId="216" formatCode="[$ريال-429]#,##0.00_-"/>
            </x14:dxf>
          </x14:cfRule>
          <x14:cfRule type="expression" priority="31" id="{9C36B0E9-428D-472D-86B4-4DF5F2FB0C5E}">
            <xm:f>'FX Card'!$F$1=20</xm:f>
            <x14:dxf>
              <numFmt numFmtId="185" formatCode="\р\у\б\ #,##0.00"/>
            </x14:dxf>
          </x14:cfRule>
          <x14:cfRule type="expression" priority="32" id="{73AFC303-23BE-4168-833D-463FFC217FE4}">
            <xm:f>'FX Card'!$F$1=19</xm:f>
            <x14:dxf>
              <numFmt numFmtId="200" formatCode="\M\X\ &quot;$&quot;\ #,##0.00"/>
            </x14:dxf>
          </x14:cfRule>
          <x14:cfRule type="expression" priority="33" id="{B5423388-A9AF-4753-9A40-44E2F307BD9F}">
            <xm:f>'FX Card'!$F$1=18</xm:f>
            <x14:dxf>
              <numFmt numFmtId="199" formatCode="[$RM-43E]#,##0.00"/>
            </x14:dxf>
          </x14:cfRule>
          <x14:cfRule type="expression" priority="34" id="{854E5695-AA09-4B82-A2D1-DCB0B1A109F9}">
            <xm:f>'FX Card'!$F$1=17</xm:f>
            <x14:dxf>
              <numFmt numFmtId="202" formatCode="\N\Z\ &quot;$&quot;\ #,##0.00"/>
            </x14:dxf>
          </x14:cfRule>
          <x14:cfRule type="expression" priority="35" id="{8675958D-9CB4-4117-ACBB-C5BFE8DD3DE1}">
            <xm:f>'FX Card'!$F$1=16</xm:f>
            <x14:dxf>
              <numFmt numFmtId="215" formatCode="[$kr-43B]\ #,##0.00"/>
            </x14:dxf>
          </x14:cfRule>
          <x14:cfRule type="expression" priority="36" id="{A41088DB-1362-45BD-AFD4-5F754938A935}">
            <xm:f>'FX Card'!$F$1=15</xm:f>
            <x14:dxf>
              <numFmt numFmtId="183" formatCode="[$₩-412]#,##0.00"/>
            </x14:dxf>
          </x14:cfRule>
          <x14:cfRule type="expression" priority="37" id="{7C146B08-21F3-4A45-B390-CC27881D5E58}">
            <xm:f>'FX Card'!$F$1=14</xm:f>
            <x14:dxf>
              <numFmt numFmtId="182" formatCode="[$¥-411]#,##0.00"/>
            </x14:dxf>
          </x14:cfRule>
          <x14:cfRule type="expression" priority="38" id="{56E2315A-69B5-46CD-ADDD-1D3FC43C5DAB}">
            <xm:f>'FX Card'!$F$1=13</xm:f>
            <x14:dxf>
              <numFmt numFmtId="214" formatCode="[$₹-4009]\ #,##0.00"/>
            </x14:dxf>
          </x14:cfRule>
          <x14:cfRule type="expression" priority="39" id="{CA3EFC4E-3321-410B-9655-25848A9F4125}">
            <xm:f>'FX Card'!$F$1=12</xm:f>
            <x14:dxf>
              <numFmt numFmtId="180" formatCode="\R\p\ #,##0.00"/>
            </x14:dxf>
          </x14:cfRule>
          <x14:cfRule type="expression" priority="40" id="{1AFA82B2-5322-4CA1-8980-BDEBEFCC47C1}">
            <xm:f>'FX Card'!$F$1=11</xm:f>
            <x14:dxf>
              <numFmt numFmtId="198" formatCode="\H\K\ &quot;$&quot;\ #,##0.00"/>
            </x14:dxf>
          </x14:cfRule>
          <x14:cfRule type="expression" priority="41" id="{4181DD55-57BE-4FCE-B14D-E688940A8A5E}">
            <xm:f>'FX Card'!$F$1=10</xm:f>
            <x14:dxf>
              <numFmt numFmtId="179" formatCode="[$£-809]#,##0.00"/>
            </x14:dxf>
          </x14:cfRule>
          <x14:cfRule type="expression" priority="42" id="{07EE521B-7AD2-4B1A-A78C-695DF5FFE520}">
            <xm:f>'FX Card'!$F$1=9</xm:f>
            <x14:dxf>
              <numFmt numFmtId="178" formatCode="[$€-2]\ #,##0.00"/>
            </x14:dxf>
          </x14:cfRule>
          <x14:cfRule type="expression" priority="43" id="{4E9485C3-F328-42F1-B7AC-92748B8EA2D4}">
            <xm:f>'FX Card'!$F$1=8</xm:f>
            <x14:dxf>
              <numFmt numFmtId="213" formatCode="[$kr.-406]\ #,##0.00"/>
            </x14:dxf>
          </x14:cfRule>
          <x14:cfRule type="expression" priority="45" id="{BF72A4C9-412C-4E14-B32F-23BCB2566B5C}">
            <xm:f>'FX Card'!$F$1=7</xm:f>
            <x14:dxf>
              <numFmt numFmtId="176" formatCode="[$¥-804]#,##0.00"/>
            </x14:dxf>
          </x14:cfRule>
          <x14:cfRule type="expression" priority="46" id="{28D6D59A-DC56-4F10-A897-C3CC1E88BB5A}">
            <xm:f>'FX Card'!$F$1=6</xm:f>
            <x14:dxf>
              <numFmt numFmtId="175" formatCode="\F\r\ #,##0.00"/>
            </x14:dxf>
          </x14:cfRule>
          <x14:cfRule type="expression" priority="47" id="{811E7B3B-8BFA-40A2-90E0-793703BB7B72}">
            <xm:f>'FX Card'!$F$1=5</xm:f>
            <x14:dxf>
              <numFmt numFmtId="174" formatCode="\C\A\ &quot;$&quot;\ #,##0.00"/>
            </x14:dxf>
          </x14:cfRule>
          <x14:cfRule type="expression" priority="48" id="{B72CD674-028D-4098-8404-31B0D7510C5D}">
            <xm:f>'FX Card'!$F$1=4</xm:f>
            <x14:dxf>
              <numFmt numFmtId="197" formatCode="\R\ &quot;$&quot;\ #,##0.00"/>
            </x14:dxf>
          </x14:cfRule>
          <x14:cfRule type="expression" priority="49" id="{AF3B2B6B-5E58-4C22-9BB6-6BE4678B3DFC}">
            <xm:f>'FX Card'!$F$1=3</xm:f>
            <x14:dxf>
              <numFmt numFmtId="173" formatCode="\A\U\ &quot;$&quot;\ #,##0.00"/>
            </x14:dxf>
          </x14:cfRule>
          <x14:cfRule type="expression" priority="50" id="{4FA70E5F-B879-49F2-A90F-9E1D9A454BB7}">
            <xm:f>'FX Card'!$F$1=2</xm:f>
            <x14:dxf>
              <numFmt numFmtId="186" formatCode="\A\R\ &quot;$&quot;#,##0.00"/>
            </x14:dxf>
          </x14:cfRule>
          <x14:cfRule type="expression" priority="51" id="{4256B432-4144-47B8-AA6B-F70333A42008}">
            <xm:f>'FX Card'!$F$1=1</xm:f>
            <x14:dxf>
              <numFmt numFmtId="170"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7" formatCode="\R\ #,##0.00"/>
            </x14:dxf>
          </x14:cfRule>
          <x14:cfRule type="expression" priority="2" id="{BDE4C0A0-B73D-4B9D-9DB1-45257864AADB}">
            <xm:f>'FX Card'!$F$1=24</xm:f>
            <x14:dxf>
              <numFmt numFmtId="184" formatCode="\T\W\ &quot;$&quot;\ #,##0.00"/>
            </x14:dxf>
          </x14:cfRule>
          <x14:cfRule type="expression" priority="3" id="{6AEB77EF-60D2-47DC-B165-BB18365C0B07}">
            <xm:f>'FX Card'!$F$1=23</xm:f>
            <x14:dxf>
              <numFmt numFmtId="179" formatCode="[$£-809]#,##0.00"/>
            </x14:dxf>
          </x14:cfRule>
          <x14:cfRule type="expression" priority="4" id="{B3A30C18-FC98-4369-9BB5-A2E308D8E257}">
            <xm:f>'FX Card'!$F$1=22</xm:f>
            <x14:dxf>
              <numFmt numFmtId="217" formatCode="#,##0.00\ [$kr-41D]"/>
            </x14:dxf>
          </x14:cfRule>
          <x14:cfRule type="expression" priority="5" id="{934947FF-7923-442F-8ABB-2577B64F064F}">
            <xm:f>'FX Card'!$F$1=21</xm:f>
            <x14:dxf>
              <numFmt numFmtId="216" formatCode="[$ريال-429]#,##0.00_-"/>
            </x14:dxf>
          </x14:cfRule>
          <x14:cfRule type="expression" priority="6" id="{AA4B1821-C6D8-48CB-A2C6-BC586E86FBCB}">
            <xm:f>'FX Card'!$F$1=20</xm:f>
            <x14:dxf>
              <numFmt numFmtId="185" formatCode="\р\у\б\ #,##0.00"/>
            </x14:dxf>
          </x14:cfRule>
          <x14:cfRule type="expression" priority="7" id="{5FEB90A4-B17D-417D-BF8E-93900FA9186A}">
            <xm:f>'FX Card'!$F$1=19</xm:f>
            <x14:dxf>
              <numFmt numFmtId="200" formatCode="\M\X\ &quot;$&quot;\ #,##0.00"/>
            </x14:dxf>
          </x14:cfRule>
          <x14:cfRule type="expression" priority="8" id="{6E57C1A1-A204-4F47-B109-C10EEA73F245}">
            <xm:f>'FX Card'!$F$1=18</xm:f>
            <x14:dxf>
              <numFmt numFmtId="199" formatCode="[$RM-43E]#,##0.00"/>
            </x14:dxf>
          </x14:cfRule>
          <x14:cfRule type="expression" priority="9" id="{92A30FE7-AA86-403B-89B6-33B10F1F3574}">
            <xm:f>'FX Card'!$F$1=17</xm:f>
            <x14:dxf>
              <numFmt numFmtId="202" formatCode="\N\Z\ &quot;$&quot;\ #,##0.00"/>
            </x14:dxf>
          </x14:cfRule>
          <x14:cfRule type="expression" priority="10" id="{C3D1D6AD-A157-41AE-ABCE-BC514D1013EB}">
            <xm:f>'FX Card'!$F$1=16</xm:f>
            <x14:dxf>
              <numFmt numFmtId="215" formatCode="[$kr-43B]\ #,##0.00"/>
            </x14:dxf>
          </x14:cfRule>
          <x14:cfRule type="expression" priority="11" id="{FA5143B5-5CCF-43D4-B72F-FF373973B79F}">
            <xm:f>'FX Card'!$F$1=15</xm:f>
            <x14:dxf>
              <numFmt numFmtId="183" formatCode="[$₩-412]#,##0.00"/>
            </x14:dxf>
          </x14:cfRule>
          <x14:cfRule type="expression" priority="12" id="{01671F20-849E-4025-B49A-09FE199D9D53}">
            <xm:f>'FX Card'!$F$1=14</xm:f>
            <x14:dxf>
              <numFmt numFmtId="182" formatCode="[$¥-411]#,##0.00"/>
            </x14:dxf>
          </x14:cfRule>
          <x14:cfRule type="expression" priority="13" id="{FDBE6393-79D9-44D6-A2CB-F16E0BB3990C}">
            <xm:f>'FX Card'!$F$1=13</xm:f>
            <x14:dxf>
              <numFmt numFmtId="214" formatCode="[$₹-4009]\ #,##0.00"/>
            </x14:dxf>
          </x14:cfRule>
          <x14:cfRule type="expression" priority="14" id="{A6D0942A-BF64-4A5D-8FF5-ECBA448DDEFE}">
            <xm:f>'FX Card'!$F$1=12</xm:f>
            <x14:dxf>
              <numFmt numFmtId="180" formatCode="\R\p\ #,##0.00"/>
            </x14:dxf>
          </x14:cfRule>
          <x14:cfRule type="expression" priority="15" id="{99ECCD2B-FABB-45CD-A449-76DE79CEA533}">
            <xm:f>'FX Card'!$F$1=11</xm:f>
            <x14:dxf>
              <numFmt numFmtId="198" formatCode="\H\K\ &quot;$&quot;\ #,##0.00"/>
            </x14:dxf>
          </x14:cfRule>
          <x14:cfRule type="expression" priority="16" id="{529124D6-4E23-458A-AED7-F1669A66FA15}">
            <xm:f>'FX Card'!$F$1=10</xm:f>
            <x14:dxf>
              <numFmt numFmtId="179" formatCode="[$£-809]#,##0.00"/>
            </x14:dxf>
          </x14:cfRule>
          <x14:cfRule type="expression" priority="17" id="{F70664D1-975F-450A-9DB1-7C185806064F}">
            <xm:f>'FX Card'!$F$1=9</xm:f>
            <x14:dxf>
              <numFmt numFmtId="178" formatCode="[$€-2]\ #,##0.00"/>
            </x14:dxf>
          </x14:cfRule>
          <x14:cfRule type="expression" priority="18" id="{B34EE617-609C-483F-8D0B-7EFAC23816A4}">
            <xm:f>'FX Card'!$F$1=8</xm:f>
            <x14:dxf>
              <numFmt numFmtId="213" formatCode="[$kr.-406]\ #,##0.00"/>
            </x14:dxf>
          </x14:cfRule>
          <x14:cfRule type="expression" priority="19" id="{9AB2A4DE-44A5-457D-BDF4-8F912AFCDD10}">
            <xm:f>'FX Card'!$F$1=7</xm:f>
            <x14:dxf>
              <numFmt numFmtId="176" formatCode="[$¥-804]#,##0.00"/>
            </x14:dxf>
          </x14:cfRule>
          <x14:cfRule type="expression" priority="20" id="{2FAAFA75-C5BE-43E4-9E95-9D46A57F2E7E}">
            <xm:f>'FX Card'!$F$1=6</xm:f>
            <x14:dxf>
              <numFmt numFmtId="175" formatCode="\F\r\ #,##0.00"/>
            </x14:dxf>
          </x14:cfRule>
          <x14:cfRule type="expression" priority="21" id="{86DB8260-B5B5-43BD-AE90-31C010A1CA67}">
            <xm:f>'FX Card'!$F$1=5</xm:f>
            <x14:dxf>
              <numFmt numFmtId="174" formatCode="\C\A\ &quot;$&quot;\ #,##0.00"/>
            </x14:dxf>
          </x14:cfRule>
          <x14:cfRule type="expression" priority="22" id="{3816A300-B08D-4DD4-AFD9-F408A656273D}">
            <xm:f>'FX Card'!$F$1=4</xm:f>
            <x14:dxf>
              <numFmt numFmtId="197" formatCode="\R\ &quot;$&quot;\ #,##0.00"/>
            </x14:dxf>
          </x14:cfRule>
          <x14:cfRule type="expression" priority="23" id="{7CFEBBA0-3A29-42BB-A2D1-5B460C0F51C8}">
            <xm:f>'FX Card'!$F$1=3</xm:f>
            <x14:dxf>
              <numFmt numFmtId="173" formatCode="\A\U\ &quot;$&quot;\ #,##0.00"/>
            </x14:dxf>
          </x14:cfRule>
          <x14:cfRule type="expression" priority="24" id="{46DBEB26-169C-42FD-A8B3-879589957465}">
            <xm:f>'FX Card'!$F$1=2</xm:f>
            <x14:dxf>
              <numFmt numFmtId="186" formatCode="\A\R\ &quot;$&quot;#,##0.00"/>
            </x14:dxf>
          </x14:cfRule>
          <x14:cfRule type="expression" priority="25" id="{7900DE2B-4D78-4EF7-90E2-C041767AE268}">
            <xm:f>'FX Card'!$F$1=1</xm:f>
            <x14:dxf>
              <numFmt numFmtId="170"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topLeftCell="Q1" zoomScale="80" zoomScaleNormal="80" workbookViewId="0">
      <pane ySplit="6" topLeftCell="A314" activePane="bottomLeft" state="frozen"/>
      <selection pane="bottomLeft" activeCell="AC332" sqref="AC332:AF332"/>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89" t="s">
        <v>1188</v>
      </c>
      <c r="D2" s="1489"/>
      <c r="E2" s="1489"/>
      <c r="F2" s="1489"/>
      <c r="G2" s="1489"/>
      <c r="H2" s="1489"/>
      <c r="I2" s="1489"/>
      <c r="J2" s="1489"/>
      <c r="K2" s="1489"/>
      <c r="L2" s="1489"/>
      <c r="M2" s="1489"/>
      <c r="N2" s="1489"/>
      <c r="O2" s="1489"/>
      <c r="P2" s="1489"/>
      <c r="Q2" s="1489"/>
      <c r="R2" s="1489"/>
      <c r="S2" s="1489"/>
      <c r="T2" s="1489"/>
      <c r="U2" s="1489"/>
      <c r="V2" s="1489"/>
      <c r="W2" s="1489"/>
      <c r="X2" s="1489"/>
      <c r="Y2" s="1489"/>
      <c r="Z2" s="1489"/>
      <c r="AA2" s="1489"/>
      <c r="AB2" s="1489"/>
      <c r="AC2" s="1489"/>
      <c r="AD2" s="1489"/>
      <c r="AE2" s="1489"/>
      <c r="AF2" s="1489"/>
      <c r="AG2" s="1489"/>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90"/>
      <c r="D3" s="1490"/>
      <c r="E3" s="1490"/>
      <c r="F3" s="1490"/>
      <c r="G3" s="1490"/>
      <c r="H3" s="1490"/>
      <c r="I3" s="1490"/>
      <c r="J3" s="1490"/>
      <c r="K3" s="1490"/>
      <c r="L3" s="1490"/>
      <c r="M3" s="1490"/>
      <c r="N3" s="1490"/>
      <c r="O3" s="1490"/>
      <c r="P3" s="1490"/>
      <c r="Q3" s="1490"/>
      <c r="R3" s="1490"/>
      <c r="S3" s="1490"/>
      <c r="T3" s="1490"/>
      <c r="U3" s="1490"/>
      <c r="V3" s="1490"/>
      <c r="W3" s="1490"/>
      <c r="X3" s="1490"/>
      <c r="Y3" s="1490"/>
      <c r="Z3" s="1490"/>
      <c r="AA3" s="1490"/>
      <c r="AB3" s="1490"/>
      <c r="AC3" s="1490"/>
      <c r="AD3" s="1490"/>
      <c r="AE3" s="1490"/>
      <c r="AF3" s="1490"/>
      <c r="AG3" s="1490"/>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90"/>
      <c r="D4" s="1490"/>
      <c r="E4" s="1490"/>
      <c r="F4" s="1490"/>
      <c r="G4" s="1490"/>
      <c r="H4" s="1490"/>
      <c r="I4" s="1490"/>
      <c r="J4" s="1490"/>
      <c r="K4" s="1490"/>
      <c r="L4" s="1490"/>
      <c r="M4" s="1490"/>
      <c r="N4" s="1490"/>
      <c r="O4" s="1490"/>
      <c r="P4" s="1490"/>
      <c r="Q4" s="1490"/>
      <c r="R4" s="1490"/>
      <c r="S4" s="1490"/>
      <c r="T4" s="1490"/>
      <c r="U4" s="1490"/>
      <c r="V4" s="1490"/>
      <c r="W4" s="1490"/>
      <c r="X4" s="1490"/>
      <c r="Y4" s="1490"/>
      <c r="Z4" s="1490"/>
      <c r="AA4" s="1490"/>
      <c r="AB4" s="1490"/>
      <c r="AC4" s="1490"/>
      <c r="AD4" s="1490"/>
      <c r="AE4" s="1490"/>
      <c r="AF4" s="1490"/>
      <c r="AG4" s="1490"/>
      <c r="AH4" s="761"/>
      <c r="AI4" s="1491" t="s">
        <v>1244</v>
      </c>
      <c r="AJ4" s="1490"/>
      <c r="AK4" s="1490"/>
      <c r="AO4" s="755"/>
      <c r="AP4" s="758"/>
      <c r="AQ4" s="758"/>
      <c r="AR4" s="758"/>
      <c r="AS4" s="1494" t="s">
        <v>1240</v>
      </c>
      <c r="AT4" s="1494"/>
      <c r="AU4" s="1494"/>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92" t="s">
        <v>1245</v>
      </c>
      <c r="C5" s="1493"/>
      <c r="D5" s="1493"/>
      <c r="E5" s="1493"/>
      <c r="F5" s="1493"/>
      <c r="G5" s="1493"/>
      <c r="H5" s="1493"/>
      <c r="I5" s="1493"/>
      <c r="J5" s="1493"/>
      <c r="K5" s="1493"/>
      <c r="L5" s="1493"/>
      <c r="M5" s="1493"/>
      <c r="N5" s="1493"/>
      <c r="O5" s="1493"/>
      <c r="P5" s="1493"/>
      <c r="Q5" s="1493"/>
      <c r="R5" s="1493"/>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62" t="s">
        <v>126</v>
      </c>
      <c r="D7" s="1362"/>
      <c r="E7" s="1362"/>
      <c r="F7" s="1362"/>
      <c r="G7" s="1362"/>
      <c r="H7" s="1362"/>
      <c r="I7" s="1362"/>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26"/>
      <c r="AY7" s="1426"/>
      <c r="AZ7" s="1426"/>
      <c r="BA7" s="1426"/>
      <c r="BB7" s="1426"/>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62"/>
      <c r="D8" s="1362"/>
      <c r="E8" s="1362"/>
      <c r="F8" s="1362"/>
      <c r="G8" s="1362"/>
      <c r="H8" s="1362"/>
      <c r="I8" s="1362"/>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26"/>
      <c r="AY8" s="1426"/>
      <c r="AZ8" s="1426"/>
      <c r="BA8" s="1426"/>
      <c r="BB8" s="1426"/>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48" t="s">
        <v>1186</v>
      </c>
      <c r="D10" s="1348"/>
      <c r="E10" s="1348"/>
      <c r="F10" s="1348"/>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48"/>
      <c r="D11" s="1348"/>
      <c r="E11" s="1348"/>
      <c r="F11" s="1348"/>
      <c r="G11" s="193"/>
      <c r="H11" s="193"/>
      <c r="I11" s="1439" t="s">
        <v>3517</v>
      </c>
      <c r="J11" s="1439"/>
      <c r="K11" s="1439"/>
      <c r="L11" s="1439"/>
      <c r="M11" s="1439"/>
      <c r="N11" s="1439"/>
      <c r="O11" s="1439"/>
      <c r="P11" s="1439"/>
      <c r="Q11" s="1439"/>
      <c r="R11" s="1439"/>
      <c r="S11" s="1439"/>
      <c r="T11" s="1439"/>
      <c r="U11" s="1439"/>
      <c r="V11" s="1439"/>
      <c r="W11" s="1439"/>
      <c r="X11" s="1439"/>
      <c r="Y11" s="1439"/>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48"/>
      <c r="D12" s="1348"/>
      <c r="E12" s="1348"/>
      <c r="F12" s="1348"/>
      <c r="G12" s="193"/>
      <c r="H12" s="193"/>
      <c r="I12" s="1439"/>
      <c r="J12" s="1439"/>
      <c r="K12" s="1439"/>
      <c r="L12" s="1439"/>
      <c r="M12" s="1439"/>
      <c r="N12" s="1439"/>
      <c r="O12" s="1439"/>
      <c r="P12" s="1439"/>
      <c r="Q12" s="1439"/>
      <c r="R12" s="1439"/>
      <c r="S12" s="1439"/>
      <c r="T12" s="1439"/>
      <c r="U12" s="1439"/>
      <c r="V12" s="1439"/>
      <c r="W12" s="1439"/>
      <c r="X12" s="1439"/>
      <c r="Y12" s="1439"/>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48"/>
      <c r="D13" s="1348"/>
      <c r="E13" s="1348"/>
      <c r="F13" s="1348"/>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8" t="s">
        <v>3516</v>
      </c>
      <c r="Y14" s="1418"/>
      <c r="Z14" s="1418"/>
      <c r="AA14" s="1418"/>
      <c r="AB14" s="1418"/>
      <c r="AC14" s="1418"/>
      <c r="AD14" s="1418"/>
      <c r="AE14" s="1418"/>
      <c r="AF14" s="1418"/>
      <c r="AG14" s="1418"/>
      <c r="AH14" s="1418"/>
      <c r="AI14" s="1418"/>
      <c r="AJ14" s="1418"/>
      <c r="AK14" s="1418"/>
      <c r="AL14" s="1418"/>
      <c r="AM14" s="1418"/>
      <c r="AN14" s="1418"/>
      <c r="AO14" s="1418"/>
      <c r="AQ14" s="198"/>
      <c r="AR14" s="198"/>
      <c r="AS14" s="1418" t="s">
        <v>352</v>
      </c>
      <c r="AT14" s="1418"/>
      <c r="AU14" s="1418"/>
      <c r="AV14" s="1418"/>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81" t="s">
        <v>1232</v>
      </c>
      <c r="X16" s="1281"/>
      <c r="Y16" s="1281"/>
      <c r="Z16" s="1281"/>
      <c r="AA16" s="1281"/>
      <c r="AB16" s="1281"/>
      <c r="AC16" s="325"/>
      <c r="AD16" s="1281" t="s">
        <v>380</v>
      </c>
      <c r="AE16" s="1281"/>
      <c r="AF16" s="1281"/>
      <c r="AG16" s="1281"/>
      <c r="AH16" s="333"/>
      <c r="AI16" s="466"/>
      <c r="AJ16" s="1281" t="s">
        <v>351</v>
      </c>
      <c r="AK16" s="1281"/>
      <c r="AL16" s="1281"/>
      <c r="AM16" s="466"/>
      <c r="AN16" s="1281" t="s">
        <v>1187</v>
      </c>
      <c r="AO16" s="1281"/>
      <c r="AP16" s="1281"/>
      <c r="AQ16" s="466"/>
      <c r="AS16" s="1281" t="s">
        <v>477</v>
      </c>
      <c r="AT16" s="1281"/>
      <c r="AU16" s="1281"/>
      <c r="AV16" s="1281"/>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47" t="s">
        <v>1297</v>
      </c>
      <c r="K18" s="1448"/>
      <c r="L18" s="1448"/>
      <c r="M18" s="1448"/>
      <c r="N18" s="1448"/>
      <c r="O18" s="1448"/>
      <c r="P18" s="1448"/>
      <c r="Q18" s="1448"/>
      <c r="R18" s="1448"/>
      <c r="S18" s="1448"/>
      <c r="T18" s="1448"/>
      <c r="U18" s="1449"/>
      <c r="X18" s="1352" t="s">
        <v>15</v>
      </c>
      <c r="Y18" s="1387"/>
      <c r="Z18" s="1387"/>
      <c r="AA18" s="1353"/>
      <c r="AB18" s="296"/>
      <c r="AC18" s="482"/>
      <c r="AD18" s="1450" t="s">
        <v>541</v>
      </c>
      <c r="AE18" s="1450"/>
      <c r="AF18" s="1450"/>
      <c r="AG18" s="1450"/>
      <c r="AH18" s="482"/>
      <c r="AI18" s="484"/>
      <c r="AJ18" s="1453">
        <v>0</v>
      </c>
      <c r="AK18" s="1454"/>
      <c r="AL18" s="1455"/>
      <c r="AN18" s="1352">
        <v>744</v>
      </c>
      <c r="AO18" s="1353"/>
      <c r="AP18" s="197" t="s">
        <v>432</v>
      </c>
      <c r="AS18" s="1291">
        <f>'Control Panel'!S776</f>
        <v>0</v>
      </c>
      <c r="AT18" s="1292"/>
      <c r="AU18" s="1292"/>
      <c r="AV18" s="1293"/>
      <c r="AX18" s="1457">
        <f>'Control Panel'!T776</f>
        <v>0</v>
      </c>
      <c r="AY18" s="1457"/>
      <c r="AZ18" s="1457"/>
      <c r="BA18" s="1457"/>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47" t="s">
        <v>1298</v>
      </c>
      <c r="K20" s="1448"/>
      <c r="L20" s="1448"/>
      <c r="M20" s="1448"/>
      <c r="N20" s="1448"/>
      <c r="O20" s="1448"/>
      <c r="P20" s="1448"/>
      <c r="Q20" s="1448"/>
      <c r="R20" s="1448"/>
      <c r="S20" s="1448"/>
      <c r="T20" s="1448"/>
      <c r="U20" s="1449"/>
      <c r="X20" s="1352" t="s">
        <v>15</v>
      </c>
      <c r="Y20" s="1387"/>
      <c r="Z20" s="1387"/>
      <c r="AA20" s="1353"/>
      <c r="AB20" s="296"/>
      <c r="AC20" s="482"/>
      <c r="AD20" s="1450" t="s">
        <v>541</v>
      </c>
      <c r="AE20" s="1450"/>
      <c r="AF20" s="1450"/>
      <c r="AG20" s="1450"/>
      <c r="AH20" s="482"/>
      <c r="AI20" s="484"/>
      <c r="AJ20" s="1352">
        <v>1</v>
      </c>
      <c r="AK20" s="1387"/>
      <c r="AL20" s="1353"/>
      <c r="AN20" s="1352">
        <v>744</v>
      </c>
      <c r="AO20" s="1353"/>
      <c r="AP20" s="197" t="s">
        <v>432</v>
      </c>
      <c r="AS20" s="1291">
        <f>'Control Panel'!S777</f>
        <v>0.09</v>
      </c>
      <c r="AT20" s="1292"/>
      <c r="AU20" s="1292"/>
      <c r="AV20" s="1293"/>
      <c r="AX20" s="1457">
        <f>'Control Panel'!T777</f>
        <v>66.959999999999994</v>
      </c>
      <c r="AY20" s="1457"/>
      <c r="AZ20" s="1457"/>
      <c r="BA20" s="1457"/>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47" t="s">
        <v>1299</v>
      </c>
      <c r="K22" s="1448"/>
      <c r="L22" s="1448"/>
      <c r="M22" s="1448"/>
      <c r="N22" s="1448"/>
      <c r="O22" s="1448"/>
      <c r="P22" s="1448"/>
      <c r="Q22" s="1448"/>
      <c r="R22" s="1448"/>
      <c r="S22" s="1448"/>
      <c r="T22" s="1448"/>
      <c r="U22" s="1449"/>
      <c r="X22" s="1352" t="s">
        <v>15</v>
      </c>
      <c r="Y22" s="1387"/>
      <c r="Z22" s="1387"/>
      <c r="AA22" s="1353"/>
      <c r="AB22" s="296"/>
      <c r="AC22" s="482"/>
      <c r="AD22" s="1450" t="s">
        <v>541</v>
      </c>
      <c r="AE22" s="1450"/>
      <c r="AF22" s="1450"/>
      <c r="AG22" s="1450"/>
      <c r="AH22" s="482"/>
      <c r="AI22" s="484"/>
      <c r="AJ22" s="1352">
        <v>1</v>
      </c>
      <c r="AK22" s="1387"/>
      <c r="AL22" s="1353"/>
      <c r="AN22" s="1352">
        <v>744</v>
      </c>
      <c r="AO22" s="1353"/>
      <c r="AP22" s="197" t="s">
        <v>432</v>
      </c>
      <c r="AS22" s="1291">
        <f>'Control Panel'!S778</f>
        <v>0.18</v>
      </c>
      <c r="AT22" s="1292"/>
      <c r="AU22" s="1292"/>
      <c r="AV22" s="1293"/>
      <c r="AX22" s="1457">
        <f>'Control Panel'!T778</f>
        <v>133.91999999999999</v>
      </c>
      <c r="AY22" s="1457"/>
      <c r="AZ22" s="1457"/>
      <c r="BA22" s="1457"/>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47" t="s">
        <v>1300</v>
      </c>
      <c r="K24" s="1448"/>
      <c r="L24" s="1448"/>
      <c r="M24" s="1448"/>
      <c r="N24" s="1448"/>
      <c r="O24" s="1448"/>
      <c r="P24" s="1448"/>
      <c r="Q24" s="1448"/>
      <c r="R24" s="1448"/>
      <c r="S24" s="1448"/>
      <c r="T24" s="1448"/>
      <c r="U24" s="1449"/>
      <c r="X24" s="1352" t="s">
        <v>15</v>
      </c>
      <c r="Y24" s="1387"/>
      <c r="Z24" s="1387"/>
      <c r="AA24" s="1353"/>
      <c r="AB24" s="296"/>
      <c r="AC24" s="482"/>
      <c r="AD24" s="1450" t="s">
        <v>541</v>
      </c>
      <c r="AE24" s="1450"/>
      <c r="AF24" s="1450"/>
      <c r="AG24" s="1450"/>
      <c r="AH24" s="482"/>
      <c r="AI24" s="484"/>
      <c r="AJ24" s="1352">
        <v>3</v>
      </c>
      <c r="AK24" s="1387"/>
      <c r="AL24" s="1353"/>
      <c r="AN24" s="1352">
        <v>25</v>
      </c>
      <c r="AO24" s="1353"/>
      <c r="AP24" s="197" t="s">
        <v>432</v>
      </c>
      <c r="AS24" s="1291">
        <f>'Control Panel'!S779</f>
        <v>1.08</v>
      </c>
      <c r="AT24" s="1292"/>
      <c r="AU24" s="1292"/>
      <c r="AV24" s="1293"/>
      <c r="AX24" s="1457">
        <f>'Control Panel'!T779</f>
        <v>27</v>
      </c>
      <c r="AY24" s="1457"/>
      <c r="AZ24" s="1457"/>
      <c r="BA24" s="1457"/>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47" t="s">
        <v>1300</v>
      </c>
      <c r="K26" s="1448"/>
      <c r="L26" s="1448"/>
      <c r="M26" s="1448"/>
      <c r="N26" s="1448"/>
      <c r="O26" s="1448"/>
      <c r="P26" s="1448"/>
      <c r="Q26" s="1448"/>
      <c r="R26" s="1448"/>
      <c r="S26" s="1448"/>
      <c r="T26" s="1448"/>
      <c r="U26" s="1449"/>
      <c r="X26" s="1352" t="s">
        <v>15</v>
      </c>
      <c r="Y26" s="1387"/>
      <c r="Z26" s="1387"/>
      <c r="AA26" s="1353"/>
      <c r="AB26" s="296"/>
      <c r="AC26" s="482"/>
      <c r="AD26" s="1450" t="s">
        <v>541</v>
      </c>
      <c r="AE26" s="1450"/>
      <c r="AF26" s="1450"/>
      <c r="AG26" s="1450"/>
      <c r="AH26" s="482"/>
      <c r="AI26" s="484"/>
      <c r="AJ26" s="1352">
        <v>1</v>
      </c>
      <c r="AK26" s="1387"/>
      <c r="AL26" s="1353"/>
      <c r="AN26" s="1352">
        <v>744</v>
      </c>
      <c r="AO26" s="1353"/>
      <c r="AP26" s="197" t="s">
        <v>432</v>
      </c>
      <c r="AS26" s="1291">
        <f>'Control Panel'!S780</f>
        <v>0.36</v>
      </c>
      <c r="AT26" s="1292"/>
      <c r="AU26" s="1292"/>
      <c r="AV26" s="1293"/>
      <c r="AX26" s="1457">
        <f>'Control Panel'!T780</f>
        <v>267.83999999999997</v>
      </c>
      <c r="AY26" s="1457"/>
      <c r="AZ26" s="1457"/>
      <c r="BA26" s="1457"/>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47" t="s">
        <v>1302</v>
      </c>
      <c r="K30" s="1448"/>
      <c r="L30" s="1448"/>
      <c r="M30" s="1448"/>
      <c r="N30" s="1448"/>
      <c r="O30" s="1448"/>
      <c r="P30" s="1448"/>
      <c r="Q30" s="1448"/>
      <c r="R30" s="1448"/>
      <c r="S30" s="1448"/>
      <c r="T30" s="1448"/>
      <c r="U30" s="1449"/>
      <c r="X30" s="1352" t="s">
        <v>15</v>
      </c>
      <c r="Y30" s="1387"/>
      <c r="Z30" s="1387"/>
      <c r="AA30" s="1353"/>
      <c r="AB30" s="296"/>
      <c r="AC30" s="482"/>
      <c r="AD30" s="1450" t="s">
        <v>541</v>
      </c>
      <c r="AE30" s="1450"/>
      <c r="AF30" s="1450"/>
      <c r="AG30" s="1450"/>
      <c r="AH30" s="482"/>
      <c r="AI30" s="484"/>
      <c r="AJ30" s="1352">
        <v>0</v>
      </c>
      <c r="AK30" s="1387"/>
      <c r="AL30" s="1353"/>
      <c r="AN30" s="1352">
        <v>744</v>
      </c>
      <c r="AO30" s="1353"/>
      <c r="AP30" s="197" t="s">
        <v>432</v>
      </c>
      <c r="AS30" s="1291">
        <f>'Control Panel'!S781</f>
        <v>0</v>
      </c>
      <c r="AT30" s="1292"/>
      <c r="AU30" s="1292"/>
      <c r="AV30" s="1293"/>
      <c r="AX30" s="1457">
        <f>'Control Panel'!T781</f>
        <v>0</v>
      </c>
      <c r="AY30" s="1457"/>
      <c r="AZ30" s="1457"/>
      <c r="BA30" s="1457"/>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47" t="s">
        <v>1303</v>
      </c>
      <c r="K32" s="1448"/>
      <c r="L32" s="1448"/>
      <c r="M32" s="1448"/>
      <c r="N32" s="1448"/>
      <c r="O32" s="1448"/>
      <c r="P32" s="1448"/>
      <c r="Q32" s="1448"/>
      <c r="R32" s="1448"/>
      <c r="S32" s="1448"/>
      <c r="T32" s="1448"/>
      <c r="U32" s="1449"/>
      <c r="X32" s="1352" t="s">
        <v>15</v>
      </c>
      <c r="Y32" s="1387"/>
      <c r="Z32" s="1387"/>
      <c r="AA32" s="1353"/>
      <c r="AB32" s="296"/>
      <c r="AC32" s="482"/>
      <c r="AD32" s="1450" t="s">
        <v>541</v>
      </c>
      <c r="AE32" s="1450"/>
      <c r="AF32" s="1450"/>
      <c r="AG32" s="1450"/>
      <c r="AH32" s="482"/>
      <c r="AI32" s="484"/>
      <c r="AJ32" s="1352">
        <v>0</v>
      </c>
      <c r="AK32" s="1387"/>
      <c r="AL32" s="1353"/>
      <c r="AN32" s="1352">
        <v>744</v>
      </c>
      <c r="AO32" s="1353"/>
      <c r="AP32" s="197" t="s">
        <v>432</v>
      </c>
      <c r="AS32" s="1291">
        <f>'Control Panel'!S782</f>
        <v>0</v>
      </c>
      <c r="AT32" s="1292"/>
      <c r="AU32" s="1292"/>
      <c r="AV32" s="1293"/>
      <c r="AX32" s="1457">
        <f>'Control Panel'!T782</f>
        <v>0</v>
      </c>
      <c r="AY32" s="1457"/>
      <c r="AZ32" s="1457"/>
      <c r="BA32" s="1457"/>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47" t="s">
        <v>1304</v>
      </c>
      <c r="K34" s="1448"/>
      <c r="L34" s="1448"/>
      <c r="M34" s="1448"/>
      <c r="N34" s="1448"/>
      <c r="O34" s="1448"/>
      <c r="P34" s="1448"/>
      <c r="Q34" s="1448"/>
      <c r="R34" s="1448"/>
      <c r="S34" s="1448"/>
      <c r="T34" s="1448"/>
      <c r="U34" s="1449"/>
      <c r="X34" s="1352" t="s">
        <v>15</v>
      </c>
      <c r="Y34" s="1387"/>
      <c r="Z34" s="1387"/>
      <c r="AA34" s="1353"/>
      <c r="AB34" s="296"/>
      <c r="AC34" s="482"/>
      <c r="AD34" s="1450" t="s">
        <v>541</v>
      </c>
      <c r="AE34" s="1450"/>
      <c r="AF34" s="1450"/>
      <c r="AG34" s="1450"/>
      <c r="AH34" s="482"/>
      <c r="AI34" s="484"/>
      <c r="AJ34" s="1352">
        <v>0</v>
      </c>
      <c r="AK34" s="1387"/>
      <c r="AL34" s="1353"/>
      <c r="AN34" s="1352">
        <v>744</v>
      </c>
      <c r="AO34" s="1353"/>
      <c r="AP34" s="197" t="s">
        <v>432</v>
      </c>
      <c r="AS34" s="1291">
        <f>'Control Panel'!S783</f>
        <v>0</v>
      </c>
      <c r="AT34" s="1292"/>
      <c r="AU34" s="1292"/>
      <c r="AV34" s="1293"/>
      <c r="AX34" s="1457">
        <f>'Control Panel'!T783</f>
        <v>0</v>
      </c>
      <c r="AY34" s="1457"/>
      <c r="AZ34" s="1457"/>
      <c r="BA34" s="1457"/>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47" t="s">
        <v>1305</v>
      </c>
      <c r="K38" s="1448"/>
      <c r="L38" s="1448"/>
      <c r="M38" s="1448"/>
      <c r="N38" s="1448"/>
      <c r="O38" s="1448"/>
      <c r="P38" s="1448"/>
      <c r="Q38" s="1448"/>
      <c r="R38" s="1448"/>
      <c r="S38" s="1448"/>
      <c r="T38" s="1448"/>
      <c r="U38" s="1449"/>
      <c r="X38" s="1352" t="s">
        <v>15</v>
      </c>
      <c r="Y38" s="1387"/>
      <c r="Z38" s="1387"/>
      <c r="AA38" s="1353"/>
      <c r="AB38" s="296"/>
      <c r="AC38" s="482"/>
      <c r="AD38" s="1450" t="s">
        <v>541</v>
      </c>
      <c r="AE38" s="1450"/>
      <c r="AF38" s="1450"/>
      <c r="AG38" s="1450"/>
      <c r="AH38" s="482"/>
      <c r="AI38" s="484"/>
      <c r="AJ38" s="1352">
        <v>0</v>
      </c>
      <c r="AK38" s="1387"/>
      <c r="AL38" s="1353"/>
      <c r="AN38" s="1352">
        <v>744</v>
      </c>
      <c r="AO38" s="1353"/>
      <c r="AP38" s="197" t="s">
        <v>432</v>
      </c>
      <c r="AS38" s="1291">
        <f>'Control Panel'!S784</f>
        <v>0</v>
      </c>
      <c r="AT38" s="1292"/>
      <c r="AU38" s="1292"/>
      <c r="AV38" s="1293"/>
      <c r="AX38" s="1457">
        <f>'Control Panel'!T784</f>
        <v>0</v>
      </c>
      <c r="AY38" s="1457"/>
      <c r="AZ38" s="1457"/>
      <c r="BA38" s="1457"/>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47" t="s">
        <v>1306</v>
      </c>
      <c r="K40" s="1448"/>
      <c r="L40" s="1448"/>
      <c r="M40" s="1448"/>
      <c r="N40" s="1448"/>
      <c r="O40" s="1448"/>
      <c r="P40" s="1448"/>
      <c r="Q40" s="1448"/>
      <c r="R40" s="1448"/>
      <c r="S40" s="1448"/>
      <c r="T40" s="1448"/>
      <c r="U40" s="1449"/>
      <c r="X40" s="1352" t="s">
        <v>15</v>
      </c>
      <c r="Y40" s="1387"/>
      <c r="Z40" s="1387"/>
      <c r="AA40" s="1353"/>
      <c r="AB40" s="296"/>
      <c r="AC40" s="482"/>
      <c r="AD40" s="1450" t="s">
        <v>541</v>
      </c>
      <c r="AE40" s="1450"/>
      <c r="AF40" s="1450"/>
      <c r="AG40" s="1450"/>
      <c r="AH40" s="482"/>
      <c r="AI40" s="484"/>
      <c r="AJ40" s="1352">
        <v>0</v>
      </c>
      <c r="AK40" s="1387"/>
      <c r="AL40" s="1353"/>
      <c r="AN40" s="1352">
        <v>744</v>
      </c>
      <c r="AO40" s="1353"/>
      <c r="AP40" s="197" t="s">
        <v>432</v>
      </c>
      <c r="AS40" s="1291">
        <f>'Control Panel'!S785</f>
        <v>0</v>
      </c>
      <c r="AT40" s="1292"/>
      <c r="AU40" s="1292"/>
      <c r="AV40" s="1293"/>
      <c r="AX40" s="1457">
        <f>'Control Panel'!T785</f>
        <v>0</v>
      </c>
      <c r="AY40" s="1457"/>
      <c r="AZ40" s="1457"/>
      <c r="BA40" s="1457"/>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290" t="s">
        <v>296</v>
      </c>
      <c r="AP42" s="1290"/>
      <c r="AQ42" s="1290"/>
      <c r="AR42" s="1290"/>
      <c r="AS42" s="1290"/>
      <c r="AT42" s="1290"/>
      <c r="AU42" s="1290"/>
      <c r="AV42" s="1290"/>
      <c r="AW42" s="1290"/>
      <c r="AX42" s="1377">
        <f>'Control Panel'!T786</f>
        <v>495.71999999999997</v>
      </c>
      <c r="AY42" s="1377"/>
      <c r="AZ42" s="1377"/>
      <c r="BA42" s="1377"/>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17" t="s">
        <v>479</v>
      </c>
      <c r="AM43" s="1317"/>
      <c r="AN43" s="1317"/>
      <c r="AO43" s="1317"/>
      <c r="AP43" s="1317"/>
      <c r="AQ43" s="1317"/>
      <c r="AR43" s="1317"/>
      <c r="AS43" s="1317"/>
      <c r="AT43" s="1317"/>
      <c r="AU43" s="1317"/>
      <c r="AV43" s="1317"/>
      <c r="AW43" s="1317"/>
      <c r="AX43" s="1461">
        <f>'Control Panel'!S786</f>
        <v>1.71</v>
      </c>
      <c r="AY43" s="1461"/>
      <c r="AZ43" s="1461"/>
      <c r="BA43" s="1461"/>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6"/>
      <c r="D45" s="1276"/>
      <c r="E45" s="1276"/>
      <c r="F45" s="127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6"/>
      <c r="D46" s="1276"/>
      <c r="E46" s="1276"/>
      <c r="F46" s="1276"/>
      <c r="G46" s="163"/>
      <c r="H46" s="465"/>
      <c r="I46" s="1439" t="s">
        <v>579</v>
      </c>
      <c r="J46" s="1439"/>
      <c r="K46" s="1439"/>
      <c r="L46" s="1439"/>
      <c r="M46" s="1439"/>
      <c r="N46" s="1439"/>
      <c r="O46" s="1439"/>
      <c r="P46" s="1439"/>
      <c r="Q46" s="1439"/>
      <c r="R46" s="1439"/>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36"/>
      <c r="AQ46" s="1436"/>
      <c r="AR46" s="1436"/>
      <c r="AS46" s="1436"/>
      <c r="AT46" s="1436"/>
      <c r="AU46" s="1436"/>
      <c r="AV46" s="1436"/>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6"/>
      <c r="D47" s="1276"/>
      <c r="E47" s="1276"/>
      <c r="F47" s="1276"/>
      <c r="G47" s="163"/>
      <c r="H47" s="465"/>
      <c r="I47" s="1439"/>
      <c r="J47" s="1439"/>
      <c r="K47" s="1439"/>
      <c r="L47" s="1439"/>
      <c r="M47" s="1439"/>
      <c r="N47" s="1439"/>
      <c r="O47" s="1439"/>
      <c r="P47" s="1439"/>
      <c r="Q47" s="1439"/>
      <c r="R47" s="1439"/>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36"/>
      <c r="AQ47" s="1436"/>
      <c r="AR47" s="1436"/>
      <c r="AS47" s="1436"/>
      <c r="AT47" s="1436"/>
      <c r="AU47" s="1436"/>
      <c r="AV47" s="1436"/>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6"/>
      <c r="D48" s="1276"/>
      <c r="E48" s="1276"/>
      <c r="F48" s="127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8" t="s">
        <v>368</v>
      </c>
      <c r="Y49" s="1418"/>
      <c r="Z49" s="1418"/>
      <c r="AA49" s="1418"/>
      <c r="AB49" s="1418"/>
      <c r="AC49" s="1418"/>
      <c r="AD49" s="1418"/>
      <c r="AE49" s="1418"/>
      <c r="AF49" s="1418"/>
      <c r="AG49" s="1418"/>
      <c r="AH49" s="1418"/>
      <c r="AI49" s="1418"/>
      <c r="AJ49" s="1418"/>
      <c r="AK49" s="1418"/>
      <c r="AL49" s="1418"/>
      <c r="AM49" s="1418"/>
      <c r="AN49" s="1418"/>
      <c r="AO49" s="1418"/>
      <c r="AS49" s="1418" t="s">
        <v>352</v>
      </c>
      <c r="AT49" s="1418"/>
      <c r="AU49" s="1418"/>
      <c r="AV49" s="1418"/>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56" t="s">
        <v>1232</v>
      </c>
      <c r="Y51" s="1456"/>
      <c r="Z51" s="1456"/>
      <c r="AA51" s="1456"/>
      <c r="AB51" s="1456"/>
      <c r="AC51" s="466"/>
      <c r="AD51" s="1281" t="s">
        <v>367</v>
      </c>
      <c r="AE51" s="1281"/>
      <c r="AF51" s="1281"/>
      <c r="AG51" s="1281"/>
      <c r="AH51" s="466"/>
      <c r="AI51" s="466"/>
      <c r="AJ51" s="1281" t="s">
        <v>351</v>
      </c>
      <c r="AK51" s="1281"/>
      <c r="AL51" s="1281"/>
      <c r="AM51" s="466"/>
      <c r="AN51" s="1495" t="s">
        <v>318</v>
      </c>
      <c r="AO51" s="1495"/>
      <c r="AP51" s="1495"/>
      <c r="AQ51" s="466"/>
      <c r="AS51" s="1281" t="s">
        <v>477</v>
      </c>
      <c r="AT51" s="1281"/>
      <c r="AU51" s="1281"/>
      <c r="AV51" s="1281"/>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47" t="s">
        <v>1297</v>
      </c>
      <c r="K53" s="1448"/>
      <c r="L53" s="1448"/>
      <c r="M53" s="1448"/>
      <c r="N53" s="1448"/>
      <c r="O53" s="1448"/>
      <c r="P53" s="1448"/>
      <c r="Q53" s="1448"/>
      <c r="R53" s="1448"/>
      <c r="S53" s="1448"/>
      <c r="T53" s="1448"/>
      <c r="U53" s="1449"/>
      <c r="W53" s="485"/>
      <c r="X53" s="1352" t="s">
        <v>15</v>
      </c>
      <c r="Y53" s="1387"/>
      <c r="Z53" s="1387"/>
      <c r="AA53" s="1353"/>
      <c r="AB53" s="296"/>
      <c r="AC53" s="484"/>
      <c r="AD53" s="1352" t="s">
        <v>15</v>
      </c>
      <c r="AE53" s="1387"/>
      <c r="AF53" s="1387"/>
      <c r="AG53" s="1353"/>
      <c r="AJ53" s="1352">
        <v>0</v>
      </c>
      <c r="AK53" s="1387"/>
      <c r="AL53" s="1353"/>
      <c r="AN53" s="1352">
        <v>744</v>
      </c>
      <c r="AO53" s="1353"/>
      <c r="AP53" s="197" t="s">
        <v>432</v>
      </c>
      <c r="AS53" s="1291">
        <f>'Control Panel'!U1175</f>
        <v>0</v>
      </c>
      <c r="AT53" s="1292"/>
      <c r="AU53" s="1292"/>
      <c r="AV53" s="1293"/>
      <c r="AX53" s="1415">
        <f>'Control Panel'!V1175</f>
        <v>0</v>
      </c>
      <c r="AY53" s="1415"/>
      <c r="AZ53" s="1415"/>
      <c r="BA53" s="1415"/>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47" t="s">
        <v>1298</v>
      </c>
      <c r="K55" s="1448"/>
      <c r="L55" s="1448"/>
      <c r="M55" s="1448"/>
      <c r="N55" s="1448"/>
      <c r="O55" s="1448"/>
      <c r="P55" s="1448"/>
      <c r="Q55" s="1448"/>
      <c r="R55" s="1448"/>
      <c r="S55" s="1448"/>
      <c r="T55" s="1448"/>
      <c r="U55" s="1449"/>
      <c r="W55" s="485"/>
      <c r="X55" s="1352" t="s">
        <v>15</v>
      </c>
      <c r="Y55" s="1387"/>
      <c r="Z55" s="1387"/>
      <c r="AA55" s="1353"/>
      <c r="AB55" s="296"/>
      <c r="AC55" s="484"/>
      <c r="AD55" s="1352" t="s">
        <v>15</v>
      </c>
      <c r="AE55" s="1387"/>
      <c r="AF55" s="1387"/>
      <c r="AG55" s="1353"/>
      <c r="AJ55" s="1352">
        <v>0</v>
      </c>
      <c r="AK55" s="1387"/>
      <c r="AL55" s="1353"/>
      <c r="AN55" s="1352">
        <v>744</v>
      </c>
      <c r="AO55" s="1353"/>
      <c r="AP55" s="197" t="s">
        <v>432</v>
      </c>
      <c r="AS55" s="1291">
        <f>'Control Panel'!U1176</f>
        <v>0</v>
      </c>
      <c r="AT55" s="1292"/>
      <c r="AU55" s="1292"/>
      <c r="AV55" s="1293"/>
      <c r="AX55" s="1415">
        <f>'Control Panel'!V1176</f>
        <v>0</v>
      </c>
      <c r="AY55" s="1415"/>
      <c r="AZ55" s="1415"/>
      <c r="BA55" s="1415"/>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47" t="s">
        <v>1299</v>
      </c>
      <c r="K57" s="1448"/>
      <c r="L57" s="1448"/>
      <c r="M57" s="1448"/>
      <c r="N57" s="1448"/>
      <c r="O57" s="1448"/>
      <c r="P57" s="1448"/>
      <c r="Q57" s="1448"/>
      <c r="R57" s="1448"/>
      <c r="S57" s="1448"/>
      <c r="T57" s="1448"/>
      <c r="U57" s="1449"/>
      <c r="W57" s="485"/>
      <c r="X57" s="1352" t="s">
        <v>15</v>
      </c>
      <c r="Y57" s="1387"/>
      <c r="Z57" s="1387"/>
      <c r="AA57" s="1353"/>
      <c r="AB57" s="296"/>
      <c r="AC57" s="484"/>
      <c r="AD57" s="1352" t="s">
        <v>15</v>
      </c>
      <c r="AE57" s="1387"/>
      <c r="AF57" s="1387"/>
      <c r="AG57" s="1353"/>
      <c r="AJ57" s="1352">
        <v>0</v>
      </c>
      <c r="AK57" s="1387"/>
      <c r="AL57" s="1353"/>
      <c r="AN57" s="1352">
        <v>744</v>
      </c>
      <c r="AO57" s="1353"/>
      <c r="AP57" s="197" t="s">
        <v>432</v>
      </c>
      <c r="AS57" s="1291">
        <f>'Control Panel'!U1177</f>
        <v>0</v>
      </c>
      <c r="AT57" s="1292"/>
      <c r="AU57" s="1292"/>
      <c r="AV57" s="1293"/>
      <c r="AX57" s="1415">
        <f>'Control Panel'!V1177</f>
        <v>0</v>
      </c>
      <c r="AY57" s="1415"/>
      <c r="AZ57" s="1415"/>
      <c r="BA57" s="1415"/>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47" t="s">
        <v>1300</v>
      </c>
      <c r="K59" s="1448"/>
      <c r="L59" s="1448"/>
      <c r="M59" s="1448"/>
      <c r="N59" s="1448"/>
      <c r="O59" s="1448"/>
      <c r="P59" s="1448"/>
      <c r="Q59" s="1448"/>
      <c r="R59" s="1448"/>
      <c r="S59" s="1448"/>
      <c r="T59" s="1448"/>
      <c r="U59" s="1449"/>
      <c r="W59" s="485"/>
      <c r="X59" s="1352" t="s">
        <v>15</v>
      </c>
      <c r="Y59" s="1387"/>
      <c r="Z59" s="1387"/>
      <c r="AA59" s="1353"/>
      <c r="AB59" s="296"/>
      <c r="AC59" s="484"/>
      <c r="AD59" s="1352" t="s">
        <v>15</v>
      </c>
      <c r="AE59" s="1387"/>
      <c r="AF59" s="1387"/>
      <c r="AG59" s="1353"/>
      <c r="AJ59" s="1352">
        <v>0</v>
      </c>
      <c r="AK59" s="1387"/>
      <c r="AL59" s="1353"/>
      <c r="AN59" s="1352">
        <v>744</v>
      </c>
      <c r="AO59" s="1353"/>
      <c r="AP59" s="197" t="s">
        <v>432</v>
      </c>
      <c r="AS59" s="1291">
        <f>'Control Panel'!U1178</f>
        <v>0</v>
      </c>
      <c r="AT59" s="1292"/>
      <c r="AU59" s="1292"/>
      <c r="AV59" s="1293"/>
      <c r="AX59" s="1415">
        <f>'Control Panel'!V1178</f>
        <v>0</v>
      </c>
      <c r="AY59" s="1415"/>
      <c r="AZ59" s="1415"/>
      <c r="BA59" s="1415"/>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47" t="s">
        <v>1301</v>
      </c>
      <c r="K61" s="1448"/>
      <c r="L61" s="1448"/>
      <c r="M61" s="1448"/>
      <c r="N61" s="1448"/>
      <c r="O61" s="1448"/>
      <c r="P61" s="1448"/>
      <c r="Q61" s="1448"/>
      <c r="R61" s="1448"/>
      <c r="S61" s="1448"/>
      <c r="T61" s="1448"/>
      <c r="U61" s="1449"/>
      <c r="W61" s="485"/>
      <c r="X61" s="1352" t="s">
        <v>15</v>
      </c>
      <c r="Y61" s="1387"/>
      <c r="Z61" s="1387"/>
      <c r="AA61" s="1353"/>
      <c r="AB61" s="296"/>
      <c r="AC61" s="484"/>
      <c r="AD61" s="1352" t="s">
        <v>15</v>
      </c>
      <c r="AE61" s="1387"/>
      <c r="AF61" s="1387"/>
      <c r="AG61" s="1353"/>
      <c r="AJ61" s="1352">
        <v>0</v>
      </c>
      <c r="AK61" s="1387"/>
      <c r="AL61" s="1353"/>
      <c r="AN61" s="1352">
        <v>744</v>
      </c>
      <c r="AO61" s="1353"/>
      <c r="AP61" s="197" t="s">
        <v>432</v>
      </c>
      <c r="AS61" s="1291">
        <f>'Control Panel'!U1179</f>
        <v>0</v>
      </c>
      <c r="AT61" s="1292"/>
      <c r="AU61" s="1292"/>
      <c r="AV61" s="1293"/>
      <c r="AX61" s="1415">
        <f>'Control Panel'!V1179</f>
        <v>0</v>
      </c>
      <c r="AY61" s="1415"/>
      <c r="AZ61" s="1415"/>
      <c r="BA61" s="1415"/>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47" t="s">
        <v>1302</v>
      </c>
      <c r="K65" s="1448"/>
      <c r="L65" s="1448"/>
      <c r="M65" s="1448"/>
      <c r="N65" s="1448"/>
      <c r="O65" s="1448"/>
      <c r="P65" s="1448"/>
      <c r="Q65" s="1448"/>
      <c r="R65" s="1448"/>
      <c r="S65" s="1448"/>
      <c r="T65" s="1448"/>
      <c r="U65" s="1449"/>
      <c r="W65" s="485"/>
      <c r="X65" s="1352" t="s">
        <v>15</v>
      </c>
      <c r="Y65" s="1387"/>
      <c r="Z65" s="1387"/>
      <c r="AA65" s="1353"/>
      <c r="AB65" s="296"/>
      <c r="AC65" s="484"/>
      <c r="AD65" s="1352" t="s">
        <v>15</v>
      </c>
      <c r="AE65" s="1387"/>
      <c r="AF65" s="1387"/>
      <c r="AG65" s="1353"/>
      <c r="AJ65" s="1352">
        <v>0</v>
      </c>
      <c r="AK65" s="1387"/>
      <c r="AL65" s="1353"/>
      <c r="AN65" s="1352">
        <v>744</v>
      </c>
      <c r="AO65" s="1353"/>
      <c r="AP65" s="197" t="s">
        <v>432</v>
      </c>
      <c r="AS65" s="1291">
        <f>'Control Panel'!U1180</f>
        <v>0</v>
      </c>
      <c r="AT65" s="1292"/>
      <c r="AU65" s="1292"/>
      <c r="AV65" s="1293"/>
      <c r="AX65" s="1415">
        <f>'Control Panel'!V1180</f>
        <v>0</v>
      </c>
      <c r="AY65" s="1415"/>
      <c r="AZ65" s="1415"/>
      <c r="BA65" s="1415"/>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47" t="s">
        <v>1303</v>
      </c>
      <c r="K67" s="1448"/>
      <c r="L67" s="1448"/>
      <c r="M67" s="1448"/>
      <c r="N67" s="1448"/>
      <c r="O67" s="1448"/>
      <c r="P67" s="1448"/>
      <c r="Q67" s="1448"/>
      <c r="R67" s="1448"/>
      <c r="S67" s="1448"/>
      <c r="T67" s="1448"/>
      <c r="U67" s="1449"/>
      <c r="W67" s="485"/>
      <c r="X67" s="1352" t="s">
        <v>15</v>
      </c>
      <c r="Y67" s="1387"/>
      <c r="Z67" s="1387"/>
      <c r="AA67" s="1353"/>
      <c r="AB67" s="296"/>
      <c r="AC67" s="484"/>
      <c r="AD67" s="1352" t="s">
        <v>15</v>
      </c>
      <c r="AE67" s="1387"/>
      <c r="AF67" s="1387"/>
      <c r="AG67" s="1353"/>
      <c r="AJ67" s="1352">
        <v>0</v>
      </c>
      <c r="AK67" s="1387"/>
      <c r="AL67" s="1353"/>
      <c r="AN67" s="1352">
        <v>744</v>
      </c>
      <c r="AO67" s="1353"/>
      <c r="AP67" s="197" t="s">
        <v>432</v>
      </c>
      <c r="AS67" s="1291">
        <f>'Control Panel'!U1181</f>
        <v>0</v>
      </c>
      <c r="AT67" s="1292"/>
      <c r="AU67" s="1292"/>
      <c r="AV67" s="1293"/>
      <c r="AX67" s="1415">
        <f>'Control Panel'!V1181</f>
        <v>0</v>
      </c>
      <c r="AY67" s="1415"/>
      <c r="AZ67" s="1415"/>
      <c r="BA67" s="1415"/>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47" t="s">
        <v>1304</v>
      </c>
      <c r="K69" s="1448"/>
      <c r="L69" s="1448"/>
      <c r="M69" s="1448"/>
      <c r="N69" s="1448"/>
      <c r="O69" s="1448"/>
      <c r="P69" s="1448"/>
      <c r="Q69" s="1448"/>
      <c r="R69" s="1448"/>
      <c r="S69" s="1448"/>
      <c r="T69" s="1448"/>
      <c r="U69" s="1449"/>
      <c r="W69" s="485"/>
      <c r="X69" s="1352" t="s">
        <v>15</v>
      </c>
      <c r="Y69" s="1387"/>
      <c r="Z69" s="1387"/>
      <c r="AA69" s="1353"/>
      <c r="AB69" s="296"/>
      <c r="AC69" s="484"/>
      <c r="AD69" s="1352" t="s">
        <v>15</v>
      </c>
      <c r="AE69" s="1387"/>
      <c r="AF69" s="1387"/>
      <c r="AG69" s="1353"/>
      <c r="AJ69" s="1352">
        <v>0</v>
      </c>
      <c r="AK69" s="1387"/>
      <c r="AL69" s="1353"/>
      <c r="AN69" s="1352">
        <v>744</v>
      </c>
      <c r="AO69" s="1353"/>
      <c r="AP69" s="197" t="s">
        <v>432</v>
      </c>
      <c r="AS69" s="1291">
        <f>'Control Panel'!U1182</f>
        <v>0</v>
      </c>
      <c r="AT69" s="1292"/>
      <c r="AU69" s="1292"/>
      <c r="AV69" s="1293"/>
      <c r="AX69" s="1415">
        <f>'Control Panel'!V1182</f>
        <v>0</v>
      </c>
      <c r="AY69" s="1415"/>
      <c r="AZ69" s="1415"/>
      <c r="BA69" s="1415"/>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47" t="s">
        <v>1306</v>
      </c>
      <c r="K73" s="1448"/>
      <c r="L73" s="1448"/>
      <c r="M73" s="1448"/>
      <c r="N73" s="1448"/>
      <c r="O73" s="1448"/>
      <c r="P73" s="1448"/>
      <c r="Q73" s="1448"/>
      <c r="R73" s="1448"/>
      <c r="S73" s="1448"/>
      <c r="T73" s="1448"/>
      <c r="U73" s="1449"/>
      <c r="W73" s="485"/>
      <c r="X73" s="1352" t="s">
        <v>15</v>
      </c>
      <c r="Y73" s="1387"/>
      <c r="Z73" s="1387"/>
      <c r="AA73" s="1353"/>
      <c r="AB73" s="296"/>
      <c r="AC73" s="484"/>
      <c r="AD73" s="1352" t="s">
        <v>15</v>
      </c>
      <c r="AE73" s="1387"/>
      <c r="AF73" s="1387"/>
      <c r="AG73" s="1353"/>
      <c r="AJ73" s="1352">
        <v>0</v>
      </c>
      <c r="AK73" s="1387"/>
      <c r="AL73" s="1353"/>
      <c r="AN73" s="1352">
        <v>744</v>
      </c>
      <c r="AO73" s="1353"/>
      <c r="AP73" s="197" t="s">
        <v>432</v>
      </c>
      <c r="AS73" s="1291">
        <f>'Control Panel'!U1183</f>
        <v>0</v>
      </c>
      <c r="AT73" s="1292"/>
      <c r="AU73" s="1292"/>
      <c r="AV73" s="1293"/>
      <c r="AX73" s="1415">
        <f>'Control Panel'!V1183</f>
        <v>0</v>
      </c>
      <c r="AY73" s="1415"/>
      <c r="AZ73" s="1415"/>
      <c r="BA73" s="1415"/>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47" t="s">
        <v>4644</v>
      </c>
      <c r="K75" s="1448"/>
      <c r="L75" s="1448"/>
      <c r="M75" s="1448"/>
      <c r="N75" s="1448"/>
      <c r="O75" s="1448"/>
      <c r="P75" s="1448"/>
      <c r="Q75" s="1448"/>
      <c r="R75" s="1448"/>
      <c r="S75" s="1448"/>
      <c r="T75" s="1448"/>
      <c r="U75" s="1449"/>
      <c r="W75" s="485"/>
      <c r="X75" s="1352" t="s">
        <v>15</v>
      </c>
      <c r="Y75" s="1387"/>
      <c r="Z75" s="1387"/>
      <c r="AA75" s="1353"/>
      <c r="AB75" s="296"/>
      <c r="AC75" s="484"/>
      <c r="AD75" s="1352" t="s">
        <v>15</v>
      </c>
      <c r="AE75" s="1387"/>
      <c r="AF75" s="1387"/>
      <c r="AG75" s="1353"/>
      <c r="AJ75" s="1352">
        <v>0</v>
      </c>
      <c r="AK75" s="1387"/>
      <c r="AL75" s="1353"/>
      <c r="AN75" s="1352">
        <v>744</v>
      </c>
      <c r="AO75" s="1353"/>
      <c r="AP75" s="197" t="s">
        <v>432</v>
      </c>
      <c r="AS75" s="1291">
        <f>'Control Panel'!U1184</f>
        <v>0</v>
      </c>
      <c r="AT75" s="1292"/>
      <c r="AU75" s="1292"/>
      <c r="AV75" s="1293"/>
      <c r="AX75" s="1415">
        <f>'Control Panel'!V1184</f>
        <v>0</v>
      </c>
      <c r="AY75" s="1415"/>
      <c r="AZ75" s="1415"/>
      <c r="BA75" s="1415"/>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22"/>
      <c r="U77" s="1322"/>
      <c r="V77" s="1322"/>
      <c r="W77" s="1322"/>
      <c r="X77" s="1322"/>
      <c r="Y77" s="1322"/>
      <c r="Z77" s="196"/>
      <c r="AA77" s="163"/>
      <c r="AB77" s="163"/>
      <c r="AC77" s="1322"/>
      <c r="AD77" s="1322"/>
      <c r="AE77" s="1322"/>
      <c r="AF77" s="1322"/>
      <c r="AG77" s="1322"/>
      <c r="AH77" s="1322"/>
      <c r="AI77" s="163"/>
      <c r="AJ77" s="163"/>
      <c r="AK77" s="163"/>
      <c r="AL77" s="1313" t="s">
        <v>355</v>
      </c>
      <c r="AM77" s="1313"/>
      <c r="AN77" s="1313"/>
      <c r="AO77" s="1313"/>
      <c r="AP77" s="1313"/>
      <c r="AQ77" s="1313"/>
      <c r="AR77" s="1313"/>
      <c r="AS77" s="1313"/>
      <c r="AT77" s="1313"/>
      <c r="AU77" s="1313"/>
      <c r="AV77" s="1313"/>
      <c r="AW77" s="1313"/>
      <c r="AX77" s="1377">
        <f>'Control Panel'!V1185</f>
        <v>0</v>
      </c>
      <c r="AY77" s="1377"/>
      <c r="AZ77" s="1377"/>
      <c r="BA77" s="1377"/>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17" t="s">
        <v>478</v>
      </c>
      <c r="AM79" s="1317"/>
      <c r="AN79" s="1317"/>
      <c r="AO79" s="1317"/>
      <c r="AP79" s="1317"/>
      <c r="AQ79" s="1317"/>
      <c r="AR79" s="1317"/>
      <c r="AS79" s="1317"/>
      <c r="AT79" s="1317"/>
      <c r="AU79" s="1317"/>
      <c r="AV79" s="1317"/>
      <c r="AW79" s="1317"/>
      <c r="AX79" s="1434">
        <f>'Control Panel'!U1185</f>
        <v>0</v>
      </c>
      <c r="AY79" s="1434"/>
      <c r="AZ79" s="1434"/>
      <c r="BA79" s="1434"/>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21"/>
      <c r="AD80" s="1321"/>
      <c r="AE80" s="1321"/>
      <c r="AF80" s="1321"/>
      <c r="AG80" s="1321"/>
      <c r="AH80" s="1321"/>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52" t="s">
        <v>580</v>
      </c>
      <c r="J83" s="1452"/>
      <c r="K83" s="1452"/>
      <c r="L83" s="1452"/>
      <c r="M83" s="1452"/>
      <c r="N83" s="1452"/>
      <c r="O83" s="1452"/>
      <c r="P83" s="1452"/>
      <c r="Q83" s="1452"/>
      <c r="R83" s="145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36"/>
      <c r="AQ83" s="1436"/>
      <c r="AR83" s="1436"/>
      <c r="AS83" s="1436"/>
      <c r="AT83" s="1436"/>
      <c r="AU83" s="1436"/>
      <c r="AV83" s="1436"/>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52"/>
      <c r="J84" s="1452"/>
      <c r="K84" s="1452"/>
      <c r="L84" s="1452"/>
      <c r="M84" s="1452"/>
      <c r="N84" s="1452"/>
      <c r="O84" s="1452"/>
      <c r="P84" s="1452"/>
      <c r="Q84" s="1452"/>
      <c r="R84" s="145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36"/>
      <c r="AQ84" s="1436"/>
      <c r="AR84" s="1436"/>
      <c r="AS84" s="1436"/>
      <c r="AT84" s="1436"/>
      <c r="AU84" s="1436"/>
      <c r="AV84" s="1436"/>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8" t="s">
        <v>3520</v>
      </c>
      <c r="Y86" s="1418"/>
      <c r="Z86" s="1418"/>
      <c r="AA86" s="1418"/>
      <c r="AB86" s="1418"/>
      <c r="AC86" s="1418"/>
      <c r="AD86" s="1418"/>
      <c r="AE86" s="1418"/>
      <c r="AF86" s="1418"/>
      <c r="AG86" s="1418"/>
      <c r="AH86" s="1418"/>
      <c r="AI86" s="1418"/>
      <c r="AJ86" s="1418"/>
      <c r="AK86" s="1418"/>
      <c r="AL86" s="1418"/>
      <c r="AM86" s="1418"/>
      <c r="AN86" s="1418"/>
      <c r="AO86" s="1418"/>
      <c r="AR86" s="1418" t="s">
        <v>352</v>
      </c>
      <c r="AS86" s="1418"/>
      <c r="AT86" s="1418"/>
      <c r="AU86" s="1418"/>
      <c r="AV86" s="1418"/>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81" t="s">
        <v>1232</v>
      </c>
      <c r="X88" s="1281"/>
      <c r="Y88" s="1281"/>
      <c r="Z88" s="1281"/>
      <c r="AA88" s="1281"/>
      <c r="AB88" s="1281"/>
      <c r="AD88" s="1301" t="s">
        <v>367</v>
      </c>
      <c r="AE88" s="1301"/>
      <c r="AF88" s="1301"/>
      <c r="AG88" s="1301"/>
      <c r="AH88" s="1301"/>
      <c r="AI88" s="466"/>
      <c r="AJ88" s="1281" t="s">
        <v>351</v>
      </c>
      <c r="AK88" s="1281"/>
      <c r="AL88" s="1281"/>
      <c r="AM88" s="466"/>
      <c r="AN88" s="1281" t="s">
        <v>318</v>
      </c>
      <c r="AO88" s="1281"/>
      <c r="AP88" s="1281"/>
      <c r="AS88" s="1281" t="s">
        <v>477</v>
      </c>
      <c r="AT88" s="1281"/>
      <c r="AU88" s="1281"/>
      <c r="AV88" s="1281"/>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43" t="s">
        <v>1297</v>
      </c>
      <c r="K90" s="1444"/>
      <c r="L90" s="1444"/>
      <c r="M90" s="1444"/>
      <c r="N90" s="1444"/>
      <c r="O90" s="1444"/>
      <c r="P90" s="1444"/>
      <c r="Q90" s="1444"/>
      <c r="R90" s="1444"/>
      <c r="S90" s="1444"/>
      <c r="T90" s="1444"/>
      <c r="U90" s="1445"/>
      <c r="X90" s="1352" t="s">
        <v>15</v>
      </c>
      <c r="Y90" s="1387"/>
      <c r="Z90" s="1387"/>
      <c r="AA90" s="1353"/>
      <c r="AD90" s="1352" t="s">
        <v>15</v>
      </c>
      <c r="AE90" s="1387"/>
      <c r="AF90" s="1387"/>
      <c r="AG90" s="1353"/>
      <c r="AJ90" s="1352">
        <v>0</v>
      </c>
      <c r="AK90" s="1387"/>
      <c r="AL90" s="1353"/>
      <c r="AN90" s="1352">
        <v>744</v>
      </c>
      <c r="AO90" s="1353"/>
      <c r="AP90" s="197" t="s">
        <v>432</v>
      </c>
      <c r="AS90" s="1291">
        <f>'Control Panel'!T1225</f>
        <v>0</v>
      </c>
      <c r="AT90" s="1292"/>
      <c r="AU90" s="1292"/>
      <c r="AV90" s="1293"/>
      <c r="AX90" s="1415">
        <f>'Control Panel'!U1225</f>
        <v>0</v>
      </c>
      <c r="AY90" s="1415"/>
      <c r="AZ90" s="1415"/>
      <c r="BA90" s="1415"/>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43" t="s">
        <v>1298</v>
      </c>
      <c r="K92" s="1444"/>
      <c r="L92" s="1444"/>
      <c r="M92" s="1444"/>
      <c r="N92" s="1444"/>
      <c r="O92" s="1444"/>
      <c r="P92" s="1444"/>
      <c r="Q92" s="1444"/>
      <c r="R92" s="1444"/>
      <c r="S92" s="1444"/>
      <c r="T92" s="1444"/>
      <c r="U92" s="1445"/>
      <c r="X92" s="1352" t="s">
        <v>15</v>
      </c>
      <c r="Y92" s="1387"/>
      <c r="Z92" s="1387"/>
      <c r="AA92" s="1353"/>
      <c r="AD92" s="1352" t="s">
        <v>15</v>
      </c>
      <c r="AE92" s="1387"/>
      <c r="AF92" s="1387"/>
      <c r="AG92" s="1353"/>
      <c r="AJ92" s="1352">
        <v>0</v>
      </c>
      <c r="AK92" s="1387"/>
      <c r="AL92" s="1353"/>
      <c r="AN92" s="1352">
        <v>744</v>
      </c>
      <c r="AO92" s="1353"/>
      <c r="AP92" s="197" t="s">
        <v>432</v>
      </c>
      <c r="AS92" s="1291">
        <f>'Control Panel'!T1226</f>
        <v>0</v>
      </c>
      <c r="AT92" s="1292"/>
      <c r="AU92" s="1292"/>
      <c r="AV92" s="1293"/>
      <c r="AX92" s="1415">
        <f>'Control Panel'!U1226</f>
        <v>0</v>
      </c>
      <c r="AY92" s="1415"/>
      <c r="AZ92" s="1415"/>
      <c r="BA92" s="1415"/>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43" t="s">
        <v>1299</v>
      </c>
      <c r="K94" s="1444"/>
      <c r="L94" s="1444"/>
      <c r="M94" s="1444"/>
      <c r="N94" s="1444"/>
      <c r="O94" s="1444"/>
      <c r="P94" s="1444"/>
      <c r="Q94" s="1444"/>
      <c r="R94" s="1444"/>
      <c r="S94" s="1444"/>
      <c r="T94" s="1444"/>
      <c r="U94" s="1445"/>
      <c r="X94" s="1352" t="s">
        <v>15</v>
      </c>
      <c r="Y94" s="1387"/>
      <c r="Z94" s="1387"/>
      <c r="AA94" s="1353"/>
      <c r="AD94" s="1352" t="s">
        <v>15</v>
      </c>
      <c r="AE94" s="1387"/>
      <c r="AF94" s="1387"/>
      <c r="AG94" s="1353"/>
      <c r="AJ94" s="1352">
        <v>0</v>
      </c>
      <c r="AK94" s="1387"/>
      <c r="AL94" s="1353"/>
      <c r="AN94" s="1352">
        <v>744</v>
      </c>
      <c r="AO94" s="1353"/>
      <c r="AP94" s="197" t="s">
        <v>432</v>
      </c>
      <c r="AS94" s="1291">
        <f>'Control Panel'!T1227</f>
        <v>0</v>
      </c>
      <c r="AT94" s="1292"/>
      <c r="AU94" s="1292"/>
      <c r="AV94" s="1293"/>
      <c r="AX94" s="1415">
        <f>'Control Panel'!U1227</f>
        <v>0</v>
      </c>
      <c r="AY94" s="1415"/>
      <c r="AZ94" s="1415"/>
      <c r="BA94" s="1415"/>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43" t="s">
        <v>1300</v>
      </c>
      <c r="K96" s="1444"/>
      <c r="L96" s="1444"/>
      <c r="M96" s="1444"/>
      <c r="N96" s="1444"/>
      <c r="O96" s="1444"/>
      <c r="P96" s="1444"/>
      <c r="Q96" s="1444"/>
      <c r="R96" s="1444"/>
      <c r="S96" s="1444"/>
      <c r="T96" s="1444"/>
      <c r="U96" s="1445"/>
      <c r="X96" s="1352" t="s">
        <v>15</v>
      </c>
      <c r="Y96" s="1387"/>
      <c r="Z96" s="1387"/>
      <c r="AA96" s="1353"/>
      <c r="AD96" s="1352" t="s">
        <v>15</v>
      </c>
      <c r="AE96" s="1387"/>
      <c r="AF96" s="1387"/>
      <c r="AG96" s="1353"/>
      <c r="AJ96" s="1352">
        <v>0</v>
      </c>
      <c r="AK96" s="1387"/>
      <c r="AL96" s="1353"/>
      <c r="AN96" s="1352">
        <v>744</v>
      </c>
      <c r="AO96" s="1353"/>
      <c r="AP96" s="197" t="s">
        <v>432</v>
      </c>
      <c r="AS96" s="1291">
        <f>'Control Panel'!T1228</f>
        <v>0</v>
      </c>
      <c r="AT96" s="1292"/>
      <c r="AU96" s="1292"/>
      <c r="AV96" s="1293"/>
      <c r="AX96" s="1415">
        <f>'Control Panel'!U1228</f>
        <v>0</v>
      </c>
      <c r="AY96" s="1415"/>
      <c r="AZ96" s="1415"/>
      <c r="BA96" s="1415"/>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43" t="s">
        <v>1301</v>
      </c>
      <c r="K98" s="1444"/>
      <c r="L98" s="1444"/>
      <c r="M98" s="1444"/>
      <c r="N98" s="1444"/>
      <c r="O98" s="1444"/>
      <c r="P98" s="1444"/>
      <c r="Q98" s="1444"/>
      <c r="R98" s="1444"/>
      <c r="S98" s="1444"/>
      <c r="T98" s="1444"/>
      <c r="U98" s="1445"/>
      <c r="X98" s="1352" t="s">
        <v>15</v>
      </c>
      <c r="Y98" s="1387"/>
      <c r="Z98" s="1387"/>
      <c r="AA98" s="1353"/>
      <c r="AD98" s="1352" t="s">
        <v>15</v>
      </c>
      <c r="AE98" s="1387"/>
      <c r="AF98" s="1387"/>
      <c r="AG98" s="1353"/>
      <c r="AJ98" s="1352">
        <v>0</v>
      </c>
      <c r="AK98" s="1387"/>
      <c r="AL98" s="1353"/>
      <c r="AN98" s="1352">
        <v>744</v>
      </c>
      <c r="AO98" s="1353"/>
      <c r="AP98" s="197" t="s">
        <v>432</v>
      </c>
      <c r="AS98" s="1291">
        <f>'Control Panel'!T1229</f>
        <v>0</v>
      </c>
      <c r="AT98" s="1292"/>
      <c r="AU98" s="1292"/>
      <c r="AV98" s="1293"/>
      <c r="AX98" s="1415">
        <f>'Control Panel'!U1229</f>
        <v>0</v>
      </c>
      <c r="AY98" s="1415"/>
      <c r="AZ98" s="1415"/>
      <c r="BA98" s="1415"/>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43" t="s">
        <v>1302</v>
      </c>
      <c r="K102" s="1444"/>
      <c r="L102" s="1444"/>
      <c r="M102" s="1444"/>
      <c r="N102" s="1444"/>
      <c r="O102" s="1444"/>
      <c r="P102" s="1444"/>
      <c r="Q102" s="1444"/>
      <c r="R102" s="1444"/>
      <c r="S102" s="1444"/>
      <c r="T102" s="1444"/>
      <c r="U102" s="1445"/>
      <c r="X102" s="1352" t="s">
        <v>15</v>
      </c>
      <c r="Y102" s="1387"/>
      <c r="Z102" s="1387"/>
      <c r="AA102" s="1353"/>
      <c r="AD102" s="1352" t="s">
        <v>15</v>
      </c>
      <c r="AE102" s="1387"/>
      <c r="AF102" s="1387"/>
      <c r="AG102" s="1353"/>
      <c r="AJ102" s="1352">
        <v>0</v>
      </c>
      <c r="AK102" s="1387"/>
      <c r="AL102" s="1353"/>
      <c r="AN102" s="1352">
        <v>744</v>
      </c>
      <c r="AO102" s="1353"/>
      <c r="AP102" s="197" t="s">
        <v>432</v>
      </c>
      <c r="AS102" s="1291">
        <f>'Control Panel'!T1230</f>
        <v>0</v>
      </c>
      <c r="AT102" s="1292"/>
      <c r="AU102" s="1292"/>
      <c r="AV102" s="1293"/>
      <c r="AX102" s="1415">
        <f>'Control Panel'!U1230</f>
        <v>0</v>
      </c>
      <c r="AY102" s="1415"/>
      <c r="AZ102" s="1415"/>
      <c r="BA102" s="1415"/>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43" t="s">
        <v>1303</v>
      </c>
      <c r="K104" s="1444"/>
      <c r="L104" s="1444"/>
      <c r="M104" s="1444"/>
      <c r="N104" s="1444"/>
      <c r="O104" s="1444"/>
      <c r="P104" s="1444"/>
      <c r="Q104" s="1444"/>
      <c r="R104" s="1444"/>
      <c r="S104" s="1444"/>
      <c r="T104" s="1444"/>
      <c r="U104" s="1445"/>
      <c r="X104" s="1352" t="s">
        <v>15</v>
      </c>
      <c r="Y104" s="1387"/>
      <c r="Z104" s="1387"/>
      <c r="AA104" s="1353"/>
      <c r="AD104" s="1352" t="s">
        <v>15</v>
      </c>
      <c r="AE104" s="1387"/>
      <c r="AF104" s="1387"/>
      <c r="AG104" s="1353"/>
      <c r="AJ104" s="1352">
        <v>0</v>
      </c>
      <c r="AK104" s="1387"/>
      <c r="AL104" s="1353"/>
      <c r="AN104" s="1352">
        <v>744</v>
      </c>
      <c r="AO104" s="1353"/>
      <c r="AP104" s="197" t="s">
        <v>432</v>
      </c>
      <c r="AS104" s="1291">
        <f>'Control Panel'!T1231</f>
        <v>0</v>
      </c>
      <c r="AT104" s="1292"/>
      <c r="AU104" s="1292"/>
      <c r="AV104" s="1293"/>
      <c r="AX104" s="1415">
        <f>'Control Panel'!U1231</f>
        <v>0</v>
      </c>
      <c r="AY104" s="1415"/>
      <c r="AZ104" s="1415"/>
      <c r="BA104" s="1415"/>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43" t="s">
        <v>1304</v>
      </c>
      <c r="K106" s="1444"/>
      <c r="L106" s="1444"/>
      <c r="M106" s="1444"/>
      <c r="N106" s="1444"/>
      <c r="O106" s="1444"/>
      <c r="P106" s="1444"/>
      <c r="Q106" s="1444"/>
      <c r="R106" s="1444"/>
      <c r="S106" s="1444"/>
      <c r="T106" s="1444"/>
      <c r="U106" s="1445"/>
      <c r="X106" s="1352" t="s">
        <v>15</v>
      </c>
      <c r="Y106" s="1387"/>
      <c r="Z106" s="1387"/>
      <c r="AA106" s="1353"/>
      <c r="AD106" s="1352" t="s">
        <v>15</v>
      </c>
      <c r="AE106" s="1387"/>
      <c r="AF106" s="1387"/>
      <c r="AG106" s="1353"/>
      <c r="AJ106" s="1352">
        <v>0</v>
      </c>
      <c r="AK106" s="1387"/>
      <c r="AL106" s="1353"/>
      <c r="AN106" s="1352">
        <v>744</v>
      </c>
      <c r="AO106" s="1353"/>
      <c r="AP106" s="197" t="s">
        <v>432</v>
      </c>
      <c r="AS106" s="1291">
        <f>'Control Panel'!T1232</f>
        <v>0</v>
      </c>
      <c r="AT106" s="1292"/>
      <c r="AU106" s="1292"/>
      <c r="AV106" s="1293"/>
      <c r="AX106" s="1415">
        <f>'Control Panel'!U1232</f>
        <v>0</v>
      </c>
      <c r="AY106" s="1415"/>
      <c r="AZ106" s="1415"/>
      <c r="BA106" s="1415"/>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43" t="s">
        <v>1305</v>
      </c>
      <c r="K110" s="1444"/>
      <c r="L110" s="1444"/>
      <c r="M110" s="1444"/>
      <c r="N110" s="1444"/>
      <c r="O110" s="1444"/>
      <c r="P110" s="1444"/>
      <c r="Q110" s="1444"/>
      <c r="R110" s="1444"/>
      <c r="S110" s="1444"/>
      <c r="T110" s="1444"/>
      <c r="U110" s="1445"/>
      <c r="X110" s="1352" t="s">
        <v>15</v>
      </c>
      <c r="Y110" s="1387"/>
      <c r="Z110" s="1387"/>
      <c r="AA110" s="1353"/>
      <c r="AD110" s="1352" t="s">
        <v>15</v>
      </c>
      <c r="AE110" s="1387"/>
      <c r="AF110" s="1387"/>
      <c r="AG110" s="1353"/>
      <c r="AJ110" s="1352">
        <v>0</v>
      </c>
      <c r="AK110" s="1387"/>
      <c r="AL110" s="1353"/>
      <c r="AN110" s="1352">
        <v>744</v>
      </c>
      <c r="AO110" s="1353"/>
      <c r="AP110" s="197" t="s">
        <v>432</v>
      </c>
      <c r="AS110" s="1291">
        <f>'Control Panel'!T1233</f>
        <v>0</v>
      </c>
      <c r="AT110" s="1292"/>
      <c r="AU110" s="1292"/>
      <c r="AV110" s="1293"/>
      <c r="AX110" s="1415">
        <f>'Control Panel'!U1233</f>
        <v>0</v>
      </c>
      <c r="AY110" s="1415"/>
      <c r="AZ110" s="1415"/>
      <c r="BA110" s="1415"/>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43" t="s">
        <v>1306</v>
      </c>
      <c r="K112" s="1444"/>
      <c r="L112" s="1444"/>
      <c r="M112" s="1444"/>
      <c r="N112" s="1444"/>
      <c r="O112" s="1444"/>
      <c r="P112" s="1444"/>
      <c r="Q112" s="1444"/>
      <c r="R112" s="1444"/>
      <c r="S112" s="1444"/>
      <c r="T112" s="1444"/>
      <c r="U112" s="1445"/>
      <c r="X112" s="1352" t="s">
        <v>15</v>
      </c>
      <c r="Y112" s="1387"/>
      <c r="Z112" s="1387"/>
      <c r="AA112" s="1353"/>
      <c r="AD112" s="1352" t="s">
        <v>15</v>
      </c>
      <c r="AE112" s="1387"/>
      <c r="AF112" s="1387"/>
      <c r="AG112" s="1353"/>
      <c r="AJ112" s="1352">
        <v>0</v>
      </c>
      <c r="AK112" s="1387"/>
      <c r="AL112" s="1353"/>
      <c r="AN112" s="1352">
        <v>744</v>
      </c>
      <c r="AO112" s="1353"/>
      <c r="AP112" s="197" t="s">
        <v>432</v>
      </c>
      <c r="AS112" s="1291">
        <f>'Control Panel'!T1234</f>
        <v>0</v>
      </c>
      <c r="AT112" s="1292"/>
      <c r="AU112" s="1292"/>
      <c r="AV112" s="1293"/>
      <c r="AX112" s="1415">
        <f>'Control Panel'!U1234</f>
        <v>0</v>
      </c>
      <c r="AY112" s="1415"/>
      <c r="AZ112" s="1415"/>
      <c r="BA112" s="1415"/>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22"/>
      <c r="U114" s="1322"/>
      <c r="V114" s="1322"/>
      <c r="W114" s="1322"/>
      <c r="X114" s="1322"/>
      <c r="Y114" s="1322"/>
      <c r="Z114" s="163"/>
      <c r="AA114" s="163"/>
      <c r="AB114" s="163"/>
      <c r="AC114" s="1322"/>
      <c r="AD114" s="1322"/>
      <c r="AE114" s="1322"/>
      <c r="AF114" s="1322"/>
      <c r="AG114" s="1322"/>
      <c r="AH114" s="1322"/>
      <c r="AI114" s="163"/>
      <c r="AJ114" s="163"/>
      <c r="AK114" s="163"/>
      <c r="AL114" s="163"/>
      <c r="AM114" s="163"/>
      <c r="AN114" s="163"/>
      <c r="AO114" s="1313" t="s">
        <v>353</v>
      </c>
      <c r="AP114" s="1313"/>
      <c r="AQ114" s="1313"/>
      <c r="AR114" s="1313"/>
      <c r="AS114" s="1313"/>
      <c r="AT114" s="1313"/>
      <c r="AU114" s="1313"/>
      <c r="AV114" s="1313"/>
      <c r="AW114" s="1313"/>
      <c r="AX114" s="1377">
        <f>'Control Panel'!U1235</f>
        <v>0</v>
      </c>
      <c r="AY114" s="1377"/>
      <c r="AZ114" s="1377"/>
      <c r="BA114" s="1377"/>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17" t="s">
        <v>480</v>
      </c>
      <c r="AN115" s="1317"/>
      <c r="AO115" s="1317"/>
      <c r="AP115" s="1317"/>
      <c r="AQ115" s="1317"/>
      <c r="AR115" s="1317"/>
      <c r="AS115" s="1317"/>
      <c r="AT115" s="1317"/>
      <c r="AU115" s="1317"/>
      <c r="AV115" s="1317"/>
      <c r="AW115" s="1317"/>
      <c r="AX115" s="1434">
        <f>'Control Panel'!T1235</f>
        <v>0</v>
      </c>
      <c r="AY115" s="1434"/>
      <c r="AZ115" s="1434"/>
      <c r="BA115" s="1434"/>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6"/>
      <c r="D117" s="1276"/>
      <c r="E117" s="1276"/>
      <c r="F117" s="127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6"/>
      <c r="D118" s="1276"/>
      <c r="E118" s="1276"/>
      <c r="F118" s="1276"/>
      <c r="G118" s="163"/>
      <c r="H118" s="163"/>
      <c r="I118" s="1452" t="s">
        <v>581</v>
      </c>
      <c r="J118" s="1452"/>
      <c r="K118" s="1452"/>
      <c r="L118" s="1452"/>
      <c r="M118" s="1452"/>
      <c r="N118" s="1452"/>
      <c r="O118" s="1452"/>
      <c r="P118" s="1452"/>
      <c r="Q118" s="1452"/>
      <c r="R118" s="145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36"/>
      <c r="AQ118" s="1436"/>
      <c r="AR118" s="1436"/>
      <c r="AS118" s="1436"/>
      <c r="AT118" s="1436"/>
      <c r="AU118" s="1436"/>
      <c r="AV118" s="1436"/>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6"/>
      <c r="D119" s="1276"/>
      <c r="E119" s="1276"/>
      <c r="F119" s="1276"/>
      <c r="G119" s="163"/>
      <c r="H119" s="163"/>
      <c r="I119" s="1452"/>
      <c r="J119" s="1452"/>
      <c r="K119" s="1452"/>
      <c r="L119" s="1452"/>
      <c r="M119" s="1452"/>
      <c r="N119" s="1452"/>
      <c r="O119" s="1452"/>
      <c r="P119" s="1452"/>
      <c r="Q119" s="1452"/>
      <c r="R119" s="145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36"/>
      <c r="AQ119" s="1436"/>
      <c r="AR119" s="1436"/>
      <c r="AS119" s="1436"/>
      <c r="AT119" s="1436"/>
      <c r="AU119" s="1436"/>
      <c r="AV119" s="1436"/>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6"/>
      <c r="D120" s="1276"/>
      <c r="E120" s="1276"/>
      <c r="F120" s="127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8" t="s">
        <v>519</v>
      </c>
      <c r="Y121" s="1418"/>
      <c r="Z121" s="1418"/>
      <c r="AA121" s="1418"/>
      <c r="AB121" s="1418"/>
      <c r="AC121" s="1418"/>
      <c r="AD121" s="1418"/>
      <c r="AE121" s="1418"/>
      <c r="AF121" s="1418"/>
      <c r="AG121" s="1418"/>
      <c r="AH121" s="1418"/>
      <c r="AI121" s="1418"/>
      <c r="AJ121" s="1418"/>
      <c r="AK121" s="1418"/>
      <c r="AL121" s="1418"/>
      <c r="AM121" s="1418"/>
      <c r="AN121" s="1418"/>
      <c r="AO121" s="1418"/>
      <c r="AP121" s="1487"/>
      <c r="AQ121" s="322"/>
      <c r="AS121" s="1418" t="s">
        <v>352</v>
      </c>
      <c r="AT121" s="1418"/>
      <c r="AU121" s="1418"/>
      <c r="AV121" s="1418"/>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81" t="s">
        <v>1232</v>
      </c>
      <c r="X123" s="1281"/>
      <c r="Y123" s="1281"/>
      <c r="Z123" s="1281"/>
      <c r="AA123" s="1281"/>
      <c r="AB123" s="1281"/>
      <c r="AE123" s="1301" t="s">
        <v>367</v>
      </c>
      <c r="AF123" s="1301"/>
      <c r="AG123" s="1301"/>
      <c r="AH123" s="1301"/>
      <c r="AI123" s="1301"/>
      <c r="AJ123" s="466"/>
      <c r="AK123" s="1281" t="s">
        <v>629</v>
      </c>
      <c r="AL123" s="1281"/>
      <c r="AM123" s="1281"/>
      <c r="AO123" s="1281" t="s">
        <v>1187</v>
      </c>
      <c r="AP123" s="1281"/>
      <c r="AQ123" s="466"/>
      <c r="AS123" s="1456" t="s">
        <v>477</v>
      </c>
      <c r="AT123" s="1456"/>
      <c r="AU123" s="1456"/>
      <c r="AV123" s="1456"/>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43" t="s">
        <v>1297</v>
      </c>
      <c r="K125" s="1444"/>
      <c r="L125" s="1444"/>
      <c r="M125" s="1444"/>
      <c r="N125" s="1444"/>
      <c r="O125" s="1444"/>
      <c r="P125" s="1444"/>
      <c r="Q125" s="1444"/>
      <c r="R125" s="1444"/>
      <c r="S125" s="1444"/>
      <c r="T125" s="1444"/>
      <c r="U125" s="1445"/>
      <c r="X125" s="1352" t="s">
        <v>15</v>
      </c>
      <c r="Y125" s="1387"/>
      <c r="Z125" s="1387"/>
      <c r="AA125" s="1353"/>
      <c r="AD125" s="1440" t="s">
        <v>516</v>
      </c>
      <c r="AE125" s="1441"/>
      <c r="AF125" s="1441"/>
      <c r="AG125" s="1441"/>
      <c r="AH125" s="1441"/>
      <c r="AI125" s="1442"/>
      <c r="AK125" s="1352">
        <v>0</v>
      </c>
      <c r="AL125" s="1387"/>
      <c r="AM125" s="1353"/>
      <c r="AO125" s="1352">
        <v>744</v>
      </c>
      <c r="AP125" s="1353"/>
      <c r="AQ125" s="197" t="s">
        <v>432</v>
      </c>
      <c r="AS125" s="1291">
        <f>'Control Panel'!AA1274</f>
        <v>0</v>
      </c>
      <c r="AT125" s="1292"/>
      <c r="AU125" s="1292"/>
      <c r="AV125" s="1293"/>
      <c r="AX125" s="1415">
        <f>'Control Panel'!AB1274</f>
        <v>0</v>
      </c>
      <c r="AY125" s="1415"/>
      <c r="AZ125" s="1415"/>
      <c r="BA125" s="1415"/>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43" t="s">
        <v>1298</v>
      </c>
      <c r="K127" s="1444"/>
      <c r="L127" s="1444"/>
      <c r="M127" s="1444"/>
      <c r="N127" s="1444"/>
      <c r="O127" s="1444"/>
      <c r="P127" s="1444"/>
      <c r="Q127" s="1444"/>
      <c r="R127" s="1444"/>
      <c r="S127" s="1444"/>
      <c r="T127" s="1444"/>
      <c r="U127" s="1445"/>
      <c r="X127" s="1352" t="s">
        <v>15</v>
      </c>
      <c r="Y127" s="1387"/>
      <c r="Z127" s="1387"/>
      <c r="AA127" s="1353"/>
      <c r="AD127" s="1440" t="s">
        <v>516</v>
      </c>
      <c r="AE127" s="1441"/>
      <c r="AF127" s="1441"/>
      <c r="AG127" s="1441"/>
      <c r="AH127" s="1441"/>
      <c r="AI127" s="1442"/>
      <c r="AK127" s="1352">
        <v>0</v>
      </c>
      <c r="AL127" s="1387"/>
      <c r="AM127" s="1353"/>
      <c r="AO127" s="1352">
        <v>744</v>
      </c>
      <c r="AP127" s="1353"/>
      <c r="AQ127" s="197" t="s">
        <v>432</v>
      </c>
      <c r="AS127" s="1291">
        <f>'Control Panel'!AA1275</f>
        <v>0</v>
      </c>
      <c r="AT127" s="1292"/>
      <c r="AU127" s="1292"/>
      <c r="AV127" s="1293"/>
      <c r="AX127" s="1415">
        <f>'Control Panel'!AB1275</f>
        <v>0</v>
      </c>
      <c r="AY127" s="1415"/>
      <c r="AZ127" s="1415"/>
      <c r="BA127" s="1415"/>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43" t="s">
        <v>1299</v>
      </c>
      <c r="K129" s="1444"/>
      <c r="L129" s="1444"/>
      <c r="M129" s="1444"/>
      <c r="N129" s="1444"/>
      <c r="O129" s="1444"/>
      <c r="P129" s="1444"/>
      <c r="Q129" s="1444"/>
      <c r="R129" s="1444"/>
      <c r="S129" s="1444"/>
      <c r="T129" s="1444"/>
      <c r="U129" s="1445"/>
      <c r="X129" s="1352" t="s">
        <v>15</v>
      </c>
      <c r="Y129" s="1387"/>
      <c r="Z129" s="1387"/>
      <c r="AA129" s="1353"/>
      <c r="AD129" s="1440" t="s">
        <v>516</v>
      </c>
      <c r="AE129" s="1441"/>
      <c r="AF129" s="1441"/>
      <c r="AG129" s="1441"/>
      <c r="AH129" s="1441"/>
      <c r="AI129" s="1442"/>
      <c r="AK129" s="1352">
        <v>0</v>
      </c>
      <c r="AL129" s="1387"/>
      <c r="AM129" s="1353"/>
      <c r="AO129" s="1352">
        <v>744</v>
      </c>
      <c r="AP129" s="1353"/>
      <c r="AQ129" s="197" t="s">
        <v>432</v>
      </c>
      <c r="AS129" s="1291">
        <f>'Control Panel'!AA1276</f>
        <v>0</v>
      </c>
      <c r="AT129" s="1292"/>
      <c r="AU129" s="1292"/>
      <c r="AV129" s="1293"/>
      <c r="AX129" s="1415">
        <f>'Control Panel'!AB1276</f>
        <v>0</v>
      </c>
      <c r="AY129" s="1415"/>
      <c r="AZ129" s="1415"/>
      <c r="BA129" s="1415"/>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43" t="s">
        <v>1300</v>
      </c>
      <c r="K131" s="1444"/>
      <c r="L131" s="1444"/>
      <c r="M131" s="1444"/>
      <c r="N131" s="1444"/>
      <c r="O131" s="1444"/>
      <c r="P131" s="1444"/>
      <c r="Q131" s="1444"/>
      <c r="R131" s="1444"/>
      <c r="S131" s="1444"/>
      <c r="T131" s="1444"/>
      <c r="U131" s="1445"/>
      <c r="X131" s="1352" t="s">
        <v>15</v>
      </c>
      <c r="Y131" s="1387"/>
      <c r="Z131" s="1387"/>
      <c r="AA131" s="1353"/>
      <c r="AD131" s="1440" t="s">
        <v>516</v>
      </c>
      <c r="AE131" s="1441"/>
      <c r="AF131" s="1441"/>
      <c r="AG131" s="1441"/>
      <c r="AH131" s="1441"/>
      <c r="AI131" s="1442"/>
      <c r="AK131" s="1352">
        <v>0</v>
      </c>
      <c r="AL131" s="1387"/>
      <c r="AM131" s="1353"/>
      <c r="AO131" s="1352">
        <v>744</v>
      </c>
      <c r="AP131" s="1353"/>
      <c r="AQ131" s="197" t="s">
        <v>432</v>
      </c>
      <c r="AS131" s="1291">
        <f>'Control Panel'!AA1277</f>
        <v>0</v>
      </c>
      <c r="AT131" s="1292"/>
      <c r="AU131" s="1292"/>
      <c r="AV131" s="1293"/>
      <c r="AX131" s="1415">
        <f>'Control Panel'!AB1277</f>
        <v>0</v>
      </c>
      <c r="AY131" s="1415"/>
      <c r="AZ131" s="1415"/>
      <c r="BA131" s="1415"/>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43" t="s">
        <v>1301</v>
      </c>
      <c r="K133" s="1444"/>
      <c r="L133" s="1444"/>
      <c r="M133" s="1444"/>
      <c r="N133" s="1444"/>
      <c r="O133" s="1444"/>
      <c r="P133" s="1444"/>
      <c r="Q133" s="1444"/>
      <c r="R133" s="1444"/>
      <c r="S133" s="1444"/>
      <c r="T133" s="1444"/>
      <c r="U133" s="1445"/>
      <c r="X133" s="1352" t="s">
        <v>15</v>
      </c>
      <c r="Y133" s="1387"/>
      <c r="Z133" s="1387"/>
      <c r="AA133" s="1353"/>
      <c r="AD133" s="1440" t="s">
        <v>516</v>
      </c>
      <c r="AE133" s="1441"/>
      <c r="AF133" s="1441"/>
      <c r="AG133" s="1441"/>
      <c r="AH133" s="1441"/>
      <c r="AI133" s="1442"/>
      <c r="AK133" s="1352">
        <v>0</v>
      </c>
      <c r="AL133" s="1387"/>
      <c r="AM133" s="1353"/>
      <c r="AO133" s="1352">
        <v>744</v>
      </c>
      <c r="AP133" s="1353"/>
      <c r="AQ133" s="197" t="s">
        <v>432</v>
      </c>
      <c r="AS133" s="1291">
        <f>'Control Panel'!AA1278</f>
        <v>0</v>
      </c>
      <c r="AT133" s="1292"/>
      <c r="AU133" s="1292"/>
      <c r="AV133" s="1293"/>
      <c r="AX133" s="1415">
        <f>'Control Panel'!AB1278</f>
        <v>0</v>
      </c>
      <c r="AY133" s="1415"/>
      <c r="AZ133" s="1415"/>
      <c r="BA133" s="1415"/>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43" t="s">
        <v>1302</v>
      </c>
      <c r="K137" s="1444"/>
      <c r="L137" s="1444"/>
      <c r="M137" s="1444"/>
      <c r="N137" s="1444"/>
      <c r="O137" s="1444"/>
      <c r="P137" s="1444"/>
      <c r="Q137" s="1444"/>
      <c r="R137" s="1444"/>
      <c r="S137" s="1444"/>
      <c r="T137" s="1444"/>
      <c r="U137" s="1445"/>
      <c r="X137" s="1352" t="s">
        <v>15</v>
      </c>
      <c r="Y137" s="1387"/>
      <c r="Z137" s="1387"/>
      <c r="AA137" s="1353"/>
      <c r="AD137" s="1440" t="s">
        <v>516</v>
      </c>
      <c r="AE137" s="1441"/>
      <c r="AF137" s="1441"/>
      <c r="AG137" s="1441"/>
      <c r="AH137" s="1441"/>
      <c r="AI137" s="1442"/>
      <c r="AK137" s="1352">
        <v>0</v>
      </c>
      <c r="AL137" s="1387"/>
      <c r="AM137" s="1353"/>
      <c r="AO137" s="1352">
        <v>744</v>
      </c>
      <c r="AP137" s="1353"/>
      <c r="AQ137" s="197" t="s">
        <v>432</v>
      </c>
      <c r="AS137" s="1291">
        <f>'Control Panel'!AA1279</f>
        <v>0</v>
      </c>
      <c r="AT137" s="1292"/>
      <c r="AU137" s="1292"/>
      <c r="AV137" s="1293"/>
      <c r="AX137" s="1415">
        <f>'Control Panel'!AB1279</f>
        <v>0</v>
      </c>
      <c r="AY137" s="1415"/>
      <c r="AZ137" s="1415"/>
      <c r="BA137" s="1415"/>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43" t="s">
        <v>1303</v>
      </c>
      <c r="K139" s="1444"/>
      <c r="L139" s="1444"/>
      <c r="M139" s="1444"/>
      <c r="N139" s="1444"/>
      <c r="O139" s="1444"/>
      <c r="P139" s="1444"/>
      <c r="Q139" s="1444"/>
      <c r="R139" s="1444"/>
      <c r="S139" s="1444"/>
      <c r="T139" s="1444"/>
      <c r="U139" s="1445"/>
      <c r="X139" s="1352" t="s">
        <v>15</v>
      </c>
      <c r="Y139" s="1387"/>
      <c r="Z139" s="1387"/>
      <c r="AA139" s="1353"/>
      <c r="AD139" s="1440" t="s">
        <v>516</v>
      </c>
      <c r="AE139" s="1441"/>
      <c r="AF139" s="1441"/>
      <c r="AG139" s="1441"/>
      <c r="AH139" s="1441"/>
      <c r="AI139" s="1442"/>
      <c r="AK139" s="1352">
        <v>0</v>
      </c>
      <c r="AL139" s="1387"/>
      <c r="AM139" s="1353"/>
      <c r="AO139" s="1352">
        <v>744</v>
      </c>
      <c r="AP139" s="1353"/>
      <c r="AQ139" s="197" t="s">
        <v>432</v>
      </c>
      <c r="AS139" s="1291">
        <f>'Control Panel'!AA1280</f>
        <v>0</v>
      </c>
      <c r="AT139" s="1292"/>
      <c r="AU139" s="1292"/>
      <c r="AV139" s="1293"/>
      <c r="AX139" s="1415">
        <f>'Control Panel'!AB1280</f>
        <v>0</v>
      </c>
      <c r="AY139" s="1415"/>
      <c r="AZ139" s="1415"/>
      <c r="BA139" s="1415"/>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43" t="s">
        <v>1304</v>
      </c>
      <c r="K141" s="1444"/>
      <c r="L141" s="1444"/>
      <c r="M141" s="1444"/>
      <c r="N141" s="1444"/>
      <c r="O141" s="1444"/>
      <c r="P141" s="1444"/>
      <c r="Q141" s="1444"/>
      <c r="R141" s="1444"/>
      <c r="S141" s="1444"/>
      <c r="T141" s="1444"/>
      <c r="U141" s="1445"/>
      <c r="X141" s="1352" t="s">
        <v>15</v>
      </c>
      <c r="Y141" s="1387"/>
      <c r="Z141" s="1387"/>
      <c r="AA141" s="1353"/>
      <c r="AD141" s="1440" t="s">
        <v>516</v>
      </c>
      <c r="AE141" s="1441"/>
      <c r="AF141" s="1441"/>
      <c r="AG141" s="1441"/>
      <c r="AH141" s="1441"/>
      <c r="AI141" s="1442"/>
      <c r="AK141" s="1352">
        <v>0</v>
      </c>
      <c r="AL141" s="1387"/>
      <c r="AM141" s="1353"/>
      <c r="AO141" s="1352">
        <v>744</v>
      </c>
      <c r="AP141" s="1353"/>
      <c r="AQ141" s="197" t="s">
        <v>432</v>
      </c>
      <c r="AS141" s="1291">
        <f>'Control Panel'!AA1281</f>
        <v>0</v>
      </c>
      <c r="AT141" s="1292"/>
      <c r="AU141" s="1292"/>
      <c r="AV141" s="1293"/>
      <c r="AX141" s="1415">
        <f>'Control Panel'!AB1281</f>
        <v>0</v>
      </c>
      <c r="AY141" s="1415"/>
      <c r="AZ141" s="1415"/>
      <c r="BA141" s="1415"/>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43" t="s">
        <v>1305</v>
      </c>
      <c r="K145" s="1444"/>
      <c r="L145" s="1444"/>
      <c r="M145" s="1444"/>
      <c r="N145" s="1444"/>
      <c r="O145" s="1444"/>
      <c r="P145" s="1444"/>
      <c r="Q145" s="1444"/>
      <c r="R145" s="1444"/>
      <c r="S145" s="1444"/>
      <c r="T145" s="1444"/>
      <c r="U145" s="1445"/>
      <c r="X145" s="1352" t="s">
        <v>15</v>
      </c>
      <c r="Y145" s="1387"/>
      <c r="Z145" s="1387"/>
      <c r="AA145" s="1353"/>
      <c r="AD145" s="1440" t="s">
        <v>516</v>
      </c>
      <c r="AE145" s="1441"/>
      <c r="AF145" s="1441"/>
      <c r="AG145" s="1441"/>
      <c r="AH145" s="1441"/>
      <c r="AI145" s="1442"/>
      <c r="AK145" s="1352">
        <v>0</v>
      </c>
      <c r="AL145" s="1387"/>
      <c r="AM145" s="1353"/>
      <c r="AO145" s="1352">
        <v>744</v>
      </c>
      <c r="AP145" s="1353"/>
      <c r="AQ145" s="197" t="s">
        <v>432</v>
      </c>
      <c r="AS145" s="1291">
        <f>'Control Panel'!AA1282</f>
        <v>0</v>
      </c>
      <c r="AT145" s="1292"/>
      <c r="AU145" s="1292"/>
      <c r="AV145" s="1293"/>
      <c r="AX145" s="1415">
        <f>'Control Panel'!AB1282</f>
        <v>0</v>
      </c>
      <c r="AY145" s="1415"/>
      <c r="AZ145" s="1415"/>
      <c r="BA145" s="1415"/>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43" t="s">
        <v>1306</v>
      </c>
      <c r="K147" s="1444"/>
      <c r="L147" s="1444"/>
      <c r="M147" s="1444"/>
      <c r="N147" s="1444"/>
      <c r="O147" s="1444"/>
      <c r="P147" s="1444"/>
      <c r="Q147" s="1444"/>
      <c r="R147" s="1444"/>
      <c r="S147" s="1444"/>
      <c r="T147" s="1444"/>
      <c r="U147" s="1445"/>
      <c r="X147" s="1352" t="s">
        <v>15</v>
      </c>
      <c r="Y147" s="1387"/>
      <c r="Z147" s="1387"/>
      <c r="AA147" s="1353"/>
      <c r="AD147" s="1440" t="s">
        <v>516</v>
      </c>
      <c r="AE147" s="1441"/>
      <c r="AF147" s="1441"/>
      <c r="AG147" s="1441"/>
      <c r="AH147" s="1441"/>
      <c r="AI147" s="1442"/>
      <c r="AK147" s="1352">
        <v>0</v>
      </c>
      <c r="AL147" s="1387"/>
      <c r="AM147" s="1353"/>
      <c r="AO147" s="1352">
        <v>744</v>
      </c>
      <c r="AP147" s="1353"/>
      <c r="AQ147" s="197" t="s">
        <v>432</v>
      </c>
      <c r="AS147" s="1291">
        <f>'Control Panel'!AA1283</f>
        <v>0</v>
      </c>
      <c r="AT147" s="1292"/>
      <c r="AU147" s="1292"/>
      <c r="AV147" s="1293"/>
      <c r="AX147" s="1415">
        <f>'Control Panel'!AB1283</f>
        <v>0</v>
      </c>
      <c r="AY147" s="1415"/>
      <c r="AZ147" s="1415"/>
      <c r="BA147" s="1415"/>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13" t="s">
        <v>526</v>
      </c>
      <c r="AP150" s="1313"/>
      <c r="AQ150" s="1313"/>
      <c r="AR150" s="1313"/>
      <c r="AS150" s="1313"/>
      <c r="AT150" s="1313"/>
      <c r="AU150" s="1313"/>
      <c r="AV150" s="1313"/>
      <c r="AW150" s="1313"/>
      <c r="AX150" s="1377">
        <f>'Control Panel'!AB1284</f>
        <v>0</v>
      </c>
      <c r="AY150" s="1377"/>
      <c r="AZ150" s="1377"/>
      <c r="BA150" s="1377"/>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17" t="s">
        <v>480</v>
      </c>
      <c r="AN151" s="1317"/>
      <c r="AO151" s="1317"/>
      <c r="AP151" s="1317"/>
      <c r="AQ151" s="1317"/>
      <c r="AR151" s="1317"/>
      <c r="AS151" s="1317"/>
      <c r="AT151" s="1317"/>
      <c r="AU151" s="1317"/>
      <c r="AV151" s="1317"/>
      <c r="AW151" s="1317"/>
      <c r="AX151" s="1434">
        <f>'Control Panel'!AA1284</f>
        <v>0</v>
      </c>
      <c r="AY151" s="1434"/>
      <c r="AZ151" s="1434"/>
      <c r="BA151" s="1434"/>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36"/>
      <c r="AR153" s="1436"/>
      <c r="AS153" s="1436"/>
      <c r="AT153" s="1436"/>
      <c r="AU153" s="1436"/>
      <c r="AV153" s="1436"/>
      <c r="AW153" s="1436"/>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389">
        <v>0</v>
      </c>
      <c r="Q155" s="1390"/>
      <c r="R155" s="1391"/>
      <c r="S155" s="163" t="s">
        <v>432</v>
      </c>
      <c r="T155" s="163"/>
      <c r="Y155" s="163"/>
      <c r="Z155" s="1331" t="s">
        <v>3523</v>
      </c>
      <c r="AA155" s="1331"/>
      <c r="AB155" s="1331"/>
      <c r="AC155" s="1331"/>
      <c r="AE155" s="1389">
        <v>0</v>
      </c>
      <c r="AF155" s="1390"/>
      <c r="AG155" s="1391"/>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13" t="s">
        <v>3525</v>
      </c>
      <c r="AP157" s="1313"/>
      <c r="AQ157" s="1313"/>
      <c r="AR157" s="1313"/>
      <c r="AS157" s="1313"/>
      <c r="AT157" s="1313"/>
      <c r="AU157" s="1313"/>
      <c r="AV157" s="1313"/>
      <c r="AW157" s="1313"/>
      <c r="AX157" s="1435">
        <f>'Control Panel'!C832</f>
        <v>0</v>
      </c>
      <c r="AY157" s="1377"/>
      <c r="AZ157" s="1377"/>
      <c r="BA157" s="1377"/>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49" t="s">
        <v>4811</v>
      </c>
      <c r="D159" s="1349"/>
      <c r="E159" s="1349"/>
      <c r="F159" s="1349"/>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48"/>
      <c r="D160" s="1348"/>
      <c r="E160" s="1348"/>
      <c r="F160" s="1348"/>
      <c r="G160" s="163"/>
      <c r="I160" s="1439" t="s">
        <v>64</v>
      </c>
      <c r="J160" s="1439"/>
      <c r="K160" s="1439"/>
      <c r="L160" s="1439"/>
      <c r="M160" s="1439"/>
      <c r="N160" s="1439"/>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36"/>
      <c r="AQ160" s="1436"/>
      <c r="AR160" s="1436"/>
      <c r="AS160" s="1436"/>
      <c r="AT160" s="1436"/>
      <c r="AU160" s="1436"/>
      <c r="AV160" s="1436"/>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48"/>
      <c r="D161" s="1348"/>
      <c r="E161" s="1348"/>
      <c r="F161" s="1348"/>
      <c r="G161" s="163"/>
      <c r="I161" s="1439"/>
      <c r="J161" s="1439"/>
      <c r="K161" s="1439"/>
      <c r="L161" s="1439"/>
      <c r="M161" s="1439"/>
      <c r="N161" s="1439"/>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36"/>
      <c r="AQ161" s="1436"/>
      <c r="AR161" s="1436"/>
      <c r="AS161" s="1436"/>
      <c r="AT161" s="1436"/>
      <c r="AU161" s="1436"/>
      <c r="AV161" s="1436"/>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48"/>
      <c r="D162" s="1348"/>
      <c r="E162" s="1348"/>
      <c r="F162" s="1348"/>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8" t="s">
        <v>379</v>
      </c>
      <c r="Z163" s="1418"/>
      <c r="AA163" s="1418"/>
      <c r="AB163" s="1418"/>
      <c r="AC163" s="1418"/>
      <c r="AD163" s="1418"/>
      <c r="AE163" s="1418"/>
      <c r="AF163" s="1418"/>
      <c r="AG163" s="1418"/>
      <c r="AH163" s="1418"/>
      <c r="AI163" s="1418"/>
      <c r="AJ163" s="1418"/>
      <c r="AK163" s="1418"/>
      <c r="AL163" s="1418"/>
      <c r="AM163" s="1418"/>
      <c r="AN163" s="1418"/>
      <c r="AR163" s="1418" t="s">
        <v>352</v>
      </c>
      <c r="AS163" s="1418"/>
      <c r="AT163" s="1418"/>
      <c r="AU163" s="1418"/>
      <c r="AV163" s="1418"/>
      <c r="AW163" s="1418"/>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81" t="s">
        <v>351</v>
      </c>
      <c r="AA165" s="1281"/>
      <c r="AB165" s="1281"/>
      <c r="AC165" s="1281"/>
      <c r="AD165" s="1281"/>
      <c r="AJ165" s="1281" t="s">
        <v>1187</v>
      </c>
      <c r="AK165" s="1281"/>
      <c r="AL165" s="1281"/>
      <c r="AM165" s="1281"/>
      <c r="AN165" s="1281"/>
      <c r="AR165" s="1281" t="s">
        <v>477</v>
      </c>
      <c r="AS165" s="1281"/>
      <c r="AT165" s="1281"/>
      <c r="AU165" s="1281"/>
      <c r="AV165" s="1281"/>
      <c r="AW165" s="1281"/>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43" t="s">
        <v>1315</v>
      </c>
      <c r="K167" s="1444"/>
      <c r="L167" s="1444"/>
      <c r="M167" s="1444"/>
      <c r="N167" s="1444"/>
      <c r="O167" s="1444"/>
      <c r="P167" s="1444"/>
      <c r="Q167" s="1444"/>
      <c r="R167" s="1444"/>
      <c r="S167" s="1444"/>
      <c r="T167" s="1444"/>
      <c r="U167" s="1445"/>
      <c r="AA167" s="1389">
        <v>0</v>
      </c>
      <c r="AB167" s="1390"/>
      <c r="AC167" s="1391"/>
      <c r="AK167" s="1352">
        <v>744</v>
      </c>
      <c r="AL167" s="1353"/>
      <c r="AM167" s="197" t="s">
        <v>432</v>
      </c>
      <c r="AS167" s="1291">
        <f>'Control Panel'!K857</f>
        <v>0</v>
      </c>
      <c r="AT167" s="1292"/>
      <c r="AU167" s="1292"/>
      <c r="AV167" s="1293"/>
      <c r="AW167" s="163"/>
      <c r="AX167" s="1415">
        <f>'Control Panel'!L857</f>
        <v>0</v>
      </c>
      <c r="AY167" s="1415"/>
      <c r="AZ167" s="1415"/>
      <c r="BA167" s="1415"/>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43" t="s">
        <v>1298</v>
      </c>
      <c r="K169" s="1444"/>
      <c r="L169" s="1444"/>
      <c r="M169" s="1444"/>
      <c r="N169" s="1444"/>
      <c r="O169" s="1444"/>
      <c r="P169" s="1444"/>
      <c r="Q169" s="1444"/>
      <c r="R169" s="1444"/>
      <c r="S169" s="1444"/>
      <c r="T169" s="1444"/>
      <c r="U169" s="1445"/>
      <c r="AA169" s="1389">
        <v>0</v>
      </c>
      <c r="AB169" s="1390"/>
      <c r="AC169" s="1391"/>
      <c r="AK169" s="1352">
        <v>744</v>
      </c>
      <c r="AL169" s="1353"/>
      <c r="AM169" s="197" t="s">
        <v>432</v>
      </c>
      <c r="AS169" s="1291">
        <f>'Control Panel'!K858</f>
        <v>0</v>
      </c>
      <c r="AT169" s="1292"/>
      <c r="AU169" s="1292"/>
      <c r="AV169" s="1293"/>
      <c r="AW169" s="163"/>
      <c r="AX169" s="1415">
        <f>'Control Panel'!L858</f>
        <v>0</v>
      </c>
      <c r="AY169" s="1415"/>
      <c r="AZ169" s="1415"/>
      <c r="BA169" s="1415"/>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43" t="s">
        <v>1299</v>
      </c>
      <c r="K171" s="1444"/>
      <c r="L171" s="1444"/>
      <c r="M171" s="1444"/>
      <c r="N171" s="1444"/>
      <c r="O171" s="1444"/>
      <c r="P171" s="1444"/>
      <c r="Q171" s="1444"/>
      <c r="R171" s="1444"/>
      <c r="S171" s="1444"/>
      <c r="T171" s="1444"/>
      <c r="U171" s="1445"/>
      <c r="AA171" s="1389">
        <v>0</v>
      </c>
      <c r="AB171" s="1390"/>
      <c r="AC171" s="1391"/>
      <c r="AK171" s="1352">
        <v>744</v>
      </c>
      <c r="AL171" s="1353"/>
      <c r="AM171" s="197" t="s">
        <v>432</v>
      </c>
      <c r="AQ171" s="163"/>
      <c r="AS171" s="1291">
        <f>'Control Panel'!K859</f>
        <v>0</v>
      </c>
      <c r="AT171" s="1292"/>
      <c r="AU171" s="1292"/>
      <c r="AV171" s="1293"/>
      <c r="AW171" s="163"/>
      <c r="AX171" s="1415">
        <f>'Control Panel'!L859</f>
        <v>0</v>
      </c>
      <c r="AY171" s="1415"/>
      <c r="AZ171" s="1415"/>
      <c r="BA171" s="1415"/>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43" t="s">
        <v>1300</v>
      </c>
      <c r="K173" s="1444"/>
      <c r="L173" s="1444"/>
      <c r="M173" s="1444"/>
      <c r="N173" s="1444"/>
      <c r="O173" s="1444"/>
      <c r="P173" s="1444"/>
      <c r="Q173" s="1444"/>
      <c r="R173" s="1444"/>
      <c r="S173" s="1444"/>
      <c r="T173" s="1444"/>
      <c r="U173" s="1445"/>
      <c r="AA173" s="1389">
        <v>0</v>
      </c>
      <c r="AB173" s="1390"/>
      <c r="AC173" s="1391"/>
      <c r="AK173" s="1352">
        <v>744</v>
      </c>
      <c r="AL173" s="1353"/>
      <c r="AM173" s="197" t="s">
        <v>432</v>
      </c>
      <c r="AQ173" s="163"/>
      <c r="AS173" s="1291">
        <f>'Control Panel'!K860</f>
        <v>0</v>
      </c>
      <c r="AT173" s="1292"/>
      <c r="AU173" s="1292"/>
      <c r="AV173" s="1293"/>
      <c r="AW173" s="163"/>
      <c r="AX173" s="1415">
        <f>'Control Panel'!L860</f>
        <v>0</v>
      </c>
      <c r="AY173" s="1415"/>
      <c r="AZ173" s="1415"/>
      <c r="BA173" s="1415"/>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43" t="s">
        <v>1301</v>
      </c>
      <c r="K175" s="1444"/>
      <c r="L175" s="1444"/>
      <c r="M175" s="1444"/>
      <c r="N175" s="1444"/>
      <c r="O175" s="1444"/>
      <c r="P175" s="1444"/>
      <c r="Q175" s="1444"/>
      <c r="R175" s="1444"/>
      <c r="S175" s="1444"/>
      <c r="T175" s="1444"/>
      <c r="U175" s="1445"/>
      <c r="AA175" s="1389">
        <v>0</v>
      </c>
      <c r="AB175" s="1390"/>
      <c r="AC175" s="1391"/>
      <c r="AK175" s="1352">
        <v>744</v>
      </c>
      <c r="AL175" s="1353"/>
      <c r="AM175" s="197" t="s">
        <v>432</v>
      </c>
      <c r="AQ175" s="163"/>
      <c r="AS175" s="1291">
        <f>'Control Panel'!K861</f>
        <v>0</v>
      </c>
      <c r="AT175" s="1292"/>
      <c r="AU175" s="1292"/>
      <c r="AV175" s="1293"/>
      <c r="AW175" s="163"/>
      <c r="AX175" s="1415">
        <f>'Control Panel'!L861</f>
        <v>0</v>
      </c>
      <c r="AY175" s="1415"/>
      <c r="AZ175" s="1415"/>
      <c r="BA175" s="1415"/>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43" t="s">
        <v>1302</v>
      </c>
      <c r="K179" s="1444"/>
      <c r="L179" s="1444"/>
      <c r="M179" s="1444"/>
      <c r="N179" s="1444"/>
      <c r="O179" s="1444"/>
      <c r="P179" s="1444"/>
      <c r="Q179" s="1444"/>
      <c r="R179" s="1444"/>
      <c r="S179" s="1444"/>
      <c r="T179" s="1444"/>
      <c r="U179" s="1445"/>
      <c r="AA179" s="1389">
        <v>0</v>
      </c>
      <c r="AB179" s="1390"/>
      <c r="AC179" s="1391"/>
      <c r="AK179" s="1352">
        <v>744</v>
      </c>
      <c r="AL179" s="1353"/>
      <c r="AM179" s="197" t="s">
        <v>432</v>
      </c>
      <c r="AN179" s="163"/>
      <c r="AQ179" s="163"/>
      <c r="AS179" s="1291">
        <f>'Control Panel'!K862</f>
        <v>0</v>
      </c>
      <c r="AT179" s="1292"/>
      <c r="AU179" s="1292"/>
      <c r="AV179" s="1293"/>
      <c r="AX179" s="1415">
        <f>'Control Panel'!L862</f>
        <v>0</v>
      </c>
      <c r="AY179" s="1415"/>
      <c r="AZ179" s="1415"/>
      <c r="BA179" s="1415"/>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43" t="s">
        <v>1303</v>
      </c>
      <c r="K181" s="1444"/>
      <c r="L181" s="1444"/>
      <c r="M181" s="1444"/>
      <c r="N181" s="1444"/>
      <c r="O181" s="1444"/>
      <c r="P181" s="1444"/>
      <c r="Q181" s="1444"/>
      <c r="R181" s="1444"/>
      <c r="S181" s="1444"/>
      <c r="T181" s="1444"/>
      <c r="U181" s="1445"/>
      <c r="AA181" s="1389">
        <v>0</v>
      </c>
      <c r="AB181" s="1390"/>
      <c r="AC181" s="1391"/>
      <c r="AK181" s="1352">
        <v>744</v>
      </c>
      <c r="AL181" s="1353"/>
      <c r="AM181" s="197" t="s">
        <v>432</v>
      </c>
      <c r="AN181" s="163"/>
      <c r="AQ181" s="163"/>
      <c r="AS181" s="1291">
        <f>'Control Panel'!K863</f>
        <v>0</v>
      </c>
      <c r="AT181" s="1292"/>
      <c r="AU181" s="1292"/>
      <c r="AV181" s="1293"/>
      <c r="AX181" s="1415">
        <f>'Control Panel'!L863</f>
        <v>0</v>
      </c>
      <c r="AY181" s="1415"/>
      <c r="AZ181" s="1415"/>
      <c r="BA181" s="1415"/>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43" t="s">
        <v>1304</v>
      </c>
      <c r="K183" s="1444"/>
      <c r="L183" s="1444"/>
      <c r="M183" s="1444"/>
      <c r="N183" s="1444"/>
      <c r="O183" s="1444"/>
      <c r="P183" s="1444"/>
      <c r="Q183" s="1444"/>
      <c r="R183" s="1444"/>
      <c r="S183" s="1444"/>
      <c r="T183" s="1444"/>
      <c r="U183" s="1445"/>
      <c r="AA183" s="1389">
        <v>0</v>
      </c>
      <c r="AB183" s="1390"/>
      <c r="AC183" s="1391"/>
      <c r="AK183" s="1352">
        <v>744</v>
      </c>
      <c r="AL183" s="1353"/>
      <c r="AM183" s="197" t="s">
        <v>432</v>
      </c>
      <c r="AN183" s="163"/>
      <c r="AQ183" s="163"/>
      <c r="AS183" s="1291">
        <f>'Control Panel'!K864</f>
        <v>0</v>
      </c>
      <c r="AT183" s="1292"/>
      <c r="AU183" s="1292"/>
      <c r="AV183" s="1293"/>
      <c r="AX183" s="1415">
        <f>'Control Panel'!L864</f>
        <v>0</v>
      </c>
      <c r="AY183" s="1415"/>
      <c r="AZ183" s="1415"/>
      <c r="BA183" s="1415"/>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43" t="s">
        <v>1306</v>
      </c>
      <c r="K187" s="1444"/>
      <c r="L187" s="1444"/>
      <c r="M187" s="1444"/>
      <c r="N187" s="1444"/>
      <c r="O187" s="1444"/>
      <c r="P187" s="1444"/>
      <c r="Q187" s="1444"/>
      <c r="R187" s="1444"/>
      <c r="S187" s="1444"/>
      <c r="T187" s="1444"/>
      <c r="U187" s="1445"/>
      <c r="AA187" s="1389">
        <v>0</v>
      </c>
      <c r="AB187" s="1390"/>
      <c r="AC187" s="1391"/>
      <c r="AK187" s="1352">
        <v>744</v>
      </c>
      <c r="AL187" s="1353"/>
      <c r="AM187" s="197" t="s">
        <v>432</v>
      </c>
      <c r="AN187" s="163"/>
      <c r="AQ187" s="163"/>
      <c r="AS187" s="1291">
        <f>'Control Panel'!K865</f>
        <v>0</v>
      </c>
      <c r="AT187" s="1292"/>
      <c r="AU187" s="1292"/>
      <c r="AV187" s="1293"/>
      <c r="AX187" s="1415">
        <f>'Control Panel'!L865</f>
        <v>0</v>
      </c>
      <c r="AY187" s="1415"/>
      <c r="AZ187" s="1415"/>
      <c r="BA187" s="1415"/>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43" t="s">
        <v>4644</v>
      </c>
      <c r="K189" s="1444"/>
      <c r="L189" s="1444"/>
      <c r="M189" s="1444"/>
      <c r="N189" s="1444"/>
      <c r="O189" s="1444"/>
      <c r="P189" s="1444"/>
      <c r="Q189" s="1444"/>
      <c r="R189" s="1444"/>
      <c r="S189" s="1444"/>
      <c r="T189" s="1444"/>
      <c r="U189" s="1445"/>
      <c r="AA189" s="1389">
        <v>0</v>
      </c>
      <c r="AB189" s="1390"/>
      <c r="AC189" s="1391"/>
      <c r="AK189" s="1352">
        <v>744</v>
      </c>
      <c r="AL189" s="1353"/>
      <c r="AM189" s="197" t="s">
        <v>432</v>
      </c>
      <c r="AN189" s="163"/>
      <c r="AQ189" s="163"/>
      <c r="AS189" s="1291">
        <f>'Control Panel'!K866</f>
        <v>0</v>
      </c>
      <c r="AT189" s="1292"/>
      <c r="AU189" s="1292"/>
      <c r="AV189" s="1293"/>
      <c r="AX189" s="1415">
        <f>'Control Panel'!L866</f>
        <v>0</v>
      </c>
      <c r="AY189" s="1415"/>
      <c r="AZ189" s="1415"/>
      <c r="BA189" s="1415"/>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13" t="s">
        <v>356</v>
      </c>
      <c r="AR191" s="1313"/>
      <c r="AS191" s="1313"/>
      <c r="AT191" s="1313"/>
      <c r="AU191" s="1313"/>
      <c r="AV191" s="1313"/>
      <c r="AW191" s="1313"/>
      <c r="AX191" s="1377">
        <f>'Control Panel'!L875</f>
        <v>0</v>
      </c>
      <c r="AY191" s="1377"/>
      <c r="AZ191" s="1377"/>
      <c r="BA191" s="1377"/>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17" t="s">
        <v>480</v>
      </c>
      <c r="AN192" s="1317"/>
      <c r="AO192" s="1317"/>
      <c r="AP192" s="1317"/>
      <c r="AQ192" s="1317"/>
      <c r="AR192" s="1317"/>
      <c r="AS192" s="1317"/>
      <c r="AT192" s="1317"/>
      <c r="AU192" s="1317"/>
      <c r="AV192" s="1317"/>
      <c r="AW192" s="1317"/>
      <c r="AX192" s="1420">
        <f>'Control Panel'!K875</f>
        <v>0</v>
      </c>
      <c r="AY192" s="1420"/>
      <c r="AZ192" s="1420"/>
      <c r="BA192" s="1420"/>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39" t="s">
        <v>1362</v>
      </c>
      <c r="J195" s="1439"/>
      <c r="K195" s="1439"/>
      <c r="L195" s="1439"/>
      <c r="M195" s="1439"/>
      <c r="N195" s="1439"/>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36"/>
      <c r="AQ195" s="1436"/>
      <c r="AR195" s="1436"/>
      <c r="AS195" s="1436"/>
      <c r="AT195" s="1436"/>
      <c r="AU195" s="1436"/>
      <c r="AV195" s="1436"/>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39"/>
      <c r="J196" s="1439"/>
      <c r="K196" s="1439"/>
      <c r="L196" s="1439"/>
      <c r="M196" s="1439"/>
      <c r="N196" s="1439"/>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36"/>
      <c r="AQ196" s="1436"/>
      <c r="AR196" s="1436"/>
      <c r="AS196" s="1436"/>
      <c r="AT196" s="1436"/>
      <c r="AU196" s="1436"/>
      <c r="AV196" s="1436"/>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46" t="s">
        <v>1237</v>
      </c>
      <c r="K198" s="1446"/>
      <c r="L198" s="1446"/>
      <c r="M198" s="1446"/>
      <c r="N198" s="1446"/>
      <c r="O198" s="1446"/>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389">
        <v>0</v>
      </c>
      <c r="U200" s="1390"/>
      <c r="V200" s="1391"/>
      <c r="W200" s="163" t="s">
        <v>437</v>
      </c>
      <c r="X200" s="163"/>
      <c r="Y200" s="163"/>
      <c r="Z200" s="163"/>
      <c r="AC200" s="1352">
        <v>744</v>
      </c>
      <c r="AD200" s="1353"/>
      <c r="AE200" s="163" t="s">
        <v>432</v>
      </c>
      <c r="AF200" s="163"/>
      <c r="AG200" s="163"/>
      <c r="AH200" s="163"/>
      <c r="AK200" s="163"/>
      <c r="AL200" s="163"/>
      <c r="AM200" s="163"/>
      <c r="AN200" s="163"/>
      <c r="AO200" s="163"/>
      <c r="AP200" s="163"/>
      <c r="AQ200" s="1331" t="s">
        <v>1344</v>
      </c>
      <c r="AR200" s="1331"/>
      <c r="AS200" s="1331"/>
      <c r="AT200" s="1331"/>
      <c r="AU200" s="1331"/>
      <c r="AV200" s="1331"/>
      <c r="AW200" s="1331"/>
      <c r="AX200" s="1429">
        <f>'Control Panel'!E879</f>
        <v>0</v>
      </c>
      <c r="AY200" s="1429"/>
      <c r="AZ200" s="1429"/>
      <c r="BA200" s="1429"/>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389">
        <v>0</v>
      </c>
      <c r="U202" s="1390"/>
      <c r="V202" s="1391"/>
      <c r="W202" s="163" t="s">
        <v>437</v>
      </c>
      <c r="X202" s="50"/>
      <c r="Y202" s="50"/>
      <c r="Z202" s="50"/>
      <c r="AC202" s="1352">
        <v>744</v>
      </c>
      <c r="AD202" s="1353"/>
      <c r="AE202" s="163" t="s">
        <v>432</v>
      </c>
      <c r="AF202" s="163"/>
      <c r="AG202" s="50"/>
      <c r="AH202" s="50"/>
      <c r="AK202" s="163"/>
      <c r="AL202" s="163"/>
      <c r="AM202" s="163"/>
      <c r="AN202" s="163"/>
      <c r="AO202" s="163"/>
      <c r="AP202" s="163"/>
      <c r="AQ202" s="1422" t="s">
        <v>1345</v>
      </c>
      <c r="AR202" s="1422"/>
      <c r="AS202" s="1422"/>
      <c r="AT202" s="1422"/>
      <c r="AU202" s="1422"/>
      <c r="AV202" s="1422"/>
      <c r="AW202" s="1422"/>
      <c r="AX202" s="1415">
        <f>'Control Panel'!E881</f>
        <v>0</v>
      </c>
      <c r="AY202" s="1415"/>
      <c r="AZ202" s="1415"/>
      <c r="BA202" s="1415"/>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389">
        <v>0</v>
      </c>
      <c r="U204" s="1390"/>
      <c r="V204" s="1391"/>
      <c r="W204" s="163" t="s">
        <v>437</v>
      </c>
      <c r="X204" s="163"/>
      <c r="Y204" s="163"/>
      <c r="Z204" s="163"/>
      <c r="AA204" s="163"/>
      <c r="AB204" s="163"/>
      <c r="AC204" s="1352">
        <v>744</v>
      </c>
      <c r="AD204" s="1353"/>
      <c r="AE204" s="163" t="s">
        <v>432</v>
      </c>
      <c r="AF204" s="163"/>
      <c r="AG204" s="163"/>
      <c r="AH204" s="163"/>
      <c r="AI204" s="163"/>
      <c r="AJ204" s="163"/>
      <c r="AK204" s="163"/>
      <c r="AL204" s="163"/>
      <c r="AM204" s="163"/>
      <c r="AN204" s="163"/>
      <c r="AO204" s="163"/>
      <c r="AP204" s="163"/>
      <c r="AQ204" s="1388" t="s">
        <v>1346</v>
      </c>
      <c r="AR204" s="1388"/>
      <c r="AS204" s="1388"/>
      <c r="AT204" s="1388"/>
      <c r="AU204" s="1388"/>
      <c r="AV204" s="1388"/>
      <c r="AW204" s="1388"/>
      <c r="AX204" s="1415" t="str">
        <f>'Control Panel'!E883</f>
        <v>Not Available</v>
      </c>
      <c r="AY204" s="1415"/>
      <c r="AZ204" s="1415"/>
      <c r="BA204" s="1415"/>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69"/>
      <c r="AY205" s="1369"/>
      <c r="AZ205" s="1369"/>
      <c r="BA205" s="1369"/>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389">
        <v>0</v>
      </c>
      <c r="U206" s="1390"/>
      <c r="V206" s="1391"/>
      <c r="W206" s="163" t="s">
        <v>437</v>
      </c>
      <c r="X206" s="163"/>
      <c r="Y206" s="163"/>
      <c r="Z206" s="163"/>
      <c r="AC206" s="1352">
        <v>744</v>
      </c>
      <c r="AD206" s="1353"/>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15">
        <f>'Control Panel'!E885</f>
        <v>0</v>
      </c>
      <c r="AY206" s="1415"/>
      <c r="AZ206" s="1415"/>
      <c r="BA206" s="1415"/>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290" t="s">
        <v>1382</v>
      </c>
      <c r="AR208" s="1290"/>
      <c r="AS208" s="1290"/>
      <c r="AT208" s="1290"/>
      <c r="AU208" s="1290"/>
      <c r="AV208" s="1290"/>
      <c r="AW208" s="1290"/>
      <c r="AX208" s="1430">
        <f>'Control Panel'!E887</f>
        <v>0</v>
      </c>
      <c r="AY208" s="1430"/>
      <c r="AZ208" s="1430"/>
      <c r="BA208" s="1430"/>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39" t="s">
        <v>3401</v>
      </c>
      <c r="J209" s="1439"/>
      <c r="K209" s="1439"/>
      <c r="L209" s="1439"/>
      <c r="M209" s="1439"/>
      <c r="N209" s="1439"/>
      <c r="O209" s="1439"/>
      <c r="P209" s="1439"/>
      <c r="Q209" s="1439"/>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36"/>
      <c r="AQ209" s="1436"/>
      <c r="AR209" s="1436"/>
      <c r="AS209" s="1436"/>
      <c r="AT209" s="1436"/>
      <c r="AU209" s="1436"/>
      <c r="AV209" s="1436"/>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39"/>
      <c r="J210" s="1439"/>
      <c r="K210" s="1439"/>
      <c r="L210" s="1439"/>
      <c r="M210" s="1439"/>
      <c r="N210" s="1439"/>
      <c r="O210" s="1439"/>
      <c r="P210" s="1439"/>
      <c r="Q210" s="1439"/>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36"/>
      <c r="AQ210" s="1436"/>
      <c r="AR210" s="1436"/>
      <c r="AS210" s="1436"/>
      <c r="AT210" s="1436"/>
      <c r="AU210" s="1436"/>
      <c r="AV210" s="1436"/>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389">
        <v>0</v>
      </c>
      <c r="U213" s="1390"/>
      <c r="V213" s="1391"/>
      <c r="W213" s="163" t="s">
        <v>387</v>
      </c>
      <c r="X213" s="163"/>
      <c r="Y213" s="163"/>
      <c r="Z213" s="1392" t="s">
        <v>154</v>
      </c>
      <c r="AA213" s="1392"/>
      <c r="AB213" s="1451"/>
      <c r="AC213" s="1389">
        <v>0</v>
      </c>
      <c r="AD213" s="1390"/>
      <c r="AE213" s="1391"/>
      <c r="AF213" s="163" t="s">
        <v>432</v>
      </c>
      <c r="AG213" s="163"/>
      <c r="AH213" s="163"/>
      <c r="AK213" s="163"/>
      <c r="AL213" s="163"/>
      <c r="AM213" s="163"/>
      <c r="AN213" s="163"/>
      <c r="AO213" s="163"/>
      <c r="AP213" s="163"/>
      <c r="AQ213" s="1331" t="s">
        <v>3405</v>
      </c>
      <c r="AR213" s="1331"/>
      <c r="AS213" s="1331"/>
      <c r="AT213" s="1331"/>
      <c r="AU213" s="1331"/>
      <c r="AV213" s="1331"/>
      <c r="AW213" s="1331"/>
      <c r="AX213" s="1429">
        <f>'Control Panel'!C892</f>
        <v>0</v>
      </c>
      <c r="AY213" s="1429"/>
      <c r="AZ213" s="1429"/>
      <c r="BA213" s="1429"/>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389">
        <v>0</v>
      </c>
      <c r="U215" s="1390"/>
      <c r="V215" s="1391"/>
      <c r="W215" s="163" t="s">
        <v>387</v>
      </c>
      <c r="X215" s="50"/>
      <c r="Y215" s="50"/>
      <c r="Z215" s="1401" t="s">
        <v>154</v>
      </c>
      <c r="AA215" s="1401"/>
      <c r="AB215" s="1451"/>
      <c r="AC215" s="1389">
        <v>0</v>
      </c>
      <c r="AD215" s="1390"/>
      <c r="AE215" s="1391"/>
      <c r="AF215" s="163" t="s">
        <v>432</v>
      </c>
      <c r="AG215" s="50"/>
      <c r="AH215" s="50"/>
      <c r="AK215" s="163"/>
      <c r="AL215" s="163"/>
      <c r="AM215" s="163"/>
      <c r="AN215" s="163"/>
      <c r="AO215" s="163"/>
      <c r="AP215" s="163"/>
      <c r="AQ215" s="1422" t="s">
        <v>3406</v>
      </c>
      <c r="AR215" s="1422"/>
      <c r="AS215" s="1422"/>
      <c r="AT215" s="1422"/>
      <c r="AU215" s="1422"/>
      <c r="AV215" s="1422"/>
      <c r="AW215" s="1422"/>
      <c r="AX215" s="1415">
        <f>'Control Panel'!C893</f>
        <v>0</v>
      </c>
      <c r="AY215" s="1415"/>
      <c r="AZ215" s="1415"/>
      <c r="BA215" s="1415"/>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290" t="s">
        <v>3407</v>
      </c>
      <c r="AR217" s="1290"/>
      <c r="AS217" s="1290"/>
      <c r="AT217" s="1290"/>
      <c r="AU217" s="1290"/>
      <c r="AV217" s="1290"/>
      <c r="AW217" s="1290"/>
      <c r="AX217" s="1427">
        <f>'Control Panel'!C894</f>
        <v>0</v>
      </c>
      <c r="AY217" s="1427"/>
      <c r="AZ217" s="1427"/>
      <c r="BA217" s="1427"/>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49" t="s">
        <v>4450</v>
      </c>
      <c r="D219" s="1485"/>
      <c r="E219" s="1485"/>
      <c r="F219" s="1485"/>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86"/>
      <c r="D220" s="1486"/>
      <c r="E220" s="1486"/>
      <c r="F220" s="1486"/>
      <c r="G220" s="51"/>
      <c r="H220" s="163"/>
      <c r="I220" s="1439" t="s">
        <v>4451</v>
      </c>
      <c r="J220" s="1439"/>
      <c r="K220" s="1439"/>
      <c r="L220" s="1439"/>
      <c r="M220" s="1439"/>
      <c r="N220" s="1439"/>
      <c r="O220" s="1439"/>
      <c r="P220" s="1439"/>
      <c r="Q220" s="1439"/>
      <c r="R220" s="1439"/>
      <c r="S220" s="1439"/>
      <c r="T220" s="1439"/>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86"/>
      <c r="D221" s="1486"/>
      <c r="E221" s="1486"/>
      <c r="F221" s="1486"/>
      <c r="G221" s="51"/>
      <c r="H221" s="163"/>
      <c r="I221" s="1439"/>
      <c r="J221" s="1439"/>
      <c r="K221" s="1439"/>
      <c r="L221" s="1439"/>
      <c r="M221" s="1439"/>
      <c r="N221" s="1439"/>
      <c r="O221" s="1439"/>
      <c r="P221" s="1439"/>
      <c r="Q221" s="1439"/>
      <c r="R221" s="1439"/>
      <c r="S221" s="1439"/>
      <c r="T221" s="1439"/>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86"/>
      <c r="D222" s="1486"/>
      <c r="E222" s="1486"/>
      <c r="F222" s="1486"/>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389">
        <v>0</v>
      </c>
      <c r="R223" s="1390"/>
      <c r="S223" s="1391"/>
      <c r="T223" s="163" t="s">
        <v>438</v>
      </c>
      <c r="U223" s="163"/>
      <c r="V223" s="163"/>
      <c r="W223" s="163"/>
      <c r="X223" s="163"/>
      <c r="AK223" s="163"/>
      <c r="AL223" s="163"/>
      <c r="AM223" s="163"/>
      <c r="AN223" s="163"/>
      <c r="AO223" s="163"/>
      <c r="AP223" s="163"/>
      <c r="AQ223" s="163"/>
      <c r="AR223" s="163"/>
      <c r="AT223" s="1331" t="s">
        <v>316</v>
      </c>
      <c r="AU223" s="1331"/>
      <c r="AV223" s="1331"/>
      <c r="AW223" s="1331"/>
      <c r="AX223" s="1369" t="str">
        <f>IF(AX225="Not Available", "Not Available", "Free")</f>
        <v>Free</v>
      </c>
      <c r="AY223" s="1369"/>
      <c r="AZ223" s="1369"/>
      <c r="BA223" s="1369"/>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389">
        <v>0</v>
      </c>
      <c r="R225" s="1390"/>
      <c r="S225" s="1391"/>
      <c r="T225" s="163" t="s">
        <v>437</v>
      </c>
      <c r="U225" s="50"/>
      <c r="V225" s="50"/>
      <c r="W225" s="50"/>
      <c r="X225" s="163"/>
      <c r="AR225" s="163"/>
      <c r="AS225" s="1422" t="s">
        <v>315</v>
      </c>
      <c r="AT225" s="1422"/>
      <c r="AU225" s="1422"/>
      <c r="AV225" s="1422"/>
      <c r="AW225" s="1422"/>
      <c r="AX225" s="1415">
        <f>'Control Panel'!R760</f>
        <v>0</v>
      </c>
      <c r="AY225" s="1415"/>
      <c r="AZ225" s="1415"/>
      <c r="BA225" s="1415"/>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389">
        <v>0</v>
      </c>
      <c r="R227" s="1390"/>
      <c r="S227" s="1391"/>
      <c r="T227" s="163" t="s">
        <v>437</v>
      </c>
      <c r="U227" s="163"/>
      <c r="V227" s="163"/>
      <c r="W227" s="163"/>
      <c r="X227" s="1431" t="s">
        <v>562</v>
      </c>
      <c r="Y227" s="1432"/>
      <c r="Z227" s="1432"/>
      <c r="AA227" s="1432"/>
      <c r="AB227" s="1433"/>
      <c r="AC227" s="163"/>
      <c r="AD227" s="163"/>
      <c r="AE227" s="1352">
        <v>744</v>
      </c>
      <c r="AF227" s="1353"/>
      <c r="AG227" s="197" t="s">
        <v>432</v>
      </c>
      <c r="AH227" s="163"/>
      <c r="AI227" s="163"/>
      <c r="AJ227" s="163"/>
      <c r="AU227" s="3" t="s">
        <v>551</v>
      </c>
      <c r="AX227" s="1415">
        <f>'Control Panel'!P758</f>
        <v>0</v>
      </c>
      <c r="AY227" s="1415"/>
      <c r="AZ227" s="1415"/>
      <c r="BA227" s="1415"/>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69"/>
      <c r="AY228" s="1369"/>
      <c r="AZ228" s="1369"/>
      <c r="BA228" s="1369"/>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389">
        <v>0</v>
      </c>
      <c r="R229" s="1390"/>
      <c r="S229" s="1391"/>
      <c r="T229" s="163" t="s">
        <v>437</v>
      </c>
      <c r="U229" s="163"/>
      <c r="V229" s="163"/>
      <c r="W229" s="163"/>
      <c r="X229" s="1431" t="s">
        <v>563</v>
      </c>
      <c r="Y229" s="1432"/>
      <c r="Z229" s="1432"/>
      <c r="AA229" s="1432"/>
      <c r="AB229" s="1433"/>
      <c r="AC229" s="163"/>
      <c r="AD229" s="163"/>
      <c r="AE229" s="1352">
        <v>744</v>
      </c>
      <c r="AF229" s="1353"/>
      <c r="AG229" s="197" t="s">
        <v>432</v>
      </c>
      <c r="AH229" s="163"/>
      <c r="AI229" s="163"/>
      <c r="AJ229" s="163"/>
      <c r="AK229" s="163"/>
      <c r="AL229" s="163"/>
      <c r="AM229" s="163"/>
      <c r="AN229" s="163"/>
      <c r="AO229" s="163"/>
      <c r="AP229" s="163"/>
      <c r="AQ229" s="163"/>
      <c r="AR229" s="163"/>
      <c r="AS229" s="75"/>
      <c r="AT229" s="75" t="s">
        <v>552</v>
      </c>
      <c r="AV229" s="75"/>
      <c r="AW229" s="306"/>
      <c r="AX229" s="1415">
        <f>'Control Panel'!P759</f>
        <v>0</v>
      </c>
      <c r="AY229" s="1415"/>
      <c r="AZ229" s="1415"/>
      <c r="BA229" s="1415"/>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69"/>
      <c r="AY230" s="1369"/>
      <c r="AZ230" s="1369"/>
      <c r="BA230" s="1369"/>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389">
        <v>0</v>
      </c>
      <c r="R231" s="1390"/>
      <c r="S231" s="1391"/>
      <c r="T231" s="163" t="s">
        <v>437</v>
      </c>
      <c r="U231" s="163"/>
      <c r="V231" s="163"/>
      <c r="W231" s="163"/>
      <c r="X231" s="1431" t="s">
        <v>7417</v>
      </c>
      <c r="Y231" s="1432"/>
      <c r="Z231" s="1432"/>
      <c r="AA231" s="1432"/>
      <c r="AB231" s="1433"/>
      <c r="AC231" s="163"/>
      <c r="AD231" s="163"/>
      <c r="AE231" s="1352">
        <v>744</v>
      </c>
      <c r="AF231" s="1353"/>
      <c r="AG231" s="197" t="s">
        <v>432</v>
      </c>
      <c r="AH231" s="163"/>
      <c r="AI231" s="163"/>
      <c r="AJ231" s="163"/>
      <c r="AK231" s="163"/>
      <c r="AL231" s="163"/>
      <c r="AM231" s="163"/>
      <c r="AN231" s="163"/>
      <c r="AO231" s="163"/>
      <c r="AP231" s="163"/>
      <c r="AQ231" s="163"/>
      <c r="AR231" s="163"/>
      <c r="AS231" s="75"/>
      <c r="AT231" s="1401" t="s">
        <v>4654</v>
      </c>
      <c r="AU231" s="1401"/>
      <c r="AV231" s="1401"/>
      <c r="AW231" s="1401"/>
      <c r="AX231" s="1415">
        <f>'Control Panel'!P760</f>
        <v>0</v>
      </c>
      <c r="AY231" s="1415"/>
      <c r="AZ231" s="1415"/>
      <c r="BA231" s="1415"/>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28"/>
      <c r="AT233" s="1428"/>
      <c r="AU233" s="1428"/>
      <c r="AV233" s="1428"/>
      <c r="AW233" s="1428"/>
      <c r="AX233" s="1369"/>
      <c r="AY233" s="1369"/>
      <c r="AZ233" s="1369"/>
      <c r="BA233" s="1369"/>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389">
        <v>0</v>
      </c>
      <c r="R235" s="1390"/>
      <c r="S235" s="1391"/>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31" t="s">
        <v>4831</v>
      </c>
      <c r="AR235" s="1331"/>
      <c r="AS235" s="1331"/>
      <c r="AT235" s="1331"/>
      <c r="AU235" s="1331"/>
      <c r="AV235" s="1331"/>
      <c r="AW235" s="1331"/>
      <c r="AX235" s="1369">
        <f>'Control Panel'!P765</f>
        <v>0</v>
      </c>
      <c r="AY235" s="1369"/>
      <c r="AZ235" s="1369"/>
      <c r="BA235" s="1369"/>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389">
        <v>0</v>
      </c>
      <c r="R237" s="1390"/>
      <c r="S237" s="1391"/>
      <c r="T237" s="163" t="s">
        <v>439</v>
      </c>
      <c r="U237" s="163"/>
      <c r="V237" s="163"/>
      <c r="Y237" s="163"/>
      <c r="Z237" s="641" t="s">
        <v>311</v>
      </c>
      <c r="AA237" s="163"/>
      <c r="AB237" s="163"/>
      <c r="AE237" s="1389">
        <v>0</v>
      </c>
      <c r="AF237" s="1390"/>
      <c r="AG237" s="1391"/>
      <c r="AH237" s="163" t="s">
        <v>439</v>
      </c>
      <c r="AI237" s="163"/>
      <c r="AJ237" s="163"/>
      <c r="AK237" s="163"/>
      <c r="AL237" s="163"/>
      <c r="AM237" s="76"/>
      <c r="AN237" s="76"/>
      <c r="AO237" s="76"/>
      <c r="AP237" s="1202"/>
      <c r="AQ237" s="1331" t="s">
        <v>314</v>
      </c>
      <c r="AR237" s="1331"/>
      <c r="AS237" s="1331"/>
      <c r="AT237" s="1331"/>
      <c r="AU237" s="1331"/>
      <c r="AV237" s="1331"/>
      <c r="AW237" s="1331"/>
      <c r="AX237" s="1369">
        <f>'Control Panel'!P768</f>
        <v>0</v>
      </c>
      <c r="AY237" s="1369"/>
      <c r="AZ237" s="1369"/>
      <c r="BA237" s="1369"/>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13" t="s">
        <v>4703</v>
      </c>
      <c r="AQ239" s="1313"/>
      <c r="AR239" s="1313"/>
      <c r="AS239" s="1313"/>
      <c r="AT239" s="1313"/>
      <c r="AU239" s="1313"/>
      <c r="AV239" s="1313"/>
      <c r="AW239" s="1313"/>
      <c r="AX239" s="1377">
        <f>'Control Panel'!P770</f>
        <v>0</v>
      </c>
      <c r="AY239" s="1377"/>
      <c r="AZ239" s="1377"/>
      <c r="BA239" s="1377"/>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49" t="s">
        <v>63</v>
      </c>
      <c r="D242" s="1349"/>
      <c r="E242" s="1349"/>
      <c r="F242" s="1349"/>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48"/>
      <c r="D243" s="1348"/>
      <c r="E243" s="1348"/>
      <c r="F243" s="1348"/>
      <c r="G243" s="51"/>
      <c r="H243" s="163"/>
      <c r="I243" s="1439" t="s">
        <v>63</v>
      </c>
      <c r="J243" s="1439"/>
      <c r="K243" s="1439"/>
      <c r="L243" s="1439"/>
      <c r="M243" s="1439"/>
      <c r="N243" s="1439"/>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48"/>
      <c r="D244" s="1348"/>
      <c r="E244" s="1348"/>
      <c r="F244" s="1348"/>
      <c r="G244" s="51"/>
      <c r="H244" s="163"/>
      <c r="I244" s="1439"/>
      <c r="J244" s="1439"/>
      <c r="K244" s="1439"/>
      <c r="L244" s="1439"/>
      <c r="M244" s="1439"/>
      <c r="N244" s="1439"/>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48"/>
      <c r="D245" s="1348"/>
      <c r="E245" s="1348"/>
      <c r="F245" s="1348"/>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5">
        <v>0</v>
      </c>
      <c r="P246" s="1356"/>
      <c r="Q246" s="1356"/>
      <c r="R246" s="1356"/>
      <c r="S246" s="1357"/>
      <c r="T246" s="163" t="s">
        <v>436</v>
      </c>
      <c r="V246" s="163"/>
      <c r="W246" s="163"/>
      <c r="X246" s="163"/>
      <c r="Z246" s="163" t="s">
        <v>322</v>
      </c>
      <c r="AE246" s="1389">
        <v>0</v>
      </c>
      <c r="AF246" s="1390"/>
      <c r="AG246" s="1391"/>
      <c r="AH246" s="163"/>
      <c r="AI246" s="163"/>
      <c r="AJ246" s="163"/>
      <c r="AK246" s="163"/>
      <c r="AL246" s="163"/>
      <c r="AM246" s="163"/>
      <c r="AN246" s="163"/>
      <c r="AO246" s="184"/>
      <c r="AP246" s="1331" t="s">
        <v>326</v>
      </c>
      <c r="AQ246" s="1331"/>
      <c r="AR246" s="1331"/>
      <c r="AS246" s="1331"/>
      <c r="AT246" s="1331"/>
      <c r="AU246" s="1331"/>
      <c r="AV246" s="1331"/>
      <c r="AW246" s="1331"/>
      <c r="AX246" s="1369" t="str">
        <f>'Control Panel'!H840</f>
        <v>Free</v>
      </c>
      <c r="AY246" s="1369"/>
      <c r="AZ246" s="1369"/>
      <c r="BA246" s="1369"/>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5">
        <v>0</v>
      </c>
      <c r="P248" s="1356"/>
      <c r="Q248" s="1356"/>
      <c r="R248" s="1356"/>
      <c r="S248" s="1357"/>
      <c r="T248" s="163" t="s">
        <v>436</v>
      </c>
      <c r="V248" s="76"/>
      <c r="W248" s="76"/>
      <c r="X248" s="76"/>
      <c r="Z248" s="163" t="s">
        <v>325</v>
      </c>
      <c r="AE248" s="1389">
        <v>0</v>
      </c>
      <c r="AF248" s="1390"/>
      <c r="AG248" s="1391"/>
      <c r="AH248" s="163"/>
      <c r="AI248" s="163"/>
      <c r="AJ248" s="163"/>
      <c r="AK248" s="163"/>
      <c r="AL248" s="163"/>
      <c r="AM248" s="163"/>
      <c r="AN248" s="163"/>
      <c r="AO248" s="184"/>
      <c r="AP248" s="1331" t="s">
        <v>327</v>
      </c>
      <c r="AQ248" s="1331"/>
      <c r="AR248" s="1331"/>
      <c r="AS248" s="1331"/>
      <c r="AT248" s="1331"/>
      <c r="AU248" s="1331"/>
      <c r="AV248" s="1331"/>
      <c r="AW248" s="1331"/>
      <c r="AX248" s="1369">
        <f>'Control Panel'!H841</f>
        <v>0</v>
      </c>
      <c r="AY248" s="1369"/>
      <c r="AZ248" s="1369"/>
      <c r="BA248" s="1369"/>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5">
        <v>0</v>
      </c>
      <c r="P250" s="1356"/>
      <c r="Q250" s="1356"/>
      <c r="R250" s="1356"/>
      <c r="S250" s="1357"/>
      <c r="T250" s="163" t="s">
        <v>436</v>
      </c>
      <c r="V250" s="334"/>
      <c r="W250" s="334"/>
      <c r="X250" s="334"/>
      <c r="Z250" s="163" t="s">
        <v>329</v>
      </c>
      <c r="AE250" s="1389">
        <v>0</v>
      </c>
      <c r="AF250" s="1390"/>
      <c r="AG250" s="1391"/>
      <c r="AH250" s="163"/>
      <c r="AI250" s="163"/>
      <c r="AJ250" s="163"/>
      <c r="AK250" s="163"/>
      <c r="AL250" s="163"/>
      <c r="AM250" s="163"/>
      <c r="AN250" s="163"/>
      <c r="AO250" s="184"/>
      <c r="AP250" s="1331" t="s">
        <v>328</v>
      </c>
      <c r="AQ250" s="1331"/>
      <c r="AR250" s="1331"/>
      <c r="AS250" s="1331"/>
      <c r="AT250" s="1331"/>
      <c r="AU250" s="1331"/>
      <c r="AV250" s="1331"/>
      <c r="AW250" s="1331"/>
      <c r="AX250" s="1369">
        <f>'Control Panel'!H842</f>
        <v>0</v>
      </c>
      <c r="AY250" s="1369"/>
      <c r="AZ250" s="1369"/>
      <c r="BA250" s="1369"/>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290" t="s">
        <v>330</v>
      </c>
      <c r="AP253" s="1290"/>
      <c r="AQ253" s="1290"/>
      <c r="AR253" s="1290"/>
      <c r="AS253" s="1290"/>
      <c r="AT253" s="1290"/>
      <c r="AU253" s="1290"/>
      <c r="AV253" s="1290"/>
      <c r="AW253" s="1290"/>
      <c r="AX253" s="1423">
        <f>IFERROR('Control Panel'!H843,0)</f>
        <v>0</v>
      </c>
      <c r="AY253" s="1423"/>
      <c r="AZ253" s="1423"/>
      <c r="BA253" s="1423"/>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13"/>
      <c r="AP254" s="1313"/>
      <c r="AQ254" s="1313"/>
      <c r="AR254" s="1313"/>
      <c r="AS254" s="1313"/>
      <c r="AT254" s="1313"/>
      <c r="AU254" s="1313"/>
      <c r="AV254" s="1313"/>
      <c r="AW254" s="1313"/>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62" t="s">
        <v>139</v>
      </c>
      <c r="D256" s="1362"/>
      <c r="E256" s="1362"/>
      <c r="F256" s="1362"/>
      <c r="G256" s="1362"/>
      <c r="H256" s="1362"/>
      <c r="I256" s="1362"/>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26"/>
      <c r="AY256" s="1426"/>
      <c r="AZ256" s="1426"/>
      <c r="BA256" s="1426"/>
      <c r="BB256" s="1426"/>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62"/>
      <c r="D257" s="1362"/>
      <c r="E257" s="1362"/>
      <c r="F257" s="1362"/>
      <c r="G257" s="1362"/>
      <c r="H257" s="1362"/>
      <c r="I257" s="1362"/>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26"/>
      <c r="AY257" s="1426"/>
      <c r="AZ257" s="1426"/>
      <c r="BA257" s="1426"/>
      <c r="BB257" s="1426"/>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59" t="s">
        <v>8</v>
      </c>
      <c r="D259" s="1359"/>
      <c r="E259" s="1359"/>
      <c r="F259" s="1359"/>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59"/>
      <c r="D260" s="1359"/>
      <c r="E260" s="1359"/>
      <c r="F260" s="1359"/>
      <c r="G260" s="361"/>
      <c r="H260" s="163"/>
      <c r="I260" s="1351" t="s">
        <v>554</v>
      </c>
      <c r="J260" s="1351"/>
      <c r="K260" s="1351"/>
      <c r="L260" s="1351"/>
      <c r="M260" s="1351"/>
      <c r="N260" s="1351"/>
      <c r="O260" s="1351"/>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59"/>
      <c r="D261" s="1359"/>
      <c r="E261" s="1359"/>
      <c r="F261" s="1359"/>
      <c r="G261" s="361"/>
      <c r="H261" s="163"/>
      <c r="I261" s="1351"/>
      <c r="J261" s="1351"/>
      <c r="K261" s="1351"/>
      <c r="L261" s="1351"/>
      <c r="M261" s="1351"/>
      <c r="N261" s="1351"/>
      <c r="O261" s="1351"/>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59"/>
      <c r="D262" s="1359"/>
      <c r="E262" s="1359"/>
      <c r="F262" s="1359"/>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2">
        <v>0</v>
      </c>
      <c r="R263" s="1387"/>
      <c r="S263" s="1353"/>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381" t="s">
        <v>71</v>
      </c>
      <c r="K265" s="1381"/>
      <c r="L265" s="1381"/>
      <c r="M265" s="1381"/>
      <c r="N265" s="1381"/>
      <c r="O265" s="1381"/>
      <c r="P265" s="344"/>
      <c r="Q265" s="1387">
        <v>0</v>
      </c>
      <c r="R265" s="1387"/>
      <c r="S265" s="1353"/>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97" t="s">
        <v>570</v>
      </c>
      <c r="AQ265" s="1297"/>
      <c r="AR265" s="1297"/>
      <c r="AS265" s="1297"/>
      <c r="AT265" s="1297"/>
      <c r="AU265" s="1297"/>
      <c r="AV265" s="1297"/>
      <c r="AW265" s="1297"/>
      <c r="AX265" s="1368">
        <f>'Control Panel'!C988</f>
        <v>0</v>
      </c>
      <c r="AY265" s="1368"/>
      <c r="AZ265" s="1368"/>
      <c r="BA265" s="1368"/>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22" t="s">
        <v>566</v>
      </c>
      <c r="K269" s="1322"/>
      <c r="L269" s="1322"/>
      <c r="M269" s="1322"/>
      <c r="N269" s="1322"/>
      <c r="O269" s="1322"/>
      <c r="P269" s="1322"/>
      <c r="Q269" s="1322"/>
      <c r="R269" s="1322"/>
      <c r="S269" s="1322"/>
      <c r="T269" s="49"/>
      <c r="U269" s="1322" t="s">
        <v>282</v>
      </c>
      <c r="V269" s="1322"/>
      <c r="W269" s="1322"/>
      <c r="X269" s="1322"/>
      <c r="Y269" s="1322"/>
      <c r="Z269" s="1322"/>
      <c r="AA269" s="3"/>
      <c r="AB269" s="3"/>
      <c r="AC269" s="1322" t="s">
        <v>339</v>
      </c>
      <c r="AD269" s="1322"/>
      <c r="AE269" s="1322"/>
      <c r="AF269" s="1322"/>
      <c r="AG269" s="1322"/>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2">
        <v>0</v>
      </c>
      <c r="M271" s="1387"/>
      <c r="N271" s="1353"/>
      <c r="O271" s="54" t="s">
        <v>561</v>
      </c>
      <c r="P271" s="347"/>
      <c r="Q271" s="199"/>
      <c r="R271" s="199"/>
      <c r="S271" s="3"/>
      <c r="T271" s="196"/>
      <c r="U271" s="18"/>
      <c r="V271" s="3"/>
      <c r="W271" s="1352">
        <v>744</v>
      </c>
      <c r="X271" s="1353"/>
      <c r="Y271" s="163" t="s">
        <v>432</v>
      </c>
      <c r="Z271" s="163"/>
      <c r="AA271" s="3"/>
      <c r="AB271" s="3"/>
      <c r="AC271" s="1425">
        <f>'Control Panel'!H1541</f>
        <v>0</v>
      </c>
      <c r="AD271" s="1425"/>
      <c r="AE271" s="1425"/>
      <c r="AF271" s="1425"/>
      <c r="AG271" s="1425"/>
      <c r="AH271" s="18"/>
      <c r="AI271" s="1424"/>
      <c r="AJ271" s="1424"/>
      <c r="AK271" s="1424"/>
      <c r="AL271" s="1424"/>
      <c r="AM271" s="3"/>
      <c r="AN271" s="3"/>
      <c r="AO271" s="3"/>
      <c r="AP271" s="3"/>
      <c r="AQ271" s="3"/>
      <c r="AR271" s="163"/>
      <c r="AS271" s="1401" t="s">
        <v>569</v>
      </c>
      <c r="AT271" s="1401"/>
      <c r="AU271" s="1401"/>
      <c r="AV271" s="1401"/>
      <c r="AW271" s="1401"/>
      <c r="AX271" s="1369">
        <f>'Control Panel'!I1541</f>
        <v>0</v>
      </c>
      <c r="AY271" s="1369"/>
      <c r="AZ271" s="1369"/>
      <c r="BA271" s="1369"/>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69"/>
      <c r="AY272" s="1369"/>
      <c r="AZ272" s="1369"/>
      <c r="BA272" s="1369"/>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2">
        <v>0</v>
      </c>
      <c r="M273" s="1387"/>
      <c r="N273" s="1353"/>
      <c r="O273" s="54" t="s">
        <v>560</v>
      </c>
      <c r="P273" s="347"/>
      <c r="Q273" s="199"/>
      <c r="R273" s="199"/>
      <c r="S273" s="3"/>
      <c r="T273" s="196"/>
      <c r="U273" s="18"/>
      <c r="V273" s="3"/>
      <c r="W273" s="1352">
        <v>744</v>
      </c>
      <c r="X273" s="1353"/>
      <c r="Y273" s="163" t="s">
        <v>432</v>
      </c>
      <c r="Z273" s="163"/>
      <c r="AA273" s="3"/>
      <c r="AB273" s="3"/>
      <c r="AC273" s="1425">
        <f>'Control Panel'!H1542</f>
        <v>0</v>
      </c>
      <c r="AD273" s="1425"/>
      <c r="AE273" s="1425"/>
      <c r="AF273" s="1425"/>
      <c r="AG273" s="1425"/>
      <c r="AH273" s="18"/>
      <c r="AI273" s="1424"/>
      <c r="AJ273" s="1424"/>
      <c r="AK273" s="1424"/>
      <c r="AL273" s="1424"/>
      <c r="AM273" s="3"/>
      <c r="AN273" s="3"/>
      <c r="AO273" s="3"/>
      <c r="AP273" s="3"/>
      <c r="AQ273" s="3"/>
      <c r="AR273" s="163"/>
      <c r="AS273" s="163"/>
      <c r="AT273" s="1331" t="s">
        <v>567</v>
      </c>
      <c r="AU273" s="1331"/>
      <c r="AV273" s="1331"/>
      <c r="AW273" s="1331"/>
      <c r="AX273" s="1369">
        <f>'Control Panel'!I1542</f>
        <v>0</v>
      </c>
      <c r="AY273" s="1369"/>
      <c r="AZ273" s="1369"/>
      <c r="BA273" s="1369"/>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69"/>
      <c r="AY274" s="1369"/>
      <c r="AZ274" s="1369"/>
      <c r="BA274" s="1369"/>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2">
        <v>0</v>
      </c>
      <c r="M275" s="1387"/>
      <c r="N275" s="1353"/>
      <c r="O275" s="54" t="s">
        <v>559</v>
      </c>
      <c r="P275" s="347"/>
      <c r="Q275" s="199"/>
      <c r="R275" s="199"/>
      <c r="S275" s="3"/>
      <c r="T275" s="196"/>
      <c r="U275" s="18"/>
      <c r="V275" s="3"/>
      <c r="W275" s="1352">
        <v>744</v>
      </c>
      <c r="X275" s="1353"/>
      <c r="Y275" s="163" t="s">
        <v>432</v>
      </c>
      <c r="Z275" s="163"/>
      <c r="AA275" s="3"/>
      <c r="AB275" s="3"/>
      <c r="AC275" s="1425">
        <f>'Control Panel'!H1543</f>
        <v>0</v>
      </c>
      <c r="AD275" s="1425"/>
      <c r="AE275" s="1425"/>
      <c r="AF275" s="1425"/>
      <c r="AG275" s="1425"/>
      <c r="AH275" s="18"/>
      <c r="AI275" s="1424"/>
      <c r="AJ275" s="1424"/>
      <c r="AK275" s="1424"/>
      <c r="AL275" s="1424"/>
      <c r="AM275" s="3"/>
      <c r="AN275" s="3"/>
      <c r="AO275" s="3"/>
      <c r="AP275" s="3"/>
      <c r="AQ275" s="3"/>
      <c r="AR275" s="163"/>
      <c r="AS275" s="163"/>
      <c r="AT275" s="1331" t="s">
        <v>568</v>
      </c>
      <c r="AU275" s="1331"/>
      <c r="AV275" s="1331"/>
      <c r="AW275" s="1331"/>
      <c r="AX275" s="1369">
        <f>'Control Panel'!I1543</f>
        <v>0</v>
      </c>
      <c r="AY275" s="1369"/>
      <c r="AZ275" s="1369"/>
      <c r="BA275" s="1369"/>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2">
        <v>0</v>
      </c>
      <c r="M277" s="1387"/>
      <c r="N277" s="1353"/>
      <c r="O277" s="54" t="s">
        <v>3422</v>
      </c>
      <c r="P277" s="18"/>
      <c r="Q277" s="163"/>
      <c r="R277" s="163"/>
      <c r="S277" s="3"/>
      <c r="T277" s="163"/>
      <c r="U277" s="18"/>
      <c r="V277" s="3"/>
      <c r="W277" s="1352">
        <v>744</v>
      </c>
      <c r="X277" s="1353"/>
      <c r="Y277" s="163" t="s">
        <v>432</v>
      </c>
      <c r="Z277" s="163"/>
      <c r="AA277" s="3"/>
      <c r="AB277" s="3"/>
      <c r="AC277" s="1425">
        <f>'Control Panel'!H1544</f>
        <v>0</v>
      </c>
      <c r="AD277" s="1425"/>
      <c r="AE277" s="1425"/>
      <c r="AF277" s="1425"/>
      <c r="AG277" s="1425"/>
      <c r="AH277" s="18"/>
      <c r="AI277" s="18"/>
      <c r="AJ277" s="18"/>
      <c r="AK277" s="18"/>
      <c r="AL277" s="18"/>
      <c r="AM277" s="3"/>
      <c r="AN277" s="3"/>
      <c r="AO277" s="3"/>
      <c r="AP277" s="3"/>
      <c r="AQ277" s="3"/>
      <c r="AR277" s="163"/>
      <c r="AS277" s="163"/>
      <c r="AT277" s="1331" t="s">
        <v>3389</v>
      </c>
      <c r="AU277" s="1331"/>
      <c r="AV277" s="1331"/>
      <c r="AW277" s="1331"/>
      <c r="AX277" s="1369">
        <f>'Control Panel'!I1544</f>
        <v>0</v>
      </c>
      <c r="AY277" s="1369"/>
      <c r="AZ277" s="1369"/>
      <c r="BA277" s="1369"/>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2">
        <v>0</v>
      </c>
      <c r="M279" s="1387"/>
      <c r="N279" s="1353"/>
      <c r="O279" s="54" t="s">
        <v>345</v>
      </c>
      <c r="P279" s="347"/>
      <c r="Q279" s="199"/>
      <c r="R279" s="199"/>
      <c r="S279" s="3"/>
      <c r="T279" s="196"/>
      <c r="U279" s="348"/>
      <c r="V279" s="3"/>
      <c r="W279" s="1352">
        <v>744</v>
      </c>
      <c r="X279" s="1353"/>
      <c r="Y279" s="163" t="s">
        <v>432</v>
      </c>
      <c r="Z279" s="163"/>
      <c r="AA279" s="3"/>
      <c r="AB279" s="3"/>
      <c r="AC279" s="1425">
        <f>'Control Panel'!H1545</f>
        <v>0</v>
      </c>
      <c r="AD279" s="1425"/>
      <c r="AE279" s="1425"/>
      <c r="AF279" s="1425"/>
      <c r="AG279" s="1425"/>
      <c r="AH279" s="482"/>
      <c r="AI279" s="1424"/>
      <c r="AJ279" s="1424"/>
      <c r="AK279" s="1424"/>
      <c r="AL279" s="1424"/>
      <c r="AM279" s="3"/>
      <c r="AN279" s="3"/>
      <c r="AO279" s="3"/>
      <c r="AP279" s="3"/>
      <c r="AQ279" s="3"/>
      <c r="AR279" s="342"/>
      <c r="AS279" s="75"/>
      <c r="AT279" s="1331" t="s">
        <v>400</v>
      </c>
      <c r="AU279" s="1331"/>
      <c r="AV279" s="1331"/>
      <c r="AW279" s="1331"/>
      <c r="AX279" s="1369">
        <f>'Control Panel'!I1545</f>
        <v>0</v>
      </c>
      <c r="AY279" s="1369"/>
      <c r="AZ279" s="1369"/>
      <c r="BA279" s="1369"/>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2">
        <v>0</v>
      </c>
      <c r="M281" s="1387"/>
      <c r="N281" s="1353"/>
      <c r="O281" s="54" t="s">
        <v>346</v>
      </c>
      <c r="P281" s="347"/>
      <c r="Q281" s="199"/>
      <c r="R281" s="199"/>
      <c r="S281" s="3"/>
      <c r="T281" s="196"/>
      <c r="U281" s="348"/>
      <c r="V281" s="3"/>
      <c r="W281" s="1352">
        <v>744</v>
      </c>
      <c r="X281" s="1353"/>
      <c r="Y281" s="163" t="s">
        <v>432</v>
      </c>
      <c r="Z281" s="163"/>
      <c r="AA281" s="3"/>
      <c r="AB281" s="3"/>
      <c r="AC281" s="1425">
        <f>'Control Panel'!H1546</f>
        <v>0</v>
      </c>
      <c r="AD281" s="1425"/>
      <c r="AE281" s="1425"/>
      <c r="AF281" s="1425"/>
      <c r="AG281" s="1425"/>
      <c r="AH281" s="482"/>
      <c r="AI281" s="1424"/>
      <c r="AJ281" s="1424"/>
      <c r="AK281" s="1424"/>
      <c r="AL281" s="1424"/>
      <c r="AM281" s="3"/>
      <c r="AN281" s="3"/>
      <c r="AO281" s="3"/>
      <c r="AP281" s="3"/>
      <c r="AQ281" s="3"/>
      <c r="AR281" s="342"/>
      <c r="AS281" s="75"/>
      <c r="AT281" s="1331" t="s">
        <v>401</v>
      </c>
      <c r="AU281" s="1331"/>
      <c r="AV281" s="1331"/>
      <c r="AW281" s="1331"/>
      <c r="AX281" s="1369">
        <f>'Control Panel'!I1546</f>
        <v>0</v>
      </c>
      <c r="AY281" s="1369"/>
      <c r="AZ281" s="1369"/>
      <c r="BA281" s="1369"/>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52">
        <v>0</v>
      </c>
      <c r="M283" s="1387"/>
      <c r="N283" s="1353"/>
      <c r="O283" s="54" t="s">
        <v>7343</v>
      </c>
      <c r="P283" s="347"/>
      <c r="Q283" s="199"/>
      <c r="R283" s="199"/>
      <c r="S283" s="3"/>
      <c r="T283" s="196"/>
      <c r="U283" s="296"/>
      <c r="V283" s="3"/>
      <c r="W283" s="1352">
        <v>744</v>
      </c>
      <c r="X283" s="1353"/>
      <c r="Y283" s="163" t="s">
        <v>432</v>
      </c>
      <c r="Z283" s="163"/>
      <c r="AA283" s="3"/>
      <c r="AB283" s="3"/>
      <c r="AC283" s="1425">
        <f>'Control Panel'!H1547</f>
        <v>0</v>
      </c>
      <c r="AD283" s="1425"/>
      <c r="AE283" s="1425"/>
      <c r="AF283" s="1425"/>
      <c r="AG283" s="1425"/>
      <c r="AH283" s="18"/>
      <c r="AI283" s="1424"/>
      <c r="AJ283" s="1424"/>
      <c r="AK283" s="1424"/>
      <c r="AL283" s="1424"/>
      <c r="AM283" s="3"/>
      <c r="AN283" s="3"/>
      <c r="AO283" s="3"/>
      <c r="AP283" s="3"/>
      <c r="AQ283" s="3"/>
      <c r="AR283" s="163"/>
      <c r="AS283" s="163"/>
      <c r="AT283" s="1331" t="s">
        <v>7344</v>
      </c>
      <c r="AU283" s="1331"/>
      <c r="AV283" s="1331"/>
      <c r="AW283" s="1331"/>
      <c r="AX283" s="1369">
        <f>'Control Panel'!I1547</f>
        <v>0</v>
      </c>
      <c r="AY283" s="1369"/>
      <c r="AZ283" s="1369"/>
      <c r="BA283" s="1369"/>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313" t="s">
        <v>4814</v>
      </c>
      <c r="AJ285" s="1313"/>
      <c r="AK285" s="1313"/>
      <c r="AL285" s="1313"/>
      <c r="AM285" s="1313"/>
      <c r="AN285" s="1313"/>
      <c r="AO285" s="1313"/>
      <c r="AP285" s="1313"/>
      <c r="AQ285" s="1313"/>
      <c r="AR285" s="1313"/>
      <c r="AS285" s="1313"/>
      <c r="AT285" s="1313"/>
      <c r="AU285" s="1313"/>
      <c r="AV285" s="1313"/>
      <c r="AW285" s="1313"/>
      <c r="AX285" s="1421">
        <f>'Control Panel'!I1549</f>
        <v>0</v>
      </c>
      <c r="AY285" s="1421"/>
      <c r="AZ285" s="1421"/>
      <c r="BA285" s="1421"/>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51" t="s">
        <v>4810</v>
      </c>
      <c r="J287" s="1351"/>
      <c r="K287" s="1351"/>
      <c r="L287" s="1351"/>
      <c r="M287" s="1351"/>
      <c r="N287" s="1351"/>
      <c r="O287" s="1351"/>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51"/>
      <c r="J288" s="1351"/>
      <c r="K288" s="1351"/>
      <c r="L288" s="1351"/>
      <c r="M288" s="1351"/>
      <c r="N288" s="1351"/>
      <c r="O288" s="1351"/>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322" t="s">
        <v>4863</v>
      </c>
      <c r="V290" s="1322"/>
      <c r="W290" s="1322"/>
      <c r="X290" s="1322"/>
      <c r="Y290" s="1322"/>
      <c r="Z290" s="1322"/>
      <c r="AA290" s="49"/>
      <c r="AB290" s="3"/>
      <c r="AC290" s="1322" t="s">
        <v>339</v>
      </c>
      <c r="AD290" s="1322"/>
      <c r="AE290" s="1322"/>
      <c r="AF290" s="1322"/>
      <c r="AG290" s="1322"/>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80" t="s">
        <v>4719</v>
      </c>
      <c r="K292" s="1480"/>
      <c r="L292" s="1480"/>
      <c r="M292" s="1480"/>
      <c r="N292" s="1480"/>
      <c r="O292" s="1480"/>
      <c r="P292" s="1480"/>
      <c r="Q292" s="163"/>
      <c r="R292" s="1450">
        <v>0</v>
      </c>
      <c r="S292" s="1450"/>
      <c r="T292" s="54" t="s">
        <v>4864</v>
      </c>
      <c r="U292" s="163"/>
      <c r="V292" s="1450">
        <v>0</v>
      </c>
      <c r="W292" s="1450"/>
      <c r="X292" s="1450"/>
      <c r="Y292" s="1450"/>
      <c r="Z292" s="54" t="s">
        <v>1119</v>
      </c>
      <c r="AA292" s="54"/>
      <c r="AB292" s="3"/>
      <c r="AC292" s="1458">
        <f>'Control Panel'!F1552</f>
        <v>3.0249999999999999E-3</v>
      </c>
      <c r="AD292" s="1458"/>
      <c r="AE292" s="1458"/>
      <c r="AF292" s="1458"/>
      <c r="AG292" s="1458"/>
      <c r="AH292" s="3"/>
      <c r="AI292" s="3"/>
      <c r="AJ292" s="3"/>
      <c r="AK292" s="163"/>
      <c r="AL292" s="163"/>
      <c r="AM292" s="76"/>
      <c r="AN292" s="1331" t="s">
        <v>4812</v>
      </c>
      <c r="AO292" s="1331"/>
      <c r="AP292" s="1331"/>
      <c r="AQ292" s="1331"/>
      <c r="AR292" s="1331"/>
      <c r="AS292" s="1331"/>
      <c r="AT292" s="1331"/>
      <c r="AU292" s="1331"/>
      <c r="AV292" s="1331"/>
      <c r="AW292" s="1331"/>
      <c r="AX292" s="1369">
        <f>'Control Panel'!H1552</f>
        <v>0</v>
      </c>
      <c r="AY292" s="1369"/>
      <c r="AZ292" s="1369"/>
      <c r="BA292" s="1369"/>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381" t="s">
        <v>4862</v>
      </c>
      <c r="K294" s="1381"/>
      <c r="L294" s="1381"/>
      <c r="M294" s="1381"/>
      <c r="N294" s="1381"/>
      <c r="O294" s="1381"/>
      <c r="P294" s="1381"/>
      <c r="Q294" s="163"/>
      <c r="R294" s="1450">
        <v>0</v>
      </c>
      <c r="S294" s="1450"/>
      <c r="T294" s="54" t="s">
        <v>4861</v>
      </c>
      <c r="U294" s="163"/>
      <c r="V294" s="1450">
        <v>0</v>
      </c>
      <c r="W294" s="1450"/>
      <c r="X294" s="1450"/>
      <c r="Y294" s="1450"/>
      <c r="Z294" s="3" t="s">
        <v>1119</v>
      </c>
      <c r="AA294" s="54"/>
      <c r="AB294" s="163"/>
      <c r="AC294" s="1459">
        <f>'Control Panel'!F1553</f>
        <v>1.6791666666666667E-3</v>
      </c>
      <c r="AD294" s="1459"/>
      <c r="AE294" s="1459"/>
      <c r="AF294" s="1459"/>
      <c r="AG294" s="1459"/>
      <c r="AH294" s="3"/>
      <c r="AI294" s="163"/>
      <c r="AJ294" s="163"/>
      <c r="AK294" s="163"/>
      <c r="AL294" s="163"/>
      <c r="AM294" s="163"/>
      <c r="AN294" s="163"/>
      <c r="AO294" s="1331" t="s">
        <v>4813</v>
      </c>
      <c r="AP294" s="1331"/>
      <c r="AQ294" s="1331"/>
      <c r="AR294" s="1331"/>
      <c r="AS294" s="1331"/>
      <c r="AT294" s="1331"/>
      <c r="AU294" s="1331"/>
      <c r="AV294" s="1331"/>
      <c r="AW294" s="1331"/>
      <c r="AX294" s="1369">
        <f>'Control Panel'!H1553</f>
        <v>0</v>
      </c>
      <c r="AY294" s="1369"/>
      <c r="AZ294" s="1369"/>
      <c r="BA294" s="1369"/>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313" t="s">
        <v>4815</v>
      </c>
      <c r="AM296" s="1313"/>
      <c r="AN296" s="1313"/>
      <c r="AO296" s="1313"/>
      <c r="AP296" s="1313"/>
      <c r="AQ296" s="1313"/>
      <c r="AR296" s="1313"/>
      <c r="AS296" s="1313"/>
      <c r="AT296" s="1313"/>
      <c r="AU296" s="1313"/>
      <c r="AV296" s="1313"/>
      <c r="AW296" s="1313"/>
      <c r="AX296" s="1421">
        <f>'Control Panel'!I1554</f>
        <v>0</v>
      </c>
      <c r="AY296" s="1421"/>
      <c r="AZ296" s="1421"/>
      <c r="BA296" s="1421"/>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503" t="s">
        <v>126</v>
      </c>
      <c r="K300" s="1503"/>
      <c r="L300" s="1503"/>
      <c r="M300" s="1503"/>
      <c r="N300" s="1503"/>
      <c r="O300" s="1503"/>
      <c r="P300" s="1503"/>
      <c r="Q300" s="1503"/>
      <c r="R300" s="1503"/>
      <c r="S300" s="1503"/>
      <c r="T300" s="49"/>
      <c r="U300" s="1322" t="s">
        <v>282</v>
      </c>
      <c r="V300" s="1322"/>
      <c r="W300" s="1322"/>
      <c r="X300" s="1322"/>
      <c r="Y300" s="1322"/>
      <c r="Z300" s="1322"/>
      <c r="AA300" s="3"/>
      <c r="AB300" s="3"/>
      <c r="AC300" s="1322" t="s">
        <v>339</v>
      </c>
      <c r="AD300" s="1322"/>
      <c r="AE300" s="1322"/>
      <c r="AF300" s="1322"/>
      <c r="AG300" s="1322"/>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2">
        <v>0</v>
      </c>
      <c r="M302" s="1387"/>
      <c r="N302" s="1353"/>
      <c r="O302" s="54" t="s">
        <v>7404</v>
      </c>
      <c r="P302" s="347"/>
      <c r="Q302" s="199"/>
      <c r="R302" s="199"/>
      <c r="S302" s="3"/>
      <c r="T302" s="196"/>
      <c r="U302" s="18"/>
      <c r="V302" s="3"/>
      <c r="W302" s="1352">
        <v>744</v>
      </c>
      <c r="X302" s="1353"/>
      <c r="Y302" s="163" t="s">
        <v>432</v>
      </c>
      <c r="Z302" s="163"/>
      <c r="AA302" s="3"/>
      <c r="AB302" s="3"/>
      <c r="AC302" s="1425">
        <f>'Control Panel'!F1680</f>
        <v>0</v>
      </c>
      <c r="AD302" s="1425"/>
      <c r="AE302" s="1425"/>
      <c r="AF302" s="1425"/>
      <c r="AG302" s="1425"/>
      <c r="AH302" s="18"/>
      <c r="AI302" s="1424"/>
      <c r="AJ302" s="1424"/>
      <c r="AK302" s="1424"/>
      <c r="AL302" s="1424"/>
      <c r="AM302" s="3"/>
      <c r="AN302" s="3"/>
      <c r="AO302" s="3"/>
      <c r="AP302" s="3"/>
      <c r="AQ302" s="3"/>
      <c r="AR302" s="163"/>
      <c r="AS302" s="1401"/>
      <c r="AT302" s="1401"/>
      <c r="AU302" s="1401"/>
      <c r="AV302" s="1401"/>
      <c r="AW302" s="1401"/>
      <c r="AX302" s="1369">
        <f>'Control Panel'!H1683</f>
        <v>0</v>
      </c>
      <c r="AY302" s="1369"/>
      <c r="AZ302" s="1369"/>
      <c r="BA302" s="1369"/>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69"/>
      <c r="AY303" s="1369"/>
      <c r="AZ303" s="1369"/>
      <c r="BA303" s="1369"/>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313" t="s">
        <v>7403</v>
      </c>
      <c r="AJ305" s="1313"/>
      <c r="AK305" s="1313"/>
      <c r="AL305" s="1313"/>
      <c r="AM305" s="1313"/>
      <c r="AN305" s="1313"/>
      <c r="AO305" s="1313"/>
      <c r="AP305" s="1313"/>
      <c r="AQ305" s="1313"/>
      <c r="AR305" s="1313"/>
      <c r="AS305" s="1313"/>
      <c r="AT305" s="1313"/>
      <c r="AU305" s="1313"/>
      <c r="AV305" s="1313"/>
      <c r="AW305" s="1313"/>
      <c r="AX305" s="1421">
        <f>'Control Panel'!H1683</f>
        <v>0</v>
      </c>
      <c r="AY305" s="1421"/>
      <c r="AZ305" s="1421"/>
      <c r="BA305" s="1421"/>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6" t="s">
        <v>69</v>
      </c>
      <c r="D309" s="1276"/>
      <c r="E309" s="1276"/>
      <c r="F309" s="1276"/>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6"/>
      <c r="D310" s="1276"/>
      <c r="E310" s="1276"/>
      <c r="F310" s="1276"/>
      <c r="G310" s="163"/>
      <c r="H310" s="3"/>
      <c r="I310" s="1460" t="s">
        <v>164</v>
      </c>
      <c r="J310" s="1460"/>
      <c r="K310" s="1460"/>
      <c r="L310" s="1460"/>
      <c r="M310" s="1460"/>
      <c r="N310" s="1460"/>
      <c r="O310" s="1460"/>
      <c r="P310" s="3"/>
      <c r="Q310" s="1477">
        <v>0</v>
      </c>
      <c r="R310" s="1478"/>
      <c r="S310" s="1478"/>
      <c r="T310" s="1479"/>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313"/>
      <c r="AR310" s="1313"/>
      <c r="AS310" s="1313"/>
      <c r="AT310" s="1313"/>
      <c r="AU310" s="1313"/>
      <c r="AV310" s="1313"/>
      <c r="AW310" s="1313"/>
      <c r="AX310" s="312"/>
      <c r="AY310" s="312"/>
      <c r="AZ310" s="312"/>
      <c r="BA310" s="312"/>
      <c r="BB310" s="69"/>
      <c r="BC310" s="8"/>
      <c r="BD310" s="175"/>
      <c r="BE310" s="782"/>
      <c r="BF310" s="175"/>
      <c r="BG310" s="175"/>
    </row>
    <row r="311" spans="1:60" s="4" customFormat="1" ht="23.25" hidden="1" customHeight="1">
      <c r="A311" s="779"/>
      <c r="B311" s="7"/>
      <c r="C311" s="1276"/>
      <c r="D311" s="1276"/>
      <c r="E311" s="1276"/>
      <c r="F311" s="1276"/>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313" t="s">
        <v>357</v>
      </c>
      <c r="AR311" s="1313"/>
      <c r="AS311" s="1313"/>
      <c r="AT311" s="1313"/>
      <c r="AU311" s="1313"/>
      <c r="AV311" s="1313"/>
      <c r="AW311" s="1313"/>
      <c r="AX311" s="1438">
        <f>'Control Panel'!C995</f>
        <v>0</v>
      </c>
      <c r="AY311" s="1438"/>
      <c r="AZ311" s="1438"/>
      <c r="BA311" s="1438"/>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38"/>
      <c r="AY312" s="1438"/>
      <c r="AZ312" s="1438"/>
      <c r="BA312" s="1438"/>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349" t="s">
        <v>45</v>
      </c>
      <c r="D314" s="1349"/>
      <c r="E314" s="1349"/>
      <c r="F314" s="1349"/>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348"/>
      <c r="D315" s="1348"/>
      <c r="E315" s="1348"/>
      <c r="F315" s="1348"/>
      <c r="G315" s="51"/>
      <c r="H315" s="163"/>
      <c r="I315" s="1470" t="s">
        <v>498</v>
      </c>
      <c r="J315" s="1470"/>
      <c r="K315" s="1470"/>
      <c r="L315" s="1470"/>
      <c r="M315" s="1470"/>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348"/>
      <c r="D316" s="1348"/>
      <c r="E316" s="1348"/>
      <c r="F316" s="1348"/>
      <c r="G316" s="51"/>
      <c r="H316" s="163"/>
      <c r="I316" s="1470"/>
      <c r="J316" s="1470"/>
      <c r="K316" s="1470"/>
      <c r="L316" s="1470"/>
      <c r="M316" s="1470"/>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348"/>
      <c r="D317" s="1348"/>
      <c r="E317" s="1348"/>
      <c r="F317" s="1348"/>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94">
        <v>0</v>
      </c>
      <c r="AD318" s="1395"/>
      <c r="AE318" s="1395"/>
      <c r="AF318" s="1396"/>
      <c r="AG318" s="163" t="s">
        <v>433</v>
      </c>
      <c r="AH318" s="163"/>
      <c r="AI318" s="163"/>
      <c r="AJ318" s="163"/>
      <c r="AK318" s="163"/>
      <c r="AL318" s="163"/>
      <c r="AM318" s="163"/>
      <c r="AN318" s="163"/>
      <c r="AO318" s="1331" t="s">
        <v>403</v>
      </c>
      <c r="AP318" s="1331"/>
      <c r="AQ318" s="1331"/>
      <c r="AR318" s="1331"/>
      <c r="AS318" s="1331"/>
      <c r="AT318" s="1331"/>
      <c r="AU318" s="1331"/>
      <c r="AV318" s="1331"/>
      <c r="AW318" s="1331"/>
      <c r="AX318" s="1380">
        <f>'Control Panel'!E911</f>
        <v>0</v>
      </c>
      <c r="AY318" s="1380"/>
      <c r="AZ318" s="1380"/>
      <c r="BA318" s="1380"/>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94">
        <v>0</v>
      </c>
      <c r="AD320" s="1395"/>
      <c r="AE320" s="1395"/>
      <c r="AF320" s="1396"/>
      <c r="AG320" s="330" t="s">
        <v>433</v>
      </c>
      <c r="AH320" s="3"/>
      <c r="AI320" s="163"/>
      <c r="AJ320" s="163"/>
      <c r="AK320" s="163"/>
      <c r="AL320" s="163"/>
      <c r="AM320" s="163"/>
      <c r="AN320" s="163"/>
      <c r="AO320" s="1331" t="s">
        <v>402</v>
      </c>
      <c r="AP320" s="1331"/>
      <c r="AQ320" s="1331"/>
      <c r="AR320" s="1331"/>
      <c r="AS320" s="1331"/>
      <c r="AT320" s="1331"/>
      <c r="AU320" s="1331"/>
      <c r="AV320" s="1331"/>
      <c r="AW320" s="1331"/>
      <c r="AX320" s="1380">
        <f>'Control Panel'!E910</f>
        <v>0</v>
      </c>
      <c r="AY320" s="1380"/>
      <c r="AZ320" s="1380"/>
      <c r="BA320" s="1380"/>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94">
        <v>0</v>
      </c>
      <c r="AD322" s="1395"/>
      <c r="AE322" s="1395"/>
      <c r="AF322" s="1396"/>
      <c r="AG322" s="331" t="s">
        <v>433</v>
      </c>
      <c r="AH322" s="163"/>
      <c r="AI322" s="163"/>
      <c r="AJ322" s="163"/>
      <c r="AK322" s="163"/>
      <c r="AL322" s="1401" t="s">
        <v>500</v>
      </c>
      <c r="AM322" s="1401"/>
      <c r="AN322" s="1401"/>
      <c r="AO322" s="1401"/>
      <c r="AP322" s="1401"/>
      <c r="AQ322" s="1401"/>
      <c r="AR322" s="1401"/>
      <c r="AS322" s="1401"/>
      <c r="AT322" s="1401"/>
      <c r="AU322" s="1401"/>
      <c r="AV322" s="1401"/>
      <c r="AW322" s="1401"/>
      <c r="AX322" s="1417">
        <f>'Control Panel'!E909</f>
        <v>0</v>
      </c>
      <c r="AY322" s="1417"/>
      <c r="AZ322" s="1417"/>
      <c r="BA322" s="1417"/>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94">
        <v>0</v>
      </c>
      <c r="AD324" s="1395"/>
      <c r="AE324" s="1395"/>
      <c r="AF324" s="1396"/>
      <c r="AG324" s="331" t="s">
        <v>433</v>
      </c>
      <c r="AH324" s="163"/>
      <c r="AI324" s="163"/>
      <c r="AJ324" s="163"/>
      <c r="AK324" s="163"/>
      <c r="AL324" s="1331" t="s">
        <v>1022</v>
      </c>
      <c r="AM324" s="1331"/>
      <c r="AN324" s="1331"/>
      <c r="AO324" s="1331"/>
      <c r="AP324" s="1331"/>
      <c r="AQ324" s="1331"/>
      <c r="AR324" s="1331"/>
      <c r="AS324" s="1331"/>
      <c r="AT324" s="1331"/>
      <c r="AU324" s="1331"/>
      <c r="AV324" s="1331"/>
      <c r="AW324" s="1331"/>
      <c r="AX324" s="1417">
        <f>'Control Panel'!E908</f>
        <v>0</v>
      </c>
      <c r="AY324" s="1417"/>
      <c r="AZ324" s="1417"/>
      <c r="BA324" s="1417"/>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97" t="s">
        <v>501</v>
      </c>
      <c r="AQ327" s="1297"/>
      <c r="AR327" s="1297"/>
      <c r="AS327" s="1297"/>
      <c r="AT327" s="1297"/>
      <c r="AU327" s="1297"/>
      <c r="AV327" s="1297"/>
      <c r="AW327" s="1297"/>
      <c r="AX327" s="1416">
        <f>'Control Panel'!E914</f>
        <v>0</v>
      </c>
      <c r="AY327" s="1416"/>
      <c r="AZ327" s="1416"/>
      <c r="BA327" s="1416"/>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94">
        <v>2100</v>
      </c>
      <c r="AD330" s="1395"/>
      <c r="AE330" s="1395"/>
      <c r="AF330" s="1396"/>
      <c r="AG330" s="163" t="s">
        <v>433</v>
      </c>
      <c r="AH330" s="163"/>
      <c r="AI330" s="163"/>
      <c r="AJ330" s="163"/>
      <c r="AK330" s="163"/>
      <c r="AL330" s="1203"/>
      <c r="AM330" s="1203"/>
      <c r="AN330" s="1203"/>
      <c r="AO330" s="1331" t="s">
        <v>403</v>
      </c>
      <c r="AP330" s="1331"/>
      <c r="AQ330" s="1331"/>
      <c r="AR330" s="1331"/>
      <c r="AS330" s="1331"/>
      <c r="AT330" s="1331"/>
      <c r="AU330" s="1331"/>
      <c r="AV330" s="1331"/>
      <c r="AW330" s="1331"/>
      <c r="AX330" s="1380">
        <f>'Control Panel'!E929</f>
        <v>105</v>
      </c>
      <c r="AY330" s="1380"/>
      <c r="AZ330" s="1380"/>
      <c r="BA330" s="1380"/>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94">
        <v>600</v>
      </c>
      <c r="AD332" s="1395"/>
      <c r="AE332" s="1395"/>
      <c r="AF332" s="1396"/>
      <c r="AG332" s="330" t="s">
        <v>433</v>
      </c>
      <c r="AH332" s="163"/>
      <c r="AI332" s="163"/>
      <c r="AJ332" s="163"/>
      <c r="AK332" s="163"/>
      <c r="AL332" s="1203"/>
      <c r="AM332" s="1203"/>
      <c r="AN332" s="1203"/>
      <c r="AO332" s="1331" t="s">
        <v>402</v>
      </c>
      <c r="AP332" s="1331"/>
      <c r="AQ332" s="1331"/>
      <c r="AR332" s="1331"/>
      <c r="AS332" s="1331"/>
      <c r="AT332" s="1331"/>
      <c r="AU332" s="1331"/>
      <c r="AV332" s="1331"/>
      <c r="AW332" s="1331"/>
      <c r="AX332" s="1380">
        <f>'Control Panel'!E928</f>
        <v>57</v>
      </c>
      <c r="AY332" s="1380"/>
      <c r="AZ332" s="1380"/>
      <c r="BA332" s="1380"/>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94">
        <v>0</v>
      </c>
      <c r="AD334" s="1395"/>
      <c r="AE334" s="1395"/>
      <c r="AF334" s="1396"/>
      <c r="AG334" s="331" t="s">
        <v>433</v>
      </c>
      <c r="AH334" s="163"/>
      <c r="AI334" s="163"/>
      <c r="AJ334" s="163"/>
      <c r="AK334" s="163"/>
      <c r="AL334" s="1331" t="s">
        <v>500</v>
      </c>
      <c r="AM334" s="1331"/>
      <c r="AN334" s="1331"/>
      <c r="AO334" s="1331"/>
      <c r="AP334" s="1331"/>
      <c r="AQ334" s="1331"/>
      <c r="AR334" s="1331"/>
      <c r="AS334" s="1331"/>
      <c r="AT334" s="1331"/>
      <c r="AU334" s="1331"/>
      <c r="AV334" s="1331"/>
      <c r="AW334" s="1331"/>
      <c r="AX334" s="1417">
        <f>'Control Panel'!E927</f>
        <v>0</v>
      </c>
      <c r="AY334" s="1417"/>
      <c r="AZ334" s="1417"/>
      <c r="BA334" s="1417"/>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388"/>
      <c r="T336" s="1331"/>
      <c r="U336" s="163"/>
      <c r="V336" s="3"/>
      <c r="W336" s="163"/>
      <c r="X336" s="163"/>
      <c r="Y336" s="853"/>
      <c r="Z336" s="75"/>
      <c r="AA336" s="1392" t="s">
        <v>3409</v>
      </c>
      <c r="AB336" s="1393"/>
      <c r="AC336" s="1394">
        <v>0</v>
      </c>
      <c r="AD336" s="1395"/>
      <c r="AE336" s="1395"/>
      <c r="AF336" s="1396"/>
      <c r="AG336" s="331" t="s">
        <v>434</v>
      </c>
      <c r="AH336" s="75"/>
      <c r="AI336" s="163"/>
      <c r="AJ336" s="852"/>
      <c r="AK336" s="844"/>
      <c r="AL336" s="1203"/>
      <c r="AM336" s="1203"/>
      <c r="AN336" s="1203"/>
      <c r="AO336" s="1203"/>
      <c r="AP336" s="1206"/>
      <c r="AQ336" s="1203"/>
      <c r="AR336" s="1203"/>
      <c r="AS336" s="1331" t="s">
        <v>3412</v>
      </c>
      <c r="AT336" s="1331"/>
      <c r="AU336" s="1331"/>
      <c r="AV336" s="1331"/>
      <c r="AW336" s="1331"/>
      <c r="AX336" s="1417" t="str">
        <f>'Control Panel'!E932</f>
        <v>Not Available</v>
      </c>
      <c r="AY336" s="1417"/>
      <c r="AZ336" s="1417"/>
      <c r="BA336" s="1417"/>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392" t="s">
        <v>3410</v>
      </c>
      <c r="AB338" s="1393"/>
      <c r="AC338" s="1394">
        <v>0</v>
      </c>
      <c r="AD338" s="1395"/>
      <c r="AE338" s="1395"/>
      <c r="AF338" s="1396"/>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417" t="str">
        <f>'Control Panel'!E933</f>
        <v>Not Available</v>
      </c>
      <c r="AY338" s="1417"/>
      <c r="AZ338" s="1417"/>
      <c r="BA338" s="1417"/>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392" t="s">
        <v>3411</v>
      </c>
      <c r="AB340" s="1393"/>
      <c r="AC340" s="1394">
        <v>0</v>
      </c>
      <c r="AD340" s="1395"/>
      <c r="AE340" s="1395"/>
      <c r="AF340" s="1396"/>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417" t="str">
        <f>'Control Panel'!E934</f>
        <v>Not Available</v>
      </c>
      <c r="AY340" s="1417"/>
      <c r="AZ340" s="1417"/>
      <c r="BA340" s="1417"/>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331" t="s">
        <v>3415</v>
      </c>
      <c r="Z342" s="1331"/>
      <c r="AA342" s="1331"/>
      <c r="AB342" s="1463"/>
      <c r="AC342" s="1394">
        <v>0</v>
      </c>
      <c r="AD342" s="1395"/>
      <c r="AE342" s="1395"/>
      <c r="AF342" s="1396"/>
      <c r="AG342" s="331" t="s">
        <v>433</v>
      </c>
      <c r="AH342" s="163"/>
      <c r="AI342" s="163"/>
      <c r="AJ342" s="163"/>
      <c r="AK342" s="163"/>
      <c r="AL342" s="1331" t="s">
        <v>3416</v>
      </c>
      <c r="AM342" s="1331"/>
      <c r="AN342" s="1331"/>
      <c r="AO342" s="1331"/>
      <c r="AP342" s="1331"/>
      <c r="AQ342" s="1331"/>
      <c r="AR342" s="1331"/>
      <c r="AS342" s="1331"/>
      <c r="AT342" s="1331"/>
      <c r="AU342" s="1331"/>
      <c r="AV342" s="1331"/>
      <c r="AW342" s="1331"/>
      <c r="AX342" s="1417" t="str">
        <f>'Control Panel'!E935</f>
        <v>Not Available</v>
      </c>
      <c r="AY342" s="1417"/>
      <c r="AZ342" s="1417"/>
      <c r="BA342" s="1417"/>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97" t="s">
        <v>591</v>
      </c>
      <c r="AN345" s="1297"/>
      <c r="AO345" s="1297"/>
      <c r="AP345" s="1297"/>
      <c r="AQ345" s="1297"/>
      <c r="AR345" s="1297"/>
      <c r="AS345" s="1297"/>
      <c r="AT345" s="1297"/>
      <c r="AU345" s="1297"/>
      <c r="AV345" s="1297"/>
      <c r="AW345" s="1297"/>
      <c r="AX345" s="1416">
        <f>'Control Panel'!E937</f>
        <v>162</v>
      </c>
      <c r="AY345" s="1416"/>
      <c r="AZ345" s="1416"/>
      <c r="BA345" s="1416"/>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94">
        <v>0</v>
      </c>
      <c r="AD348" s="1395"/>
      <c r="AE348" s="1395"/>
      <c r="AF348" s="1396"/>
      <c r="AG348" s="163" t="s">
        <v>433</v>
      </c>
      <c r="AH348" s="163"/>
      <c r="AI348" s="163"/>
      <c r="AJ348" s="163"/>
      <c r="AK348" s="163"/>
      <c r="AL348" s="163"/>
      <c r="AM348" s="163"/>
      <c r="AN348" s="163"/>
      <c r="AO348" s="1331" t="s">
        <v>403</v>
      </c>
      <c r="AP348" s="1331"/>
      <c r="AQ348" s="1331"/>
      <c r="AR348" s="1331"/>
      <c r="AS348" s="1331"/>
      <c r="AT348" s="1331"/>
      <c r="AU348" s="1331"/>
      <c r="AV348" s="1331"/>
      <c r="AW348" s="1331"/>
      <c r="AX348" s="1380">
        <f>'Control Panel'!E952</f>
        <v>0</v>
      </c>
      <c r="AY348" s="1380"/>
      <c r="AZ348" s="1380"/>
      <c r="BA348" s="1380"/>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94">
        <v>0</v>
      </c>
      <c r="AD350" s="1395"/>
      <c r="AE350" s="1395"/>
      <c r="AF350" s="1396"/>
      <c r="AG350" s="330" t="s">
        <v>433</v>
      </c>
      <c r="AH350" s="163"/>
      <c r="AI350" s="163"/>
      <c r="AJ350" s="163"/>
      <c r="AK350" s="163"/>
      <c r="AL350" s="163"/>
      <c r="AM350" s="163"/>
      <c r="AN350" s="163"/>
      <c r="AO350" s="1331" t="s">
        <v>402</v>
      </c>
      <c r="AP350" s="1331"/>
      <c r="AQ350" s="1331"/>
      <c r="AR350" s="1331"/>
      <c r="AS350" s="1331"/>
      <c r="AT350" s="1331"/>
      <c r="AU350" s="1331"/>
      <c r="AV350" s="1331"/>
      <c r="AW350" s="1331"/>
      <c r="AX350" s="1380">
        <f>'Control Panel'!E951</f>
        <v>0</v>
      </c>
      <c r="AY350" s="1380"/>
      <c r="AZ350" s="1380"/>
      <c r="BA350" s="1380"/>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94">
        <v>0</v>
      </c>
      <c r="AD352" s="1395"/>
      <c r="AE352" s="1395"/>
      <c r="AF352" s="1396"/>
      <c r="AG352" s="331" t="s">
        <v>433</v>
      </c>
      <c r="AH352" s="163"/>
      <c r="AI352" s="163"/>
      <c r="AJ352" s="163"/>
      <c r="AK352" s="163"/>
      <c r="AL352" s="1401" t="s">
        <v>500</v>
      </c>
      <c r="AM352" s="1401"/>
      <c r="AN352" s="1401"/>
      <c r="AO352" s="1401"/>
      <c r="AP352" s="1401"/>
      <c r="AQ352" s="1401"/>
      <c r="AR352" s="1401"/>
      <c r="AS352" s="1401"/>
      <c r="AT352" s="1401"/>
      <c r="AU352" s="1401"/>
      <c r="AV352" s="1401"/>
      <c r="AW352" s="1401"/>
      <c r="AX352" s="1417">
        <f>'Control Panel'!E950</f>
        <v>0</v>
      </c>
      <c r="AY352" s="1417"/>
      <c r="AZ352" s="1417"/>
      <c r="BA352" s="1417"/>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397" t="s">
        <v>590</v>
      </c>
      <c r="AO355" s="1397"/>
      <c r="AP355" s="1397"/>
      <c r="AQ355" s="1397"/>
      <c r="AR355" s="1397"/>
      <c r="AS355" s="1397"/>
      <c r="AT355" s="1397"/>
      <c r="AU355" s="1397"/>
      <c r="AV355" s="1397"/>
      <c r="AW355" s="1397"/>
      <c r="AX355" s="1416">
        <f>'Control Panel'!E955</f>
        <v>0</v>
      </c>
      <c r="AY355" s="1416"/>
      <c r="AZ355" s="1416"/>
      <c r="BA355" s="1416"/>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94">
        <v>0</v>
      </c>
      <c r="AD358" s="1395"/>
      <c r="AE358" s="1395"/>
      <c r="AF358" s="1396"/>
      <c r="AG358" s="163" t="s">
        <v>433</v>
      </c>
      <c r="AH358" s="163"/>
      <c r="AI358" s="163"/>
      <c r="AJ358" s="163"/>
      <c r="AK358" s="163"/>
      <c r="AL358" s="163"/>
      <c r="AM358" s="163"/>
      <c r="AN358" s="163"/>
      <c r="AO358" s="1331" t="s">
        <v>403</v>
      </c>
      <c r="AP358" s="1331"/>
      <c r="AQ358" s="1331"/>
      <c r="AR358" s="1331"/>
      <c r="AS358" s="1331"/>
      <c r="AT358" s="1331"/>
      <c r="AU358" s="1331"/>
      <c r="AV358" s="1331"/>
      <c r="AW358" s="1331"/>
      <c r="AX358" s="1380">
        <f>'Control Panel'!E959</f>
        <v>0</v>
      </c>
      <c r="AY358" s="1380"/>
      <c r="AZ358" s="1380"/>
      <c r="BA358" s="1380"/>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94">
        <v>0</v>
      </c>
      <c r="AD360" s="1395"/>
      <c r="AE360" s="1395"/>
      <c r="AF360" s="1396"/>
      <c r="AG360" s="330" t="s">
        <v>433</v>
      </c>
      <c r="AH360" s="163"/>
      <c r="AI360" s="163"/>
      <c r="AJ360" s="163"/>
      <c r="AK360" s="163"/>
      <c r="AL360" s="163"/>
      <c r="AM360" s="163"/>
      <c r="AN360" s="163"/>
      <c r="AO360" s="1331" t="s">
        <v>402</v>
      </c>
      <c r="AP360" s="1331"/>
      <c r="AQ360" s="1331"/>
      <c r="AR360" s="1331"/>
      <c r="AS360" s="1331"/>
      <c r="AT360" s="1331"/>
      <c r="AU360" s="1331"/>
      <c r="AV360" s="1331"/>
      <c r="AW360" s="1331"/>
      <c r="AX360" s="1380">
        <f>'Control Panel'!E960</f>
        <v>0</v>
      </c>
      <c r="AY360" s="1380"/>
      <c r="AZ360" s="1380"/>
      <c r="BA360" s="1380"/>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398" t="s">
        <v>588</v>
      </c>
      <c r="AP363" s="1398"/>
      <c r="AQ363" s="1398"/>
      <c r="AR363" s="1398"/>
      <c r="AS363" s="1398"/>
      <c r="AT363" s="1398"/>
      <c r="AU363" s="1398"/>
      <c r="AV363" s="1398"/>
      <c r="AW363" s="1398"/>
      <c r="AX363" s="1416">
        <f>'Control Panel'!E962</f>
        <v>0</v>
      </c>
      <c r="AY363" s="1416"/>
      <c r="AZ363" s="1416"/>
      <c r="BA363" s="1416"/>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2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94">
        <v>0</v>
      </c>
      <c r="AD366" s="1395"/>
      <c r="AE366" s="1395"/>
      <c r="AF366" s="1396"/>
      <c r="AG366" s="163" t="s">
        <v>620</v>
      </c>
      <c r="AH366" s="163"/>
      <c r="AI366" s="163"/>
      <c r="AJ366" s="163"/>
      <c r="AK366" s="163"/>
      <c r="AL366" s="163"/>
      <c r="AM366" s="163"/>
      <c r="AN366" s="163"/>
      <c r="AO366" s="88"/>
      <c r="AP366" s="76"/>
      <c r="AQ366" s="76"/>
      <c r="AR366" s="1297" t="s">
        <v>622</v>
      </c>
      <c r="AS366" s="1297"/>
      <c r="AT366" s="1297"/>
      <c r="AU366" s="1297"/>
      <c r="AV366" s="1297"/>
      <c r="AW366" s="1297"/>
      <c r="AX366" s="1419">
        <f>'Control Panel'!E965</f>
        <v>0</v>
      </c>
      <c r="AY366" s="1419"/>
      <c r="AZ366" s="1419"/>
      <c r="BA366" s="1419"/>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2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94">
        <v>100000000</v>
      </c>
      <c r="AD371" s="1395"/>
      <c r="AE371" s="1395"/>
      <c r="AF371" s="1396"/>
      <c r="AG371" s="163"/>
      <c r="AH371" s="163"/>
      <c r="AI371" s="163"/>
      <c r="AJ371" s="163"/>
      <c r="AK371" s="163"/>
      <c r="AL371" s="163"/>
      <c r="AM371" s="163"/>
      <c r="AN371" s="163"/>
      <c r="AO371" s="88"/>
      <c r="AP371" s="76"/>
      <c r="AQ371" s="76"/>
      <c r="AR371" s="1297" t="s">
        <v>589</v>
      </c>
      <c r="AS371" s="1297"/>
      <c r="AT371" s="1297"/>
      <c r="AU371" s="1297"/>
      <c r="AV371" s="1297"/>
      <c r="AW371" s="1297"/>
      <c r="AX371" s="1419">
        <f>'Control Panel'!H969</f>
        <v>3.6</v>
      </c>
      <c r="AY371" s="1419"/>
      <c r="AZ371" s="1419"/>
      <c r="BA371" s="1419"/>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2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97" t="s">
        <v>592</v>
      </c>
      <c r="AK374" s="1297"/>
      <c r="AL374" s="1297"/>
      <c r="AM374" s="1297"/>
      <c r="AN374" s="1297"/>
      <c r="AO374" s="1297"/>
      <c r="AP374" s="1297"/>
      <c r="AQ374" s="1297"/>
      <c r="AR374" s="1297"/>
      <c r="AS374" s="1297"/>
      <c r="AT374" s="1297"/>
      <c r="AU374" s="1297"/>
      <c r="AV374" s="1297"/>
      <c r="AW374" s="1297"/>
      <c r="AX374" s="1496">
        <f>'Control Panel'!E972</f>
        <v>165.6</v>
      </c>
      <c r="AY374" s="1496"/>
      <c r="AZ374" s="1496"/>
      <c r="BA374" s="1496"/>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361" t="s">
        <v>175</v>
      </c>
      <c r="D376" s="1361"/>
      <c r="E376" s="1361"/>
      <c r="F376" s="1361"/>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359"/>
      <c r="D377" s="1359"/>
      <c r="E377" s="1359"/>
      <c r="F377" s="1359"/>
      <c r="G377" s="163"/>
      <c r="H377" s="3"/>
      <c r="I377" s="103" t="s">
        <v>4648</v>
      </c>
      <c r="J377" s="103"/>
      <c r="K377" s="103"/>
      <c r="L377" s="103"/>
      <c r="M377" s="103"/>
      <c r="N377" s="103"/>
      <c r="O377" s="103"/>
      <c r="P377" s="103"/>
      <c r="Q377" s="103"/>
      <c r="R377" s="738"/>
      <c r="S377" s="1343">
        <v>0</v>
      </c>
      <c r="T377" s="1344"/>
      <c r="U377" s="1345"/>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359"/>
      <c r="D378" s="1359"/>
      <c r="E378" s="1359"/>
      <c r="F378" s="1359"/>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359"/>
      <c r="D379" s="1359"/>
      <c r="E379" s="1359"/>
      <c r="F379" s="1359"/>
      <c r="G379" s="163"/>
      <c r="H379" s="3"/>
      <c r="I379" s="163" t="s">
        <v>548</v>
      </c>
      <c r="J379" s="163"/>
      <c r="K379" s="163"/>
      <c r="L379" s="163"/>
      <c r="M379" s="163"/>
      <c r="N379" s="163"/>
      <c r="O379" s="103"/>
      <c r="P379" s="103"/>
      <c r="Q379" s="103"/>
      <c r="R379" s="103"/>
      <c r="S379" s="1343">
        <v>0</v>
      </c>
      <c r="T379" s="1344"/>
      <c r="U379" s="1345"/>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359"/>
      <c r="D380" s="1359"/>
      <c r="E380" s="1359"/>
      <c r="F380" s="1359"/>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359"/>
      <c r="D381" s="1359"/>
      <c r="E381" s="1359"/>
      <c r="F381" s="1359"/>
      <c r="G381" s="163"/>
      <c r="H381" s="3"/>
      <c r="I381" s="103" t="s">
        <v>4652</v>
      </c>
      <c r="J381" s="987"/>
      <c r="K381" s="987"/>
      <c r="L381" s="987"/>
      <c r="M381" s="987"/>
      <c r="N381" s="987"/>
      <c r="O381" s="987"/>
      <c r="P381" s="987"/>
      <c r="Q381" s="987"/>
      <c r="R381" s="738"/>
      <c r="S381" s="1343">
        <v>0</v>
      </c>
      <c r="T381" s="1344"/>
      <c r="U381" s="1345"/>
      <c r="V381" s="163" t="s">
        <v>4649</v>
      </c>
      <c r="W381" s="163"/>
      <c r="X381" s="1343" t="s">
        <v>584</v>
      </c>
      <c r="Y381" s="1344"/>
      <c r="Z381" s="1345"/>
      <c r="AA381" s="103"/>
      <c r="AB381" s="163"/>
      <c r="AC381" s="163"/>
      <c r="AD381" s="163"/>
      <c r="AE381" s="163"/>
      <c r="AF381" s="163"/>
      <c r="AG381" s="163"/>
      <c r="AH381" s="163"/>
      <c r="AI381" s="163"/>
      <c r="AJ381" s="163"/>
      <c r="AK381" s="163"/>
      <c r="AL381" s="163"/>
      <c r="AM381" s="163"/>
      <c r="AN381" s="163"/>
      <c r="AO381" s="163"/>
      <c r="AP381" s="163"/>
      <c r="AQ381" s="163"/>
      <c r="AR381" s="163"/>
      <c r="AS381" s="1313" t="s">
        <v>358</v>
      </c>
      <c r="AT381" s="1313"/>
      <c r="AU381" s="1313"/>
      <c r="AV381" s="1313"/>
      <c r="AW381" s="1313"/>
      <c r="AX381" s="1437">
        <f>'Control Panel'!E1355</f>
        <v>0</v>
      </c>
      <c r="AY381" s="1437"/>
      <c r="AZ381" s="1437"/>
      <c r="BA381" s="1437"/>
      <c r="BB381" s="584"/>
      <c r="BC381" s="8"/>
      <c r="BD381" s="175"/>
      <c r="BE381" s="782"/>
      <c r="BF381" s="175"/>
      <c r="BG381" s="175"/>
      <c r="BH381" s="175"/>
    </row>
    <row r="382" spans="1:60" s="4" customFormat="1" ht="15" customHeight="1">
      <c r="A382" s="779"/>
      <c r="B382" s="7"/>
      <c r="C382" s="1359"/>
      <c r="D382" s="1359"/>
      <c r="E382" s="1359"/>
      <c r="F382" s="1359"/>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361" t="s">
        <v>1392</v>
      </c>
      <c r="D384" s="1361"/>
      <c r="E384" s="1361"/>
      <c r="F384" s="1361"/>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359"/>
      <c r="D385" s="1359"/>
      <c r="E385" s="1359"/>
      <c r="F385" s="1359"/>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51" t="s">
        <v>1421</v>
      </c>
      <c r="AC385" s="1351"/>
      <c r="AD385" s="1351"/>
      <c r="AE385" s="1351"/>
      <c r="AF385" s="1351"/>
      <c r="AG385" s="1351"/>
      <c r="AH385" s="1351"/>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359"/>
      <c r="D386" s="1359"/>
      <c r="E386" s="1359"/>
      <c r="F386" s="1359"/>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359"/>
      <c r="D387" s="1359"/>
      <c r="E387" s="1359"/>
      <c r="F387" s="1359"/>
      <c r="G387" s="163"/>
      <c r="H387" s="3"/>
      <c r="I387" s="103"/>
      <c r="J387" s="103" t="s">
        <v>1037</v>
      </c>
      <c r="K387" s="588"/>
      <c r="L387" s="588"/>
      <c r="M387" s="588"/>
      <c r="N387" s="588"/>
      <c r="O387" s="588"/>
      <c r="P387" s="588"/>
      <c r="Q387" s="1343">
        <v>0</v>
      </c>
      <c r="R387" s="1344"/>
      <c r="S387" s="1345"/>
      <c r="T387" s="163"/>
      <c r="U387" s="163"/>
      <c r="V387" s="3"/>
      <c r="W387" s="3"/>
      <c r="X387" s="3"/>
      <c r="Y387" s="3"/>
      <c r="Z387" s="163"/>
      <c r="AA387" s="163"/>
      <c r="AB387" s="163"/>
      <c r="AC387" s="163" t="s">
        <v>1039</v>
      </c>
      <c r="AD387" s="163"/>
      <c r="AE387" s="163"/>
      <c r="AF387" s="163"/>
      <c r="AG387" s="163"/>
      <c r="AH387" s="163"/>
      <c r="AI387" s="163"/>
      <c r="AJ387" s="1343">
        <v>3</v>
      </c>
      <c r="AK387" s="1344"/>
      <c r="AL387" s="1345"/>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313" t="s">
        <v>1040</v>
      </c>
      <c r="AR388" s="1313"/>
      <c r="AS388" s="1313"/>
      <c r="AT388" s="1313"/>
      <c r="AU388" s="1313"/>
      <c r="AV388" s="1313"/>
      <c r="AW388" s="1313"/>
      <c r="AX388" s="1376">
        <f>'Control Panel'!J1362</f>
        <v>162</v>
      </c>
      <c r="AY388" s="1376"/>
      <c r="AZ388" s="1376"/>
      <c r="BA388" s="1376"/>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66"/>
      <c r="B391" s="578"/>
      <c r="C391" s="1361" t="s">
        <v>148</v>
      </c>
      <c r="D391" s="1361"/>
      <c r="E391" s="1361"/>
      <c r="F391" s="1361"/>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66"/>
      <c r="B392" s="7"/>
      <c r="C392" s="1359"/>
      <c r="D392" s="1359"/>
      <c r="E392" s="1359"/>
      <c r="F392" s="1359"/>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51"/>
      <c r="AC392" s="1351"/>
      <c r="AD392" s="1351"/>
      <c r="AE392" s="1351"/>
      <c r="AF392" s="1351"/>
      <c r="AG392" s="1351"/>
      <c r="AH392" s="1351"/>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66"/>
      <c r="B393" s="7"/>
      <c r="C393" s="1359"/>
      <c r="D393" s="1359"/>
      <c r="E393" s="1359"/>
      <c r="F393" s="1359"/>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331"/>
      <c r="AT393" s="1331"/>
      <c r="AU393" s="1331"/>
      <c r="AV393" s="1331"/>
      <c r="AW393" s="1331"/>
      <c r="AX393" s="1380"/>
      <c r="AY393" s="1369"/>
      <c r="AZ393" s="1369"/>
      <c r="BA393" s="1369"/>
      <c r="BB393" s="163"/>
      <c r="BC393" s="8"/>
      <c r="BD393" s="175"/>
      <c r="BE393" s="782"/>
      <c r="BF393" s="175"/>
      <c r="BG393" s="175"/>
      <c r="BH393" s="175"/>
    </row>
    <row r="394" spans="1:60" s="4" customFormat="1" ht="15" customHeight="1">
      <c r="A394" s="1466"/>
      <c r="B394" s="7"/>
      <c r="C394" s="1359"/>
      <c r="D394" s="1359"/>
      <c r="E394" s="1359"/>
      <c r="F394" s="1359"/>
      <c r="G394" s="163"/>
      <c r="H394" s="3"/>
      <c r="I394" s="163"/>
      <c r="J394" s="163" t="s">
        <v>1030</v>
      </c>
      <c r="K394" s="163"/>
      <c r="L394" s="163"/>
      <c r="M394" s="163"/>
      <c r="N394" s="163"/>
      <c r="O394" s="163"/>
      <c r="P394" s="1471" t="s">
        <v>133</v>
      </c>
      <c r="Q394" s="1472"/>
      <c r="R394" s="1472"/>
      <c r="S394" s="1472"/>
      <c r="T394" s="1472"/>
      <c r="U394" s="1472"/>
      <c r="V394" s="1472"/>
      <c r="W394" s="1473"/>
      <c r="X394" s="163"/>
      <c r="Y394" s="3"/>
      <c r="Z394" s="3"/>
      <c r="AA394" s="3"/>
      <c r="AB394" s="3"/>
      <c r="AC394" s="1343">
        <v>0</v>
      </c>
      <c r="AD394" s="1344"/>
      <c r="AE394" s="1345"/>
      <c r="AF394" s="163" t="s">
        <v>481</v>
      </c>
      <c r="AG394" s="163"/>
      <c r="AH394" s="163"/>
      <c r="AI394" s="163"/>
      <c r="AJ394" s="1352">
        <v>744</v>
      </c>
      <c r="AK394" s="1353"/>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66"/>
      <c r="B395" s="7"/>
      <c r="C395" s="1359"/>
      <c r="D395" s="1359"/>
      <c r="E395" s="1359"/>
      <c r="F395" s="1359"/>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331"/>
      <c r="AS395" s="1331"/>
      <c r="AT395" s="1331"/>
      <c r="AU395" s="1331"/>
      <c r="AV395" s="1331"/>
      <c r="AW395" s="1331"/>
      <c r="AX395" s="1380"/>
      <c r="AY395" s="1369"/>
      <c r="AZ395" s="1369"/>
      <c r="BA395" s="1369"/>
      <c r="BB395" s="639"/>
      <c r="BC395" s="8"/>
      <c r="BD395" s="175"/>
      <c r="BE395" s="782"/>
      <c r="BF395" s="175"/>
      <c r="BG395" s="175"/>
      <c r="BH395" s="175"/>
    </row>
    <row r="396" spans="1:60" s="4" customFormat="1" ht="15" customHeight="1">
      <c r="A396" s="1466"/>
      <c r="B396" s="7"/>
      <c r="C396" s="1359"/>
      <c r="D396" s="1359"/>
      <c r="E396" s="1359"/>
      <c r="F396" s="1359"/>
      <c r="G396" s="163"/>
      <c r="H396" s="3"/>
      <c r="I396" s="163"/>
      <c r="J396" s="163" t="s">
        <v>4284</v>
      </c>
      <c r="K396" s="163"/>
      <c r="L396" s="163"/>
      <c r="M396" s="163"/>
      <c r="N396" s="163"/>
      <c r="O396" s="163"/>
      <c r="P396" s="1471" t="s">
        <v>133</v>
      </c>
      <c r="Q396" s="1472"/>
      <c r="R396" s="1472"/>
      <c r="S396" s="1472"/>
      <c r="T396" s="1472"/>
      <c r="U396" s="1472"/>
      <c r="V396" s="1472"/>
      <c r="W396" s="1473"/>
      <c r="X396" s="163"/>
      <c r="Y396" s="3"/>
      <c r="Z396" s="3"/>
      <c r="AA396" s="3"/>
      <c r="AB396" s="3"/>
      <c r="AC396" s="1343">
        <v>0</v>
      </c>
      <c r="AD396" s="1344"/>
      <c r="AE396" s="1345"/>
      <c r="AF396" s="163" t="s">
        <v>481</v>
      </c>
      <c r="AG396" s="163"/>
      <c r="AH396" s="163"/>
      <c r="AI396" s="163"/>
      <c r="AJ396" s="1352">
        <v>744</v>
      </c>
      <c r="AK396" s="1353"/>
      <c r="AL396" s="163" t="s">
        <v>432</v>
      </c>
      <c r="AM396" s="163"/>
      <c r="AN396" s="163"/>
      <c r="AO396" s="163"/>
      <c r="AP396" s="163"/>
      <c r="AQ396" s="163"/>
      <c r="AR396" s="1401" t="s">
        <v>4311</v>
      </c>
      <c r="AS396" s="1401"/>
      <c r="AT396" s="1401"/>
      <c r="AU396" s="1401"/>
      <c r="AV396" s="1401"/>
      <c r="AW396" s="1401"/>
      <c r="AX396" s="1414">
        <f>'Control Panel'!K1370</f>
        <v>0</v>
      </c>
      <c r="AY396" s="1414"/>
      <c r="AZ396" s="1414"/>
      <c r="BA396" s="1414"/>
      <c r="BB396" s="639"/>
      <c r="BC396" s="8"/>
      <c r="BD396" s="175"/>
      <c r="BE396" s="782"/>
      <c r="BF396" s="175"/>
      <c r="BG396" s="175"/>
      <c r="BH396" s="175"/>
    </row>
    <row r="397" spans="1:60" s="4" customFormat="1" ht="9" customHeight="1">
      <c r="A397" s="1466"/>
      <c r="B397" s="7"/>
      <c r="C397" s="1359"/>
      <c r="D397" s="1359"/>
      <c r="E397" s="1359"/>
      <c r="F397" s="1359"/>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66"/>
      <c r="B398" s="7"/>
      <c r="C398" s="1359"/>
      <c r="D398" s="1359"/>
      <c r="E398" s="1359"/>
      <c r="F398" s="1359"/>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51"/>
      <c r="AC398" s="1351"/>
      <c r="AD398" s="1351"/>
      <c r="AE398" s="1351"/>
      <c r="AF398" s="1351"/>
      <c r="AG398" s="1351"/>
      <c r="AH398" s="1351"/>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66"/>
      <c r="B399" s="7"/>
      <c r="C399" s="1359"/>
      <c r="D399" s="1359"/>
      <c r="E399" s="1359"/>
      <c r="F399" s="1359"/>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66"/>
      <c r="B400" s="7"/>
      <c r="C400" s="1359"/>
      <c r="D400" s="1359"/>
      <c r="E400" s="1359"/>
      <c r="F400" s="1359"/>
      <c r="G400" s="163"/>
      <c r="H400" s="3"/>
      <c r="I400" s="163"/>
      <c r="J400" s="163" t="s">
        <v>1030</v>
      </c>
      <c r="K400" s="163"/>
      <c r="L400" s="163"/>
      <c r="M400" s="163"/>
      <c r="N400" s="163"/>
      <c r="O400" s="163"/>
      <c r="P400" s="1471" t="s">
        <v>133</v>
      </c>
      <c r="Q400" s="1472"/>
      <c r="R400" s="1472"/>
      <c r="S400" s="1472"/>
      <c r="T400" s="1472"/>
      <c r="U400" s="1472"/>
      <c r="V400" s="1472"/>
      <c r="W400" s="1473"/>
      <c r="X400" s="163"/>
      <c r="Y400" s="3"/>
      <c r="Z400" s="3"/>
      <c r="AA400" s="3"/>
      <c r="AB400" s="3"/>
      <c r="AC400" s="1343">
        <v>0</v>
      </c>
      <c r="AD400" s="1344"/>
      <c r="AE400" s="1345"/>
      <c r="AF400" s="163" t="s">
        <v>481</v>
      </c>
      <c r="AG400" s="163"/>
      <c r="AH400" s="163"/>
      <c r="AI400" s="163"/>
      <c r="AJ400" s="1352">
        <v>744</v>
      </c>
      <c r="AK400" s="1353"/>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66"/>
      <c r="B401" s="7"/>
      <c r="C401" s="1359"/>
      <c r="D401" s="1359"/>
      <c r="E401" s="1359"/>
      <c r="F401" s="1359"/>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66"/>
      <c r="B402" s="7"/>
      <c r="C402" s="1359"/>
      <c r="D402" s="1359"/>
      <c r="E402" s="1359"/>
      <c r="F402" s="1359"/>
      <c r="G402" s="163"/>
      <c r="H402" s="3"/>
      <c r="I402" s="163"/>
      <c r="J402" s="163" t="s">
        <v>4285</v>
      </c>
      <c r="K402" s="163"/>
      <c r="L402" s="163"/>
      <c r="M402" s="163"/>
      <c r="N402" s="163"/>
      <c r="O402" s="163"/>
      <c r="P402" s="1471" t="s">
        <v>133</v>
      </c>
      <c r="Q402" s="1472"/>
      <c r="R402" s="1472"/>
      <c r="S402" s="1472"/>
      <c r="T402" s="1472"/>
      <c r="U402" s="1472"/>
      <c r="V402" s="1472"/>
      <c r="W402" s="1473"/>
      <c r="X402" s="163"/>
      <c r="Y402" s="3"/>
      <c r="Z402" s="3"/>
      <c r="AA402" s="3"/>
      <c r="AB402" s="3"/>
      <c r="AC402" s="1343">
        <v>0</v>
      </c>
      <c r="AD402" s="1344"/>
      <c r="AE402" s="1345"/>
      <c r="AF402" s="163" t="s">
        <v>481</v>
      </c>
      <c r="AG402" s="163"/>
      <c r="AH402" s="163"/>
      <c r="AI402" s="163"/>
      <c r="AJ402" s="1352">
        <v>744</v>
      </c>
      <c r="AK402" s="1353"/>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66"/>
      <c r="B403" s="7"/>
      <c r="C403" s="1359"/>
      <c r="D403" s="1359"/>
      <c r="E403" s="1359"/>
      <c r="F403" s="1359"/>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66"/>
      <c r="B404" s="7"/>
      <c r="C404" s="1359"/>
      <c r="D404" s="1359"/>
      <c r="E404" s="1359"/>
      <c r="F404" s="1359"/>
      <c r="G404" s="163"/>
      <c r="H404" s="3"/>
      <c r="I404" s="163"/>
      <c r="J404" s="163" t="s">
        <v>4286</v>
      </c>
      <c r="K404" s="163"/>
      <c r="L404" s="163"/>
      <c r="M404" s="163"/>
      <c r="N404" s="163"/>
      <c r="O404" s="163"/>
      <c r="P404" s="1471" t="s">
        <v>133</v>
      </c>
      <c r="Q404" s="1472"/>
      <c r="R404" s="1472"/>
      <c r="S404" s="1472"/>
      <c r="T404" s="1472"/>
      <c r="U404" s="1472"/>
      <c r="V404" s="1472"/>
      <c r="W404" s="1473"/>
      <c r="X404" s="163"/>
      <c r="Y404" s="3"/>
      <c r="Z404" s="3"/>
      <c r="AA404" s="3"/>
      <c r="AB404" s="3"/>
      <c r="AC404" s="1343">
        <v>0</v>
      </c>
      <c r="AD404" s="1344"/>
      <c r="AE404" s="1345"/>
      <c r="AF404" s="163" t="s">
        <v>481</v>
      </c>
      <c r="AG404" s="163"/>
      <c r="AH404" s="163"/>
      <c r="AI404" s="163"/>
      <c r="AJ404" s="1352">
        <v>744</v>
      </c>
      <c r="AK404" s="1353"/>
      <c r="AL404" s="163" t="s">
        <v>432</v>
      </c>
      <c r="AM404" s="163"/>
      <c r="AN404" s="163"/>
      <c r="AO404" s="163"/>
      <c r="AP404" s="163"/>
      <c r="AQ404" s="163"/>
      <c r="AR404" s="1331" t="s">
        <v>4312</v>
      </c>
      <c r="AS404" s="1331"/>
      <c r="AT404" s="1331"/>
      <c r="AU404" s="1331"/>
      <c r="AV404" s="1331"/>
      <c r="AW404" s="1331"/>
      <c r="AX404" s="1414">
        <f>'Control Panel'!K1377</f>
        <v>0</v>
      </c>
      <c r="AY404" s="1414"/>
      <c r="AZ404" s="1414"/>
      <c r="BA404" s="1414"/>
      <c r="BB404" s="894"/>
      <c r="BC404" s="8"/>
      <c r="BD404" s="175"/>
      <c r="BE404" s="782"/>
      <c r="BF404" s="175"/>
      <c r="BG404" s="175"/>
      <c r="BH404" s="175"/>
    </row>
    <row r="405" spans="1:60" s="4" customFormat="1" ht="9" customHeight="1">
      <c r="A405" s="1466"/>
      <c r="B405" s="7"/>
      <c r="C405" s="1359"/>
      <c r="D405" s="1359"/>
      <c r="E405" s="1359"/>
      <c r="F405" s="1359"/>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66"/>
      <c r="B406" s="7"/>
      <c r="C406" s="1359"/>
      <c r="D406" s="1359"/>
      <c r="E406" s="1359"/>
      <c r="F406" s="1359"/>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51"/>
      <c r="AC406" s="1351"/>
      <c r="AD406" s="1351"/>
      <c r="AE406" s="1351"/>
      <c r="AF406" s="1351"/>
      <c r="AG406" s="1351"/>
      <c r="AH406" s="1351"/>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66"/>
      <c r="B407" s="7"/>
      <c r="C407" s="1359"/>
      <c r="D407" s="1359"/>
      <c r="E407" s="1359"/>
      <c r="F407" s="1359"/>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66"/>
      <c r="B408" s="7"/>
      <c r="C408" s="1359"/>
      <c r="D408" s="1359"/>
      <c r="E408" s="1359"/>
      <c r="F408" s="1359"/>
      <c r="G408" s="163"/>
      <c r="H408" s="3"/>
      <c r="I408" s="163"/>
      <c r="J408" s="163" t="s">
        <v>4283</v>
      </c>
      <c r="K408" s="163"/>
      <c r="L408" s="163"/>
      <c r="M408" s="163"/>
      <c r="N408" s="163"/>
      <c r="O408" s="163"/>
      <c r="P408" s="1471" t="s">
        <v>133</v>
      </c>
      <c r="Q408" s="1472"/>
      <c r="R408" s="1472"/>
      <c r="S408" s="1472"/>
      <c r="T408" s="1472"/>
      <c r="U408" s="1472"/>
      <c r="V408" s="1472"/>
      <c r="W408" s="1473"/>
      <c r="X408" s="163"/>
      <c r="Y408" s="3"/>
      <c r="Z408" s="3"/>
      <c r="AA408" s="3"/>
      <c r="AB408" s="3"/>
      <c r="AC408" s="1343">
        <v>0</v>
      </c>
      <c r="AD408" s="1344"/>
      <c r="AE408" s="1345"/>
      <c r="AF408" s="163" t="s">
        <v>481</v>
      </c>
      <c r="AG408" s="163"/>
      <c r="AH408" s="163"/>
      <c r="AI408" s="163"/>
      <c r="AJ408" s="1352">
        <v>744</v>
      </c>
      <c r="AK408" s="1353"/>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66"/>
      <c r="B409" s="7"/>
      <c r="C409" s="1359"/>
      <c r="D409" s="1359"/>
      <c r="E409" s="1359"/>
      <c r="F409" s="1359"/>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66"/>
      <c r="B410" s="7"/>
      <c r="C410" s="1359"/>
      <c r="D410" s="1359"/>
      <c r="E410" s="1359"/>
      <c r="F410" s="1359"/>
      <c r="G410" s="163"/>
      <c r="H410" s="3"/>
      <c r="I410" s="163"/>
      <c r="J410" s="163" t="s">
        <v>4287</v>
      </c>
      <c r="K410" s="163"/>
      <c r="L410" s="163"/>
      <c r="M410" s="163"/>
      <c r="N410" s="163"/>
      <c r="O410" s="163"/>
      <c r="P410" s="1471" t="s">
        <v>133</v>
      </c>
      <c r="Q410" s="1472"/>
      <c r="R410" s="1472"/>
      <c r="S410" s="1472"/>
      <c r="T410" s="1472"/>
      <c r="U410" s="1472"/>
      <c r="V410" s="1472"/>
      <c r="W410" s="1473"/>
      <c r="X410" s="163"/>
      <c r="Y410" s="3"/>
      <c r="Z410" s="3"/>
      <c r="AA410" s="3"/>
      <c r="AB410" s="3"/>
      <c r="AC410" s="1343">
        <v>0</v>
      </c>
      <c r="AD410" s="1344"/>
      <c r="AE410" s="1345"/>
      <c r="AF410" s="163" t="s">
        <v>481</v>
      </c>
      <c r="AG410" s="163"/>
      <c r="AH410" s="163"/>
      <c r="AI410" s="163"/>
      <c r="AJ410" s="1352">
        <v>744</v>
      </c>
      <c r="AK410" s="1353"/>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66"/>
      <c r="B411" s="7"/>
      <c r="C411" s="1359"/>
      <c r="D411" s="1359"/>
      <c r="E411" s="1359"/>
      <c r="F411" s="1359"/>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66"/>
      <c r="B412" s="7"/>
      <c r="C412" s="1359"/>
      <c r="D412" s="1359"/>
      <c r="E412" s="1359"/>
      <c r="F412" s="1359"/>
      <c r="G412" s="163"/>
      <c r="H412" s="3"/>
      <c r="I412" s="163"/>
      <c r="J412" s="163" t="s">
        <v>4286</v>
      </c>
      <c r="K412" s="163"/>
      <c r="L412" s="163"/>
      <c r="M412" s="163"/>
      <c r="N412" s="163"/>
      <c r="O412" s="163"/>
      <c r="P412" s="1471" t="s">
        <v>133</v>
      </c>
      <c r="Q412" s="1472"/>
      <c r="R412" s="1472"/>
      <c r="S412" s="1472"/>
      <c r="T412" s="1472"/>
      <c r="U412" s="1472"/>
      <c r="V412" s="1472"/>
      <c r="W412" s="1473"/>
      <c r="X412" s="163"/>
      <c r="Y412" s="3"/>
      <c r="Z412" s="3"/>
      <c r="AA412" s="3"/>
      <c r="AB412" s="3"/>
      <c r="AC412" s="1343">
        <v>0</v>
      </c>
      <c r="AD412" s="1344"/>
      <c r="AE412" s="1345"/>
      <c r="AF412" s="163" t="s">
        <v>481</v>
      </c>
      <c r="AG412" s="163"/>
      <c r="AH412" s="163"/>
      <c r="AI412" s="163"/>
      <c r="AJ412" s="1352">
        <v>744</v>
      </c>
      <c r="AK412" s="1353"/>
      <c r="AL412" s="163" t="s">
        <v>432</v>
      </c>
      <c r="AM412" s="163"/>
      <c r="AN412" s="163"/>
      <c r="AO412" s="163"/>
      <c r="AP412" s="163"/>
      <c r="AQ412" s="163"/>
      <c r="AR412" s="1331" t="s">
        <v>4313</v>
      </c>
      <c r="AS412" s="1331"/>
      <c r="AT412" s="1331"/>
      <c r="AU412" s="1331"/>
      <c r="AV412" s="1331"/>
      <c r="AW412" s="1331"/>
      <c r="AX412" s="1414">
        <f>'Control Panel'!K1384</f>
        <v>0</v>
      </c>
      <c r="AY412" s="1414"/>
      <c r="AZ412" s="1414"/>
      <c r="BA412" s="1414"/>
      <c r="BB412" s="894"/>
      <c r="BC412" s="8"/>
      <c r="BD412" s="175"/>
      <c r="BE412" s="782"/>
      <c r="BF412" s="175"/>
      <c r="BG412" s="175"/>
      <c r="BH412" s="175"/>
    </row>
    <row r="413" spans="1:60" s="4" customFormat="1" ht="5.0999999999999996" customHeight="1">
      <c r="A413" s="1466"/>
      <c r="B413" s="7"/>
      <c r="C413" s="1359"/>
      <c r="D413" s="1359"/>
      <c r="E413" s="1359"/>
      <c r="F413" s="1359"/>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66"/>
      <c r="B414" s="366"/>
      <c r="C414" s="1359"/>
      <c r="D414" s="1359"/>
      <c r="E414" s="1359"/>
      <c r="F414" s="1359"/>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66"/>
      <c r="B415" s="7"/>
      <c r="C415" s="1359"/>
      <c r="D415" s="1359"/>
      <c r="E415" s="1359"/>
      <c r="F415" s="1359"/>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313" t="s">
        <v>4288</v>
      </c>
      <c r="AS415" s="1313"/>
      <c r="AT415" s="1313"/>
      <c r="AU415" s="1313"/>
      <c r="AV415" s="1313"/>
      <c r="AW415" s="1313"/>
      <c r="AX415" s="1421">
        <f>'Control Panel'!K1386</f>
        <v>0</v>
      </c>
      <c r="AY415" s="1421"/>
      <c r="AZ415" s="1421"/>
      <c r="BA415" s="1421"/>
      <c r="BB415" s="639"/>
      <c r="BC415" s="8"/>
      <c r="BD415" s="175"/>
      <c r="BE415" s="782"/>
      <c r="BF415" s="175"/>
      <c r="BG415" s="175"/>
      <c r="BH415" s="175"/>
    </row>
    <row r="416" spans="1:60" s="4" customFormat="1" ht="9" customHeight="1">
      <c r="A416" s="1466"/>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23"/>
      <c r="AY416" s="1423"/>
      <c r="AZ416" s="1423"/>
      <c r="BA416" s="1423"/>
      <c r="BB416" s="163"/>
      <c r="BC416" s="8"/>
      <c r="BD416" s="175"/>
      <c r="BE416" s="782"/>
      <c r="BF416" s="175"/>
      <c r="BG416" s="175"/>
      <c r="BH416" s="175"/>
    </row>
    <row r="417" spans="1:60" s="4" customFormat="1" ht="9" customHeight="1">
      <c r="A417" s="1466"/>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348" t="s">
        <v>1009</v>
      </c>
      <c r="D418" s="1348"/>
      <c r="E418" s="1348"/>
      <c r="F418" s="1348"/>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348"/>
      <c r="D419" s="1348"/>
      <c r="E419" s="1348"/>
      <c r="F419" s="1348"/>
      <c r="G419" s="198"/>
      <c r="H419" s="198"/>
      <c r="I419" s="1351" t="s">
        <v>967</v>
      </c>
      <c r="J419" s="1351"/>
      <c r="K419" s="1351"/>
      <c r="L419" s="1351"/>
      <c r="M419" s="1351"/>
      <c r="N419" s="1351"/>
      <c r="O419" s="1351"/>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348"/>
      <c r="D420" s="1348"/>
      <c r="E420" s="1348"/>
      <c r="F420" s="1348"/>
      <c r="G420" s="198"/>
      <c r="H420" s="198"/>
      <c r="I420" s="1351"/>
      <c r="J420" s="1351"/>
      <c r="K420" s="1351"/>
      <c r="L420" s="1351"/>
      <c r="M420" s="1351"/>
      <c r="N420" s="1351"/>
      <c r="O420" s="1351"/>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348"/>
      <c r="D421" s="1348"/>
      <c r="E421" s="1348"/>
      <c r="F421" s="1348"/>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0">
        <v>0</v>
      </c>
      <c r="S422" s="1441"/>
      <c r="T422" s="1441"/>
      <c r="U422" s="1442"/>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64" t="s">
        <v>15</v>
      </c>
      <c r="K424" s="1464"/>
      <c r="L424" s="1464"/>
      <c r="M424" s="1464"/>
      <c r="N424" s="714"/>
      <c r="O424" s="714"/>
      <c r="P424" s="311"/>
      <c r="Q424" s="311"/>
      <c r="R424" s="1481">
        <v>0</v>
      </c>
      <c r="S424" s="1482"/>
      <c r="T424" s="1482"/>
      <c r="U424" s="1483"/>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64" t="s">
        <v>297</v>
      </c>
      <c r="K426" s="1464"/>
      <c r="L426" s="1464"/>
      <c r="M426" s="714"/>
      <c r="N426" s="714"/>
      <c r="O426" s="714"/>
      <c r="P426" s="163"/>
      <c r="Q426" s="163"/>
      <c r="R426" s="1440">
        <v>0</v>
      </c>
      <c r="S426" s="1441"/>
      <c r="T426" s="1441"/>
      <c r="U426" s="1442"/>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313"/>
      <c r="AS426" s="1313"/>
      <c r="AT426" s="1313"/>
      <c r="AU426" s="1313"/>
      <c r="AV426" s="1313"/>
      <c r="AW426" s="1313"/>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313" t="s">
        <v>1014</v>
      </c>
      <c r="AS427" s="1313"/>
      <c r="AT427" s="1313"/>
      <c r="AU427" s="1313"/>
      <c r="AV427" s="1313"/>
      <c r="AW427" s="1313"/>
      <c r="AX427" s="1376">
        <f>'Control Panel'!D1049</f>
        <v>0</v>
      </c>
      <c r="AY427" s="1376"/>
      <c r="AZ427" s="1376"/>
      <c r="BA427" s="1376"/>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6"/>
      <c r="D430" s="1276"/>
      <c r="E430" s="1276"/>
      <c r="F430" s="1276"/>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6"/>
      <c r="D431" s="1276"/>
      <c r="E431" s="1276"/>
      <c r="F431" s="1276"/>
      <c r="G431" s="163"/>
      <c r="H431" s="163"/>
      <c r="I431" s="1351" t="s">
        <v>1008</v>
      </c>
      <c r="J431" s="1351"/>
      <c r="K431" s="1351"/>
      <c r="L431" s="1351"/>
      <c r="M431" s="1351"/>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36"/>
      <c r="AQ431" s="1436"/>
      <c r="AR431" s="1436"/>
      <c r="AS431" s="1436"/>
      <c r="AT431" s="1436"/>
      <c r="AU431" s="1436"/>
      <c r="AV431" s="1436"/>
      <c r="AW431" s="662"/>
      <c r="AX431" s="662"/>
      <c r="AY431" s="662"/>
      <c r="AZ431" s="662"/>
      <c r="BA431" s="662"/>
      <c r="BB431" s="163"/>
      <c r="BC431" s="8"/>
      <c r="BD431" s="175"/>
      <c r="BE431" s="782"/>
      <c r="BF431" s="175"/>
      <c r="BG431" s="175"/>
      <c r="BH431" s="175"/>
    </row>
    <row r="432" spans="1:60" s="4" customFormat="1" ht="9" customHeight="1">
      <c r="A432" s="779"/>
      <c r="B432" s="7"/>
      <c r="C432" s="1276"/>
      <c r="D432" s="1276"/>
      <c r="E432" s="1276"/>
      <c r="F432" s="1276"/>
      <c r="G432" s="163"/>
      <c r="H432" s="163"/>
      <c r="I432" s="1351"/>
      <c r="J432" s="1351"/>
      <c r="K432" s="1351"/>
      <c r="L432" s="1351"/>
      <c r="M432" s="1351"/>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36"/>
      <c r="AQ432" s="1436"/>
      <c r="AR432" s="1436"/>
      <c r="AS432" s="1436"/>
      <c r="AT432" s="1436"/>
      <c r="AU432" s="1436"/>
      <c r="AV432" s="1436"/>
      <c r="AW432" s="662"/>
      <c r="AX432" s="662"/>
      <c r="AY432" s="662"/>
      <c r="AZ432" s="662"/>
      <c r="BA432" s="662"/>
      <c r="BB432" s="163"/>
      <c r="BC432" s="8"/>
      <c r="BD432" s="175"/>
      <c r="BE432" s="782"/>
      <c r="BF432" s="175"/>
      <c r="BG432" s="175"/>
      <c r="BH432" s="175"/>
    </row>
    <row r="433" spans="1:60" s="4" customFormat="1" ht="9" customHeight="1">
      <c r="A433" s="779"/>
      <c r="B433" s="7"/>
      <c r="C433" s="1276"/>
      <c r="D433" s="1276"/>
      <c r="E433" s="1276"/>
      <c r="F433" s="1276"/>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6"/>
      <c r="D434" s="1276"/>
      <c r="E434" s="1276"/>
      <c r="F434" s="1276"/>
      <c r="G434" s="163"/>
      <c r="H434" s="3"/>
      <c r="I434" s="3"/>
      <c r="J434" s="3"/>
      <c r="K434" s="3"/>
      <c r="L434" s="3"/>
      <c r="M434" s="3"/>
      <c r="N434" s="3"/>
      <c r="O434" s="3"/>
      <c r="P434" s="3"/>
      <c r="Q434" s="1418" t="s">
        <v>4869</v>
      </c>
      <c r="R434" s="1418"/>
      <c r="S434" s="1418"/>
      <c r="T434" s="1418"/>
      <c r="U434" s="1418"/>
      <c r="V434" s="1418"/>
      <c r="W434" s="1418"/>
      <c r="X434" s="1418"/>
      <c r="Y434" s="1418"/>
      <c r="Z434" s="1418"/>
      <c r="AA434" s="1418"/>
      <c r="AB434" s="1418"/>
      <c r="AC434" s="1418"/>
      <c r="AD434" s="1418"/>
      <c r="AE434" s="1418"/>
      <c r="AF434" s="1418"/>
      <c r="AG434" s="1418"/>
      <c r="AH434" s="1418"/>
      <c r="AI434" s="3"/>
      <c r="AJ434" s="3"/>
      <c r="AK434" s="1418" t="s">
        <v>352</v>
      </c>
      <c r="AL434" s="1418"/>
      <c r="AM434" s="1418"/>
      <c r="AN434" s="1418"/>
      <c r="AO434" s="1418"/>
      <c r="AP434" s="1418"/>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6"/>
      <c r="D435" s="1276"/>
      <c r="E435" s="1276"/>
      <c r="F435" s="1276"/>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6"/>
      <c r="D436" s="1276"/>
      <c r="E436" s="1276"/>
      <c r="F436" s="1276"/>
      <c r="G436" s="163"/>
      <c r="H436" s="163"/>
      <c r="I436" s="163"/>
      <c r="J436" s="1354" t="s">
        <v>976</v>
      </c>
      <c r="K436" s="1354"/>
      <c r="L436" s="1354"/>
      <c r="M436" s="1354"/>
      <c r="N436" s="1354"/>
      <c r="O436" s="1354"/>
      <c r="P436" s="1354"/>
      <c r="Q436" s="1354"/>
      <c r="R436" s="1354"/>
      <c r="S436" s="1281" t="s">
        <v>1232</v>
      </c>
      <c r="T436" s="1281"/>
      <c r="U436" s="1281"/>
      <c r="V436" s="1281"/>
      <c r="W436" s="1281"/>
      <c r="X436" s="1281"/>
      <c r="Y436" s="3"/>
      <c r="Z436" s="1281" t="s">
        <v>351</v>
      </c>
      <c r="AA436" s="1281"/>
      <c r="AB436" s="1281"/>
      <c r="AC436" s="1281"/>
      <c r="AD436" s="1281"/>
      <c r="AE436" s="1281" t="s">
        <v>318</v>
      </c>
      <c r="AF436" s="1281"/>
      <c r="AG436" s="1281"/>
      <c r="AH436" s="1281"/>
      <c r="AI436" s="1281"/>
      <c r="AJ436" s="3"/>
      <c r="AK436" s="1281" t="s">
        <v>974</v>
      </c>
      <c r="AL436" s="1281"/>
      <c r="AM436" s="1281"/>
      <c r="AN436" s="1281"/>
      <c r="AO436" s="1281"/>
      <c r="AP436" s="1281"/>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4" t="s">
        <v>968</v>
      </c>
      <c r="K438" s="1385"/>
      <c r="L438" s="1385"/>
      <c r="M438" s="1385"/>
      <c r="N438" s="1385"/>
      <c r="O438" s="1385"/>
      <c r="P438" s="1386"/>
      <c r="Q438" s="577"/>
      <c r="R438" s="577"/>
      <c r="S438" s="3"/>
      <c r="T438" s="1352" t="s">
        <v>15</v>
      </c>
      <c r="U438" s="1387"/>
      <c r="V438" s="1387"/>
      <c r="W438" s="1353"/>
      <c r="X438" s="3"/>
      <c r="Y438" s="3"/>
      <c r="Z438" s="3"/>
      <c r="AA438" s="1389">
        <v>0</v>
      </c>
      <c r="AB438" s="1390"/>
      <c r="AC438" s="1391"/>
      <c r="AD438" s="3"/>
      <c r="AE438" s="3"/>
      <c r="AF438" s="1352">
        <v>744</v>
      </c>
      <c r="AG438" s="1353"/>
      <c r="AH438" s="197" t="s">
        <v>432</v>
      </c>
      <c r="AI438" s="3"/>
      <c r="AJ438" s="3"/>
      <c r="AK438" s="3"/>
      <c r="AL438" s="1291">
        <f>'Control Panel'!Q1054</f>
        <v>0</v>
      </c>
      <c r="AM438" s="1292"/>
      <c r="AN438" s="1292"/>
      <c r="AO438" s="1293"/>
      <c r="AP438" s="163"/>
      <c r="AQ438" s="3"/>
      <c r="AR438" s="3"/>
      <c r="AS438" s="3"/>
      <c r="AT438" s="3"/>
      <c r="AU438" s="3"/>
      <c r="AV438" s="3"/>
      <c r="AW438" s="3"/>
      <c r="AX438" s="1415">
        <f>'Control Panel'!R1054</f>
        <v>0</v>
      </c>
      <c r="AY438" s="1415"/>
      <c r="AZ438" s="1415"/>
      <c r="BA438" s="1415"/>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4" t="s">
        <v>969</v>
      </c>
      <c r="K440" s="1385"/>
      <c r="L440" s="1385"/>
      <c r="M440" s="1385"/>
      <c r="N440" s="1385"/>
      <c r="O440" s="1385"/>
      <c r="P440" s="1386"/>
      <c r="Q440" s="577"/>
      <c r="R440" s="577"/>
      <c r="S440" s="3"/>
      <c r="T440" s="1352" t="s">
        <v>15</v>
      </c>
      <c r="U440" s="1387"/>
      <c r="V440" s="1387"/>
      <c r="W440" s="1353"/>
      <c r="X440" s="3"/>
      <c r="Y440" s="3"/>
      <c r="Z440" s="3"/>
      <c r="AA440" s="1389">
        <v>0</v>
      </c>
      <c r="AB440" s="1390"/>
      <c r="AC440" s="1391"/>
      <c r="AD440" s="3"/>
      <c r="AE440" s="3"/>
      <c r="AF440" s="1352">
        <v>744</v>
      </c>
      <c r="AG440" s="1353"/>
      <c r="AH440" s="197" t="s">
        <v>432</v>
      </c>
      <c r="AI440" s="3"/>
      <c r="AJ440" s="3"/>
      <c r="AK440" s="3"/>
      <c r="AL440" s="1291">
        <f>'Control Panel'!Q1055</f>
        <v>0</v>
      </c>
      <c r="AM440" s="1292"/>
      <c r="AN440" s="1292"/>
      <c r="AO440" s="1293"/>
      <c r="AP440" s="163"/>
      <c r="AQ440" s="3"/>
      <c r="AR440" s="3"/>
      <c r="AS440" s="3"/>
      <c r="AT440" s="3"/>
      <c r="AU440" s="3"/>
      <c r="AV440" s="3"/>
      <c r="AW440" s="3"/>
      <c r="AX440" s="1415">
        <f>'Control Panel'!R1055</f>
        <v>0</v>
      </c>
      <c r="AY440" s="1415"/>
      <c r="AZ440" s="1415"/>
      <c r="BA440" s="1415"/>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4" t="s">
        <v>970</v>
      </c>
      <c r="K442" s="1385"/>
      <c r="L442" s="1385"/>
      <c r="M442" s="1385"/>
      <c r="N442" s="1385"/>
      <c r="O442" s="1385"/>
      <c r="P442" s="1386"/>
      <c r="Q442" s="577"/>
      <c r="R442" s="577"/>
      <c r="S442" s="3"/>
      <c r="T442" s="1352" t="s">
        <v>15</v>
      </c>
      <c r="U442" s="1387"/>
      <c r="V442" s="1387"/>
      <c r="W442" s="1353"/>
      <c r="X442" s="3"/>
      <c r="Y442" s="3"/>
      <c r="Z442" s="3"/>
      <c r="AA442" s="1389">
        <v>0</v>
      </c>
      <c r="AB442" s="1390"/>
      <c r="AC442" s="1391"/>
      <c r="AD442" s="3"/>
      <c r="AE442" s="3"/>
      <c r="AF442" s="1352">
        <v>744</v>
      </c>
      <c r="AG442" s="1353"/>
      <c r="AH442" s="197" t="s">
        <v>432</v>
      </c>
      <c r="AI442" s="3"/>
      <c r="AJ442" s="3"/>
      <c r="AK442" s="3"/>
      <c r="AL442" s="1291">
        <f>'Control Panel'!Q1056</f>
        <v>0</v>
      </c>
      <c r="AM442" s="1292"/>
      <c r="AN442" s="1292"/>
      <c r="AO442" s="1293"/>
      <c r="AP442" s="163"/>
      <c r="AQ442" s="3"/>
      <c r="AR442" s="3"/>
      <c r="AS442" s="3"/>
      <c r="AT442" s="3"/>
      <c r="AU442" s="3"/>
      <c r="AV442" s="3"/>
      <c r="AW442" s="3"/>
      <c r="AX442" s="1415">
        <f>'Control Panel'!R1056</f>
        <v>0</v>
      </c>
      <c r="AY442" s="1415"/>
      <c r="AZ442" s="1415"/>
      <c r="BA442" s="1415"/>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4" t="s">
        <v>971</v>
      </c>
      <c r="K444" s="1385"/>
      <c r="L444" s="1385"/>
      <c r="M444" s="1385"/>
      <c r="N444" s="1385"/>
      <c r="O444" s="1385"/>
      <c r="P444" s="1386"/>
      <c r="Q444" s="577"/>
      <c r="R444" s="577"/>
      <c r="S444" s="3"/>
      <c r="T444" s="1352" t="s">
        <v>15</v>
      </c>
      <c r="U444" s="1387"/>
      <c r="V444" s="1387"/>
      <c r="W444" s="1353"/>
      <c r="X444" s="3"/>
      <c r="Y444" s="3"/>
      <c r="Z444" s="3"/>
      <c r="AA444" s="1389">
        <v>0</v>
      </c>
      <c r="AB444" s="1390"/>
      <c r="AC444" s="1391"/>
      <c r="AD444" s="3"/>
      <c r="AE444" s="3"/>
      <c r="AF444" s="1352">
        <v>744</v>
      </c>
      <c r="AG444" s="1353"/>
      <c r="AH444" s="197" t="s">
        <v>432</v>
      </c>
      <c r="AI444" s="3"/>
      <c r="AJ444" s="3"/>
      <c r="AK444" s="3"/>
      <c r="AL444" s="1291">
        <f>'Control Panel'!Q1057</f>
        <v>0</v>
      </c>
      <c r="AM444" s="1292"/>
      <c r="AN444" s="1292"/>
      <c r="AO444" s="1293"/>
      <c r="AP444" s="163"/>
      <c r="AQ444" s="3"/>
      <c r="AR444" s="3"/>
      <c r="AS444" s="3"/>
      <c r="AT444" s="3"/>
      <c r="AU444" s="3"/>
      <c r="AV444" s="3"/>
      <c r="AW444" s="3"/>
      <c r="AX444" s="1415">
        <f>'Control Panel'!R1057</f>
        <v>0</v>
      </c>
      <c r="AY444" s="1415"/>
      <c r="AZ444" s="1415"/>
      <c r="BA444" s="1415"/>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4" t="s">
        <v>972</v>
      </c>
      <c r="K446" s="1385"/>
      <c r="L446" s="1385"/>
      <c r="M446" s="1385"/>
      <c r="N446" s="1385"/>
      <c r="O446" s="1385"/>
      <c r="P446" s="1386"/>
      <c r="Q446" s="577"/>
      <c r="R446" s="577"/>
      <c r="S446" s="3"/>
      <c r="T446" s="1352" t="s">
        <v>15</v>
      </c>
      <c r="U446" s="1387"/>
      <c r="V446" s="1387"/>
      <c r="W446" s="1353"/>
      <c r="X446" s="3"/>
      <c r="Y446" s="3"/>
      <c r="Z446" s="3"/>
      <c r="AA446" s="1389">
        <v>0</v>
      </c>
      <c r="AB446" s="1390"/>
      <c r="AC446" s="1391"/>
      <c r="AD446" s="3"/>
      <c r="AE446" s="3"/>
      <c r="AF446" s="1352">
        <v>744</v>
      </c>
      <c r="AG446" s="1353"/>
      <c r="AH446" s="197" t="s">
        <v>432</v>
      </c>
      <c r="AI446" s="3"/>
      <c r="AJ446" s="3"/>
      <c r="AK446" s="3"/>
      <c r="AL446" s="1291">
        <v>0</v>
      </c>
      <c r="AM446" s="1292"/>
      <c r="AN446" s="1292"/>
      <c r="AO446" s="1293"/>
      <c r="AP446" s="163"/>
      <c r="AQ446" s="3"/>
      <c r="AR446" s="3"/>
      <c r="AS446" s="3"/>
      <c r="AT446" s="3"/>
      <c r="AU446" s="3"/>
      <c r="AV446" s="3"/>
      <c r="AW446" s="3"/>
      <c r="AX446" s="1415">
        <f>'Control Panel'!R1058</f>
        <v>0</v>
      </c>
      <c r="AY446" s="1415"/>
      <c r="AZ446" s="1415"/>
      <c r="BA446" s="1415"/>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4" t="s">
        <v>973</v>
      </c>
      <c r="K448" s="1385"/>
      <c r="L448" s="1385"/>
      <c r="M448" s="1385"/>
      <c r="N448" s="1385"/>
      <c r="O448" s="1385"/>
      <c r="P448" s="1386"/>
      <c r="Q448" s="577"/>
      <c r="R448" s="577"/>
      <c r="S448" s="555"/>
      <c r="T448" s="1352" t="s">
        <v>15</v>
      </c>
      <c r="U448" s="1387"/>
      <c r="V448" s="1387"/>
      <c r="W448" s="1353"/>
      <c r="X448" s="3"/>
      <c r="Y448" s="3"/>
      <c r="Z448" s="3"/>
      <c r="AA448" s="1389">
        <v>0</v>
      </c>
      <c r="AB448" s="1390"/>
      <c r="AC448" s="1391"/>
      <c r="AD448" s="3"/>
      <c r="AE448" s="3"/>
      <c r="AF448" s="1352">
        <v>744</v>
      </c>
      <c r="AG448" s="1353"/>
      <c r="AH448" s="197" t="s">
        <v>432</v>
      </c>
      <c r="AI448" s="3"/>
      <c r="AJ448" s="3"/>
      <c r="AK448" s="3"/>
      <c r="AL448" s="1291">
        <f>'Control Panel'!Q1059</f>
        <v>0</v>
      </c>
      <c r="AM448" s="1292"/>
      <c r="AN448" s="1292"/>
      <c r="AO448" s="1293"/>
      <c r="AP448" s="163"/>
      <c r="AQ448" s="3"/>
      <c r="AR448" s="3"/>
      <c r="AS448" s="3"/>
      <c r="AT448" s="3"/>
      <c r="AU448" s="3"/>
      <c r="AV448" s="3"/>
      <c r="AW448" s="3"/>
      <c r="AX448" s="1415">
        <f>'Control Panel'!R1059</f>
        <v>0</v>
      </c>
      <c r="AY448" s="1415"/>
      <c r="AZ448" s="1415"/>
      <c r="BA448" s="1415"/>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313" t="s">
        <v>975</v>
      </c>
      <c r="AR450" s="1313"/>
      <c r="AS450" s="1313"/>
      <c r="AT450" s="1313"/>
      <c r="AU450" s="1313"/>
      <c r="AV450" s="1313"/>
      <c r="AW450" s="1313"/>
      <c r="AX450" s="1377">
        <f>'Control Panel'!R1060</f>
        <v>0</v>
      </c>
      <c r="AY450" s="1377"/>
      <c r="AZ450" s="1377"/>
      <c r="BA450" s="1377"/>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313" t="s">
        <v>3421</v>
      </c>
      <c r="AO451" s="1313"/>
      <c r="AP451" s="1313"/>
      <c r="AQ451" s="1313"/>
      <c r="AR451" s="1313"/>
      <c r="AS451" s="1313"/>
      <c r="AT451" s="1313"/>
      <c r="AU451" s="1313"/>
      <c r="AV451" s="1313"/>
      <c r="AW451" s="1313"/>
      <c r="AX451" s="1420">
        <f>'Control Panel'!R1060</f>
        <v>0</v>
      </c>
      <c r="AY451" s="1420"/>
      <c r="AZ451" s="1420"/>
      <c r="BA451" s="1420"/>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97"/>
      <c r="AT452" s="1497"/>
      <c r="AU452" s="1497"/>
      <c r="AV452" s="1497"/>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383" t="s">
        <v>3541</v>
      </c>
      <c r="D453" s="1383"/>
      <c r="E453" s="1383"/>
      <c r="F453" s="1383"/>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359"/>
      <c r="D454" s="1359"/>
      <c r="E454" s="1359"/>
      <c r="F454" s="1359"/>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359"/>
      <c r="D455" s="1359"/>
      <c r="E455" s="1359"/>
      <c r="F455" s="1359"/>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359"/>
      <c r="D456" s="1359"/>
      <c r="E456" s="1359"/>
      <c r="F456" s="1359"/>
      <c r="G456" s="163"/>
      <c r="H456" s="3"/>
      <c r="I456" s="163"/>
      <c r="J456" s="1474">
        <v>0</v>
      </c>
      <c r="K456" s="1475"/>
      <c r="L456" s="1475"/>
      <c r="M456" s="1476"/>
      <c r="N456" s="1484" t="s">
        <v>91</v>
      </c>
      <c r="O456" s="1401"/>
      <c r="P456" s="588"/>
      <c r="Q456" s="54"/>
      <c r="R456" s="1474">
        <v>0</v>
      </c>
      <c r="S456" s="1475"/>
      <c r="T456" s="1475"/>
      <c r="U456" s="1476"/>
      <c r="V456" s="163"/>
      <c r="W456" s="163" t="s">
        <v>4019</v>
      </c>
      <c r="X456" s="163"/>
      <c r="Y456" s="163"/>
      <c r="Z456" s="163"/>
      <c r="AA456" s="163"/>
      <c r="AB456" s="163"/>
      <c r="AC456" s="163"/>
      <c r="AD456" s="1372">
        <v>0</v>
      </c>
      <c r="AE456" s="1373"/>
      <c r="AF456" s="1373"/>
      <c r="AG456" s="1374"/>
      <c r="AH456" s="897" t="s">
        <v>4132</v>
      </c>
      <c r="AI456" s="75"/>
      <c r="AJ456" s="163"/>
      <c r="AK456" s="163"/>
      <c r="AL456" s="1372">
        <v>0</v>
      </c>
      <c r="AM456" s="1373"/>
      <c r="AN456" s="1373"/>
      <c r="AO456" s="1374"/>
      <c r="AP456" s="896" t="s">
        <v>4134</v>
      </c>
      <c r="AQ456" s="75"/>
      <c r="AR456" s="163"/>
      <c r="AS456" s="163"/>
      <c r="AT456" s="163"/>
      <c r="AU456" s="163"/>
      <c r="AV456" s="163"/>
      <c r="AW456" s="306"/>
      <c r="AX456" s="1414" t="str">
        <f>'Control Panel'!B1407</f>
        <v>Not Available</v>
      </c>
      <c r="AY456" s="1414"/>
      <c r="AZ456" s="1414"/>
      <c r="BA456" s="1414"/>
      <c r="BB456" s="646"/>
      <c r="BC456" s="8"/>
      <c r="BD456" s="175"/>
      <c r="BE456" s="782"/>
      <c r="BF456" s="175"/>
      <c r="BG456" s="175"/>
      <c r="BH456" s="175"/>
    </row>
    <row r="457" spans="1:85" s="4" customFormat="1" ht="5.0999999999999996" customHeight="1">
      <c r="A457" s="779"/>
      <c r="B457" s="7"/>
      <c r="C457" s="1359"/>
      <c r="D457" s="1359"/>
      <c r="E457" s="1359"/>
      <c r="F457" s="1359"/>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359"/>
      <c r="D458" s="1359"/>
      <c r="E458" s="1359"/>
      <c r="F458" s="1359"/>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313" t="s">
        <v>1106</v>
      </c>
      <c r="AR458" s="1313"/>
      <c r="AS458" s="1313"/>
      <c r="AT458" s="1313"/>
      <c r="AU458" s="1313"/>
      <c r="AV458" s="1313"/>
      <c r="AW458" s="1313"/>
      <c r="AX458" s="1376" t="str">
        <f>'Control Panel'!B1407</f>
        <v>Not Available</v>
      </c>
      <c r="AY458" s="1376"/>
      <c r="AZ458" s="1376"/>
      <c r="BA458" s="1376"/>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359" t="s">
        <v>4646</v>
      </c>
      <c r="D461" s="1359"/>
      <c r="E461" s="1359"/>
      <c r="F461" s="1359"/>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359"/>
      <c r="D462" s="1359"/>
      <c r="E462" s="1359"/>
      <c r="F462" s="1359"/>
      <c r="G462" s="163"/>
      <c r="H462" s="163"/>
      <c r="I462" s="1399" t="s">
        <v>1048</v>
      </c>
      <c r="J462" s="1399"/>
      <c r="K462" s="1399"/>
      <c r="L462" s="1399"/>
      <c r="M462" s="1399"/>
      <c r="N462" s="1399"/>
      <c r="O462" s="163"/>
      <c r="P462" s="163"/>
      <c r="Q462" s="54"/>
      <c r="R462" s="54"/>
      <c r="S462" s="54"/>
      <c r="T462" s="54"/>
      <c r="U462" s="54"/>
      <c r="V462" s="54"/>
      <c r="W462" s="1371" t="s">
        <v>318</v>
      </c>
      <c r="X462" s="1371"/>
      <c r="Y462" s="1371"/>
      <c r="Z462" s="1371"/>
      <c r="AA462" s="1371"/>
      <c r="AB462" s="1371"/>
      <c r="AC462" s="658"/>
      <c r="AD462" s="163"/>
      <c r="AE462" s="163"/>
      <c r="AF462" s="1371"/>
      <c r="AG462" s="1371"/>
      <c r="AH462" s="1371"/>
      <c r="AI462" s="1371"/>
      <c r="AJ462" s="1371"/>
      <c r="AK462" s="1371"/>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359"/>
      <c r="D463" s="1359"/>
      <c r="E463" s="1359"/>
      <c r="F463" s="1359"/>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359"/>
      <c r="D464" s="1359"/>
      <c r="E464" s="1359"/>
      <c r="F464" s="1359"/>
      <c r="G464" s="163"/>
      <c r="H464" s="163"/>
      <c r="I464" s="3"/>
      <c r="J464" s="1474">
        <v>0</v>
      </c>
      <c r="K464" s="1475"/>
      <c r="L464" s="1475"/>
      <c r="M464" s="1476"/>
      <c r="N464" s="985" t="s">
        <v>563</v>
      </c>
      <c r="O464" s="588"/>
      <c r="P464" s="588"/>
      <c r="Q464" s="54"/>
      <c r="R464" s="54"/>
      <c r="S464" s="54"/>
      <c r="T464" s="54"/>
      <c r="U464" s="54"/>
      <c r="V464" s="54"/>
      <c r="W464" s="3"/>
      <c r="X464" s="3"/>
      <c r="Y464" s="1352">
        <v>744</v>
      </c>
      <c r="Z464" s="1353"/>
      <c r="AA464" s="1236" t="s">
        <v>91</v>
      </c>
      <c r="AB464" s="641"/>
      <c r="AC464" s="18"/>
      <c r="AD464" s="163"/>
      <c r="AE464" s="163"/>
      <c r="AF464" s="163"/>
      <c r="AG464" s="1375"/>
      <c r="AH464" s="1375"/>
      <c r="AI464" s="1375"/>
      <c r="AJ464" s="1375"/>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359"/>
      <c r="D465" s="1359"/>
      <c r="E465" s="1359"/>
      <c r="F465" s="1359"/>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359"/>
      <c r="D466" s="1359"/>
      <c r="E466" s="1359"/>
      <c r="F466" s="1359"/>
      <c r="G466" s="163"/>
      <c r="H466" s="163"/>
      <c r="I466" s="3"/>
      <c r="J466" s="1474">
        <v>0</v>
      </c>
      <c r="K466" s="1475"/>
      <c r="L466" s="1475"/>
      <c r="M466" s="1476"/>
      <c r="N466" s="985" t="s">
        <v>564</v>
      </c>
      <c r="O466" s="985"/>
      <c r="P466" s="588"/>
      <c r="Q466" s="54"/>
      <c r="R466" s="54"/>
      <c r="S466" s="54"/>
      <c r="T466" s="54"/>
      <c r="U466" s="54"/>
      <c r="V466" s="54"/>
      <c r="W466" s="3"/>
      <c r="X466" s="3"/>
      <c r="Y466" s="1352">
        <v>744</v>
      </c>
      <c r="Z466" s="1353"/>
      <c r="AA466" s="1236" t="s">
        <v>91</v>
      </c>
      <c r="AB466" s="641"/>
      <c r="AC466" s="18"/>
      <c r="AD466" s="163"/>
      <c r="AE466" s="163"/>
      <c r="AF466" s="163"/>
      <c r="AG466" s="1375"/>
      <c r="AH466" s="1375"/>
      <c r="AI466" s="1375"/>
      <c r="AJ466" s="1375"/>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359"/>
      <c r="D467" s="1359"/>
      <c r="E467" s="1359"/>
      <c r="F467" s="1359"/>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359"/>
      <c r="D468" s="1359"/>
      <c r="E468" s="1359"/>
      <c r="F468" s="1359"/>
      <c r="G468" s="163"/>
      <c r="H468" s="163"/>
      <c r="I468" s="3"/>
      <c r="J468" s="1474">
        <v>0</v>
      </c>
      <c r="K468" s="1475"/>
      <c r="L468" s="1475"/>
      <c r="M468" s="1476"/>
      <c r="N468" s="985" t="s">
        <v>3388</v>
      </c>
      <c r="O468" s="985"/>
      <c r="P468" s="588"/>
      <c r="Q468" s="54"/>
      <c r="R468" s="54"/>
      <c r="S468" s="54"/>
      <c r="T468" s="54"/>
      <c r="U468" s="54"/>
      <c r="V468" s="54"/>
      <c r="W468" s="3"/>
      <c r="X468" s="3"/>
      <c r="Y468" s="1352">
        <v>744</v>
      </c>
      <c r="Z468" s="1353"/>
      <c r="AA468" s="1236" t="s">
        <v>91</v>
      </c>
      <c r="AB468" s="641"/>
      <c r="AC468" s="18"/>
      <c r="AD468" s="163"/>
      <c r="AE468" s="163"/>
      <c r="AF468" s="163"/>
      <c r="AG468" s="1375"/>
      <c r="AH468" s="1375"/>
      <c r="AI468" s="1375"/>
      <c r="AJ468" s="1375"/>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313" t="s">
        <v>1107</v>
      </c>
      <c r="AR469" s="1313"/>
      <c r="AS469" s="1313"/>
      <c r="AT469" s="1313"/>
      <c r="AU469" s="1313"/>
      <c r="AV469" s="1313"/>
      <c r="AW469" s="1313"/>
      <c r="AX469" s="1376">
        <f>'Control Panel'!K1413</f>
        <v>0</v>
      </c>
      <c r="AY469" s="1376"/>
      <c r="AZ469" s="1376"/>
      <c r="BA469" s="1376"/>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361" t="s">
        <v>1391</v>
      </c>
      <c r="D472" s="1361"/>
      <c r="E472" s="1361"/>
      <c r="F472" s="1361"/>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414"/>
      <c r="AY472" s="1414"/>
      <c r="AZ472" s="1414"/>
      <c r="BA472" s="1414"/>
      <c r="BB472" s="163"/>
      <c r="BC472" s="8"/>
      <c r="BD472" s="175"/>
      <c r="BE472" s="782"/>
      <c r="BF472" s="175"/>
      <c r="BG472" s="175"/>
      <c r="BH472" s="175"/>
    </row>
    <row r="473" spans="1:85" s="4" customFormat="1" ht="15" customHeight="1">
      <c r="A473" s="779"/>
      <c r="B473" s="7"/>
      <c r="C473" s="1359"/>
      <c r="D473" s="1359"/>
      <c r="E473" s="1359"/>
      <c r="F473" s="1359"/>
      <c r="G473" s="163"/>
      <c r="H473" s="3"/>
      <c r="I473" s="75" t="s">
        <v>397</v>
      </c>
      <c r="J473" s="76"/>
      <c r="K473" s="76"/>
      <c r="L473" s="81"/>
      <c r="M473" s="195"/>
      <c r="N473" s="1355">
        <v>0</v>
      </c>
      <c r="O473" s="1356"/>
      <c r="P473" s="1356"/>
      <c r="Q473" s="1357"/>
      <c r="R473" s="163"/>
      <c r="S473" s="163" t="s">
        <v>6</v>
      </c>
      <c r="T473" s="163"/>
      <c r="U473" s="163"/>
      <c r="V473" s="3"/>
      <c r="W473" s="3"/>
      <c r="X473" s="3"/>
      <c r="Y473" s="1352">
        <v>744</v>
      </c>
      <c r="Z473" s="1353"/>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401" t="s">
        <v>1111</v>
      </c>
      <c r="AU473" s="1401"/>
      <c r="AV473" s="1401"/>
      <c r="AW473" s="1401"/>
      <c r="AX473" s="1414" t="str">
        <f>+IF(AX475="Not Available", "Not Available", "Free")</f>
        <v>Free</v>
      </c>
      <c r="AY473" s="1414"/>
      <c r="AZ473" s="1414"/>
      <c r="BA473" s="1414"/>
      <c r="BB473" s="646"/>
      <c r="BC473" s="8"/>
      <c r="BD473" s="175"/>
      <c r="BE473" s="782"/>
      <c r="BF473" s="175"/>
      <c r="BG473" s="175"/>
      <c r="BH473" s="175"/>
    </row>
    <row r="474" spans="1:85" s="4" customFormat="1" ht="9" customHeight="1">
      <c r="A474" s="779"/>
      <c r="B474" s="7"/>
      <c r="C474" s="1359"/>
      <c r="D474" s="1359"/>
      <c r="E474" s="1359"/>
      <c r="F474" s="1359"/>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359"/>
      <c r="D475" s="1359"/>
      <c r="E475" s="1359"/>
      <c r="F475" s="1359"/>
      <c r="G475" s="163"/>
      <c r="H475" s="3"/>
      <c r="I475" s="75" t="s">
        <v>399</v>
      </c>
      <c r="J475" s="76"/>
      <c r="K475" s="76"/>
      <c r="L475" s="76"/>
      <c r="M475" s="163"/>
      <c r="N475" s="1343">
        <v>0</v>
      </c>
      <c r="O475" s="1344"/>
      <c r="P475" s="1344"/>
      <c r="Q475" s="1345"/>
      <c r="R475" s="163"/>
      <c r="S475" s="163" t="s">
        <v>6</v>
      </c>
      <c r="T475" s="163"/>
      <c r="U475" s="163"/>
      <c r="V475" s="163"/>
      <c r="W475" s="163"/>
      <c r="X475" s="3"/>
      <c r="Y475" s="1352">
        <v>744</v>
      </c>
      <c r="Z475" s="1353"/>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401" t="s">
        <v>1112</v>
      </c>
      <c r="AT475" s="1401"/>
      <c r="AU475" s="1401"/>
      <c r="AV475" s="1401"/>
      <c r="AW475" s="1401"/>
      <c r="AX475" s="1414">
        <f>'Control Panel'!B1418</f>
        <v>0</v>
      </c>
      <c r="AY475" s="1414"/>
      <c r="AZ475" s="1414"/>
      <c r="BA475" s="1414"/>
      <c r="BB475" s="646"/>
      <c r="BC475" s="8"/>
      <c r="BD475" s="175"/>
      <c r="BE475" s="782"/>
      <c r="BF475" s="175"/>
      <c r="BG475" s="175"/>
      <c r="BH475" s="175"/>
    </row>
    <row r="476" spans="1:85" s="4" customFormat="1" ht="5.0999999999999996" customHeight="1">
      <c r="A476" s="779"/>
      <c r="B476" s="7"/>
      <c r="C476" s="1359"/>
      <c r="D476" s="1359"/>
      <c r="E476" s="1359"/>
      <c r="F476" s="1359"/>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359"/>
      <c r="D477" s="1359"/>
      <c r="E477" s="1359"/>
      <c r="F477" s="1359"/>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313" t="s">
        <v>1108</v>
      </c>
      <c r="AR477" s="1313"/>
      <c r="AS477" s="1313"/>
      <c r="AT477" s="1313"/>
      <c r="AU477" s="1313"/>
      <c r="AV477" s="1313"/>
      <c r="AW477" s="1313"/>
      <c r="AX477" s="1376">
        <f>'Control Panel'!B1418</f>
        <v>0</v>
      </c>
      <c r="AY477" s="1376"/>
      <c r="AZ477" s="1376"/>
      <c r="BA477" s="1376"/>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383" t="s">
        <v>1406</v>
      </c>
      <c r="D480" s="1383"/>
      <c r="E480" s="1383"/>
      <c r="F480" s="1383"/>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499"/>
      <c r="AY480" s="1499"/>
      <c r="AZ480" s="1499"/>
      <c r="BA480" s="1499"/>
      <c r="BB480" s="163"/>
      <c r="BC480" s="8"/>
      <c r="BD480" s="175"/>
      <c r="BE480" s="782"/>
      <c r="BF480" s="175"/>
      <c r="BG480" s="175"/>
      <c r="BH480" s="175"/>
    </row>
    <row r="481" spans="1:85" s="4" customFormat="1" ht="15" customHeight="1">
      <c r="A481" s="779"/>
      <c r="B481" s="578"/>
      <c r="C481" s="1359"/>
      <c r="D481" s="1359"/>
      <c r="E481" s="1359"/>
      <c r="F481" s="1359"/>
      <c r="G481" s="163"/>
      <c r="H481" s="163"/>
      <c r="I481" s="1371" t="s">
        <v>1398</v>
      </c>
      <c r="J481" s="1371"/>
      <c r="K481" s="1371"/>
      <c r="L481" s="1371"/>
      <c r="M481" s="1371"/>
      <c r="N481" s="1371"/>
      <c r="O481" s="1371"/>
      <c r="P481" s="1371"/>
      <c r="Q481" s="1371"/>
      <c r="R481" s="1371"/>
      <c r="S481" s="1371"/>
      <c r="T481" s="163"/>
      <c r="U481" s="163"/>
      <c r="V481" s="163"/>
      <c r="W481" s="163"/>
      <c r="X481" s="1371" t="s">
        <v>1399</v>
      </c>
      <c r="Y481" s="1371"/>
      <c r="Z481" s="1371"/>
      <c r="AA481" s="1371"/>
      <c r="AB481" s="1371"/>
      <c r="AC481" s="1371"/>
      <c r="AD481" s="1371"/>
      <c r="AE481" s="1371"/>
      <c r="AF481" s="1371"/>
      <c r="AG481" s="1371"/>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359"/>
      <c r="D482" s="1359"/>
      <c r="E482" s="1359"/>
      <c r="F482" s="1359"/>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359"/>
      <c r="D483" s="1359"/>
      <c r="E483" s="1359"/>
      <c r="F483" s="1359"/>
      <c r="G483" s="163"/>
      <c r="H483" s="163"/>
      <c r="I483" s="75" t="s">
        <v>1400</v>
      </c>
      <c r="J483" s="76"/>
      <c r="K483" s="76"/>
      <c r="L483" s="81"/>
      <c r="M483" s="195"/>
      <c r="N483" s="1355">
        <v>0</v>
      </c>
      <c r="O483" s="1356"/>
      <c r="P483" s="1356"/>
      <c r="Q483" s="1357"/>
      <c r="R483" s="163"/>
      <c r="S483" s="163" t="s">
        <v>1355</v>
      </c>
      <c r="T483" s="163"/>
      <c r="U483" s="163"/>
      <c r="V483" s="163"/>
      <c r="W483" s="75"/>
      <c r="X483" s="75" t="s">
        <v>1400</v>
      </c>
      <c r="Y483" s="76"/>
      <c r="Z483" s="76"/>
      <c r="AA483" s="81"/>
      <c r="AB483" s="1355">
        <v>0</v>
      </c>
      <c r="AC483" s="1356"/>
      <c r="AD483" s="1356"/>
      <c r="AE483" s="1357"/>
      <c r="AF483" s="163"/>
      <c r="AG483" s="163" t="s">
        <v>1355</v>
      </c>
      <c r="AH483" s="163"/>
      <c r="AI483" s="163"/>
      <c r="AJ483" s="163"/>
      <c r="AK483" s="163"/>
      <c r="AL483" s="163"/>
      <c r="AM483" s="163"/>
      <c r="AN483" s="163"/>
      <c r="AO483" s="163"/>
      <c r="AP483" s="163"/>
      <c r="AQ483" s="810"/>
      <c r="AR483" s="810"/>
      <c r="AS483" s="810"/>
      <c r="AT483" s="1331" t="s">
        <v>1402</v>
      </c>
      <c r="AU483" s="1331"/>
      <c r="AV483" s="1331"/>
      <c r="AW483" s="1331"/>
      <c r="AX483" s="1414" t="str">
        <f>'Control Panel'!B1439</f>
        <v>Not Available</v>
      </c>
      <c r="AY483" s="1414"/>
      <c r="AZ483" s="1414"/>
      <c r="BA483" s="1414"/>
      <c r="BB483" s="812"/>
      <c r="BC483" s="8"/>
      <c r="BD483" s="175"/>
      <c r="BE483" s="782"/>
      <c r="BF483" s="175"/>
      <c r="BG483" s="175"/>
      <c r="BH483" s="175"/>
    </row>
    <row r="484" spans="1:85" s="4" customFormat="1" ht="9" customHeight="1">
      <c r="A484" s="779"/>
      <c r="B484" s="7"/>
      <c r="C484" s="1359"/>
      <c r="D484" s="1359"/>
      <c r="E484" s="1359"/>
      <c r="F484" s="1359"/>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359"/>
      <c r="D485" s="1359"/>
      <c r="E485" s="1359"/>
      <c r="F485" s="1359"/>
      <c r="G485" s="163"/>
      <c r="H485" s="163"/>
      <c r="I485" s="75" t="s">
        <v>1401</v>
      </c>
      <c r="J485" s="76"/>
      <c r="K485" s="76"/>
      <c r="L485" s="76"/>
      <c r="M485" s="163"/>
      <c r="N485" s="1355">
        <v>0</v>
      </c>
      <c r="O485" s="1356"/>
      <c r="P485" s="1356"/>
      <c r="Q485" s="1357"/>
      <c r="R485" s="163"/>
      <c r="S485" s="163" t="s">
        <v>1355</v>
      </c>
      <c r="T485" s="163"/>
      <c r="U485" s="163"/>
      <c r="V485" s="163"/>
      <c r="W485" s="75"/>
      <c r="X485" s="75" t="s">
        <v>1401</v>
      </c>
      <c r="Y485" s="76"/>
      <c r="Z485" s="76"/>
      <c r="AA485" s="76"/>
      <c r="AB485" s="1355">
        <v>0</v>
      </c>
      <c r="AC485" s="1356"/>
      <c r="AD485" s="1356"/>
      <c r="AE485" s="1357"/>
      <c r="AF485" s="163"/>
      <c r="AG485" s="163" t="s">
        <v>1355</v>
      </c>
      <c r="AH485" s="163"/>
      <c r="AI485" s="163"/>
      <c r="AJ485" s="163"/>
      <c r="AK485" s="163"/>
      <c r="AL485" s="163"/>
      <c r="AM485" s="163"/>
      <c r="AN485" s="163"/>
      <c r="AO485" s="163"/>
      <c r="AP485" s="163"/>
      <c r="AQ485" s="810"/>
      <c r="AR485" s="810"/>
      <c r="AS485" s="1331" t="s">
        <v>1403</v>
      </c>
      <c r="AT485" s="1331"/>
      <c r="AU485" s="1331"/>
      <c r="AV485" s="1331"/>
      <c r="AW485" s="1331"/>
      <c r="AX485" s="1414" t="str">
        <f>'Control Panel'!E1439</f>
        <v>Not Available</v>
      </c>
      <c r="AY485" s="1414"/>
      <c r="AZ485" s="1414"/>
      <c r="BA485" s="1414"/>
      <c r="BB485" s="812"/>
      <c r="BC485" s="8"/>
      <c r="BD485" s="175"/>
      <c r="BE485" s="782"/>
      <c r="BF485" s="175"/>
      <c r="BG485" s="175"/>
      <c r="BH485" s="175"/>
    </row>
    <row r="486" spans="1:85" s="4" customFormat="1" ht="5.0999999999999996" customHeight="1">
      <c r="A486" s="779"/>
      <c r="B486" s="7"/>
      <c r="C486" s="1359"/>
      <c r="D486" s="1359"/>
      <c r="E486" s="1359"/>
      <c r="F486" s="1359"/>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359"/>
      <c r="D487" s="1359"/>
      <c r="E487" s="1359"/>
      <c r="F487" s="1359"/>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313" t="s">
        <v>1404</v>
      </c>
      <c r="AR487" s="1313"/>
      <c r="AS487" s="1313"/>
      <c r="AT487" s="1313"/>
      <c r="AU487" s="1313"/>
      <c r="AV487" s="1313"/>
      <c r="AW487" s="1313"/>
      <c r="AX487" s="1376" t="str">
        <f>'Control Panel'!H1439</f>
        <v>Not Available</v>
      </c>
      <c r="AY487" s="1376"/>
      <c r="AZ487" s="1376"/>
      <c r="BA487" s="1376"/>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362" t="s">
        <v>142</v>
      </c>
      <c r="D490" s="1362"/>
      <c r="E490" s="1362"/>
      <c r="F490" s="1362"/>
      <c r="G490" s="1362"/>
      <c r="H490" s="1362"/>
      <c r="I490" s="1362"/>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409"/>
      <c r="AY490" s="1409"/>
      <c r="AZ490" s="1409"/>
      <c r="BA490" s="1409"/>
      <c r="BB490" s="747"/>
      <c r="BC490" s="8"/>
      <c r="BD490" s="175"/>
      <c r="BE490" s="782"/>
      <c r="BF490" s="175"/>
      <c r="BG490" s="175"/>
      <c r="BH490" s="175"/>
    </row>
    <row r="491" spans="1:85" s="4" customFormat="1" ht="12.75" customHeight="1">
      <c r="A491" s="779"/>
      <c r="B491" s="7"/>
      <c r="C491" s="1362"/>
      <c r="D491" s="1362"/>
      <c r="E491" s="1362"/>
      <c r="F491" s="1362"/>
      <c r="G491" s="1362"/>
      <c r="H491" s="1362"/>
      <c r="I491" s="1362"/>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409"/>
      <c r="AY491" s="1409"/>
      <c r="AZ491" s="1409"/>
      <c r="BA491" s="1409"/>
      <c r="BB491" s="747"/>
      <c r="BC491" s="8"/>
      <c r="BD491" s="175"/>
      <c r="BE491" s="782"/>
      <c r="BF491" s="175"/>
      <c r="BG491" s="175"/>
      <c r="BH491" s="175"/>
    </row>
    <row r="492" spans="1:85" s="4" customFormat="1" ht="18" customHeight="1">
      <c r="A492" s="779"/>
      <c r="B492" s="578"/>
      <c r="C492" s="1359" t="s">
        <v>1390</v>
      </c>
      <c r="D492" s="1359"/>
      <c r="E492" s="1359"/>
      <c r="F492" s="1359"/>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359"/>
      <c r="D493" s="1359"/>
      <c r="E493" s="1359"/>
      <c r="F493" s="1359"/>
      <c r="G493" s="163"/>
      <c r="H493" s="42"/>
      <c r="I493" s="1351" t="s">
        <v>4835</v>
      </c>
      <c r="J493" s="1351"/>
      <c r="K493" s="1351"/>
      <c r="L493" s="1351"/>
      <c r="M493" s="1351"/>
      <c r="N493" s="1351"/>
      <c r="O493" s="1351"/>
      <c r="P493" s="1351"/>
      <c r="Q493" s="1351"/>
      <c r="R493" s="1351"/>
      <c r="S493" s="1351"/>
      <c r="T493" s="716"/>
      <c r="U493" s="662"/>
      <c r="V493" s="662"/>
      <c r="W493" s="662"/>
      <c r="X493" s="709"/>
      <c r="Y493" s="709"/>
      <c r="Z493" s="1351" t="s">
        <v>4839</v>
      </c>
      <c r="AA493" s="1351"/>
      <c r="AB493" s="1351"/>
      <c r="AC493" s="1351"/>
      <c r="AD493" s="1351"/>
      <c r="AE493" s="1351"/>
      <c r="AF493" s="1351"/>
      <c r="AG493" s="1351"/>
      <c r="AH493" s="1351"/>
      <c r="AI493" s="1351"/>
      <c r="AJ493" s="1351"/>
      <c r="AK493" s="1351"/>
      <c r="AL493" s="1351"/>
      <c r="AM493" s="1351"/>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359"/>
      <c r="D494" s="1359"/>
      <c r="E494" s="1359"/>
      <c r="F494" s="1359"/>
      <c r="G494" s="163"/>
      <c r="H494" s="42"/>
      <c r="I494" s="1351"/>
      <c r="J494" s="1351"/>
      <c r="K494" s="1351"/>
      <c r="L494" s="1351"/>
      <c r="M494" s="1351"/>
      <c r="N494" s="1351"/>
      <c r="O494" s="1351"/>
      <c r="P494" s="1351"/>
      <c r="Q494" s="1351"/>
      <c r="R494" s="1351"/>
      <c r="S494" s="1351"/>
      <c r="T494" s="716"/>
      <c r="U494" s="662"/>
      <c r="V494" s="662"/>
      <c r="W494" s="662"/>
      <c r="X494" s="709"/>
      <c r="Y494" s="709"/>
      <c r="Z494" s="1351"/>
      <c r="AA494" s="1351"/>
      <c r="AB494" s="1351"/>
      <c r="AC494" s="1351"/>
      <c r="AD494" s="1351"/>
      <c r="AE494" s="1351"/>
      <c r="AF494" s="1351"/>
      <c r="AG494" s="1351"/>
      <c r="AH494" s="1351"/>
      <c r="AI494" s="1351"/>
      <c r="AJ494" s="1351"/>
      <c r="AK494" s="1351"/>
      <c r="AL494" s="1351"/>
      <c r="AM494" s="1351"/>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359"/>
      <c r="D495" s="1359"/>
      <c r="E495" s="1359"/>
      <c r="F495" s="1359"/>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359"/>
      <c r="D496" s="1359"/>
      <c r="E496" s="1359"/>
      <c r="F496" s="1359"/>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43" t="s">
        <v>512</v>
      </c>
      <c r="K498" s="1344"/>
      <c r="L498" s="1344"/>
      <c r="M498" s="1345"/>
      <c r="N498" s="163"/>
      <c r="O498" s="163"/>
      <c r="P498" s="163"/>
      <c r="Q498" s="163"/>
      <c r="R498" s="163"/>
      <c r="S498" s="163"/>
      <c r="T498" s="163"/>
      <c r="U498" s="163"/>
      <c r="V498" s="163"/>
      <c r="W498" s="163"/>
      <c r="X498" s="163"/>
      <c r="Y498" s="42"/>
      <c r="Z498" s="163"/>
      <c r="AA498" s="1343" t="s">
        <v>512</v>
      </c>
      <c r="AB498" s="1344"/>
      <c r="AC498" s="1344"/>
      <c r="AD498" s="1345"/>
      <c r="AE498" s="163"/>
      <c r="AF498" s="163"/>
      <c r="AG498" s="163"/>
      <c r="AH498" s="163"/>
      <c r="AI498" s="163"/>
      <c r="AJ498" s="163"/>
      <c r="AK498" s="163"/>
      <c r="AL498" s="163"/>
      <c r="AM498" s="163"/>
      <c r="AN498" s="163"/>
      <c r="AO498" s="844"/>
      <c r="AP498" s="1331" t="s">
        <v>3396</v>
      </c>
      <c r="AQ498" s="1331"/>
      <c r="AR498" s="1331"/>
      <c r="AS498" s="1331"/>
      <c r="AT498" s="1331"/>
      <c r="AU498" s="1331"/>
      <c r="AV498" s="1331"/>
      <c r="AW498" s="1331"/>
      <c r="AX498" s="1380">
        <f>'Control Panel'!G1580</f>
        <v>0</v>
      </c>
      <c r="AY498" s="1380"/>
      <c r="AZ498" s="1380"/>
      <c r="BA498" s="1380"/>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331" t="s">
        <v>4841</v>
      </c>
      <c r="AQ500" s="1331"/>
      <c r="AR500" s="1331"/>
      <c r="AS500" s="1331"/>
      <c r="AT500" s="1331"/>
      <c r="AU500" s="1331"/>
      <c r="AV500" s="1331"/>
      <c r="AW500" s="1331"/>
      <c r="AX500" s="1380">
        <f>'Control Panel'!G1582</f>
        <v>0</v>
      </c>
      <c r="AY500" s="1380"/>
      <c r="AZ500" s="1380"/>
      <c r="BA500" s="1380"/>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43" t="s">
        <v>4838</v>
      </c>
      <c r="K502" s="1344"/>
      <c r="L502" s="1344"/>
      <c r="M502" s="1345"/>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331" t="s">
        <v>3397</v>
      </c>
      <c r="AP502" s="1331"/>
      <c r="AQ502" s="1331"/>
      <c r="AR502" s="1331"/>
      <c r="AS502" s="1331"/>
      <c r="AT502" s="1331"/>
      <c r="AU502" s="1331"/>
      <c r="AV502" s="1331"/>
      <c r="AW502" s="1331"/>
      <c r="AX502" s="1380">
        <f>'Control Panel'!G1587</f>
        <v>0</v>
      </c>
      <c r="AY502" s="1380"/>
      <c r="AZ502" s="1380"/>
      <c r="BA502" s="1380"/>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331" t="s">
        <v>3398</v>
      </c>
      <c r="AP504" s="1331"/>
      <c r="AQ504" s="1331"/>
      <c r="AR504" s="1331"/>
      <c r="AS504" s="1331"/>
      <c r="AT504" s="1331"/>
      <c r="AU504" s="1331"/>
      <c r="AV504" s="1331"/>
      <c r="AW504" s="1331"/>
      <c r="AX504" s="1380">
        <f>'Control Panel'!G1596</f>
        <v>0</v>
      </c>
      <c r="AY504" s="1380"/>
      <c r="AZ504" s="1380"/>
      <c r="BA504" s="1380"/>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43">
        <v>0</v>
      </c>
      <c r="K506" s="1344"/>
      <c r="L506" s="1344"/>
      <c r="M506" s="1345"/>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68"/>
      <c r="S507" s="1468"/>
      <c r="T507" s="1468"/>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43">
        <v>0</v>
      </c>
      <c r="K510" s="1344"/>
      <c r="L510" s="1344"/>
      <c r="M510" s="1345"/>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43">
        <v>0</v>
      </c>
      <c r="K514" s="1344"/>
      <c r="L514" s="1344"/>
      <c r="M514" s="1345"/>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313" t="s">
        <v>514</v>
      </c>
      <c r="AR515" s="1313"/>
      <c r="AS515" s="1313"/>
      <c r="AT515" s="1313"/>
      <c r="AU515" s="1313"/>
      <c r="AV515" s="1313"/>
      <c r="AW515" s="1313"/>
      <c r="AX515" s="1376">
        <f>'Control Panel'!G1597</f>
        <v>0</v>
      </c>
      <c r="AY515" s="1376"/>
      <c r="AZ515" s="1376"/>
      <c r="BA515" s="1376"/>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347" t="s">
        <v>140</v>
      </c>
      <c r="D518" s="1347"/>
      <c r="E518" s="1347"/>
      <c r="F518" s="1347"/>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348"/>
      <c r="D519" s="1348"/>
      <c r="E519" s="1348"/>
      <c r="F519" s="1348"/>
      <c r="G519" s="163"/>
      <c r="H519" s="163"/>
      <c r="I519" s="1351" t="s">
        <v>140</v>
      </c>
      <c r="J519" s="1351"/>
      <c r="K519" s="1351"/>
      <c r="L519" s="1351"/>
      <c r="M519" s="1351"/>
      <c r="N519" s="703"/>
      <c r="O519" s="703"/>
      <c r="P519" s="662"/>
      <c r="Q519" s="662"/>
      <c r="R519" s="662"/>
      <c r="S519" s="662"/>
      <c r="T519" s="662"/>
      <c r="U519" s="662"/>
      <c r="V519" s="662"/>
      <c r="W519" s="662"/>
      <c r="X519" s="1378"/>
      <c r="Y519" s="1378"/>
      <c r="Z519" s="1378"/>
      <c r="AA519" s="1378"/>
      <c r="AB519" s="1378"/>
      <c r="AC519" s="1378"/>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348"/>
      <c r="D520" s="1348"/>
      <c r="E520" s="1348"/>
      <c r="F520" s="1348"/>
      <c r="G520" s="163"/>
      <c r="H520" s="163"/>
      <c r="I520" s="1351"/>
      <c r="J520" s="1351"/>
      <c r="K520" s="1351"/>
      <c r="L520" s="1351"/>
      <c r="M520" s="1351"/>
      <c r="N520" s="703"/>
      <c r="O520" s="703"/>
      <c r="P520" s="706"/>
      <c r="Q520" s="706"/>
      <c r="R520" s="706"/>
      <c r="S520" s="706"/>
      <c r="T520" s="662"/>
      <c r="U520" s="662"/>
      <c r="V520" s="662"/>
      <c r="W520" s="662"/>
      <c r="X520" s="1378"/>
      <c r="Y520" s="1378"/>
      <c r="Z520" s="1378"/>
      <c r="AA520" s="1378"/>
      <c r="AB520" s="1378"/>
      <c r="AC520" s="1378"/>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348"/>
      <c r="D521" s="1348"/>
      <c r="E521" s="1348"/>
      <c r="F521" s="1348"/>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43">
        <v>10</v>
      </c>
      <c r="O522" s="1344"/>
      <c r="P522" s="1345"/>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80">
        <f>'Control Panel'!D1013</f>
        <v>0.43499999999999994</v>
      </c>
      <c r="AY522" s="1369"/>
      <c r="AZ522" s="1369"/>
      <c r="BA522" s="1369"/>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313" t="s">
        <v>1063</v>
      </c>
      <c r="AP525" s="1313"/>
      <c r="AQ525" s="1313"/>
      <c r="AR525" s="1313"/>
      <c r="AS525" s="1313"/>
      <c r="AT525" s="1313"/>
      <c r="AU525" s="1313"/>
      <c r="AV525" s="1313"/>
      <c r="AW525" s="1313"/>
      <c r="AX525" s="1368">
        <f>'Control Panel'!D1013</f>
        <v>0.43499999999999994</v>
      </c>
      <c r="AY525" s="1368"/>
      <c r="AZ525" s="1368"/>
      <c r="BA525" s="1368"/>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359" t="s">
        <v>143</v>
      </c>
      <c r="D528" s="1359"/>
      <c r="E528" s="1359"/>
      <c r="F528" s="1359"/>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359"/>
      <c r="D529" s="1359"/>
      <c r="E529" s="1359"/>
      <c r="F529" s="1359"/>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359"/>
      <c r="D530" s="1359"/>
      <c r="E530" s="1359"/>
      <c r="F530" s="1359"/>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359"/>
      <c r="D531" s="1359"/>
      <c r="E531" s="1359"/>
      <c r="F531" s="1359"/>
      <c r="G531" s="163"/>
      <c r="H531" s="163"/>
      <c r="I531" s="163"/>
      <c r="J531" s="1381" t="s">
        <v>3390</v>
      </c>
      <c r="K531" s="1381"/>
      <c r="L531" s="1381"/>
      <c r="M531" s="1381"/>
      <c r="N531" s="1381"/>
      <c r="O531" s="1381"/>
      <c r="P531" s="1381"/>
      <c r="Q531" s="1382"/>
      <c r="R531" s="1343">
        <v>744</v>
      </c>
      <c r="S531" s="1344"/>
      <c r="T531" s="1345"/>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331" t="s">
        <v>3393</v>
      </c>
      <c r="AQ531" s="1331"/>
      <c r="AR531" s="1331"/>
      <c r="AS531" s="1331"/>
      <c r="AT531" s="1331"/>
      <c r="AU531" s="1331"/>
      <c r="AV531" s="1331"/>
      <c r="AW531" s="1331"/>
      <c r="AX531" s="1414">
        <f>'Control Panel'!C1163</f>
        <v>26.783999999999999</v>
      </c>
      <c r="AY531" s="1414"/>
      <c r="AZ531" s="1414"/>
      <c r="BA531" s="1414"/>
      <c r="BB531" s="71"/>
      <c r="BC531" s="8"/>
      <c r="BD531" s="175"/>
      <c r="BE531" s="782"/>
    </row>
    <row r="532" spans="1:60" s="4" customFormat="1" ht="8.25" customHeight="1">
      <c r="A532" s="779"/>
      <c r="B532" s="7"/>
      <c r="C532" s="1359"/>
      <c r="D532" s="1359"/>
      <c r="E532" s="1359"/>
      <c r="F532" s="1359"/>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359"/>
      <c r="D533" s="1359"/>
      <c r="E533" s="1359"/>
      <c r="F533" s="1359"/>
      <c r="G533" s="163"/>
      <c r="H533" s="163"/>
      <c r="I533" s="163"/>
      <c r="J533" s="998" t="s">
        <v>4796</v>
      </c>
      <c r="K533" s="998"/>
      <c r="L533" s="998"/>
      <c r="M533" s="998"/>
      <c r="N533" s="998"/>
      <c r="O533" s="998"/>
      <c r="P533" s="998"/>
      <c r="Q533" s="998"/>
      <c r="R533" s="1343">
        <v>0</v>
      </c>
      <c r="S533" s="1344"/>
      <c r="T533" s="1345"/>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331" t="s">
        <v>4798</v>
      </c>
      <c r="AQ533" s="1331"/>
      <c r="AR533" s="1331"/>
      <c r="AS533" s="1331"/>
      <c r="AT533" s="1331"/>
      <c r="AU533" s="1331"/>
      <c r="AV533" s="1331"/>
      <c r="AW533" s="1331"/>
      <c r="AX533" s="1498">
        <f>'Control Panel'!G1163</f>
        <v>0</v>
      </c>
      <c r="AY533" s="1414"/>
      <c r="AZ533" s="1414"/>
      <c r="BA533" s="1414"/>
      <c r="BB533" s="71"/>
      <c r="BC533" s="8"/>
      <c r="BD533" s="175"/>
      <c r="BE533" s="782"/>
    </row>
    <row r="534" spans="1:60" s="4" customFormat="1" ht="8.25" customHeight="1">
      <c r="A534" s="779"/>
      <c r="B534" s="7"/>
      <c r="C534" s="1359"/>
      <c r="D534" s="1359"/>
      <c r="E534" s="1359"/>
      <c r="F534" s="1359"/>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359"/>
      <c r="D535" s="1359"/>
      <c r="E535" s="1359"/>
      <c r="F535" s="1359"/>
      <c r="G535" s="163"/>
      <c r="H535" s="163"/>
      <c r="I535" s="163"/>
      <c r="J535" s="847" t="s">
        <v>3391</v>
      </c>
      <c r="K535" s="847"/>
      <c r="L535" s="847"/>
      <c r="M535" s="847"/>
      <c r="N535" s="847"/>
      <c r="O535" s="847"/>
      <c r="P535" s="847"/>
      <c r="Q535" s="847"/>
      <c r="R535" s="1343">
        <v>0</v>
      </c>
      <c r="S535" s="1344"/>
      <c r="T535" s="1345"/>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331" t="s">
        <v>3394</v>
      </c>
      <c r="AQ535" s="1331"/>
      <c r="AR535" s="1331"/>
      <c r="AS535" s="1331"/>
      <c r="AT535" s="1331"/>
      <c r="AU535" s="1331"/>
      <c r="AV535" s="1331"/>
      <c r="AW535" s="1331"/>
      <c r="AX535" s="1414">
        <f>'Control Panel'!E1163</f>
        <v>0</v>
      </c>
      <c r="AY535" s="1414"/>
      <c r="AZ535" s="1414"/>
      <c r="BA535" s="1414"/>
      <c r="BB535" s="71"/>
      <c r="BC535" s="8"/>
      <c r="BD535" s="175"/>
      <c r="BE535" s="782"/>
    </row>
    <row r="536" spans="1:60" s="4" customFormat="1" ht="8.1" customHeight="1">
      <c r="A536" s="779"/>
      <c r="B536" s="7"/>
      <c r="C536" s="1359"/>
      <c r="D536" s="1359"/>
      <c r="E536" s="1359"/>
      <c r="F536" s="1359"/>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359"/>
      <c r="D537" s="1359"/>
      <c r="E537" s="1359"/>
      <c r="F537" s="1359"/>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313" t="s">
        <v>365</v>
      </c>
      <c r="AU537" s="1313"/>
      <c r="AV537" s="1313"/>
      <c r="AW537" s="1313"/>
      <c r="AX537" s="1368">
        <f>'Control Panel'!E1164</f>
        <v>26.783999999999999</v>
      </c>
      <c r="AY537" s="1368"/>
      <c r="AZ537" s="1368"/>
      <c r="BA537" s="1368"/>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381" t="s">
        <v>4801</v>
      </c>
      <c r="K541" s="1381"/>
      <c r="L541" s="1381"/>
      <c r="M541" s="1381"/>
      <c r="N541" s="1381"/>
      <c r="O541" s="1381"/>
      <c r="P541" s="1381"/>
      <c r="Q541" s="1382"/>
      <c r="R541" s="1343">
        <v>0</v>
      </c>
      <c r="S541" s="1344"/>
      <c r="T541" s="1345"/>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331" t="s">
        <v>4805</v>
      </c>
      <c r="AQ541" s="1331"/>
      <c r="AR541" s="1331"/>
      <c r="AS541" s="1331"/>
      <c r="AT541" s="1331"/>
      <c r="AU541" s="1331"/>
      <c r="AV541" s="1331"/>
      <c r="AW541" s="1331"/>
      <c r="AX541" s="1414">
        <f>'Control Panel'!E1169</f>
        <v>0</v>
      </c>
      <c r="AY541" s="1414"/>
      <c r="AZ541" s="1414"/>
      <c r="BA541" s="1414"/>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43">
        <v>0</v>
      </c>
      <c r="S543" s="1344"/>
      <c r="T543" s="1345"/>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331" t="s">
        <v>4806</v>
      </c>
      <c r="AQ543" s="1331"/>
      <c r="AR543" s="1331"/>
      <c r="AS543" s="1331"/>
      <c r="AT543" s="1331"/>
      <c r="AU543" s="1331"/>
      <c r="AV543" s="1331"/>
      <c r="AW543" s="1331"/>
      <c r="AX543" s="1498">
        <f>'Control Panel'!G1169</f>
        <v>0</v>
      </c>
      <c r="AY543" s="1414"/>
      <c r="AZ543" s="1414"/>
      <c r="BA543" s="1414"/>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43">
        <v>0</v>
      </c>
      <c r="S545" s="1344"/>
      <c r="T545" s="1345"/>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331" t="s">
        <v>4807</v>
      </c>
      <c r="AQ545" s="1331"/>
      <c r="AR545" s="1331"/>
      <c r="AS545" s="1331"/>
      <c r="AT545" s="1331"/>
      <c r="AU545" s="1331"/>
      <c r="AV545" s="1331"/>
      <c r="AW545" s="1331"/>
      <c r="AX545" s="1414">
        <f>'Control Panel'!I1169</f>
        <v>0</v>
      </c>
      <c r="AY545" s="1414"/>
      <c r="AZ545" s="1414"/>
      <c r="BA545" s="1414"/>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313" t="s">
        <v>4809</v>
      </c>
      <c r="AU547" s="1313"/>
      <c r="AV547" s="1313"/>
      <c r="AW547" s="1313"/>
      <c r="AX547" s="1368">
        <f>'Control Panel'!E1170</f>
        <v>0</v>
      </c>
      <c r="AY547" s="1368"/>
      <c r="AZ547" s="1368"/>
      <c r="BA547" s="1368"/>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349" t="s">
        <v>445</v>
      </c>
      <c r="D550" s="1349"/>
      <c r="E550" s="1349"/>
      <c r="F550" s="1349"/>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348"/>
      <c r="D551" s="1348"/>
      <c r="E551" s="1348"/>
      <c r="F551" s="1348"/>
      <c r="G551" s="163"/>
      <c r="H551" s="163"/>
      <c r="I551" s="1351" t="s">
        <v>445</v>
      </c>
      <c r="J551" s="1351"/>
      <c r="K551" s="1351"/>
      <c r="L551" s="1351"/>
      <c r="M551" s="1351"/>
      <c r="N551" s="1351"/>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348"/>
      <c r="D552" s="1348"/>
      <c r="E552" s="1348"/>
      <c r="F552" s="1348"/>
      <c r="G552" s="163"/>
      <c r="H552" s="163"/>
      <c r="I552" s="1351"/>
      <c r="J552" s="1351"/>
      <c r="K552" s="1351"/>
      <c r="L552" s="1351"/>
      <c r="M552" s="1351"/>
      <c r="N552" s="1351"/>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348"/>
      <c r="D553" s="1348"/>
      <c r="E553" s="1348"/>
      <c r="F553" s="1348"/>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381" t="s">
        <v>454</v>
      </c>
      <c r="K554" s="1381"/>
      <c r="L554" s="1381"/>
      <c r="M554" s="1381"/>
      <c r="N554" s="1381"/>
      <c r="O554" s="1381"/>
      <c r="P554" s="1381"/>
      <c r="Q554" s="1381"/>
      <c r="R554" s="1381"/>
      <c r="S554" s="1381"/>
      <c r="T554" s="371"/>
      <c r="U554" s="1343">
        <v>0</v>
      </c>
      <c r="V554" s="1344"/>
      <c r="W554" s="1345"/>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401" t="s">
        <v>602</v>
      </c>
      <c r="AU554" s="1401"/>
      <c r="AV554" s="1401"/>
      <c r="AW554" s="1401"/>
      <c r="AX554" s="1380">
        <f>'Control Panel'!E1524</f>
        <v>0</v>
      </c>
      <c r="AY554" s="1369"/>
      <c r="AZ554" s="1369"/>
      <c r="BA554" s="1369"/>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80"/>
      <c r="AY555" s="1369"/>
      <c r="AZ555" s="1369"/>
      <c r="BA555" s="1369"/>
      <c r="BB555" s="71"/>
      <c r="BC555" s="8"/>
      <c r="BD555" s="175"/>
      <c r="BE555" s="774"/>
    </row>
    <row r="556" spans="1:60" s="4" customFormat="1" ht="15" customHeight="1">
      <c r="A556" s="779"/>
      <c r="B556" s="7"/>
      <c r="C556" s="51"/>
      <c r="D556" s="51"/>
      <c r="E556" s="51"/>
      <c r="F556" s="51"/>
      <c r="G556" s="163"/>
      <c r="H556" s="163"/>
      <c r="I556" s="163"/>
      <c r="J556" s="1381" t="s">
        <v>600</v>
      </c>
      <c r="K556" s="1381"/>
      <c r="L556" s="1381"/>
      <c r="M556" s="1381"/>
      <c r="N556" s="1381"/>
      <c r="O556" s="1381"/>
      <c r="P556" s="1381"/>
      <c r="Q556" s="1381"/>
      <c r="R556" s="1381"/>
      <c r="S556" s="1381"/>
      <c r="T556" s="371"/>
      <c r="U556" s="1343">
        <v>0</v>
      </c>
      <c r="V556" s="1344"/>
      <c r="W556" s="1345"/>
      <c r="X556" s="54" t="s">
        <v>462</v>
      </c>
      <c r="Y556" s="54"/>
      <c r="Z556" s="163"/>
      <c r="AA556" s="3"/>
      <c r="AB556" s="3"/>
      <c r="AC556" s="163"/>
      <c r="AD556" s="163"/>
      <c r="AE556" s="163"/>
      <c r="AF556" s="163"/>
      <c r="AG556" s="163"/>
      <c r="AH556" s="163"/>
      <c r="AI556" s="163"/>
      <c r="AJ556" s="163"/>
      <c r="AK556" s="163"/>
      <c r="AL556" s="163"/>
      <c r="AM556" s="18"/>
      <c r="AN556" s="163"/>
      <c r="AO556" s="163"/>
      <c r="AP556" s="163"/>
      <c r="AQ556" s="1401" t="s">
        <v>603</v>
      </c>
      <c r="AR556" s="1401"/>
      <c r="AS556" s="1401"/>
      <c r="AT556" s="1401"/>
      <c r="AU556" s="1401"/>
      <c r="AV556" s="1401"/>
      <c r="AW556" s="1401"/>
      <c r="AX556" s="1380">
        <f>'Control Panel'!E1525</f>
        <v>0</v>
      </c>
      <c r="AY556" s="1369"/>
      <c r="AZ556" s="1369"/>
      <c r="BA556" s="1369"/>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381" t="s">
        <v>601</v>
      </c>
      <c r="K558" s="1381"/>
      <c r="L558" s="1381"/>
      <c r="M558" s="1381"/>
      <c r="N558" s="1381"/>
      <c r="O558" s="1381"/>
      <c r="P558" s="1381"/>
      <c r="Q558" s="1381"/>
      <c r="R558" s="1381"/>
      <c r="S558" s="1381"/>
      <c r="T558" s="371"/>
      <c r="U558" s="1343">
        <v>0</v>
      </c>
      <c r="V558" s="1344"/>
      <c r="W558" s="1345"/>
      <c r="X558" s="54" t="s">
        <v>462</v>
      </c>
      <c r="Y558" s="54"/>
      <c r="Z558" s="163"/>
      <c r="AA558" s="3"/>
      <c r="AB558" s="3"/>
      <c r="AC558" s="163"/>
      <c r="AD558" s="163"/>
      <c r="AE558" s="163"/>
      <c r="AF558" s="163"/>
      <c r="AG558" s="163"/>
      <c r="AH558" s="163"/>
      <c r="AI558" s="163"/>
      <c r="AJ558" s="163"/>
      <c r="AK558" s="163"/>
      <c r="AL558" s="163"/>
      <c r="AM558" s="18"/>
      <c r="AN558" s="163"/>
      <c r="AO558" s="163"/>
      <c r="AP558" s="163"/>
      <c r="AQ558" s="1401" t="s">
        <v>604</v>
      </c>
      <c r="AR558" s="1401"/>
      <c r="AS558" s="1401"/>
      <c r="AT558" s="1401"/>
      <c r="AU558" s="1401"/>
      <c r="AV558" s="1401"/>
      <c r="AW558" s="1401"/>
      <c r="AX558" s="1380">
        <f>'Control Panel'!E1526</f>
        <v>0</v>
      </c>
      <c r="AY558" s="1369"/>
      <c r="AZ558" s="1369"/>
      <c r="BA558" s="1369"/>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80"/>
      <c r="AY559" s="1369"/>
      <c r="AZ559" s="1369"/>
      <c r="BA559" s="1369"/>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97" t="s">
        <v>449</v>
      </c>
      <c r="AR561" s="1297"/>
      <c r="AS561" s="1297"/>
      <c r="AT561" s="1297"/>
      <c r="AU561" s="1297"/>
      <c r="AV561" s="1297"/>
      <c r="AW561" s="1297"/>
      <c r="AX561" s="1427">
        <f>'Control Panel'!E1527</f>
        <v>0</v>
      </c>
      <c r="AY561" s="1427"/>
      <c r="AZ561" s="1427"/>
      <c r="BA561" s="1427"/>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346" t="s">
        <v>4843</v>
      </c>
      <c r="D564" s="1347"/>
      <c r="E564" s="1347"/>
      <c r="F564" s="1347"/>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348"/>
      <c r="D565" s="1348"/>
      <c r="E565" s="1348"/>
      <c r="F565" s="1348"/>
      <c r="G565" s="163"/>
      <c r="H565" s="163"/>
      <c r="I565" s="1358" t="s">
        <v>4844</v>
      </c>
      <c r="J565" s="1358"/>
      <c r="K565" s="1358"/>
      <c r="L565" s="1358"/>
      <c r="M565" s="1358"/>
      <c r="N565" s="1358"/>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348"/>
      <c r="D566" s="1348"/>
      <c r="E566" s="1348"/>
      <c r="F566" s="1348"/>
      <c r="G566" s="163"/>
      <c r="H566" s="163"/>
      <c r="I566" s="1358"/>
      <c r="J566" s="1358"/>
      <c r="K566" s="1358"/>
      <c r="L566" s="1358"/>
      <c r="M566" s="1358"/>
      <c r="N566" s="1358"/>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348"/>
      <c r="D567" s="1348"/>
      <c r="E567" s="1348"/>
      <c r="F567" s="1348"/>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500">
        <v>0</v>
      </c>
      <c r="V568" s="1501"/>
      <c r="W568" s="1501"/>
      <c r="X568" s="1501"/>
      <c r="Y568" s="1502"/>
      <c r="AA568" s="163" t="s">
        <v>4767</v>
      </c>
      <c r="AB568" s="163"/>
      <c r="AK568" s="163"/>
      <c r="AL568" s="163"/>
      <c r="AM568" s="163"/>
      <c r="AN568" s="163"/>
      <c r="AO568" s="163"/>
      <c r="AP568" s="1205"/>
      <c r="AQ568" s="163"/>
      <c r="AR568" s="163"/>
      <c r="AS568" s="163"/>
      <c r="AT568" s="1401" t="s">
        <v>4794</v>
      </c>
      <c r="AU568" s="1401"/>
      <c r="AV568" s="1401"/>
      <c r="AW568" s="1401"/>
      <c r="AX568" s="1380">
        <f>'Control Panel'!F1532</f>
        <v>0</v>
      </c>
      <c r="AY568" s="1369"/>
      <c r="AZ568" s="1369"/>
      <c r="BA568" s="1369"/>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80"/>
      <c r="AY569" s="1369"/>
      <c r="AZ569" s="1369"/>
      <c r="BA569" s="1369"/>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500">
        <v>0</v>
      </c>
      <c r="V570" s="1501"/>
      <c r="W570" s="1501"/>
      <c r="X570" s="1501"/>
      <c r="Y570" s="1502"/>
      <c r="AA570" s="163" t="s">
        <v>4857</v>
      </c>
      <c r="AB570" s="163"/>
      <c r="AK570" s="163"/>
      <c r="AL570" s="163"/>
      <c r="AM570" s="163"/>
      <c r="AN570" s="163"/>
      <c r="AO570" s="163"/>
      <c r="AP570" s="1205"/>
      <c r="AQ570" s="1331" t="s">
        <v>4865</v>
      </c>
      <c r="AR570" s="1331"/>
      <c r="AS570" s="1331"/>
      <c r="AT570" s="1331"/>
      <c r="AU570" s="1331"/>
      <c r="AV570" s="1331"/>
      <c r="AW570" s="1331"/>
      <c r="AX570" s="1380">
        <f>'Control Panel'!F1534</f>
        <v>0</v>
      </c>
      <c r="AY570" s="1369"/>
      <c r="AZ570" s="1369"/>
      <c r="BA570" s="1369"/>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63"/>
      <c r="Y573" s="1363"/>
      <c r="Z573" s="1363"/>
      <c r="AA573" s="1363"/>
      <c r="AB573" s="163"/>
      <c r="AC573" s="163"/>
      <c r="AD573" s="163"/>
      <c r="AE573" s="163"/>
      <c r="AF573" s="163"/>
      <c r="AG573" s="163"/>
      <c r="AH573" s="163"/>
      <c r="AI573" s="163"/>
      <c r="AJ573" s="163"/>
      <c r="AK573" s="163"/>
      <c r="AL573" s="163"/>
      <c r="AM573" s="163"/>
      <c r="AN573" s="1313" t="s">
        <v>4870</v>
      </c>
      <c r="AO573" s="1313"/>
      <c r="AP573" s="1313"/>
      <c r="AQ573" s="1313"/>
      <c r="AR573" s="1313"/>
      <c r="AS573" s="1313"/>
      <c r="AT573" s="1313"/>
      <c r="AU573" s="1313"/>
      <c r="AV573" s="1313"/>
      <c r="AW573" s="1313"/>
      <c r="AX573" s="1427">
        <f>'Control Panel'!F1536</f>
        <v>0</v>
      </c>
      <c r="AY573" s="1427"/>
      <c r="AZ573" s="1427"/>
      <c r="BA573" s="1427"/>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346" t="s">
        <v>1370</v>
      </c>
      <c r="D576" s="1347"/>
      <c r="E576" s="1347"/>
      <c r="F576" s="1347"/>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348"/>
      <c r="D577" s="1348"/>
      <c r="E577" s="1348"/>
      <c r="F577" s="1348"/>
      <c r="G577" s="163"/>
      <c r="H577" s="163"/>
      <c r="I577" s="1358" t="s">
        <v>1370</v>
      </c>
      <c r="J577" s="1358"/>
      <c r="K577" s="1358"/>
      <c r="L577" s="1358"/>
      <c r="M577" s="1358"/>
      <c r="N577" s="1358"/>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348"/>
      <c r="D578" s="1348"/>
      <c r="E578" s="1348"/>
      <c r="F578" s="1348"/>
      <c r="G578" s="163"/>
      <c r="H578" s="163"/>
      <c r="I578" s="1358"/>
      <c r="J578" s="1358"/>
      <c r="K578" s="1358"/>
      <c r="L578" s="1358"/>
      <c r="M578" s="1358"/>
      <c r="N578" s="1358"/>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348"/>
      <c r="D579" s="1348"/>
      <c r="E579" s="1348"/>
      <c r="F579" s="1348"/>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55">
        <v>0</v>
      </c>
      <c r="P580" s="1356"/>
      <c r="Q580" s="1356"/>
      <c r="R580" s="1357"/>
      <c r="S580" s="163"/>
      <c r="T580" s="163" t="s">
        <v>10</v>
      </c>
      <c r="U580" s="163"/>
      <c r="V580" s="163"/>
      <c r="AK580" s="163"/>
      <c r="AL580" s="163"/>
      <c r="AM580" s="163"/>
      <c r="AN580" s="163"/>
      <c r="AO580" s="163"/>
      <c r="AP580" s="805"/>
      <c r="AQ580" s="805"/>
      <c r="AR580" s="1331"/>
      <c r="AS580" s="1331"/>
      <c r="AT580" s="1331"/>
      <c r="AU580" s="1331"/>
      <c r="AV580" s="1331"/>
      <c r="AW580" s="1331"/>
      <c r="AX580" s="1369"/>
      <c r="AY580" s="1369"/>
      <c r="AZ580" s="1369"/>
      <c r="BA580" s="1369"/>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55">
        <v>0</v>
      </c>
      <c r="P582" s="1356"/>
      <c r="Q582" s="1356"/>
      <c r="R582" s="1357"/>
      <c r="S582" s="641"/>
      <c r="T582" s="163" t="s">
        <v>282</v>
      </c>
      <c r="U582" s="163"/>
      <c r="V582" s="163"/>
      <c r="AK582" s="163"/>
      <c r="AL582" s="163"/>
      <c r="AM582" s="163"/>
      <c r="AN582" s="163"/>
      <c r="AO582" s="163"/>
      <c r="AP582" s="805"/>
      <c r="AQ582" s="805"/>
      <c r="AR582" s="1331"/>
      <c r="AS582" s="1331"/>
      <c r="AT582" s="1331"/>
      <c r="AU582" s="1331"/>
      <c r="AV582" s="1331"/>
      <c r="AW582" s="1331"/>
      <c r="AX582" s="1369"/>
      <c r="AY582" s="1369"/>
      <c r="AZ582" s="1369"/>
      <c r="BA582" s="1369"/>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63"/>
      <c r="Y585" s="1363"/>
      <c r="Z585" s="1363"/>
      <c r="AA585" s="1363"/>
      <c r="AB585" s="163"/>
      <c r="AC585" s="163"/>
      <c r="AD585" s="163"/>
      <c r="AE585" s="163"/>
      <c r="AF585" s="163"/>
      <c r="AG585" s="163"/>
      <c r="AH585" s="163"/>
      <c r="AI585" s="163"/>
      <c r="AJ585" s="163"/>
      <c r="AK585" s="163"/>
      <c r="AL585" s="163"/>
      <c r="AM585" s="163"/>
      <c r="AN585" s="1313" t="s">
        <v>1384</v>
      </c>
      <c r="AO585" s="1313"/>
      <c r="AP585" s="1313"/>
      <c r="AQ585" s="1313"/>
      <c r="AR585" s="1313"/>
      <c r="AS585" s="1313"/>
      <c r="AT585" s="1313"/>
      <c r="AU585" s="1313"/>
      <c r="AV585" s="1313"/>
      <c r="AW585" s="1313"/>
      <c r="AX585" s="1427">
        <f>'Control Panel'!F1639</f>
        <v>0</v>
      </c>
      <c r="AY585" s="1427"/>
      <c r="AZ585" s="1427"/>
      <c r="BA585" s="1427"/>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360" t="s">
        <v>7374</v>
      </c>
      <c r="D588" s="1360"/>
      <c r="E588" s="1360"/>
      <c r="F588" s="1360"/>
      <c r="G588" s="163"/>
      <c r="H588" s="163"/>
      <c r="I588" s="1358" t="s">
        <v>7374</v>
      </c>
      <c r="J588" s="1358"/>
      <c r="K588" s="1358"/>
      <c r="L588" s="1358"/>
      <c r="M588" s="1358"/>
      <c r="N588" s="1358"/>
      <c r="O588" s="1358"/>
      <c r="P588" s="1358"/>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360"/>
      <c r="D589" s="1360"/>
      <c r="E589" s="1360"/>
      <c r="F589" s="1360"/>
      <c r="G589" s="163"/>
      <c r="H589" s="3"/>
      <c r="I589" s="1358"/>
      <c r="J589" s="1358"/>
      <c r="K589" s="1358"/>
      <c r="L589" s="1358"/>
      <c r="M589" s="1358"/>
      <c r="N589" s="1358"/>
      <c r="O589" s="1358"/>
      <c r="P589" s="1358"/>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360"/>
      <c r="D590" s="1360"/>
      <c r="E590" s="1360"/>
      <c r="F590" s="1360"/>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360"/>
      <c r="D591" s="1360"/>
      <c r="E591" s="1360"/>
      <c r="F591" s="1360"/>
      <c r="G591" s="163"/>
      <c r="H591" s="163"/>
      <c r="I591" s="1399" t="s">
        <v>629</v>
      </c>
      <c r="J591" s="1399"/>
      <c r="K591" s="1399"/>
      <c r="L591" s="1399"/>
      <c r="M591" s="1399"/>
      <c r="N591" s="1399"/>
      <c r="O591" s="163"/>
      <c r="P591" s="163"/>
      <c r="Q591" s="54"/>
      <c r="R591" s="54"/>
      <c r="S591" s="54"/>
      <c r="T591" s="54"/>
      <c r="U591" s="54"/>
      <c r="V591" s="54"/>
      <c r="W591" s="1371" t="s">
        <v>318</v>
      </c>
      <c r="X591" s="1371"/>
      <c r="Y591" s="1371"/>
      <c r="Z591" s="1371"/>
      <c r="AA591" s="1371"/>
      <c r="AB591" s="1371"/>
      <c r="AC591" s="658"/>
      <c r="AD591" s="163"/>
      <c r="AE591" s="163"/>
      <c r="AF591" s="1371"/>
      <c r="AG591" s="1371"/>
      <c r="AH591" s="1371"/>
      <c r="AI591" s="1371"/>
      <c r="AJ591" s="1371"/>
      <c r="AK591" s="1371"/>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360"/>
      <c r="D592" s="1360"/>
      <c r="E592" s="1360"/>
      <c r="F592" s="1360"/>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72">
        <v>0</v>
      </c>
      <c r="K593" s="1373"/>
      <c r="L593" s="1373"/>
      <c r="M593" s="1374"/>
      <c r="N593" s="1218" t="s">
        <v>547</v>
      </c>
      <c r="O593" s="588"/>
      <c r="P593" s="588"/>
      <c r="Q593" s="54"/>
      <c r="R593" s="54"/>
      <c r="S593" s="54"/>
      <c r="T593" s="54"/>
      <c r="U593" s="54"/>
      <c r="V593" s="54"/>
      <c r="W593" s="3"/>
      <c r="X593" s="3"/>
      <c r="Y593" s="1352">
        <v>744</v>
      </c>
      <c r="Z593" s="1353"/>
      <c r="AA593" s="1236" t="s">
        <v>91</v>
      </c>
      <c r="AB593" s="1218"/>
      <c r="AC593" s="18"/>
      <c r="AD593" s="163"/>
      <c r="AE593" s="163"/>
      <c r="AF593" s="163"/>
      <c r="AG593" s="1375"/>
      <c r="AH593" s="1375"/>
      <c r="AI593" s="1375"/>
      <c r="AJ593" s="1375"/>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72">
        <v>0</v>
      </c>
      <c r="K595" s="1373"/>
      <c r="L595" s="1373"/>
      <c r="M595" s="1374"/>
      <c r="N595" s="1218" t="s">
        <v>549</v>
      </c>
      <c r="O595" s="1216"/>
      <c r="P595" s="588"/>
      <c r="Q595" s="54"/>
      <c r="R595" s="54"/>
      <c r="S595" s="54"/>
      <c r="T595" s="54"/>
      <c r="U595" s="54"/>
      <c r="V595" s="54"/>
      <c r="W595" s="3"/>
      <c r="X595" s="3"/>
      <c r="Y595" s="1352">
        <v>744</v>
      </c>
      <c r="Z595" s="1353"/>
      <c r="AA595" s="1236" t="s">
        <v>91</v>
      </c>
      <c r="AB595" s="1218"/>
      <c r="AC595" s="18"/>
      <c r="AD595" s="163"/>
      <c r="AE595" s="163"/>
      <c r="AF595" s="163"/>
      <c r="AG595" s="1375"/>
      <c r="AH595" s="1375"/>
      <c r="AI595" s="1375"/>
      <c r="AJ595" s="1375"/>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72">
        <v>0</v>
      </c>
      <c r="K597" s="1373"/>
      <c r="L597" s="1373"/>
      <c r="M597" s="1374"/>
      <c r="N597" s="1218" t="s">
        <v>550</v>
      </c>
      <c r="O597" s="1216"/>
      <c r="P597" s="588"/>
      <c r="Q597" s="54"/>
      <c r="R597" s="54"/>
      <c r="S597" s="54"/>
      <c r="T597" s="54"/>
      <c r="U597" s="54"/>
      <c r="V597" s="54"/>
      <c r="W597" s="3"/>
      <c r="X597" s="3"/>
      <c r="Y597" s="1352">
        <v>744</v>
      </c>
      <c r="Z597" s="1353"/>
      <c r="AA597" s="1236" t="s">
        <v>91</v>
      </c>
      <c r="AB597" s="1218"/>
      <c r="AC597" s="18"/>
      <c r="AD597" s="163"/>
      <c r="AE597" s="163"/>
      <c r="AF597" s="163"/>
      <c r="AG597" s="1375"/>
      <c r="AH597" s="1375"/>
      <c r="AI597" s="1375"/>
      <c r="AJ597" s="1375"/>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97" t="s">
        <v>7375</v>
      </c>
      <c r="AO598" s="1297"/>
      <c r="AP598" s="1297"/>
      <c r="AQ598" s="1297"/>
      <c r="AR598" s="1297"/>
      <c r="AS598" s="1297"/>
      <c r="AT598" s="1297"/>
      <c r="AU598" s="1297"/>
      <c r="AV598" s="1297"/>
      <c r="AW598" s="1297"/>
      <c r="AX598" s="1376">
        <f>'Control Panel'!K1666</f>
        <v>0</v>
      </c>
      <c r="AY598" s="1376"/>
      <c r="AZ598" s="1376"/>
      <c r="BA598" s="1376"/>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381" t="s">
        <v>7377</v>
      </c>
      <c r="K601" s="1381"/>
      <c r="L601" s="1381"/>
      <c r="M601" s="1381"/>
      <c r="N601" s="1381"/>
      <c r="O601" s="1381"/>
      <c r="P601" s="1381"/>
      <c r="Q601" s="1381"/>
      <c r="R601" s="163"/>
      <c r="S601" s="163"/>
      <c r="T601" s="163"/>
      <c r="U601" s="163"/>
      <c r="V601" s="54"/>
      <c r="W601" s="163"/>
      <c r="X601" s="1343">
        <v>0</v>
      </c>
      <c r="Y601" s="1344"/>
      <c r="Z601" s="1345"/>
      <c r="AA601" s="54" t="s">
        <v>10</v>
      </c>
      <c r="AB601" s="163"/>
      <c r="AC601" s="163"/>
      <c r="AD601" s="163"/>
      <c r="AE601" s="163"/>
      <c r="AF601" s="163"/>
      <c r="AG601" s="163"/>
      <c r="AH601" s="163"/>
      <c r="AI601" s="163"/>
      <c r="AJ601" s="163"/>
      <c r="AK601" s="163"/>
      <c r="AL601" s="18"/>
      <c r="AM601" s="18"/>
      <c r="AN601" s="163"/>
      <c r="AO601" s="163"/>
      <c r="AP601" s="1331" t="s">
        <v>7380</v>
      </c>
      <c r="AQ601" s="1331"/>
      <c r="AR601" s="1331"/>
      <c r="AS601" s="1331"/>
      <c r="AT601" s="1331"/>
      <c r="AU601" s="1331"/>
      <c r="AV601" s="1331"/>
      <c r="AW601" s="1331"/>
      <c r="AX601" s="1465">
        <f>'Control Panel'!D1675</f>
        <v>0</v>
      </c>
      <c r="AY601" s="1414"/>
      <c r="AZ601" s="1414"/>
      <c r="BA601" s="1414"/>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43">
        <v>0</v>
      </c>
      <c r="Y603" s="1344"/>
      <c r="Z603" s="1345"/>
      <c r="AA603" s="54" t="s">
        <v>10</v>
      </c>
      <c r="AB603" s="163"/>
      <c r="AC603" s="163"/>
      <c r="AD603" s="163"/>
      <c r="AE603" s="163"/>
      <c r="AF603" s="163"/>
      <c r="AG603" s="163"/>
      <c r="AH603" s="163"/>
      <c r="AI603" s="163"/>
      <c r="AJ603" s="163"/>
      <c r="AK603" s="163"/>
      <c r="AL603" s="18"/>
      <c r="AM603" s="18"/>
      <c r="AN603" s="163"/>
      <c r="AO603" s="163"/>
      <c r="AP603" s="1331" t="s">
        <v>7381</v>
      </c>
      <c r="AQ603" s="1331"/>
      <c r="AR603" s="1331"/>
      <c r="AS603" s="1331"/>
      <c r="AT603" s="1331"/>
      <c r="AU603" s="1331"/>
      <c r="AV603" s="1331"/>
      <c r="AW603" s="1331"/>
      <c r="AX603" s="1498">
        <f>'Control Panel'!K1675</f>
        <v>0</v>
      </c>
      <c r="AY603" s="1414"/>
      <c r="AZ603" s="1414"/>
      <c r="BA603" s="1414"/>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43">
        <v>0</v>
      </c>
      <c r="Y605" s="1344"/>
      <c r="Z605" s="1345"/>
      <c r="AA605" s="54" t="s">
        <v>10</v>
      </c>
      <c r="AB605" s="163"/>
      <c r="AC605" s="163"/>
      <c r="AD605" s="163"/>
      <c r="AE605" s="163"/>
      <c r="AF605" s="163"/>
      <c r="AG605" s="163"/>
      <c r="AH605" s="163"/>
      <c r="AI605" s="163"/>
      <c r="AJ605" s="163"/>
      <c r="AK605" s="163"/>
      <c r="AL605" s="18"/>
      <c r="AM605" s="18"/>
      <c r="AN605" s="163"/>
      <c r="AO605" s="163"/>
      <c r="AP605" s="1331" t="s">
        <v>7380</v>
      </c>
      <c r="AQ605" s="1331"/>
      <c r="AR605" s="1331"/>
      <c r="AS605" s="1331"/>
      <c r="AT605" s="1331"/>
      <c r="AU605" s="1331"/>
      <c r="AV605" s="1331"/>
      <c r="AW605" s="1331"/>
      <c r="AX605" s="1465">
        <f>'Control Panel'!R1675</f>
        <v>0</v>
      </c>
      <c r="AY605" s="1414"/>
      <c r="AZ605" s="1414"/>
      <c r="BA605" s="1414"/>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97" t="s">
        <v>7382</v>
      </c>
      <c r="AM607" s="1297"/>
      <c r="AN607" s="1297"/>
      <c r="AO607" s="1297"/>
      <c r="AP607" s="1297"/>
      <c r="AQ607" s="1297"/>
      <c r="AR607" s="1297"/>
      <c r="AS607" s="1297"/>
      <c r="AT607" s="1297"/>
      <c r="AU607" s="1297"/>
      <c r="AV607" s="1297"/>
      <c r="AW607" s="1297"/>
      <c r="AX607" s="1368">
        <f>'Control Panel'!D1676</f>
        <v>0</v>
      </c>
      <c r="AY607" s="1368"/>
      <c r="AZ607" s="1368"/>
      <c r="BA607" s="1368"/>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362" t="s">
        <v>127</v>
      </c>
      <c r="D612" s="1362"/>
      <c r="E612" s="1362"/>
      <c r="F612" s="1362"/>
      <c r="G612" s="1362"/>
      <c r="H612" s="1362"/>
      <c r="I612" s="1362"/>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409"/>
      <c r="AY612" s="1409"/>
      <c r="AZ612" s="1409"/>
      <c r="BA612" s="1409"/>
      <c r="BB612" s="747"/>
      <c r="BC612" s="8"/>
      <c r="BD612" s="175"/>
      <c r="BE612" s="782"/>
      <c r="BF612" s="175"/>
      <c r="BG612" s="175"/>
      <c r="BH612" s="175"/>
    </row>
    <row r="613" spans="1:60" s="4" customFormat="1" ht="12.75" customHeight="1">
      <c r="A613" s="779"/>
      <c r="B613" s="7"/>
      <c r="C613" s="1362"/>
      <c r="D613" s="1362"/>
      <c r="E613" s="1362"/>
      <c r="F613" s="1362"/>
      <c r="G613" s="1362"/>
      <c r="H613" s="1362"/>
      <c r="I613" s="1362"/>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409"/>
      <c r="AY613" s="1409"/>
      <c r="AZ613" s="1409"/>
      <c r="BA613" s="1409"/>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348" t="s">
        <v>78</v>
      </c>
      <c r="D626" s="1348"/>
      <c r="E626" s="1348"/>
      <c r="F626" s="1348"/>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348"/>
      <c r="D627" s="1348"/>
      <c r="E627" s="1348"/>
      <c r="F627" s="1348"/>
      <c r="G627" s="163"/>
      <c r="H627" s="163"/>
      <c r="I627" s="1462" t="s">
        <v>78</v>
      </c>
      <c r="J627" s="1462"/>
      <c r="K627" s="709"/>
      <c r="L627" s="709"/>
      <c r="M627" s="706"/>
      <c r="N627" s="706"/>
      <c r="O627" s="706"/>
      <c r="P627" s="706"/>
      <c r="Q627" s="706"/>
      <c r="R627" s="706"/>
      <c r="S627" s="706"/>
      <c r="T627" s="662"/>
      <c r="U627" s="662"/>
      <c r="V627" s="662"/>
      <c r="W627" s="662"/>
      <c r="X627" s="662"/>
      <c r="Y627" s="662"/>
      <c r="Z627" s="723"/>
      <c r="AA627" s="662"/>
      <c r="AB627" s="1378"/>
      <c r="AC627" s="1378"/>
      <c r="AD627" s="1378"/>
      <c r="AE627" s="1378"/>
      <c r="AF627" s="1378"/>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348"/>
      <c r="D628" s="1348"/>
      <c r="E628" s="1348"/>
      <c r="F628" s="1348"/>
      <c r="G628" s="163"/>
      <c r="H628" s="163"/>
      <c r="I628" s="1462"/>
      <c r="J628" s="1462"/>
      <c r="K628" s="709"/>
      <c r="L628" s="709"/>
      <c r="M628" s="706"/>
      <c r="N628" s="706"/>
      <c r="O628" s="706"/>
      <c r="P628" s="706"/>
      <c r="Q628" s="706"/>
      <c r="R628" s="706"/>
      <c r="S628" s="706"/>
      <c r="T628" s="662"/>
      <c r="U628" s="662"/>
      <c r="V628" s="662"/>
      <c r="W628" s="662"/>
      <c r="X628" s="662"/>
      <c r="Y628" s="662"/>
      <c r="Z628" s="723"/>
      <c r="AA628" s="662"/>
      <c r="AB628" s="1378"/>
      <c r="AC628" s="1378"/>
      <c r="AD628" s="1378"/>
      <c r="AE628" s="1378"/>
      <c r="AF628" s="1378"/>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348"/>
      <c r="D629" s="1348"/>
      <c r="E629" s="1348"/>
      <c r="F629" s="1348"/>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55">
        <v>0</v>
      </c>
      <c r="R630" s="1356"/>
      <c r="S630" s="1356"/>
      <c r="T630" s="1357"/>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331" t="s">
        <v>1060</v>
      </c>
      <c r="AR630" s="1331"/>
      <c r="AS630" s="1331"/>
      <c r="AT630" s="1331"/>
      <c r="AU630" s="1331"/>
      <c r="AV630" s="1331"/>
      <c r="AW630" s="1331"/>
      <c r="AX630" s="1370">
        <f>'Control Panel'!D1466</f>
        <v>0</v>
      </c>
      <c r="AY630" s="1370"/>
      <c r="AZ630" s="1370"/>
      <c r="BA630" s="1370"/>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313" t="s">
        <v>299</v>
      </c>
      <c r="AS632" s="1313"/>
      <c r="AT632" s="1313"/>
      <c r="AU632" s="1313"/>
      <c r="AV632" s="1313"/>
      <c r="AW632" s="1313"/>
      <c r="AX632" s="1377">
        <f>'Control Panel'!D1466</f>
        <v>0</v>
      </c>
      <c r="AY632" s="1377"/>
      <c r="AZ632" s="1377"/>
      <c r="BA632" s="1377"/>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349" t="s">
        <v>442</v>
      </c>
      <c r="D635" s="1349"/>
      <c r="E635" s="1349"/>
      <c r="F635" s="1349"/>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348"/>
      <c r="D636" s="1348"/>
      <c r="E636" s="1348"/>
      <c r="F636" s="1348"/>
      <c r="G636" s="163"/>
      <c r="H636" s="172"/>
      <c r="I636" s="1351" t="s">
        <v>309</v>
      </c>
      <c r="J636" s="1351"/>
      <c r="K636" s="1351"/>
      <c r="L636" s="1351"/>
      <c r="M636" s="1351"/>
      <c r="N636" s="1351"/>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348"/>
      <c r="D637" s="1348"/>
      <c r="E637" s="1348"/>
      <c r="F637" s="1348"/>
      <c r="G637" s="163"/>
      <c r="H637" s="172"/>
      <c r="I637" s="1351"/>
      <c r="J637" s="1351"/>
      <c r="K637" s="1351"/>
      <c r="L637" s="1351"/>
      <c r="M637" s="1351"/>
      <c r="N637" s="1351"/>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348"/>
      <c r="D638" s="1348"/>
      <c r="E638" s="1348"/>
      <c r="F638" s="1348"/>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379" t="s">
        <v>305</v>
      </c>
      <c r="K639" s="1379"/>
      <c r="L639" s="1379"/>
      <c r="M639" s="1379"/>
      <c r="N639" s="1379"/>
      <c r="O639" s="1379"/>
      <c r="P639" s="1379"/>
      <c r="Q639" s="1355">
        <v>0</v>
      </c>
      <c r="R639" s="1469"/>
      <c r="S639" s="1356"/>
      <c r="T639" s="1357"/>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379" t="s">
        <v>366</v>
      </c>
      <c r="K641" s="1379"/>
      <c r="L641" s="1379"/>
      <c r="M641" s="1379"/>
      <c r="N641" s="1379"/>
      <c r="O641" s="1379"/>
      <c r="P641" s="1379"/>
      <c r="Q641" s="1355" t="s">
        <v>15</v>
      </c>
      <c r="R641" s="1356"/>
      <c r="S641" s="1356"/>
      <c r="T641" s="1357"/>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313" t="s">
        <v>300</v>
      </c>
      <c r="AR643" s="1313"/>
      <c r="AS643" s="1313"/>
      <c r="AT643" s="1313"/>
      <c r="AU643" s="1313"/>
      <c r="AV643" s="1313"/>
      <c r="AW643" s="1313"/>
      <c r="AX643" s="1368" t="str">
        <f>'Control Panel'!H1327</f>
        <v>Not Available</v>
      </c>
      <c r="AY643" s="1368"/>
      <c r="AZ643" s="1368"/>
      <c r="BA643" s="1368"/>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349" t="s">
        <v>76</v>
      </c>
      <c r="D646" s="1349"/>
      <c r="E646" s="1349"/>
      <c r="F646" s="1349"/>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348"/>
      <c r="D647" s="1348"/>
      <c r="E647" s="1348"/>
      <c r="F647" s="1348"/>
      <c r="G647" s="163"/>
      <c r="H647" s="163"/>
      <c r="I647" s="1350" t="s">
        <v>92</v>
      </c>
      <c r="J647" s="1350"/>
      <c r="K647" s="1350"/>
      <c r="L647" s="1350"/>
      <c r="M647" s="710"/>
      <c r="N647" s="662"/>
      <c r="O647" s="662"/>
      <c r="P647" s="662"/>
      <c r="Q647" s="662"/>
      <c r="R647" s="662"/>
      <c r="S647" s="662"/>
      <c r="T647" s="662"/>
      <c r="U647" s="662"/>
      <c r="V647" s="662"/>
      <c r="W647" s="662"/>
      <c r="X647" s="662"/>
      <c r="Y647" s="662"/>
      <c r="Z647" s="710"/>
      <c r="AA647" s="1350"/>
      <c r="AB647" s="1350"/>
      <c r="AC647" s="1350"/>
      <c r="AD647" s="1350"/>
      <c r="AE647" s="1350"/>
      <c r="AF647" s="1350"/>
      <c r="AG647" s="1350"/>
      <c r="AH647" s="1350"/>
      <c r="AI647" s="1350"/>
      <c r="AJ647" s="1350"/>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348"/>
      <c r="D648" s="1348"/>
      <c r="E648" s="1348"/>
      <c r="F648" s="1348"/>
      <c r="G648" s="163"/>
      <c r="H648" s="163"/>
      <c r="I648" s="1350"/>
      <c r="J648" s="1350"/>
      <c r="K648" s="1350"/>
      <c r="L648" s="1350"/>
      <c r="M648" s="710"/>
      <c r="N648" s="706"/>
      <c r="O648" s="706"/>
      <c r="P648" s="706"/>
      <c r="Q648" s="706"/>
      <c r="R648" s="706"/>
      <c r="S648" s="706"/>
      <c r="T648" s="706"/>
      <c r="U648" s="706"/>
      <c r="V648" s="706"/>
      <c r="W648" s="706"/>
      <c r="X648" s="706"/>
      <c r="Y648" s="706"/>
      <c r="Z648" s="710"/>
      <c r="AA648" s="1350"/>
      <c r="AB648" s="1350"/>
      <c r="AC648" s="1350"/>
      <c r="AD648" s="1350"/>
      <c r="AE648" s="1350"/>
      <c r="AF648" s="1350"/>
      <c r="AG648" s="1350"/>
      <c r="AH648" s="1350"/>
      <c r="AI648" s="1350"/>
      <c r="AJ648" s="1350"/>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348"/>
      <c r="D649" s="1348"/>
      <c r="E649" s="1348"/>
      <c r="F649" s="1348"/>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64">
        <v>0</v>
      </c>
      <c r="S650" s="1365"/>
      <c r="T650" s="1365"/>
      <c r="U650" s="1366"/>
      <c r="V650" s="163" t="s">
        <v>434</v>
      </c>
      <c r="W650" s="3"/>
      <c r="X650" s="3"/>
      <c r="Y650" s="3"/>
      <c r="Z650" s="75"/>
      <c r="AA650" s="75" t="s">
        <v>4647</v>
      </c>
      <c r="AB650" s="75"/>
      <c r="AC650" s="75"/>
      <c r="AD650" s="75"/>
      <c r="AE650" s="75"/>
      <c r="AF650" s="75"/>
      <c r="AG650" s="75"/>
      <c r="AH650" s="75"/>
      <c r="AI650" s="75"/>
      <c r="AJ650" s="1364">
        <v>0</v>
      </c>
      <c r="AK650" s="1365"/>
      <c r="AL650" s="1365"/>
      <c r="AM650" s="1366"/>
      <c r="AN650" s="163" t="s">
        <v>433</v>
      </c>
      <c r="AO650" s="3"/>
      <c r="AP650" s="163"/>
      <c r="AQ650" s="163"/>
      <c r="AR650" s="163"/>
      <c r="AS650" s="163"/>
      <c r="AT650" s="1331"/>
      <c r="AU650" s="1331"/>
      <c r="AV650" s="1331"/>
      <c r="AW650" s="1331"/>
      <c r="AX650" s="1370"/>
      <c r="AY650" s="1370"/>
      <c r="AZ650" s="1370"/>
      <c r="BA650" s="1370"/>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64">
        <v>0</v>
      </c>
      <c r="S652" s="1365"/>
      <c r="T652" s="1365"/>
      <c r="U652" s="1366"/>
      <c r="V652" s="163" t="s">
        <v>434</v>
      </c>
      <c r="W652" s="3"/>
      <c r="X652" s="3"/>
      <c r="Y652" s="3"/>
      <c r="Z652" s="75"/>
      <c r="AA652" s="75" t="s">
        <v>7347</v>
      </c>
      <c r="AB652" s="75"/>
      <c r="AC652" s="75"/>
      <c r="AD652" s="75"/>
      <c r="AE652" s="75"/>
      <c r="AF652" s="75"/>
      <c r="AG652" s="75"/>
      <c r="AH652" s="75"/>
      <c r="AI652" s="75"/>
      <c r="AJ652" s="1364">
        <v>0</v>
      </c>
      <c r="AK652" s="1365"/>
      <c r="AL652" s="1365"/>
      <c r="AM652" s="1366"/>
      <c r="AN652" s="163" t="s">
        <v>433</v>
      </c>
      <c r="AO652" s="3"/>
      <c r="AP652" s="1331" t="s">
        <v>1323</v>
      </c>
      <c r="AQ652" s="1331"/>
      <c r="AR652" s="1331"/>
      <c r="AS652" s="1331"/>
      <c r="AT652" s="1331"/>
      <c r="AU652" s="1331"/>
      <c r="AV652" s="1331"/>
      <c r="AW652" s="1331"/>
      <c r="AX652" s="1370">
        <f>IF('Control Panel'!D1095="Not Available", "Not Available", SUM('Control Panel'!D1096,'Control Panel'!I1096,'Control Panel'!N1096))</f>
        <v>0</v>
      </c>
      <c r="AY652" s="1370"/>
      <c r="AZ652" s="1370"/>
      <c r="BA652" s="1370"/>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64">
        <v>0</v>
      </c>
      <c r="S654" s="1365"/>
      <c r="T654" s="1365"/>
      <c r="U654" s="1366"/>
      <c r="V654" s="163" t="s">
        <v>434</v>
      </c>
      <c r="W654" s="3"/>
      <c r="X654" s="3"/>
      <c r="Y654" s="3"/>
      <c r="Z654" s="163"/>
      <c r="AA654" s="75" t="s">
        <v>1324</v>
      </c>
      <c r="AB654" s="75"/>
      <c r="AC654" s="75"/>
      <c r="AD654" s="75"/>
      <c r="AE654" s="75"/>
      <c r="AF654" s="75"/>
      <c r="AG654" s="75"/>
      <c r="AH654" s="75"/>
      <c r="AI654" s="75"/>
      <c r="AJ654" s="1364">
        <v>0</v>
      </c>
      <c r="AK654" s="1365"/>
      <c r="AL654" s="1365"/>
      <c r="AM654" s="1366"/>
      <c r="AN654" s="163" t="s">
        <v>433</v>
      </c>
      <c r="AO654" s="3"/>
      <c r="AP654" s="1331" t="s">
        <v>404</v>
      </c>
      <c r="AQ654" s="1331"/>
      <c r="AR654" s="1331"/>
      <c r="AS654" s="1331"/>
      <c r="AT654" s="1331"/>
      <c r="AU654" s="1331"/>
      <c r="AV654" s="1331"/>
      <c r="AW654" s="1331"/>
      <c r="AX654" s="1370">
        <f>IF(AX652="Not Available", "Not Available", SUM('Control Panel'!D1091,'Control Panel'!D1108, 'Control Panel'!D1119))</f>
        <v>0</v>
      </c>
      <c r="AY654" s="1370"/>
      <c r="AZ654" s="1370"/>
      <c r="BA654" s="1370"/>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51" t="s">
        <v>1190</v>
      </c>
      <c r="J656" s="1351"/>
      <c r="K656" s="1351"/>
      <c r="L656" s="1351"/>
      <c r="M656" s="710"/>
      <c r="N656" s="662"/>
      <c r="O656" s="662"/>
      <c r="P656" s="662"/>
      <c r="Q656" s="662"/>
      <c r="R656" s="662"/>
      <c r="S656" s="662"/>
      <c r="T656" s="662"/>
      <c r="U656" s="662"/>
      <c r="V656" s="662"/>
      <c r="W656" s="662"/>
      <c r="X656" s="662"/>
      <c r="Y656" s="662"/>
      <c r="Z656" s="709"/>
      <c r="AA656" s="1351" t="s">
        <v>1220</v>
      </c>
      <c r="AB656" s="1351"/>
      <c r="AC656" s="1351"/>
      <c r="AD656" s="1351"/>
      <c r="AE656" s="1351"/>
      <c r="AF656" s="1351"/>
      <c r="AG656" s="1351"/>
      <c r="AH656" s="1351"/>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64">
        <v>0</v>
      </c>
      <c r="S658" s="1365"/>
      <c r="T658" s="1365"/>
      <c r="U658" s="1366"/>
      <c r="V658" s="1488" t="s">
        <v>823</v>
      </c>
      <c r="W658" s="1401"/>
      <c r="X658" s="1401"/>
      <c r="Y658" s="3"/>
      <c r="Z658" s="163"/>
      <c r="AA658" s="163"/>
      <c r="AB658" s="163" t="s">
        <v>1192</v>
      </c>
      <c r="AC658" s="163"/>
      <c r="AD658" s="163"/>
      <c r="AE658" s="163"/>
      <c r="AF658" s="163"/>
      <c r="AG658" s="163"/>
      <c r="AH658" s="163"/>
      <c r="AI658" s="163"/>
      <c r="AJ658" s="1364">
        <v>0</v>
      </c>
      <c r="AK658" s="1365"/>
      <c r="AL658" s="1365"/>
      <c r="AM658" s="1366"/>
      <c r="AN658" s="696"/>
      <c r="AO658" s="696"/>
      <c r="AP658" s="696"/>
      <c r="AQ658" s="696"/>
      <c r="AR658" s="696"/>
      <c r="AS658" s="696"/>
      <c r="AT658" s="696"/>
      <c r="AU658" s="696"/>
      <c r="AV658" s="696"/>
      <c r="AW658" s="696" t="s">
        <v>1196</v>
      </c>
      <c r="AX658" s="1370">
        <f>'Control Panel'!C1133</f>
        <v>0</v>
      </c>
      <c r="AY658" s="1370"/>
      <c r="AZ658" s="1370"/>
      <c r="BA658" s="1370"/>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64">
        <v>0</v>
      </c>
      <c r="AK660" s="1365"/>
      <c r="AL660" s="1365"/>
      <c r="AM660" s="1366"/>
      <c r="AN660" s="1488" t="s">
        <v>1193</v>
      </c>
      <c r="AO660" s="1401"/>
      <c r="AP660" s="1401"/>
      <c r="AQ660" s="696"/>
      <c r="AR660" s="696"/>
      <c r="AS660" s="696"/>
      <c r="AT660" s="696"/>
      <c r="AU660" s="696"/>
      <c r="AV660" s="696"/>
      <c r="AW660" s="696" t="s">
        <v>1197</v>
      </c>
      <c r="AX660" s="1370">
        <f>'Control Panel'!D1142</f>
        <v>0</v>
      </c>
      <c r="AY660" s="1370"/>
      <c r="AZ660" s="1370"/>
      <c r="BA660" s="1370"/>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64">
        <v>0</v>
      </c>
      <c r="S664" s="1365"/>
      <c r="T664" s="1365"/>
      <c r="U664" s="1366"/>
      <c r="V664" s="3"/>
      <c r="W664" s="3"/>
      <c r="X664" s="3"/>
      <c r="Y664" s="163"/>
      <c r="Z664" s="163"/>
      <c r="AA664" s="163"/>
      <c r="AB664" s="163" t="s">
        <v>1195</v>
      </c>
      <c r="AC664" s="163"/>
      <c r="AD664" s="163"/>
      <c r="AE664" s="163"/>
      <c r="AF664" s="163"/>
      <c r="AG664" s="163"/>
      <c r="AH664" s="163"/>
      <c r="AI664" s="163"/>
      <c r="AJ664" s="1364">
        <v>0</v>
      </c>
      <c r="AK664" s="1365"/>
      <c r="AL664" s="1365"/>
      <c r="AM664" s="1366"/>
      <c r="AN664" s="3"/>
      <c r="AO664" s="3"/>
      <c r="AP664" s="163"/>
      <c r="AQ664" s="3"/>
      <c r="AR664" s="163"/>
      <c r="AS664" s="163"/>
      <c r="AT664" s="163"/>
      <c r="AU664" s="163"/>
      <c r="AV664" s="163"/>
      <c r="AW664" s="696" t="s">
        <v>1198</v>
      </c>
      <c r="AX664" s="1370">
        <f>'Control Panel'!D1146</f>
        <v>0</v>
      </c>
      <c r="AY664" s="1370"/>
      <c r="AZ664" s="1370"/>
      <c r="BA664" s="1370"/>
      <c r="BB664" s="737"/>
      <c r="BC664" s="8"/>
      <c r="BD664" s="175"/>
      <c r="BE664" s="782"/>
      <c r="BF664" s="175"/>
      <c r="BG664" s="175"/>
      <c r="BH664" s="175"/>
    </row>
    <row r="665" spans="1:60" s="4" customFormat="1" ht="6.95"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70" t="str">
        <f>'Control Panel'!D1150</f>
        <v>Not Available</v>
      </c>
      <c r="AY666" s="1370"/>
      <c r="AZ666" s="1370"/>
      <c r="BA666" s="1370"/>
      <c r="BB666" s="737"/>
      <c r="BC666" s="8"/>
      <c r="BD666" s="175"/>
      <c r="BE666" s="782"/>
      <c r="BF666" s="175"/>
      <c r="BG666" s="175"/>
      <c r="BH666" s="175"/>
    </row>
    <row r="667" spans="1:60" s="4" customFormat="1" ht="6.95"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64">
        <v>0</v>
      </c>
      <c r="S670" s="1365"/>
      <c r="T670" s="1365"/>
      <c r="U670" s="1366"/>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70">
        <f>'Control Panel'!D1124</f>
        <v>0</v>
      </c>
      <c r="AY670" s="1370"/>
      <c r="AZ670" s="1370"/>
      <c r="BA670" s="1370"/>
      <c r="BB670" s="790"/>
      <c r="BC670" s="8"/>
      <c r="BD670" s="175"/>
      <c r="BE670" s="782"/>
      <c r="BF670" s="175"/>
      <c r="BG670" s="175"/>
      <c r="BH670" s="175"/>
    </row>
    <row r="671" spans="1:60" s="4" customFormat="1" ht="6.95"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70"/>
      <c r="AY672" s="1370"/>
      <c r="AZ672" s="1370"/>
      <c r="BA672" s="1370"/>
      <c r="BB672" s="790"/>
      <c r="BC672" s="8"/>
      <c r="BD672" s="175"/>
      <c r="BE672" s="782"/>
      <c r="BF672" s="175"/>
      <c r="BG672" s="175"/>
      <c r="BH672" s="175"/>
    </row>
    <row r="673" spans="1:85" s="4" customFormat="1" ht="6.95"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313" t="s">
        <v>363</v>
      </c>
      <c r="AQ674" s="1313"/>
      <c r="AR674" s="1313"/>
      <c r="AS674" s="1313"/>
      <c r="AT674" s="1313"/>
      <c r="AU674" s="1313"/>
      <c r="AV674" s="1313"/>
      <c r="AW674" s="1313"/>
      <c r="AX674" s="1376">
        <f>IF('Control Panel'!E1084="Not Available", "Not Available", 'Control Panel'!D1152)</f>
        <v>0</v>
      </c>
      <c r="AY674" s="1376"/>
      <c r="AZ674" s="1376"/>
      <c r="BA674" s="1376"/>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349" t="s">
        <v>4135</v>
      </c>
      <c r="D677" s="1349"/>
      <c r="E677" s="1349"/>
      <c r="F677" s="1349"/>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348"/>
      <c r="D678" s="1348"/>
      <c r="E678" s="1348"/>
      <c r="F678" s="1348"/>
      <c r="G678" s="641"/>
      <c r="H678" s="641"/>
      <c r="I678" s="1350" t="s">
        <v>75</v>
      </c>
      <c r="J678" s="1350"/>
      <c r="K678" s="1350"/>
      <c r="L678" s="1350"/>
      <c r="M678" s="1350"/>
      <c r="N678" s="710"/>
      <c r="O678" s="710"/>
      <c r="P678" s="710"/>
      <c r="Q678" s="1367"/>
      <c r="R678" s="1367"/>
      <c r="S678" s="1367"/>
      <c r="T678" s="1367"/>
      <c r="U678" s="1367"/>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348"/>
      <c r="D679" s="1348"/>
      <c r="E679" s="1348"/>
      <c r="F679" s="1348"/>
      <c r="G679" s="641"/>
      <c r="H679" s="641"/>
      <c r="I679" s="1350"/>
      <c r="J679" s="1350"/>
      <c r="K679" s="1350"/>
      <c r="L679" s="1350"/>
      <c r="M679" s="1350"/>
      <c r="N679" s="710"/>
      <c r="O679" s="710"/>
      <c r="P679" s="710"/>
      <c r="Q679" s="1367"/>
      <c r="R679" s="1367"/>
      <c r="S679" s="1367"/>
      <c r="T679" s="1367"/>
      <c r="U679" s="1367"/>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348"/>
      <c r="D680" s="1348"/>
      <c r="E680" s="1348"/>
      <c r="F680" s="1348"/>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12"/>
      <c r="D681" s="1412"/>
      <c r="E681" s="1412"/>
      <c r="F681" s="1412"/>
      <c r="G681" s="163"/>
      <c r="H681" s="163"/>
      <c r="I681" s="75"/>
      <c r="J681" s="75" t="s">
        <v>301</v>
      </c>
      <c r="K681" s="75"/>
      <c r="L681" s="75"/>
      <c r="M681" s="75"/>
      <c r="N681" s="75"/>
      <c r="O681" s="75"/>
      <c r="P681" s="75"/>
      <c r="Q681" s="163"/>
      <c r="R681" s="1364">
        <v>0</v>
      </c>
      <c r="S681" s="1365"/>
      <c r="T681" s="1365"/>
      <c r="U681" s="1366"/>
      <c r="V681" s="163" t="s">
        <v>431</v>
      </c>
      <c r="W681" s="163"/>
      <c r="X681" s="163"/>
      <c r="Y681" s="163"/>
      <c r="AD681" s="163"/>
      <c r="AE681" s="163"/>
      <c r="AF681" s="163"/>
      <c r="AG681" s="163"/>
      <c r="AH681" s="163"/>
      <c r="AI681" s="163"/>
      <c r="AJ681" s="163"/>
      <c r="AK681" s="163"/>
      <c r="AL681" s="163"/>
      <c r="AM681" s="163"/>
      <c r="AN681" s="163"/>
      <c r="AO681" s="163"/>
      <c r="AP681" s="163"/>
      <c r="AQ681" s="1331" t="s">
        <v>405</v>
      </c>
      <c r="AR681" s="1331"/>
      <c r="AS681" s="1331"/>
      <c r="AT681" s="1331"/>
      <c r="AU681" s="1331"/>
      <c r="AV681" s="1331"/>
      <c r="AW681" s="1331"/>
      <c r="AX681" s="1370">
        <f>'Control Panel'!D1071</f>
        <v>0</v>
      </c>
      <c r="AY681" s="1370"/>
      <c r="AZ681" s="1370"/>
      <c r="BA681" s="1370"/>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12"/>
      <c r="D682" s="1412"/>
      <c r="E682" s="1412"/>
      <c r="F682" s="1412"/>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12"/>
      <c r="D683" s="1412"/>
      <c r="E683" s="1412"/>
      <c r="F683" s="1412"/>
      <c r="G683" s="163"/>
      <c r="H683" s="163"/>
      <c r="I683" s="75"/>
      <c r="J683" s="75" t="s">
        <v>302</v>
      </c>
      <c r="K683" s="75"/>
      <c r="L683" s="75"/>
      <c r="M683" s="75"/>
      <c r="N683" s="75"/>
      <c r="O683" s="75"/>
      <c r="P683" s="75"/>
      <c r="Q683" s="163"/>
      <c r="R683" s="1364">
        <v>0</v>
      </c>
      <c r="S683" s="1365"/>
      <c r="T683" s="1365"/>
      <c r="U683" s="1366"/>
      <c r="V683" s="163" t="s">
        <v>432</v>
      </c>
      <c r="W683" s="163"/>
      <c r="X683" s="163"/>
      <c r="Y683" s="163"/>
      <c r="AD683" s="163"/>
      <c r="AE683" s="163"/>
      <c r="AF683" s="163"/>
      <c r="AG683" s="163"/>
      <c r="AH683" s="163"/>
      <c r="AI683" s="163"/>
      <c r="AJ683" s="163"/>
      <c r="AK683" s="163"/>
      <c r="AL683" s="163"/>
      <c r="AM683" s="163"/>
      <c r="AN683" s="163"/>
      <c r="AO683" s="163"/>
      <c r="AP683" s="163"/>
      <c r="AQ683" s="163"/>
      <c r="AT683" s="1331" t="s">
        <v>406</v>
      </c>
      <c r="AU683" s="1331"/>
      <c r="AV683" s="1331"/>
      <c r="AW683" s="1331"/>
      <c r="AX683" s="1370">
        <f>'Control Panel'!D1075</f>
        <v>0</v>
      </c>
      <c r="AY683" s="1370"/>
      <c r="AZ683" s="1370"/>
      <c r="BA683" s="1370"/>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313" t="s">
        <v>364</v>
      </c>
      <c r="AS686" s="1313"/>
      <c r="AT686" s="1313"/>
      <c r="AU686" s="1313"/>
      <c r="AV686" s="1313"/>
      <c r="AW686" s="1313"/>
      <c r="AX686" s="1368">
        <f>'Control Panel'!D1077</f>
        <v>0</v>
      </c>
      <c r="AY686" s="1368"/>
      <c r="AZ686" s="1368"/>
      <c r="BA686" s="1368"/>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349" t="s">
        <v>1393</v>
      </c>
      <c r="D689" s="1349"/>
      <c r="E689" s="1349"/>
      <c r="F689" s="1349"/>
      <c r="G689" s="1349"/>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348"/>
      <c r="D690" s="1348"/>
      <c r="E690" s="1348"/>
      <c r="F690" s="1348"/>
      <c r="G690" s="1348"/>
      <c r="H690" s="163"/>
      <c r="I690" s="1358" t="s">
        <v>332</v>
      </c>
      <c r="J690" s="1358"/>
      <c r="K690" s="1358"/>
      <c r="L690" s="1358"/>
      <c r="M690" s="1358"/>
      <c r="N690" s="1358"/>
      <c r="O690" s="1358"/>
      <c r="P690" s="1358"/>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348"/>
      <c r="D691" s="1348"/>
      <c r="E691" s="1348"/>
      <c r="F691" s="1348"/>
      <c r="G691" s="1348"/>
      <c r="H691" s="163"/>
      <c r="I691" s="1358"/>
      <c r="J691" s="1358"/>
      <c r="K691" s="1358"/>
      <c r="L691" s="1358"/>
      <c r="M691" s="1358"/>
      <c r="N691" s="1358"/>
      <c r="O691" s="1358"/>
      <c r="P691" s="1358"/>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348"/>
      <c r="D692" s="1348"/>
      <c r="E692" s="1348"/>
      <c r="F692" s="1348"/>
      <c r="G692" s="1348"/>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55">
        <v>0</v>
      </c>
      <c r="P693" s="1356"/>
      <c r="Q693" s="1356"/>
      <c r="R693" s="1357"/>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331" t="s">
        <v>349</v>
      </c>
      <c r="AS693" s="1331"/>
      <c r="AT693" s="1331"/>
      <c r="AU693" s="1331"/>
      <c r="AV693" s="1331"/>
      <c r="AW693" s="1331"/>
      <c r="AX693" s="1369" t="str">
        <f>'Control Panel'!H1480</f>
        <v>Free</v>
      </c>
      <c r="AY693" s="1369"/>
      <c r="AZ693" s="1369"/>
      <c r="BA693" s="1369"/>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55">
        <v>0</v>
      </c>
      <c r="P695" s="1356"/>
      <c r="Q695" s="1356"/>
      <c r="R695" s="1357"/>
      <c r="S695" s="163"/>
      <c r="T695" s="163" t="s">
        <v>6</v>
      </c>
      <c r="U695" s="163"/>
      <c r="V695" s="163"/>
      <c r="Y695" s="1355">
        <v>0</v>
      </c>
      <c r="Z695" s="1356"/>
      <c r="AA695" s="1356"/>
      <c r="AB695" s="1357"/>
      <c r="AC695" s="163"/>
      <c r="AD695" s="3" t="s">
        <v>1066</v>
      </c>
      <c r="AI695" s="163"/>
      <c r="AJ695" s="163"/>
      <c r="AK695" s="163"/>
      <c r="AL695" s="163"/>
      <c r="AM695" s="163"/>
      <c r="AN695" s="163"/>
      <c r="AO695" s="590"/>
      <c r="AP695" s="590"/>
      <c r="AQ695" s="590"/>
      <c r="AR695" s="1331" t="s">
        <v>348</v>
      </c>
      <c r="AS695" s="1331"/>
      <c r="AT695" s="1331"/>
      <c r="AU695" s="1331"/>
      <c r="AV695" s="1331"/>
      <c r="AW695" s="1331"/>
      <c r="AX695" s="1369">
        <f>IF('Control Panel'!H1482="Not Available", "Not Available", SUM('Control Panel'!H1482,'Control Panel'!H1488))</f>
        <v>0</v>
      </c>
      <c r="AY695" s="1369"/>
      <c r="AZ695" s="1369"/>
      <c r="BA695" s="1369"/>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55">
        <v>0</v>
      </c>
      <c r="P697" s="1356"/>
      <c r="Q697" s="1356"/>
      <c r="R697" s="1357"/>
      <c r="S697" s="591"/>
      <c r="T697" s="641" t="s">
        <v>6</v>
      </c>
      <c r="U697" s="163"/>
      <c r="V697" s="163"/>
      <c r="Y697" s="1355">
        <v>0</v>
      </c>
      <c r="Z697" s="1356"/>
      <c r="AA697" s="1356"/>
      <c r="AB697" s="1357"/>
      <c r="AC697" s="163"/>
      <c r="AD697" s="3" t="s">
        <v>1066</v>
      </c>
      <c r="AI697" s="163"/>
      <c r="AJ697" s="163"/>
      <c r="AK697" s="163"/>
      <c r="AL697" s="163"/>
      <c r="AM697" s="163"/>
      <c r="AN697" s="163"/>
      <c r="AO697" s="590"/>
      <c r="AP697" s="590"/>
      <c r="AQ697" s="590"/>
      <c r="AR697" s="1331" t="s">
        <v>350</v>
      </c>
      <c r="AS697" s="1331"/>
      <c r="AT697" s="1331"/>
      <c r="AU697" s="1331"/>
      <c r="AV697" s="1331"/>
      <c r="AW697" s="1331"/>
      <c r="AX697" s="1369">
        <f>IF('Control Panel'!H1484="Not Available", "Not Available", SUM('Control Panel'!H1484,'Control Panel'!H1489))</f>
        <v>0</v>
      </c>
      <c r="AY697" s="1369"/>
      <c r="AZ697" s="1369"/>
      <c r="BA697" s="1369"/>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63"/>
      <c r="Y700" s="1363"/>
      <c r="Z700" s="1363"/>
      <c r="AA700" s="1363"/>
      <c r="AB700" s="163"/>
      <c r="AC700" s="163"/>
      <c r="AD700" s="163"/>
      <c r="AE700" s="163"/>
      <c r="AF700" s="163"/>
      <c r="AG700" s="163"/>
      <c r="AH700" s="163"/>
      <c r="AI700" s="163"/>
      <c r="AJ700" s="163"/>
      <c r="AK700" s="163"/>
      <c r="AL700" s="163"/>
      <c r="AM700" s="163"/>
      <c r="AN700" s="1313" t="s">
        <v>347</v>
      </c>
      <c r="AO700" s="1313"/>
      <c r="AP700" s="1313"/>
      <c r="AQ700" s="1313"/>
      <c r="AR700" s="1313"/>
      <c r="AS700" s="1313"/>
      <c r="AT700" s="1313"/>
      <c r="AU700" s="1313"/>
      <c r="AV700" s="1313"/>
      <c r="AW700" s="1313"/>
      <c r="AX700" s="1368">
        <f>SUM(AX693:BA697)</f>
        <v>0</v>
      </c>
      <c r="AY700" s="1368"/>
      <c r="AZ700" s="1368"/>
      <c r="BA700" s="1368"/>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361" t="s">
        <v>1043</v>
      </c>
      <c r="D703" s="1361"/>
      <c r="E703" s="1361"/>
      <c r="F703" s="1361"/>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359"/>
      <c r="D704" s="1359"/>
      <c r="E704" s="1359"/>
      <c r="F704" s="1359"/>
      <c r="G704" s="163"/>
      <c r="H704" s="163"/>
      <c r="I704" s="1358" t="s">
        <v>1043</v>
      </c>
      <c r="J704" s="1358"/>
      <c r="K704" s="1358"/>
      <c r="L704" s="1358"/>
      <c r="M704" s="1358"/>
      <c r="N704" s="1358"/>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359"/>
      <c r="D705" s="1359"/>
      <c r="E705" s="1359"/>
      <c r="F705" s="1359"/>
      <c r="G705" s="163"/>
      <c r="H705" s="163"/>
      <c r="I705" s="1358"/>
      <c r="J705" s="1358"/>
      <c r="K705" s="1358"/>
      <c r="L705" s="1358"/>
      <c r="M705" s="1358"/>
      <c r="N705" s="1358"/>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359"/>
      <c r="D706" s="1359"/>
      <c r="E706" s="1359"/>
      <c r="F706" s="1359"/>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55">
        <v>0</v>
      </c>
      <c r="P707" s="1356"/>
      <c r="Q707" s="1356"/>
      <c r="R707" s="1357"/>
      <c r="S707" s="163"/>
      <c r="T707" s="163" t="s">
        <v>81</v>
      </c>
      <c r="U707" s="163"/>
      <c r="AH707" s="163"/>
      <c r="AI707" s="163"/>
      <c r="AJ707" s="163"/>
      <c r="AK707" s="163"/>
      <c r="AL707" s="163"/>
      <c r="AM707" s="163"/>
      <c r="AN707" s="216"/>
      <c r="AO707" s="216"/>
      <c r="AP707" s="216"/>
      <c r="AQ707" s="216"/>
      <c r="AR707" s="1331" t="s">
        <v>349</v>
      </c>
      <c r="AS707" s="1331"/>
      <c r="AT707" s="1331"/>
      <c r="AU707" s="1331"/>
      <c r="AV707" s="1331"/>
      <c r="AW707" s="1331"/>
      <c r="AX707" s="1369" t="str">
        <f>'Control Panel'!H1492</f>
        <v>Free</v>
      </c>
      <c r="AY707" s="1369"/>
      <c r="AZ707" s="1369"/>
      <c r="BA707" s="1369"/>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55">
        <v>0</v>
      </c>
      <c r="P709" s="1356"/>
      <c r="Q709" s="1356"/>
      <c r="R709" s="1357"/>
      <c r="S709" s="163"/>
      <c r="T709" s="163" t="s">
        <v>81</v>
      </c>
      <c r="U709" s="163"/>
      <c r="AH709" s="163"/>
      <c r="AI709" s="163"/>
      <c r="AJ709" s="163"/>
      <c r="AK709" s="163"/>
      <c r="AL709" s="163"/>
      <c r="AM709" s="163"/>
      <c r="AN709" s="216"/>
      <c r="AO709" s="216"/>
      <c r="AP709" s="216"/>
      <c r="AQ709" s="216"/>
      <c r="AR709" s="1331" t="s">
        <v>1112</v>
      </c>
      <c r="AS709" s="1331"/>
      <c r="AT709" s="1331"/>
      <c r="AU709" s="1331"/>
      <c r="AV709" s="1331"/>
      <c r="AW709" s="1331"/>
      <c r="AX709" s="1369">
        <f>'Control Panel'!H1494</f>
        <v>0</v>
      </c>
      <c r="AY709" s="1369"/>
      <c r="AZ709" s="1369"/>
      <c r="BA709" s="1369"/>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55">
        <v>0</v>
      </c>
      <c r="P711" s="1356"/>
      <c r="Q711" s="1356"/>
      <c r="R711" s="1357"/>
      <c r="S711" s="182"/>
      <c r="T711" s="163" t="s">
        <v>81</v>
      </c>
      <c r="U711" s="163"/>
      <c r="AH711" s="163"/>
      <c r="AI711" s="163"/>
      <c r="AJ711" s="163"/>
      <c r="AK711" s="163"/>
      <c r="AL711" s="163"/>
      <c r="AM711" s="163"/>
      <c r="AN711" s="216"/>
      <c r="AO711" s="216"/>
      <c r="AP711" s="216"/>
      <c r="AQ711" s="216"/>
      <c r="AR711" s="1331" t="s">
        <v>4449</v>
      </c>
      <c r="AS711" s="1331"/>
      <c r="AT711" s="1331"/>
      <c r="AU711" s="1331"/>
      <c r="AV711" s="1331"/>
      <c r="AW711" s="1331"/>
      <c r="AX711" s="1369">
        <f>'Control Panel'!H1496</f>
        <v>0</v>
      </c>
      <c r="AY711" s="1369"/>
      <c r="AZ711" s="1369"/>
      <c r="BA711" s="1369"/>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63"/>
      <c r="Y714" s="1363"/>
      <c r="Z714" s="1363"/>
      <c r="AA714" s="1363"/>
      <c r="AB714" s="163"/>
      <c r="AC714" s="163"/>
      <c r="AD714" s="163"/>
      <c r="AE714" s="163"/>
      <c r="AF714" s="163"/>
      <c r="AG714" s="163"/>
      <c r="AH714" s="163"/>
      <c r="AI714" s="163"/>
      <c r="AJ714" s="163"/>
      <c r="AK714" s="163"/>
      <c r="AL714" s="163"/>
      <c r="AM714" s="163"/>
      <c r="AN714" s="1313" t="s">
        <v>1044</v>
      </c>
      <c r="AO714" s="1313"/>
      <c r="AP714" s="1313"/>
      <c r="AQ714" s="1313"/>
      <c r="AR714" s="1313"/>
      <c r="AS714" s="1313"/>
      <c r="AT714" s="1313"/>
      <c r="AU714" s="1313"/>
      <c r="AV714" s="1313"/>
      <c r="AW714" s="1313"/>
      <c r="AX714" s="1368">
        <f>'Control Panel'!H1497</f>
        <v>0</v>
      </c>
      <c r="AY714" s="1368"/>
      <c r="AZ714" s="1368"/>
      <c r="BA714" s="1368"/>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347" t="s">
        <v>1388</v>
      </c>
      <c r="D716" s="1347"/>
      <c r="E716" s="1347"/>
      <c r="F716" s="1347"/>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348"/>
      <c r="D717" s="1348"/>
      <c r="E717" s="1348"/>
      <c r="F717" s="1348"/>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348"/>
      <c r="D718" s="1348"/>
      <c r="E718" s="1348"/>
      <c r="F718" s="1348"/>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331"/>
      <c r="AT719" s="1331"/>
      <c r="AU719" s="1331"/>
      <c r="AV719" s="1331"/>
      <c r="AW719" s="1331"/>
      <c r="AX719" s="1369"/>
      <c r="AY719" s="1369"/>
      <c r="AZ719" s="1369"/>
      <c r="BA719" s="1369"/>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55">
        <v>0</v>
      </c>
      <c r="Q721" s="1356"/>
      <c r="R721" s="1357"/>
      <c r="T721" s="163" t="s">
        <v>3322</v>
      </c>
      <c r="AC721" s="75"/>
      <c r="AD721" s="163"/>
      <c r="AE721" s="163"/>
      <c r="AF721" s="163"/>
      <c r="AG721" s="163"/>
      <c r="AN721" s="163"/>
      <c r="AQ721" s="1401"/>
      <c r="AR721" s="1401"/>
      <c r="AS721" s="1401"/>
      <c r="AT721" s="1401"/>
      <c r="AU721" s="1401"/>
      <c r="AV721" s="1401"/>
      <c r="AW721" s="1401"/>
      <c r="AX721" s="1369"/>
      <c r="AY721" s="1369"/>
      <c r="AZ721" s="1369"/>
      <c r="BA721" s="1369"/>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55">
        <v>0</v>
      </c>
      <c r="Q723" s="1356"/>
      <c r="R723" s="1357"/>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313" t="s">
        <v>1389</v>
      </c>
      <c r="AN725" s="1313"/>
      <c r="AO725" s="1313"/>
      <c r="AP725" s="1313"/>
      <c r="AQ725" s="1313"/>
      <c r="AR725" s="1313"/>
      <c r="AS725" s="1313"/>
      <c r="AT725" s="1313"/>
      <c r="AU725" s="1313"/>
      <c r="AV725" s="1313"/>
      <c r="AW725" s="1313"/>
      <c r="AX725" s="1368" t="str">
        <f>'Control Panel'!H1499</f>
        <v>Not Available</v>
      </c>
      <c r="AY725" s="1368"/>
      <c r="AZ725" s="1368"/>
      <c r="BA725" s="1368"/>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348" t="s">
        <v>4792</v>
      </c>
      <c r="D729" s="1348"/>
      <c r="E729" s="1348"/>
      <c r="F729" s="1348"/>
      <c r="G729" s="1348"/>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348"/>
      <c r="D730" s="1348"/>
      <c r="E730" s="1348"/>
      <c r="F730" s="1348"/>
      <c r="G730" s="1348"/>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348"/>
      <c r="D731" s="1348"/>
      <c r="E731" s="1348"/>
      <c r="F731" s="1348"/>
      <c r="G731" s="1348"/>
      <c r="H731" s="163"/>
      <c r="AN731" s="163"/>
      <c r="AS731" s="1331"/>
      <c r="AT731" s="1331"/>
      <c r="AU731" s="1331"/>
      <c r="AV731" s="1331"/>
      <c r="AW731" s="1331"/>
      <c r="AX731" s="1369"/>
      <c r="AY731" s="1369"/>
      <c r="AZ731" s="1369"/>
      <c r="BA731" s="1369"/>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348"/>
      <c r="D732" s="1348"/>
      <c r="E732" s="1348"/>
      <c r="F732" s="1348"/>
      <c r="G732" s="1348"/>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55">
        <v>0</v>
      </c>
      <c r="Q733" s="1356"/>
      <c r="R733" s="1357"/>
      <c r="T733" s="163" t="s">
        <v>4740</v>
      </c>
      <c r="AC733" s="75"/>
      <c r="AD733" s="163"/>
      <c r="AE733" s="163"/>
      <c r="AF733" s="163"/>
      <c r="AG733" s="163"/>
      <c r="AN733" s="163"/>
      <c r="AQ733" s="75"/>
      <c r="AR733" s="1331" t="s">
        <v>349</v>
      </c>
      <c r="AS733" s="1331"/>
      <c r="AT733" s="1331"/>
      <c r="AU733" s="1331"/>
      <c r="AV733" s="1331"/>
      <c r="AW733" s="1331"/>
      <c r="AX733" s="1369" t="str">
        <f>'Control Panel'!H1503</f>
        <v>Free</v>
      </c>
      <c r="AY733" s="1369"/>
      <c r="AZ733" s="1369"/>
      <c r="BA733" s="1369"/>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55">
        <v>0</v>
      </c>
      <c r="Q735" s="1356"/>
      <c r="R735" s="1357"/>
      <c r="T735" s="163" t="s">
        <v>10</v>
      </c>
      <c r="AC735" s="75"/>
      <c r="AD735" s="163"/>
      <c r="AE735" s="163"/>
      <c r="AF735" s="163"/>
      <c r="AG735" s="163"/>
      <c r="AN735" s="163"/>
      <c r="AQ735" s="75"/>
      <c r="AR735" s="1331" t="s">
        <v>1112</v>
      </c>
      <c r="AS735" s="1331"/>
      <c r="AT735" s="1331"/>
      <c r="AU735" s="1331"/>
      <c r="AV735" s="1331"/>
      <c r="AW735" s="1331"/>
      <c r="AX735" s="1369">
        <f>'Control Panel'!H1505</f>
        <v>0</v>
      </c>
      <c r="AY735" s="1369"/>
      <c r="AZ735" s="1369"/>
      <c r="BA735" s="1369"/>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55">
        <v>0</v>
      </c>
      <c r="Q737" s="1356"/>
      <c r="R737" s="1357"/>
      <c r="T737" s="163" t="s">
        <v>10</v>
      </c>
      <c r="AR737" s="1331" t="s">
        <v>4449</v>
      </c>
      <c r="AS737" s="1331"/>
      <c r="AT737" s="1331"/>
      <c r="AU737" s="1331"/>
      <c r="AV737" s="1331"/>
      <c r="AW737" s="1331"/>
      <c r="AX737" s="1369">
        <f>'Control Panel'!H1507</f>
        <v>0</v>
      </c>
      <c r="AY737" s="1369"/>
      <c r="AZ737" s="1369"/>
      <c r="BA737" s="1369"/>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313" t="s">
        <v>4793</v>
      </c>
      <c r="AN740" s="1313"/>
      <c r="AO740" s="1313"/>
      <c r="AP740" s="1313"/>
      <c r="AQ740" s="1313"/>
      <c r="AR740" s="1313"/>
      <c r="AS740" s="1313"/>
      <c r="AT740" s="1313"/>
      <c r="AU740" s="1313"/>
      <c r="AV740" s="1313"/>
      <c r="AW740" s="1313"/>
      <c r="AX740" s="1368">
        <f>'Control Panel'!H1508</f>
        <v>0</v>
      </c>
      <c r="AY740" s="1368"/>
      <c r="AZ740" s="1368"/>
      <c r="BA740" s="1368"/>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347" t="s">
        <v>3458</v>
      </c>
      <c r="D743" s="1347"/>
      <c r="E743" s="1347"/>
      <c r="F743" s="1347"/>
      <c r="G743" s="1347"/>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348"/>
      <c r="D744" s="1348"/>
      <c r="E744" s="1348"/>
      <c r="F744" s="1348"/>
      <c r="G744" s="1348"/>
      <c r="H744" s="641"/>
      <c r="I744" s="1351" t="s">
        <v>3458</v>
      </c>
      <c r="J744" s="1351"/>
      <c r="K744" s="1351"/>
      <c r="L744" s="1351"/>
      <c r="M744" s="1351"/>
      <c r="N744" s="1351"/>
      <c r="O744" s="1351"/>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348"/>
      <c r="D745" s="1348"/>
      <c r="E745" s="1348"/>
      <c r="F745" s="1348"/>
      <c r="G745" s="1348"/>
      <c r="H745" s="641"/>
      <c r="I745" s="1351"/>
      <c r="J745" s="1351"/>
      <c r="K745" s="1351"/>
      <c r="L745" s="1351"/>
      <c r="M745" s="1351"/>
      <c r="N745" s="1351"/>
      <c r="O745" s="1351"/>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348"/>
      <c r="D746" s="1348"/>
      <c r="E746" s="1348"/>
      <c r="F746" s="1348"/>
      <c r="G746" s="1348"/>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388" t="s">
        <v>3460</v>
      </c>
      <c r="K747" s="1388"/>
      <c r="L747" s="1388"/>
      <c r="M747" s="1388"/>
      <c r="N747" s="1388"/>
      <c r="O747" s="1388"/>
      <c r="P747" s="1388"/>
      <c r="Q747" s="1388"/>
      <c r="R747" s="1388"/>
      <c r="T747" s="1355">
        <v>0</v>
      </c>
      <c r="U747" s="1356"/>
      <c r="V747" s="1356"/>
      <c r="W747" s="1357"/>
      <c r="X747" s="163" t="s">
        <v>3465</v>
      </c>
      <c r="Y747" s="49"/>
      <c r="Z747" s="49"/>
      <c r="AA747" s="871"/>
      <c r="AN747" s="1331" t="s">
        <v>3460</v>
      </c>
      <c r="AO747" s="1331"/>
      <c r="AP747" s="1331"/>
      <c r="AQ747" s="1331"/>
      <c r="AR747" s="1331"/>
      <c r="AS747" s="1331"/>
      <c r="AT747" s="1331"/>
      <c r="AU747" s="1331"/>
      <c r="AV747" s="1331"/>
      <c r="AW747" s="1331"/>
      <c r="AX747" s="1369">
        <f>'Control Panel'!H1511</f>
        <v>0</v>
      </c>
      <c r="AY747" s="1369"/>
      <c r="AZ747" s="1369"/>
      <c r="BA747" s="1369"/>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331" t="s">
        <v>3459</v>
      </c>
      <c r="M749" s="1331"/>
      <c r="N749" s="1331"/>
      <c r="O749" s="1331"/>
      <c r="P749" s="1331"/>
      <c r="Q749" s="1331"/>
      <c r="R749" s="1331"/>
      <c r="T749" s="1355">
        <v>0</v>
      </c>
      <c r="U749" s="1356"/>
      <c r="V749" s="1356"/>
      <c r="W749" s="1357"/>
      <c r="X749" s="3" t="s">
        <v>3466</v>
      </c>
      <c r="AS749" s="1331" t="s">
        <v>3459</v>
      </c>
      <c r="AT749" s="1331"/>
      <c r="AU749" s="1331"/>
      <c r="AV749" s="1331"/>
      <c r="AW749" s="1331"/>
      <c r="AX749" s="1369">
        <f>'Control Panel'!H1512</f>
        <v>0</v>
      </c>
      <c r="AY749" s="1369"/>
      <c r="AZ749" s="1369"/>
      <c r="BA749" s="1369"/>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313" t="s">
        <v>3461</v>
      </c>
      <c r="AN752" s="1313"/>
      <c r="AO752" s="1313"/>
      <c r="AP752" s="1313"/>
      <c r="AQ752" s="1313"/>
      <c r="AR752" s="1313"/>
      <c r="AS752" s="1313"/>
      <c r="AT752" s="1313"/>
      <c r="AU752" s="1313"/>
      <c r="AV752" s="1313"/>
      <c r="AW752" s="1313"/>
      <c r="AX752" s="1368">
        <f>'Control Panel'!H1513</f>
        <v>0</v>
      </c>
      <c r="AY752" s="1368"/>
      <c r="AZ752" s="1368"/>
      <c r="BA752" s="136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349" t="s">
        <v>333</v>
      </c>
      <c r="D755" s="1349"/>
      <c r="E755" s="1349"/>
      <c r="F755" s="1349"/>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348"/>
      <c r="D756" s="1348"/>
      <c r="E756" s="1348"/>
      <c r="F756" s="1348"/>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348"/>
      <c r="D757" s="1348"/>
      <c r="E757" s="1348"/>
      <c r="F757" s="1348"/>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331" t="s">
        <v>390</v>
      </c>
      <c r="AT758" s="1331"/>
      <c r="AU758" s="1331"/>
      <c r="AV758" s="1331"/>
      <c r="AW758" s="1331"/>
      <c r="AX758" s="1369">
        <f>'Control Panel'!F1558</f>
        <v>0</v>
      </c>
      <c r="AY758" s="1369"/>
      <c r="AZ758" s="1369"/>
      <c r="BA758" s="1369"/>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55">
        <v>0</v>
      </c>
      <c r="Q760" s="1356"/>
      <c r="R760" s="1357"/>
      <c r="AC760" s="75" t="s">
        <v>440</v>
      </c>
      <c r="AD760" s="163"/>
      <c r="AE760" s="163"/>
      <c r="AF760" s="163"/>
      <c r="AG760" s="163"/>
      <c r="AL760" s="1355">
        <v>0</v>
      </c>
      <c r="AM760" s="1356"/>
      <c r="AN760" s="1357"/>
      <c r="AQ760" s="1401" t="s">
        <v>575</v>
      </c>
      <c r="AR760" s="1401"/>
      <c r="AS760" s="1401"/>
      <c r="AT760" s="1401"/>
      <c r="AU760" s="1401"/>
      <c r="AV760" s="1401"/>
      <c r="AW760" s="1401"/>
      <c r="AX760" s="1369">
        <f>'Control Panel'!F1559</f>
        <v>0</v>
      </c>
      <c r="AY760" s="1369"/>
      <c r="AZ760" s="1369"/>
      <c r="BA760" s="1369"/>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97" t="s">
        <v>444</v>
      </c>
      <c r="AM764" s="1297"/>
      <c r="AN764" s="1297"/>
      <c r="AO764" s="1297"/>
      <c r="AP764" s="1297"/>
      <c r="AQ764" s="1297"/>
      <c r="AR764" s="1297"/>
      <c r="AS764" s="1297"/>
      <c r="AT764" s="1297"/>
      <c r="AU764" s="1297"/>
      <c r="AV764" s="1297"/>
      <c r="AW764" s="1297"/>
      <c r="AX764" s="1368">
        <f>'Control Panel'!F1560</f>
        <v>0</v>
      </c>
      <c r="AY764" s="1368"/>
      <c r="AZ764" s="1368"/>
      <c r="BA764" s="136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347" t="s">
        <v>1219</v>
      </c>
      <c r="D766" s="1347"/>
      <c r="E766" s="1347"/>
      <c r="F766" s="1347"/>
      <c r="G766" s="1347"/>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348"/>
      <c r="D767" s="1348"/>
      <c r="E767" s="1348"/>
      <c r="F767" s="1348"/>
      <c r="G767" s="1348"/>
      <c r="H767" s="641"/>
      <c r="I767" s="1351" t="s">
        <v>593</v>
      </c>
      <c r="J767" s="1351"/>
      <c r="K767" s="1351"/>
      <c r="L767" s="1351"/>
      <c r="M767" s="1351"/>
      <c r="N767" s="1351"/>
      <c r="O767" s="1351"/>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348"/>
      <c r="D768" s="1348"/>
      <c r="E768" s="1348"/>
      <c r="F768" s="1348"/>
      <c r="G768" s="1348"/>
      <c r="H768" s="641"/>
      <c r="I768" s="1351"/>
      <c r="J768" s="1351"/>
      <c r="K768" s="1351"/>
      <c r="L768" s="1351"/>
      <c r="M768" s="1351"/>
      <c r="N768" s="1351"/>
      <c r="O768" s="1351"/>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348"/>
      <c r="D769" s="1348"/>
      <c r="E769" s="1348"/>
      <c r="F769" s="1348"/>
      <c r="G769" s="1348"/>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55">
        <v>0</v>
      </c>
      <c r="P770" s="1356"/>
      <c r="Q770" s="1356"/>
      <c r="R770" s="1357"/>
      <c r="S770" s="163" t="s">
        <v>595</v>
      </c>
      <c r="T770" s="49"/>
      <c r="U770" s="49"/>
      <c r="Z770" s="49"/>
      <c r="AA770" s="49"/>
      <c r="AS770" s="1331" t="s">
        <v>596</v>
      </c>
      <c r="AT770" s="1331" t="s">
        <v>14</v>
      </c>
      <c r="AU770" s="1331"/>
      <c r="AV770" s="1331"/>
      <c r="AW770" s="1331"/>
      <c r="AX770" s="1369">
        <f>'Control Panel'!D1567</f>
        <v>0</v>
      </c>
      <c r="AY770" s="1369"/>
      <c r="AZ770" s="1369"/>
      <c r="BA770" s="1369"/>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55">
        <v>0</v>
      </c>
      <c r="P772" s="1356"/>
      <c r="Q772" s="1356"/>
      <c r="R772" s="1357"/>
      <c r="S772" s="3" t="s">
        <v>595</v>
      </c>
      <c r="Z772" s="49"/>
      <c r="AA772" s="49"/>
      <c r="AS772" s="1331" t="s">
        <v>597</v>
      </c>
      <c r="AT772" s="1331"/>
      <c r="AU772" s="1331"/>
      <c r="AV772" s="1331"/>
      <c r="AW772" s="1331"/>
      <c r="AX772" s="1369">
        <f>'Control Panel'!D1568</f>
        <v>0</v>
      </c>
      <c r="AY772" s="1369"/>
      <c r="AZ772" s="1369"/>
      <c r="BA772" s="1369"/>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55">
        <v>0</v>
      </c>
      <c r="P774" s="1356"/>
      <c r="Q774" s="1356"/>
      <c r="R774" s="1357"/>
      <c r="S774" s="3" t="s">
        <v>595</v>
      </c>
      <c r="V774" s="455"/>
      <c r="AS774" s="1331" t="s">
        <v>3468</v>
      </c>
      <c r="AT774" s="1331"/>
      <c r="AU774" s="1331"/>
      <c r="AV774" s="1331"/>
      <c r="AW774" s="1331"/>
      <c r="AX774" s="1369">
        <f>'Control Panel'!D1569</f>
        <v>0</v>
      </c>
      <c r="AY774" s="1369"/>
      <c r="AZ774" s="1369"/>
      <c r="BA774" s="1369"/>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63"/>
      <c r="AA777" s="1363"/>
      <c r="AB777" s="1363"/>
      <c r="AC777" s="163"/>
      <c r="AM777" s="1313" t="s">
        <v>3469</v>
      </c>
      <c r="AN777" s="1313"/>
      <c r="AO777" s="1313"/>
      <c r="AP777" s="1313"/>
      <c r="AQ777" s="1313"/>
      <c r="AR777" s="1313"/>
      <c r="AS777" s="1313"/>
      <c r="AT777" s="1313"/>
      <c r="AU777" s="1313"/>
      <c r="AV777" s="1313"/>
      <c r="AW777" s="1313"/>
      <c r="AX777" s="1368">
        <f>'Control Panel'!D1570</f>
        <v>0</v>
      </c>
      <c r="AY777" s="1368"/>
      <c r="AZ777" s="1368"/>
      <c r="BA777" s="136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347" t="s">
        <v>613</v>
      </c>
      <c r="D780" s="1347"/>
      <c r="E780" s="1347"/>
      <c r="F780" s="1347"/>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348"/>
      <c r="D781" s="1348"/>
      <c r="E781" s="1348"/>
      <c r="F781" s="1348"/>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348"/>
      <c r="D782" s="1348"/>
      <c r="E782" s="1348"/>
      <c r="F782" s="1348"/>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348"/>
      <c r="D783" s="1348"/>
      <c r="E783" s="1348"/>
      <c r="F783" s="1348"/>
      <c r="G783" s="163"/>
      <c r="H783" s="163"/>
      <c r="I783" s="163"/>
      <c r="J783" s="103" t="s">
        <v>298</v>
      </c>
      <c r="K783" s="172"/>
      <c r="L783" s="163"/>
      <c r="M783" s="163"/>
      <c r="N783" s="163"/>
      <c r="O783" s="1355">
        <v>0</v>
      </c>
      <c r="P783" s="1356"/>
      <c r="Q783" s="1356"/>
      <c r="R783" s="1357"/>
      <c r="S783" s="163"/>
      <c r="T783" s="163"/>
      <c r="U783" s="163"/>
      <c r="V783" s="49"/>
      <c r="W783" s="163"/>
      <c r="X783" s="163"/>
      <c r="Y783" s="163"/>
      <c r="Z783" s="163"/>
      <c r="AA783" s="163"/>
      <c r="AB783" s="103" t="s">
        <v>652</v>
      </c>
      <c r="AC783" s="172"/>
      <c r="AD783" s="163"/>
      <c r="AE783" s="163"/>
      <c r="AF783" s="163"/>
      <c r="AG783" s="163"/>
      <c r="AH783" s="172"/>
      <c r="AI783" s="1355">
        <v>0</v>
      </c>
      <c r="AJ783" s="1356"/>
      <c r="AK783" s="1356"/>
      <c r="AL783" s="1357"/>
      <c r="AM783" s="163" t="s">
        <v>650</v>
      </c>
      <c r="AN783" s="163"/>
      <c r="AO783" s="163"/>
      <c r="AP783" s="163"/>
      <c r="AQ783" s="163"/>
      <c r="AR783" s="163"/>
      <c r="AS783" s="1331" t="s">
        <v>654</v>
      </c>
      <c r="AT783" s="1331" t="s">
        <v>14</v>
      </c>
      <c r="AU783" s="1331"/>
      <c r="AV783" s="1331"/>
      <c r="AW783" s="1331"/>
      <c r="AX783" s="1369">
        <f>'Control Panel'!I1601</f>
        <v>0</v>
      </c>
      <c r="AY783" s="1369"/>
      <c r="AZ783" s="1369"/>
      <c r="BA783" s="1369"/>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48"/>
      <c r="D784" s="1348"/>
      <c r="E784" s="1348"/>
      <c r="F784" s="1348"/>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55">
        <v>0</v>
      </c>
      <c r="P785" s="1356"/>
      <c r="Q785" s="1356"/>
      <c r="R785" s="1357"/>
      <c r="V785" s="163"/>
      <c r="AB785" s="3" t="s">
        <v>653</v>
      </c>
      <c r="AI785" s="1355">
        <v>0</v>
      </c>
      <c r="AJ785" s="1356"/>
      <c r="AK785" s="1356"/>
      <c r="AL785" s="1357"/>
      <c r="AM785" s="3" t="s">
        <v>651</v>
      </c>
      <c r="AS785" s="1331" t="s">
        <v>655</v>
      </c>
      <c r="AT785" s="1331" t="s">
        <v>14</v>
      </c>
      <c r="AU785" s="1331"/>
      <c r="AV785" s="1331"/>
      <c r="AW785" s="1331"/>
      <c r="AX785" s="1369">
        <f>'Control Panel'!I1602</f>
        <v>0</v>
      </c>
      <c r="AY785" s="1369"/>
      <c r="AZ785" s="1369"/>
      <c r="BA785" s="1369"/>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55">
        <v>0</v>
      </c>
      <c r="P787" s="1356"/>
      <c r="Q787" s="1356"/>
      <c r="R787" s="1357"/>
      <c r="V787" s="163"/>
      <c r="Z787" s="163"/>
      <c r="AA787" s="163"/>
      <c r="AS787" s="1331" t="s">
        <v>656</v>
      </c>
      <c r="AT787" s="1331" t="s">
        <v>14</v>
      </c>
      <c r="AU787" s="1331"/>
      <c r="AV787" s="1331"/>
      <c r="AW787" s="1331"/>
      <c r="AX787" s="1369">
        <f>'Control Panel'!I1603</f>
        <v>0</v>
      </c>
      <c r="AY787" s="1369"/>
      <c r="AZ787" s="1369"/>
      <c r="BA787" s="1369"/>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331" t="s">
        <v>657</v>
      </c>
      <c r="AT789" s="1331" t="s">
        <v>14</v>
      </c>
      <c r="AU789" s="1331"/>
      <c r="AV789" s="1331"/>
      <c r="AW789" s="1331"/>
      <c r="AX789" s="1369">
        <f>'Control Panel'!I1618</f>
        <v>0</v>
      </c>
      <c r="AY789" s="1369"/>
      <c r="AZ789" s="1369"/>
      <c r="BA789" s="1369"/>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331" t="s">
        <v>658</v>
      </c>
      <c r="AT791" s="1331" t="s">
        <v>14</v>
      </c>
      <c r="AU791" s="1331"/>
      <c r="AV791" s="1331"/>
      <c r="AW791" s="1331"/>
      <c r="AX791" s="1369">
        <f>'Control Panel'!I1611</f>
        <v>0</v>
      </c>
      <c r="AY791" s="1369"/>
      <c r="AZ791" s="1369"/>
      <c r="BA791" s="1369"/>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63"/>
      <c r="AA794" s="1363"/>
      <c r="AB794" s="1363"/>
      <c r="AC794" s="163"/>
      <c r="AN794" s="76"/>
      <c r="AO794" s="76"/>
      <c r="AQ794" s="76"/>
      <c r="AR794" s="76"/>
      <c r="AS794" s="76"/>
      <c r="AT794" s="76"/>
      <c r="AU794" s="76"/>
      <c r="AV794" s="76"/>
      <c r="AW794" s="76"/>
      <c r="AX794" s="1368">
        <f>'Control Panel'!I1620</f>
        <v>0</v>
      </c>
      <c r="AY794" s="1368"/>
      <c r="AZ794" s="1368"/>
      <c r="BA794" s="1368"/>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55">
        <v>0</v>
      </c>
      <c r="AC798" s="1356"/>
      <c r="AD798" s="1356"/>
      <c r="AE798" s="1357"/>
      <c r="AF798" s="163" t="s">
        <v>4726</v>
      </c>
      <c r="AG798" s="163"/>
      <c r="AH798" s="172"/>
      <c r="AM798" s="172"/>
      <c r="AN798" s="163"/>
      <c r="AO798" s="163"/>
      <c r="AP798" s="163"/>
      <c r="AQ798" s="163"/>
      <c r="AR798" s="163"/>
      <c r="AS798" s="1331"/>
      <c r="AT798" s="1331"/>
      <c r="AU798" s="1331"/>
      <c r="AV798" s="1331"/>
      <c r="AW798" s="1331"/>
      <c r="AX798" s="1369">
        <f>'Control Panel'!H1622</f>
        <v>0</v>
      </c>
      <c r="AY798" s="1369"/>
      <c r="AZ798" s="1369"/>
      <c r="BA798" s="1369"/>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55">
        <v>0</v>
      </c>
      <c r="AC800" s="1356"/>
      <c r="AD800" s="1356"/>
      <c r="AE800" s="1357"/>
      <c r="AF800" s="3" t="s">
        <v>4730</v>
      </c>
      <c r="AM800" s="172"/>
      <c r="AS800" s="1331"/>
      <c r="AT800" s="1331"/>
      <c r="AU800" s="1331"/>
      <c r="AV800" s="1331"/>
      <c r="AW800" s="1331"/>
      <c r="AX800" s="1369">
        <f>'Control Panel'!H1623</f>
        <v>0</v>
      </c>
      <c r="AY800" s="1369"/>
      <c r="AZ800" s="1369"/>
      <c r="BA800" s="1369"/>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55">
        <v>0</v>
      </c>
      <c r="AC802" s="1356"/>
      <c r="AD802" s="1356"/>
      <c r="AE802" s="1357"/>
      <c r="AF802" s="3" t="s">
        <v>4726</v>
      </c>
      <c r="AS802" s="1331"/>
      <c r="AT802" s="1331"/>
      <c r="AU802" s="1331"/>
      <c r="AV802" s="1331"/>
      <c r="AW802" s="1331"/>
      <c r="AX802" s="1369">
        <f>'Control Panel'!H1624</f>
        <v>0</v>
      </c>
      <c r="AY802" s="1369"/>
      <c r="AZ802" s="1369"/>
      <c r="BA802" s="1369"/>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55">
        <v>0</v>
      </c>
      <c r="AC804" s="1356"/>
      <c r="AD804" s="1356"/>
      <c r="AE804" s="1357"/>
      <c r="AF804" s="3" t="s">
        <v>4730</v>
      </c>
      <c r="AS804" s="1331"/>
      <c r="AT804" s="1331"/>
      <c r="AU804" s="1331"/>
      <c r="AV804" s="1331"/>
      <c r="AW804" s="1331"/>
      <c r="AX804" s="1369">
        <f>'Control Panel'!H1625</f>
        <v>0</v>
      </c>
      <c r="AY804" s="1369"/>
      <c r="AZ804" s="1369"/>
      <c r="BA804" s="1369"/>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63"/>
      <c r="AA807" s="1363"/>
      <c r="AB807" s="1363"/>
      <c r="AC807" s="163"/>
      <c r="AN807" s="76"/>
      <c r="AO807" s="76"/>
      <c r="AQ807" s="76"/>
      <c r="AR807" s="76"/>
      <c r="AS807" s="76"/>
      <c r="AT807" s="76"/>
      <c r="AU807" s="76"/>
      <c r="AV807" s="76"/>
      <c r="AW807" s="76"/>
      <c r="AX807" s="1368">
        <f>'Control Panel'!I1626</f>
        <v>0</v>
      </c>
      <c r="AY807" s="1368"/>
      <c r="AZ807" s="1368"/>
      <c r="BA807" s="1368"/>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347" t="s">
        <v>1394</v>
      </c>
      <c r="D810" s="1347"/>
      <c r="E810" s="1347"/>
      <c r="F810" s="1347"/>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348"/>
      <c r="D811" s="1348"/>
      <c r="E811" s="1348"/>
      <c r="F811" s="1348"/>
      <c r="G811" s="163"/>
      <c r="H811" s="163"/>
      <c r="I811" s="1358" t="s">
        <v>1113</v>
      </c>
      <c r="J811" s="1358"/>
      <c r="K811" s="1358"/>
      <c r="L811" s="1358"/>
      <c r="M811" s="1358"/>
      <c r="N811" s="1358"/>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348"/>
      <c r="D812" s="1348"/>
      <c r="E812" s="1348"/>
      <c r="F812" s="1348"/>
      <c r="G812" s="163"/>
      <c r="H812" s="163"/>
      <c r="I812" s="1358"/>
      <c r="J812" s="1358"/>
      <c r="K812" s="1358"/>
      <c r="L812" s="1358"/>
      <c r="M812" s="1358"/>
      <c r="N812" s="1358"/>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348"/>
      <c r="D813" s="1348"/>
      <c r="E813" s="1348"/>
      <c r="F813" s="1348"/>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55">
        <v>0</v>
      </c>
      <c r="P814" s="1356"/>
      <c r="Q814" s="1356"/>
      <c r="R814" s="1357"/>
      <c r="S814" s="163"/>
      <c r="T814" s="163" t="s">
        <v>1114</v>
      </c>
      <c r="U814" s="163"/>
      <c r="V814" s="163"/>
      <c r="AA814" s="1355">
        <v>0</v>
      </c>
      <c r="AB814" s="1356"/>
      <c r="AC814" s="1356"/>
      <c r="AD814" s="1357"/>
      <c r="AE814" s="163"/>
      <c r="AF814" s="3" t="s">
        <v>1115</v>
      </c>
      <c r="AK814" s="163"/>
      <c r="AL814" s="163"/>
      <c r="AM814" s="163"/>
      <c r="AN814" s="163"/>
      <c r="AO814" s="163"/>
      <c r="AP814" s="651"/>
      <c r="AQ814" s="651"/>
      <c r="AR814" s="1331" t="s">
        <v>348</v>
      </c>
      <c r="AS814" s="1331"/>
      <c r="AT814" s="1331"/>
      <c r="AU814" s="1331"/>
      <c r="AV814" s="1331"/>
      <c r="AW814" s="1331"/>
      <c r="AX814" s="1369" t="str">
        <f>'Control Panel'!B1634</f>
        <v>Not Available</v>
      </c>
      <c r="AY814" s="1369"/>
      <c r="AZ814" s="1369"/>
      <c r="BA814" s="1369"/>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55">
        <v>0</v>
      </c>
      <c r="P816" s="1356"/>
      <c r="Q816" s="1356"/>
      <c r="R816" s="1357"/>
      <c r="S816" s="641"/>
      <c r="T816" s="163" t="s">
        <v>1114</v>
      </c>
      <c r="U816" s="163"/>
      <c r="V816" s="163"/>
      <c r="AA816" s="1355">
        <v>0</v>
      </c>
      <c r="AB816" s="1356"/>
      <c r="AC816" s="1356"/>
      <c r="AD816" s="1357"/>
      <c r="AE816" s="163"/>
      <c r="AF816" s="3" t="s">
        <v>1115</v>
      </c>
      <c r="AK816" s="163"/>
      <c r="AL816" s="163"/>
      <c r="AM816" s="163"/>
      <c r="AN816" s="163"/>
      <c r="AO816" s="163"/>
      <c r="AP816" s="651"/>
      <c r="AQ816" s="651"/>
      <c r="AR816" s="1331" t="s">
        <v>350</v>
      </c>
      <c r="AS816" s="1331"/>
      <c r="AT816" s="1331"/>
      <c r="AU816" s="1331"/>
      <c r="AV816" s="1331"/>
      <c r="AW816" s="1331"/>
      <c r="AX816" s="1369" t="str">
        <f>'Control Panel'!E1634</f>
        <v>Not Available</v>
      </c>
      <c r="AY816" s="1369"/>
      <c r="AZ816" s="1369"/>
      <c r="BA816" s="1369"/>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63"/>
      <c r="Y819" s="1363"/>
      <c r="Z819" s="1363"/>
      <c r="AA819" s="1363"/>
      <c r="AB819" s="163"/>
      <c r="AC819" s="163"/>
      <c r="AD819" s="163"/>
      <c r="AE819" s="163"/>
      <c r="AF819" s="163"/>
      <c r="AG819" s="163"/>
      <c r="AH819" s="163"/>
      <c r="AI819" s="163"/>
      <c r="AJ819" s="163"/>
      <c r="AK819" s="163"/>
      <c r="AL819" s="163"/>
      <c r="AM819" s="163"/>
      <c r="AN819" s="1313" t="s">
        <v>1116</v>
      </c>
      <c r="AO819" s="1313"/>
      <c r="AP819" s="1313"/>
      <c r="AQ819" s="1313"/>
      <c r="AR819" s="1313"/>
      <c r="AS819" s="1313"/>
      <c r="AT819" s="1313"/>
      <c r="AU819" s="1313"/>
      <c r="AV819" s="1313"/>
      <c r="AW819" s="1313"/>
      <c r="AX819" s="1368" t="str">
        <f>'Control Panel'!B1635</f>
        <v>Not Available</v>
      </c>
      <c r="AY819" s="1368"/>
      <c r="AZ819" s="1368"/>
      <c r="BA819" s="1368"/>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349" t="s">
        <v>4136</v>
      </c>
      <c r="D822" s="1349"/>
      <c r="E822" s="1349"/>
      <c r="F822" s="1349"/>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348"/>
      <c r="D823" s="1348"/>
      <c r="E823" s="1348"/>
      <c r="F823" s="1348"/>
      <c r="G823" s="163"/>
      <c r="H823" s="163"/>
      <c r="I823" s="1351" t="s">
        <v>4138</v>
      </c>
      <c r="J823" s="1351"/>
      <c r="K823" s="1351"/>
      <c r="L823" s="1351"/>
      <c r="M823" s="1351"/>
      <c r="N823" s="1351"/>
      <c r="O823" s="1351"/>
      <c r="P823" s="1351"/>
      <c r="Q823" s="1351"/>
      <c r="R823" s="1351"/>
      <c r="S823" s="1351"/>
      <c r="T823" s="662"/>
      <c r="U823" s="662"/>
      <c r="V823" s="662"/>
      <c r="W823" s="662"/>
      <c r="X823" s="662"/>
      <c r="Y823" s="662"/>
      <c r="Z823" s="723"/>
      <c r="AA823" s="662"/>
      <c r="AB823" s="1378"/>
      <c r="AC823" s="1378"/>
      <c r="AD823" s="1378"/>
      <c r="AE823" s="1378"/>
      <c r="AF823" s="1378"/>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348"/>
      <c r="D824" s="1348"/>
      <c r="E824" s="1348"/>
      <c r="F824" s="1348"/>
      <c r="G824" s="163"/>
      <c r="H824" s="163"/>
      <c r="I824" s="1351"/>
      <c r="J824" s="1351"/>
      <c r="K824" s="1351"/>
      <c r="L824" s="1351"/>
      <c r="M824" s="1351"/>
      <c r="N824" s="1351"/>
      <c r="O824" s="1351"/>
      <c r="P824" s="1351"/>
      <c r="Q824" s="1351"/>
      <c r="R824" s="1351"/>
      <c r="S824" s="1351"/>
      <c r="T824" s="662"/>
      <c r="U824" s="662"/>
      <c r="V824" s="662"/>
      <c r="W824" s="662"/>
      <c r="X824" s="662"/>
      <c r="Y824" s="662"/>
      <c r="Z824" s="723"/>
      <c r="AA824" s="662"/>
      <c r="AB824" s="1378"/>
      <c r="AC824" s="1378"/>
      <c r="AD824" s="1378"/>
      <c r="AE824" s="1378"/>
      <c r="AF824" s="1378"/>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348"/>
      <c r="D825" s="1348"/>
      <c r="E825" s="1348"/>
      <c r="F825" s="1348"/>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348"/>
      <c r="D826" s="1348"/>
      <c r="E826" s="1348"/>
      <c r="F826" s="1348"/>
      <c r="G826" s="75"/>
      <c r="H826" s="163"/>
      <c r="I826" s="163"/>
      <c r="J826" s="75" t="s">
        <v>4138</v>
      </c>
      <c r="K826" s="76"/>
      <c r="L826" s="76"/>
      <c r="M826" s="76"/>
      <c r="N826" s="76"/>
      <c r="O826" s="76"/>
      <c r="P826" s="76"/>
      <c r="Q826" s="1355">
        <v>0</v>
      </c>
      <c r="R826" s="1356"/>
      <c r="S826" s="1356"/>
      <c r="T826" s="1357"/>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331"/>
      <c r="AR826" s="1331"/>
      <c r="AS826" s="1331"/>
      <c r="AT826" s="1331"/>
      <c r="AU826" s="1331"/>
      <c r="AV826" s="1331"/>
      <c r="AW826" s="1331"/>
      <c r="AX826" s="1370"/>
      <c r="AY826" s="1370"/>
      <c r="AZ826" s="1370"/>
      <c r="BA826" s="1370"/>
      <c r="BB826" s="163"/>
      <c r="BC826" s="8"/>
      <c r="BD826" s="175"/>
      <c r="BE826" s="782"/>
      <c r="BF826" s="175"/>
      <c r="BG826" s="175"/>
      <c r="BH826" s="175"/>
    </row>
    <row r="827" spans="1:85" s="4" customFormat="1" ht="9" customHeight="1">
      <c r="A827" s="779"/>
      <c r="B827" s="7"/>
      <c r="C827" s="1348"/>
      <c r="D827" s="1348"/>
      <c r="E827" s="1348"/>
      <c r="F827" s="1348"/>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97" t="s">
        <v>4139</v>
      </c>
      <c r="AO828" s="1297"/>
      <c r="AP828" s="1297"/>
      <c r="AQ828" s="1297"/>
      <c r="AR828" s="1297"/>
      <c r="AS828" s="1297"/>
      <c r="AT828" s="1297"/>
      <c r="AU828" s="1297"/>
      <c r="AV828" s="1297"/>
      <c r="AW828" s="1297"/>
      <c r="AX828" s="1377" t="str">
        <f>'Control Panel'!G1652</f>
        <v>Not Available</v>
      </c>
      <c r="AY828" s="1377"/>
      <c r="AZ828" s="1377"/>
      <c r="BA828" s="1377"/>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362" t="s">
        <v>7369</v>
      </c>
      <c r="D831" s="1362"/>
      <c r="E831" s="1362"/>
      <c r="F831" s="1362"/>
      <c r="G831" s="1362"/>
      <c r="H831" s="1362"/>
      <c r="I831" s="1362"/>
      <c r="J831" s="1362"/>
      <c r="K831" s="1362"/>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409"/>
      <c r="AY831" s="1409"/>
      <c r="AZ831" s="1409"/>
      <c r="BA831" s="1409"/>
      <c r="BB831" s="747"/>
      <c r="BC831" s="8"/>
      <c r="BD831" s="175"/>
      <c r="BE831" s="782"/>
      <c r="BF831" s="175"/>
      <c r="BG831" s="175"/>
      <c r="BH831" s="175"/>
    </row>
    <row r="832" spans="1:85" s="4" customFormat="1" ht="12.75" customHeight="1">
      <c r="A832" s="779"/>
      <c r="B832" s="7"/>
      <c r="C832" s="1362"/>
      <c r="D832" s="1362"/>
      <c r="E832" s="1362"/>
      <c r="F832" s="1362"/>
      <c r="G832" s="1362"/>
      <c r="H832" s="1362"/>
      <c r="I832" s="1362"/>
      <c r="J832" s="1362"/>
      <c r="K832" s="1362"/>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409"/>
      <c r="AY832" s="1409"/>
      <c r="AZ832" s="1409"/>
      <c r="BA832" s="1409"/>
      <c r="BB832" s="747"/>
      <c r="BC832" s="8"/>
      <c r="BD832" s="175"/>
      <c r="BE832" s="782"/>
      <c r="BF832" s="175"/>
      <c r="BG832" s="175"/>
      <c r="BH832" s="175"/>
    </row>
    <row r="834" spans="1:85" ht="0" hidden="1" customHeight="1">
      <c r="Q834" s="88">
        <v>0</v>
      </c>
    </row>
    <row r="845" spans="1:85" s="3" customFormat="1" ht="19.5" customHeight="1">
      <c r="A845" s="779"/>
      <c r="B845" s="578"/>
      <c r="C845" s="1359" t="s">
        <v>7370</v>
      </c>
      <c r="D845" s="1359"/>
      <c r="E845" s="1359"/>
      <c r="F845" s="1359"/>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359"/>
      <c r="D846" s="1359"/>
      <c r="E846" s="1359"/>
      <c r="F846" s="1359"/>
      <c r="G846" s="163"/>
      <c r="H846" s="163"/>
      <c r="I846" s="1358" t="s">
        <v>7371</v>
      </c>
      <c r="J846" s="1358"/>
      <c r="K846" s="1358"/>
      <c r="L846" s="1358"/>
      <c r="M846" s="1358"/>
      <c r="N846" s="1358"/>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359"/>
      <c r="D847" s="1359"/>
      <c r="E847" s="1359"/>
      <c r="F847" s="1359"/>
      <c r="G847" s="163"/>
      <c r="H847" s="163"/>
      <c r="I847" s="1358"/>
      <c r="J847" s="1358"/>
      <c r="K847" s="1358"/>
      <c r="L847" s="1358"/>
      <c r="M847" s="1358"/>
      <c r="N847" s="1358"/>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359"/>
      <c r="D848" s="1359"/>
      <c r="E848" s="1359"/>
      <c r="F848" s="1359"/>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401" t="s">
        <v>7410</v>
      </c>
      <c r="P849" s="1401"/>
      <c r="Q849" s="1401"/>
      <c r="R849" s="1401"/>
      <c r="S849" s="163"/>
      <c r="T849" s="163" t="s">
        <v>7409</v>
      </c>
      <c r="U849" s="163"/>
      <c r="AH849" s="163"/>
      <c r="AI849" s="163"/>
      <c r="AJ849" s="163"/>
      <c r="AK849" s="163"/>
      <c r="AL849" s="163"/>
      <c r="AM849" s="163"/>
      <c r="AN849" s="1216"/>
      <c r="AO849" s="1216"/>
      <c r="AP849" s="1216"/>
      <c r="AQ849" s="1216"/>
      <c r="AR849" s="1331" t="s">
        <v>349</v>
      </c>
      <c r="AS849" s="1331"/>
      <c r="AT849" s="1331"/>
      <c r="AU849" s="1331"/>
      <c r="AV849" s="1331"/>
      <c r="AW849" s="1331"/>
      <c r="AX849" s="1369" t="str">
        <f>'Control Panel'!H1656</f>
        <v>Free</v>
      </c>
      <c r="AY849" s="1369"/>
      <c r="AZ849" s="1369"/>
      <c r="BA849" s="1369"/>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55">
        <v>0</v>
      </c>
      <c r="P851" s="1356"/>
      <c r="Q851" s="1356"/>
      <c r="R851" s="1357"/>
      <c r="S851" s="163"/>
      <c r="T851" s="163" t="s">
        <v>7409</v>
      </c>
      <c r="U851" s="163"/>
      <c r="AH851" s="163"/>
      <c r="AI851" s="163"/>
      <c r="AJ851" s="163"/>
      <c r="AK851" s="163"/>
      <c r="AL851" s="163"/>
      <c r="AM851" s="163"/>
      <c r="AN851" s="1216"/>
      <c r="AO851" s="1216"/>
      <c r="AP851" s="1216"/>
      <c r="AQ851" s="1216"/>
      <c r="AR851" s="1331" t="s">
        <v>1112</v>
      </c>
      <c r="AS851" s="1331"/>
      <c r="AT851" s="1331"/>
      <c r="AU851" s="1331"/>
      <c r="AV851" s="1331"/>
      <c r="AW851" s="1331"/>
      <c r="AX851" s="1369">
        <f>'Control Panel'!H1658</f>
        <v>0</v>
      </c>
      <c r="AY851" s="1369"/>
      <c r="AZ851" s="1369"/>
      <c r="BA851" s="1369"/>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63"/>
      <c r="Y854" s="1363"/>
      <c r="Z854" s="1363"/>
      <c r="AA854" s="1363"/>
      <c r="AB854" s="163"/>
      <c r="AC854" s="163"/>
      <c r="AD854" s="163"/>
      <c r="AE854" s="163"/>
      <c r="AF854" s="163"/>
      <c r="AG854" s="163"/>
      <c r="AH854" s="163"/>
      <c r="AI854" s="163"/>
      <c r="AJ854" s="163"/>
      <c r="AK854" s="163"/>
      <c r="AL854" s="163"/>
      <c r="AM854" s="163"/>
      <c r="AN854" s="1313" t="s">
        <v>7418</v>
      </c>
      <c r="AO854" s="1313"/>
      <c r="AP854" s="1313"/>
      <c r="AQ854" s="1313"/>
      <c r="AR854" s="1313"/>
      <c r="AS854" s="1313"/>
      <c r="AT854" s="1313"/>
      <c r="AU854" s="1313"/>
      <c r="AV854" s="1313"/>
      <c r="AW854" s="1313"/>
      <c r="AX854" s="1368">
        <f>SUM(AX849:BA851)</f>
        <v>0</v>
      </c>
      <c r="AY854" s="1368"/>
      <c r="AZ854" s="1368"/>
      <c r="BA854" s="1368"/>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362" t="s">
        <v>12</v>
      </c>
      <c r="D857" s="1362"/>
      <c r="E857" s="1362"/>
      <c r="F857" s="1362"/>
      <c r="G857" s="1362"/>
      <c r="H857" s="1362"/>
      <c r="I857" s="1362"/>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409"/>
      <c r="AY857" s="1409"/>
      <c r="AZ857" s="1409"/>
      <c r="BA857" s="1409"/>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362"/>
      <c r="D858" s="1362"/>
      <c r="E858" s="1362"/>
      <c r="F858" s="1362"/>
      <c r="G858" s="1362"/>
      <c r="H858" s="1362"/>
      <c r="I858" s="1362"/>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409"/>
      <c r="AY858" s="1409"/>
      <c r="AZ858" s="1409"/>
      <c r="BA858" s="1409"/>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348" t="s">
        <v>12</v>
      </c>
      <c r="D860" s="1348"/>
      <c r="E860" s="1348"/>
      <c r="F860" s="1348"/>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348"/>
      <c r="D861" s="1348"/>
      <c r="E861" s="1348"/>
      <c r="F861" s="1348"/>
      <c r="I861" s="1411" t="s">
        <v>362</v>
      </c>
      <c r="J861" s="1411"/>
      <c r="K861" s="1411"/>
      <c r="L861" s="1411"/>
      <c r="M861" s="1411"/>
      <c r="N861" s="1411"/>
      <c r="O861" s="1411"/>
      <c r="P861" s="1411"/>
      <c r="Q861" s="1410" t="s">
        <v>13</v>
      </c>
      <c r="R861" s="1410"/>
      <c r="S861" s="1410"/>
      <c r="T861" s="1410"/>
      <c r="U861" s="1410"/>
      <c r="V861" s="1410"/>
      <c r="W861" s="1410"/>
      <c r="X861" s="83"/>
      <c r="Y861" s="163"/>
      <c r="Z861" s="163"/>
      <c r="AA861" s="163"/>
      <c r="AR861" s="1313" t="s">
        <v>361</v>
      </c>
      <c r="AS861" s="1313"/>
      <c r="AT861" s="1313"/>
      <c r="AU861" s="1313"/>
      <c r="AV861" s="1313"/>
      <c r="AW861" s="1313"/>
      <c r="AX861" s="1467">
        <f>'Control Panel'!E1030</f>
        <v>0</v>
      </c>
      <c r="AY861" s="1467"/>
      <c r="AZ861" s="1467"/>
      <c r="BA861" s="1467"/>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362" t="s">
        <v>145</v>
      </c>
      <c r="D864" s="1362"/>
      <c r="E864" s="1362"/>
      <c r="F864" s="1362"/>
      <c r="G864" s="1362"/>
      <c r="H864" s="1362"/>
      <c r="I864" s="1362"/>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362"/>
      <c r="AY864" s="1362"/>
      <c r="AZ864" s="1362"/>
      <c r="BA864" s="1362"/>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362"/>
      <c r="D865" s="1362"/>
      <c r="E865" s="1362"/>
      <c r="F865" s="1362"/>
      <c r="G865" s="1362"/>
      <c r="H865" s="1362"/>
      <c r="I865" s="1362"/>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362"/>
      <c r="AY865" s="1362"/>
      <c r="AZ865" s="1362"/>
      <c r="BA865" s="1362"/>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348" t="s">
        <v>144</v>
      </c>
      <c r="D867" s="1348"/>
      <c r="E867" s="1348"/>
      <c r="F867" s="1348"/>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348"/>
      <c r="D868" s="1348"/>
      <c r="E868" s="1348"/>
      <c r="F868" s="1348"/>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348"/>
      <c r="D869" s="1348"/>
      <c r="E869" s="1348"/>
      <c r="F869" s="1348"/>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348"/>
      <c r="D870" s="1348"/>
      <c r="E870" s="1348"/>
      <c r="F870" s="1348"/>
      <c r="G870" s="226"/>
      <c r="J870" s="1363"/>
      <c r="K870" s="1363"/>
      <c r="L870" s="1363"/>
      <c r="M870" s="1363"/>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02" t="s">
        <v>292</v>
      </c>
      <c r="D874" s="1403"/>
      <c r="E874" s="1403"/>
      <c r="F874" s="1403"/>
      <c r="G874" s="1403"/>
      <c r="H874" s="727"/>
      <c r="I874" s="727"/>
      <c r="J874" s="727"/>
      <c r="K874" s="1413"/>
      <c r="L874" s="1413"/>
      <c r="M874" s="1413"/>
      <c r="N874" s="1413"/>
      <c r="O874" s="1413"/>
      <c r="P874" s="1413"/>
      <c r="Q874" s="1413"/>
      <c r="R874" s="1413"/>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04"/>
      <c r="D875" s="1405"/>
      <c r="E875" s="1405"/>
      <c r="F875" s="1405"/>
      <c r="G875" s="1405"/>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04"/>
      <c r="D876" s="1405"/>
      <c r="E876" s="1405"/>
      <c r="F876" s="1405"/>
      <c r="G876" s="1405"/>
      <c r="H876" s="51"/>
      <c r="I876" s="163"/>
      <c r="J876" s="1320">
        <f>IFERROR(SUM(AX861,AX794,AX777,AX764,AX725,AX714,AX700,AX686,AX674,AX643,AX632,AX561,AX537,AX525,AX515,AX451, AX487, AX427,AX415,AX388,AX381,AX374,AX285,AX253,AX239,AX191,AX150,AX114,AX77,AX42,AX819,AX477,AX469,AX458, AX265,AX585,AX208,AX217,AX752, AX157,AX828, AX807, AX740, AX573, AX296, AX547,AX607,AX854,AX305),"Contact Us")</f>
        <v>850.53899999999999</v>
      </c>
      <c r="K876" s="1320"/>
      <c r="L876" s="1320"/>
      <c r="M876" s="1320"/>
      <c r="N876" s="1320"/>
      <c r="O876" s="1320"/>
      <c r="P876" s="1320"/>
      <c r="Q876" s="1320"/>
      <c r="R876" s="1320"/>
      <c r="S876" s="1320"/>
      <c r="T876" s="1320"/>
      <c r="U876" s="1320"/>
      <c r="V876" s="1320"/>
      <c r="W876" s="1320"/>
      <c r="X876" s="1320"/>
      <c r="Y876" s="163"/>
      <c r="Z876" s="163"/>
      <c r="AA876" s="1320">
        <f>IFERROR(J876*12,"Contact Us")</f>
        <v>10206.468000000001</v>
      </c>
      <c r="AB876" s="1320"/>
      <c r="AC876" s="1320"/>
      <c r="AD876" s="1320"/>
      <c r="AE876" s="1320"/>
      <c r="AF876" s="1320"/>
      <c r="AG876" s="1320"/>
      <c r="AH876" s="1320"/>
      <c r="AI876" s="1320"/>
      <c r="AJ876" s="1320"/>
      <c r="AK876" s="1320"/>
      <c r="AL876" s="1320"/>
      <c r="AM876" s="1320"/>
      <c r="AN876" s="1320"/>
      <c r="AO876" s="1320"/>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04"/>
      <c r="D877" s="1405"/>
      <c r="E877" s="1405"/>
      <c r="F877" s="1405"/>
      <c r="G877" s="1405"/>
      <c r="H877" s="51"/>
      <c r="I877" s="163"/>
      <c r="J877" s="1320"/>
      <c r="K877" s="1320"/>
      <c r="L877" s="1320"/>
      <c r="M877" s="1320"/>
      <c r="N877" s="1320"/>
      <c r="O877" s="1320"/>
      <c r="P877" s="1320"/>
      <c r="Q877" s="1320"/>
      <c r="R877" s="1320"/>
      <c r="S877" s="1320"/>
      <c r="T877" s="1320"/>
      <c r="U877" s="1320"/>
      <c r="V877" s="1320"/>
      <c r="W877" s="1320"/>
      <c r="X877" s="1320"/>
      <c r="Y877" s="163"/>
      <c r="Z877" s="163"/>
      <c r="AA877" s="1320"/>
      <c r="AB877" s="1320"/>
      <c r="AC877" s="1320"/>
      <c r="AD877" s="1320"/>
      <c r="AE877" s="1320"/>
      <c r="AF877" s="1320"/>
      <c r="AG877" s="1320"/>
      <c r="AH877" s="1320"/>
      <c r="AI877" s="1320"/>
      <c r="AJ877" s="1320"/>
      <c r="AK877" s="1320"/>
      <c r="AL877" s="1320"/>
      <c r="AM877" s="1320"/>
      <c r="AN877" s="1320"/>
      <c r="AO877" s="1320"/>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04"/>
      <c r="D878" s="1405"/>
      <c r="E878" s="1405"/>
      <c r="F878" s="1405"/>
      <c r="G878" s="1405"/>
      <c r="H878" s="51"/>
      <c r="I878" s="163"/>
      <c r="J878" s="1408" t="str">
        <f>VLOOKUP('FX Card'!$F$1,'FX Card'!$A$2:$B$27,2,FALSE)</f>
        <v>United States Dollar (USD)</v>
      </c>
      <c r="K878" s="1408"/>
      <c r="L878" s="1408"/>
      <c r="M878" s="1408"/>
      <c r="N878" s="1408"/>
      <c r="O878" s="1408"/>
      <c r="P878" s="1408"/>
      <c r="Q878" s="163"/>
      <c r="R878" s="163"/>
      <c r="S878" s="163"/>
      <c r="T878" s="163"/>
      <c r="U878" s="163"/>
      <c r="V878" s="163"/>
      <c r="W878" s="163"/>
      <c r="X878" s="163"/>
      <c r="Y878" s="163"/>
      <c r="Z878" s="163"/>
      <c r="AA878" s="1408" t="str">
        <f>VLOOKUP('FX Card'!$F$1,'FX Card'!$A$2:$B$27,2,FALSE)</f>
        <v>United States Dollar (USD)</v>
      </c>
      <c r="AB878" s="1408"/>
      <c r="AC878" s="1408"/>
      <c r="AD878" s="1408"/>
      <c r="AE878" s="1408"/>
      <c r="AF878" s="1408"/>
      <c r="AG878" s="1408"/>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06"/>
      <c r="D879" s="1407"/>
      <c r="E879" s="1407"/>
      <c r="F879" s="1407"/>
      <c r="G879" s="1407"/>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25"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295" t="s">
        <v>626</v>
      </c>
      <c r="D881" s="1295"/>
      <c r="E881" s="1295"/>
      <c r="F881" s="1295"/>
      <c r="G881" s="1295"/>
      <c r="H881" s="1295"/>
      <c r="I881" s="1295"/>
      <c r="J881" s="1295"/>
      <c r="K881" s="1295"/>
      <c r="L881" s="1295"/>
      <c r="M881" s="1295"/>
      <c r="N881" s="1295"/>
      <c r="O881" s="1295"/>
      <c r="P881" s="1295"/>
      <c r="Q881" s="1295"/>
      <c r="R881" s="1295"/>
      <c r="S881" s="1295"/>
      <c r="T881" s="1295"/>
      <c r="U881" s="1295"/>
      <c r="V881" s="1295"/>
      <c r="W881" s="1295"/>
      <c r="X881" s="1295"/>
      <c r="Y881" s="1295"/>
      <c r="Z881" s="1295"/>
      <c r="AA881" s="1295"/>
      <c r="AB881" s="1295"/>
      <c r="AC881" s="1295"/>
      <c r="AD881" s="1295"/>
      <c r="AE881" s="1295"/>
      <c r="AF881" s="1295"/>
      <c r="AG881" s="1295"/>
      <c r="AH881" s="1295"/>
      <c r="AI881" s="1295"/>
      <c r="AJ881" s="1295"/>
      <c r="AK881" s="1295"/>
      <c r="AL881" s="1295"/>
      <c r="AM881" s="1295"/>
      <c r="AN881" s="1295"/>
      <c r="AO881" s="1295"/>
      <c r="AP881" s="1295"/>
      <c r="AQ881" s="1295"/>
      <c r="AR881" s="1295"/>
      <c r="AS881" s="1295"/>
      <c r="AT881" s="1295"/>
      <c r="AU881" s="1295"/>
      <c r="AV881" s="1295"/>
      <c r="AW881" s="1295"/>
      <c r="AX881" s="1295"/>
      <c r="AY881" s="1295"/>
      <c r="AZ881" s="1295"/>
      <c r="BA881" s="1295"/>
      <c r="BB881" s="357"/>
      <c r="BC881" s="358"/>
      <c r="BD881" s="175"/>
      <c r="BE881" s="782"/>
      <c r="BF881" s="175"/>
      <c r="BG881" s="175"/>
      <c r="BH881" s="175"/>
    </row>
    <row r="882" spans="1:83" s="4" customFormat="1" ht="16.5" hidden="1">
      <c r="A882" s="779"/>
      <c r="B882" s="356"/>
      <c r="C882" s="1295"/>
      <c r="D882" s="1295"/>
      <c r="E882" s="1295"/>
      <c r="F882" s="1295"/>
      <c r="G882" s="1295"/>
      <c r="H882" s="1295"/>
      <c r="I882" s="1295"/>
      <c r="J882" s="1295"/>
      <c r="K882" s="1295"/>
      <c r="L882" s="1295"/>
      <c r="M882" s="1295"/>
      <c r="N882" s="1295"/>
      <c r="O882" s="1295"/>
      <c r="P882" s="1295"/>
      <c r="Q882" s="1295"/>
      <c r="R882" s="1295"/>
      <c r="S882" s="1295"/>
      <c r="T882" s="1295"/>
      <c r="U882" s="1295"/>
      <c r="V882" s="1295"/>
      <c r="W882" s="1295"/>
      <c r="X882" s="1295"/>
      <c r="Y882" s="1295"/>
      <c r="Z882" s="1295"/>
      <c r="AA882" s="1295"/>
      <c r="AB882" s="1295"/>
      <c r="AC882" s="1295"/>
      <c r="AD882" s="1295"/>
      <c r="AE882" s="1295"/>
      <c r="AF882" s="1295"/>
      <c r="AG882" s="1295"/>
      <c r="AH882" s="1295"/>
      <c r="AI882" s="1295"/>
      <c r="AJ882" s="1295"/>
      <c r="AK882" s="1295"/>
      <c r="AL882" s="1295"/>
      <c r="AM882" s="1295"/>
      <c r="AN882" s="1295"/>
      <c r="AO882" s="1295"/>
      <c r="AP882" s="1295"/>
      <c r="AQ882" s="1295"/>
      <c r="AR882" s="1295"/>
      <c r="AS882" s="1295"/>
      <c r="AT882" s="1295"/>
      <c r="AU882" s="1295"/>
      <c r="AV882" s="1295"/>
      <c r="AW882" s="1295"/>
      <c r="AX882" s="1295"/>
      <c r="AY882" s="1295"/>
      <c r="AZ882" s="1295"/>
      <c r="BA882" s="1295"/>
      <c r="BB882" s="357"/>
      <c r="BC882" s="358"/>
      <c r="BD882" s="175"/>
      <c r="BE882" s="782"/>
      <c r="BF882" s="175"/>
      <c r="BG882" s="175"/>
      <c r="BH882" s="175"/>
    </row>
    <row r="883" spans="1:83" s="4" customFormat="1" ht="16.5" customHeight="1">
      <c r="A883" s="779"/>
      <c r="B883" s="356"/>
      <c r="C883" s="1295"/>
      <c r="D883" s="1295"/>
      <c r="E883" s="1295"/>
      <c r="F883" s="1295"/>
      <c r="G883" s="1295"/>
      <c r="H883" s="1295"/>
      <c r="I883" s="1295"/>
      <c r="J883" s="1295"/>
      <c r="K883" s="1295"/>
      <c r="L883" s="1295"/>
      <c r="M883" s="1295"/>
      <c r="N883" s="1295"/>
      <c r="O883" s="1295"/>
      <c r="P883" s="1295"/>
      <c r="Q883" s="1295"/>
      <c r="R883" s="1295"/>
      <c r="S883" s="1295"/>
      <c r="T883" s="1295"/>
      <c r="U883" s="1295"/>
      <c r="V883" s="1295"/>
      <c r="W883" s="1295"/>
      <c r="X883" s="1295"/>
      <c r="Y883" s="1295"/>
      <c r="Z883" s="1295"/>
      <c r="AA883" s="1295"/>
      <c r="AB883" s="1295"/>
      <c r="AC883" s="1295"/>
      <c r="AD883" s="1295"/>
      <c r="AE883" s="1295"/>
      <c r="AF883" s="1295"/>
      <c r="AG883" s="1295"/>
      <c r="AH883" s="1295"/>
      <c r="AI883" s="1295"/>
      <c r="AJ883" s="1295"/>
      <c r="AK883" s="1295"/>
      <c r="AL883" s="1295"/>
      <c r="AM883" s="1295"/>
      <c r="AN883" s="1295"/>
      <c r="AO883" s="1295"/>
      <c r="AP883" s="1295"/>
      <c r="AQ883" s="1295"/>
      <c r="AR883" s="1295"/>
      <c r="AS883" s="1295"/>
      <c r="AT883" s="1295"/>
      <c r="AU883" s="1295"/>
      <c r="AV883" s="1295"/>
      <c r="AW883" s="1295"/>
      <c r="AX883" s="1295"/>
      <c r="AY883" s="1295"/>
      <c r="AZ883" s="1295"/>
      <c r="BA883" s="1295"/>
      <c r="BB883" s="357"/>
      <c r="BC883" s="358"/>
      <c r="BE883" s="774"/>
    </row>
    <row r="884" spans="1:83" s="4" customFormat="1" ht="16.5">
      <c r="A884" s="779"/>
      <c r="B884" s="356"/>
      <c r="C884" s="1295"/>
      <c r="D884" s="1295"/>
      <c r="E884" s="1295"/>
      <c r="F884" s="1295"/>
      <c r="G884" s="1295"/>
      <c r="H884" s="1295"/>
      <c r="I884" s="1295"/>
      <c r="J884" s="1295"/>
      <c r="K884" s="1295"/>
      <c r="L884" s="1295"/>
      <c r="M884" s="1295"/>
      <c r="N884" s="1295"/>
      <c r="O884" s="1295"/>
      <c r="P884" s="1295"/>
      <c r="Q884" s="1295"/>
      <c r="R884" s="1295"/>
      <c r="S884" s="1295"/>
      <c r="T884" s="1295"/>
      <c r="U884" s="1295"/>
      <c r="V884" s="1295"/>
      <c r="W884" s="1295"/>
      <c r="X884" s="1295"/>
      <c r="Y884" s="1295"/>
      <c r="Z884" s="1295"/>
      <c r="AA884" s="1295"/>
      <c r="AB884" s="1295"/>
      <c r="AC884" s="1295"/>
      <c r="AD884" s="1295"/>
      <c r="AE884" s="1295"/>
      <c r="AF884" s="1295"/>
      <c r="AG884" s="1295"/>
      <c r="AH884" s="1295"/>
      <c r="AI884" s="1295"/>
      <c r="AJ884" s="1295"/>
      <c r="AK884" s="1295"/>
      <c r="AL884" s="1295"/>
      <c r="AM884" s="1295"/>
      <c r="AN884" s="1295"/>
      <c r="AO884" s="1295"/>
      <c r="AP884" s="1295"/>
      <c r="AQ884" s="1295"/>
      <c r="AR884" s="1295"/>
      <c r="AS884" s="1295"/>
      <c r="AT884" s="1295"/>
      <c r="AU884" s="1295"/>
      <c r="AV884" s="1295"/>
      <c r="AW884" s="1295"/>
      <c r="AX884" s="1295"/>
      <c r="AY884" s="1295"/>
      <c r="AZ884" s="1295"/>
      <c r="BA884" s="1295"/>
      <c r="BB884" s="357"/>
      <c r="BC884" s="358"/>
      <c r="BE884" s="774"/>
    </row>
    <row r="885" spans="1:83" s="4" customFormat="1" ht="30" customHeight="1">
      <c r="A885" s="779"/>
      <c r="B885" s="356"/>
      <c r="C885" s="1400" t="s">
        <v>4706</v>
      </c>
      <c r="D885" s="1400"/>
      <c r="E885" s="1400"/>
      <c r="F885" s="1400"/>
      <c r="G885" s="1400"/>
      <c r="H885" s="1400"/>
      <c r="I885" s="1400"/>
      <c r="J885" s="1400"/>
      <c r="K885" s="1400"/>
      <c r="L885" s="1400"/>
      <c r="M885" s="1400"/>
      <c r="N885" s="1400"/>
      <c r="O885" s="1400"/>
      <c r="P885" s="1400"/>
      <c r="Q885" s="1400"/>
      <c r="R885" s="1400"/>
      <c r="S885" s="1400"/>
      <c r="T885" s="1400"/>
      <c r="U885" s="1400"/>
      <c r="V885" s="1400"/>
      <c r="W885" s="1400"/>
      <c r="X885" s="1400"/>
      <c r="Y885" s="1400"/>
      <c r="Z885" s="1400"/>
      <c r="AA885" s="1400"/>
      <c r="AB885" s="1400"/>
      <c r="AC885" s="1400"/>
      <c r="AD885" s="1400"/>
      <c r="AE885" s="1400"/>
      <c r="AF885" s="1400"/>
      <c r="AG885" s="1400"/>
      <c r="AH885" s="1400"/>
      <c r="AI885" s="1400"/>
      <c r="AJ885" s="1400"/>
      <c r="AK885" s="1400"/>
      <c r="AL885" s="1400"/>
      <c r="AM885" s="1400"/>
      <c r="AN885" s="1400"/>
      <c r="AO885" s="1400"/>
      <c r="AP885" s="1400"/>
      <c r="AQ885" s="1400"/>
      <c r="AR885" s="1400"/>
      <c r="AS885" s="1400"/>
      <c r="AT885" s="1400"/>
      <c r="AU885" s="1400"/>
      <c r="AV885" s="1400"/>
      <c r="AW885" s="1400"/>
      <c r="AX885" s="1400"/>
      <c r="AY885" s="1400"/>
      <c r="AZ885" s="1400"/>
      <c r="BA885" s="1400"/>
      <c r="BB885" s="357"/>
      <c r="BC885" s="358"/>
      <c r="BE885" s="774"/>
    </row>
    <row r="886" spans="1:83" s="4" customFormat="1" ht="25.5" customHeight="1">
      <c r="A886" s="779"/>
      <c r="B886" s="356"/>
      <c r="C886" s="1400"/>
      <c r="D886" s="1400"/>
      <c r="E886" s="1400"/>
      <c r="F886" s="1400"/>
      <c r="G886" s="1400"/>
      <c r="H886" s="1400"/>
      <c r="I886" s="1400"/>
      <c r="J886" s="1400"/>
      <c r="K886" s="1400"/>
      <c r="L886" s="1400"/>
      <c r="M886" s="1400"/>
      <c r="N886" s="1400"/>
      <c r="O886" s="1400"/>
      <c r="P886" s="1400"/>
      <c r="Q886" s="1400"/>
      <c r="R886" s="1400"/>
      <c r="S886" s="1400"/>
      <c r="T886" s="1400"/>
      <c r="U886" s="1400"/>
      <c r="V886" s="1400"/>
      <c r="W886" s="1400"/>
      <c r="X886" s="1400"/>
      <c r="Y886" s="1400"/>
      <c r="Z886" s="1400"/>
      <c r="AA886" s="1400"/>
      <c r="AB886" s="1400"/>
      <c r="AC886" s="1400"/>
      <c r="AD886" s="1400"/>
      <c r="AE886" s="1400"/>
      <c r="AF886" s="1400"/>
      <c r="AG886" s="1400"/>
      <c r="AH886" s="1400"/>
      <c r="AI886" s="1400"/>
      <c r="AJ886" s="1400"/>
      <c r="AK886" s="1400"/>
      <c r="AL886" s="1400"/>
      <c r="AM886" s="1400"/>
      <c r="AN886" s="1400"/>
      <c r="AO886" s="1400"/>
      <c r="AP886" s="1400"/>
      <c r="AQ886" s="1400"/>
      <c r="AR886" s="1400"/>
      <c r="AS886" s="1400"/>
      <c r="AT886" s="1400"/>
      <c r="AU886" s="1400"/>
      <c r="AV886" s="1400"/>
      <c r="AW886" s="1400"/>
      <c r="AX886" s="1400"/>
      <c r="AY886" s="1400"/>
      <c r="AZ886" s="1400"/>
      <c r="BA886" s="1400"/>
      <c r="BB886" s="357"/>
      <c r="BC886" s="358"/>
      <c r="BE886" s="774"/>
    </row>
    <row r="887" spans="1:83" s="4" customFormat="1" ht="25.5" customHeight="1">
      <c r="A887" s="779"/>
      <c r="B887" s="356"/>
      <c r="C887" s="1400"/>
      <c r="D887" s="1400"/>
      <c r="E887" s="1400"/>
      <c r="F887" s="1400"/>
      <c r="G887" s="1400"/>
      <c r="H887" s="1400"/>
      <c r="I887" s="1400"/>
      <c r="J887" s="1400"/>
      <c r="K887" s="1400"/>
      <c r="L887" s="1400"/>
      <c r="M887" s="1400"/>
      <c r="N887" s="1400"/>
      <c r="O887" s="1400"/>
      <c r="P887" s="1400"/>
      <c r="Q887" s="1400"/>
      <c r="R887" s="1400"/>
      <c r="S887" s="1400"/>
      <c r="T887" s="1400"/>
      <c r="U887" s="1400"/>
      <c r="V887" s="1400"/>
      <c r="W887" s="1400"/>
      <c r="X887" s="1400"/>
      <c r="Y887" s="1400"/>
      <c r="Z887" s="1400"/>
      <c r="AA887" s="1400"/>
      <c r="AB887" s="1400"/>
      <c r="AC887" s="1400"/>
      <c r="AD887" s="1400"/>
      <c r="AE887" s="1400"/>
      <c r="AF887" s="1400"/>
      <c r="AG887" s="1400"/>
      <c r="AH887" s="1400"/>
      <c r="AI887" s="1400"/>
      <c r="AJ887" s="1400"/>
      <c r="AK887" s="1400"/>
      <c r="AL887" s="1400"/>
      <c r="AM887" s="1400"/>
      <c r="AN887" s="1400"/>
      <c r="AO887" s="1400"/>
      <c r="AP887" s="1400"/>
      <c r="AQ887" s="1400"/>
      <c r="AR887" s="1400"/>
      <c r="AS887" s="1400"/>
      <c r="AT887" s="1400"/>
      <c r="AU887" s="1400"/>
      <c r="AV887" s="1400"/>
      <c r="AW887" s="1400"/>
      <c r="AX887" s="1400"/>
      <c r="AY887" s="1400"/>
      <c r="AZ887" s="1400"/>
      <c r="BA887" s="1400"/>
      <c r="BB887" s="357"/>
      <c r="BC887" s="358"/>
      <c r="BE887" s="774"/>
    </row>
    <row r="888" spans="1:83" s="4" customFormat="1" ht="25.5" customHeight="1">
      <c r="A888" s="779"/>
      <c r="B888" s="356"/>
      <c r="C888" s="1400"/>
      <c r="D888" s="1400"/>
      <c r="E888" s="1400"/>
      <c r="F888" s="1400"/>
      <c r="G888" s="1400"/>
      <c r="H888" s="1400"/>
      <c r="I888" s="1400"/>
      <c r="J888" s="1400"/>
      <c r="K888" s="1400"/>
      <c r="L888" s="1400"/>
      <c r="M888" s="1400"/>
      <c r="N888" s="1400"/>
      <c r="O888" s="1400"/>
      <c r="P888" s="1400"/>
      <c r="Q888" s="1400"/>
      <c r="R888" s="1400"/>
      <c r="S888" s="1400"/>
      <c r="T888" s="1400"/>
      <c r="U888" s="1400"/>
      <c r="V888" s="1400"/>
      <c r="W888" s="1400"/>
      <c r="X888" s="1400"/>
      <c r="Y888" s="1400"/>
      <c r="Z888" s="1400"/>
      <c r="AA888" s="1400"/>
      <c r="AB888" s="1400"/>
      <c r="AC888" s="1400"/>
      <c r="AD888" s="1400"/>
      <c r="AE888" s="1400"/>
      <c r="AF888" s="1400"/>
      <c r="AG888" s="1400"/>
      <c r="AH888" s="1400"/>
      <c r="AI888" s="1400"/>
      <c r="AJ888" s="1400"/>
      <c r="AK888" s="1400"/>
      <c r="AL888" s="1400"/>
      <c r="AM888" s="1400"/>
      <c r="AN888" s="1400"/>
      <c r="AO888" s="1400"/>
      <c r="AP888" s="1400"/>
      <c r="AQ888" s="1400"/>
      <c r="AR888" s="1400"/>
      <c r="AS888" s="1400"/>
      <c r="AT888" s="1400"/>
      <c r="AU888" s="1400"/>
      <c r="AV888" s="1400"/>
      <c r="AW888" s="1400"/>
      <c r="AX888" s="1400"/>
      <c r="AY888" s="1400"/>
      <c r="AZ888" s="1400"/>
      <c r="BA888" s="1400"/>
      <c r="BB888" s="357"/>
      <c r="BC888" s="358"/>
      <c r="BE888" s="774"/>
    </row>
    <row r="889" spans="1:83" s="4" customFormat="1" ht="25.5" customHeight="1">
      <c r="A889" s="779"/>
      <c r="B889" s="356"/>
      <c r="C889" s="1400"/>
      <c r="D889" s="1400"/>
      <c r="E889" s="1400"/>
      <c r="F889" s="1400"/>
      <c r="G889" s="1400"/>
      <c r="H889" s="1400"/>
      <c r="I889" s="1400"/>
      <c r="J889" s="1400"/>
      <c r="K889" s="1400"/>
      <c r="L889" s="1400"/>
      <c r="M889" s="1400"/>
      <c r="N889" s="1400"/>
      <c r="O889" s="1400"/>
      <c r="P889" s="1400"/>
      <c r="Q889" s="1400"/>
      <c r="R889" s="1400"/>
      <c r="S889" s="1400"/>
      <c r="T889" s="1400"/>
      <c r="U889" s="1400"/>
      <c r="V889" s="1400"/>
      <c r="W889" s="1400"/>
      <c r="X889" s="1400"/>
      <c r="Y889" s="1400"/>
      <c r="Z889" s="1400"/>
      <c r="AA889" s="1400"/>
      <c r="AB889" s="1400"/>
      <c r="AC889" s="1400"/>
      <c r="AD889" s="1400"/>
      <c r="AE889" s="1400"/>
      <c r="AF889" s="1400"/>
      <c r="AG889" s="1400"/>
      <c r="AH889" s="1400"/>
      <c r="AI889" s="1400"/>
      <c r="AJ889" s="1400"/>
      <c r="AK889" s="1400"/>
      <c r="AL889" s="1400"/>
      <c r="AM889" s="1400"/>
      <c r="AN889" s="1400"/>
      <c r="AO889" s="1400"/>
      <c r="AP889" s="1400"/>
      <c r="AQ889" s="1400"/>
      <c r="AR889" s="1400"/>
      <c r="AS889" s="1400"/>
      <c r="AT889" s="1400"/>
      <c r="AU889" s="1400"/>
      <c r="AV889" s="1400"/>
      <c r="AW889" s="1400"/>
      <c r="AX889" s="1400"/>
      <c r="AY889" s="1400"/>
      <c r="AZ889" s="1400"/>
      <c r="BA889" s="1400"/>
      <c r="BB889" s="357"/>
      <c r="BC889" s="358"/>
      <c r="BE889" s="774"/>
    </row>
    <row r="890" spans="1:83" s="4" customFormat="1" ht="25.5" customHeight="1">
      <c r="A890" s="779"/>
      <c r="B890" s="356"/>
      <c r="C890" s="1400"/>
      <c r="D890" s="1400"/>
      <c r="E890" s="1400"/>
      <c r="F890" s="1400"/>
      <c r="G890" s="1400"/>
      <c r="H890" s="1400"/>
      <c r="I890" s="1400"/>
      <c r="J890" s="1400"/>
      <c r="K890" s="1400"/>
      <c r="L890" s="1400"/>
      <c r="M890" s="1400"/>
      <c r="N890" s="1400"/>
      <c r="O890" s="1400"/>
      <c r="P890" s="1400"/>
      <c r="Q890" s="1400"/>
      <c r="R890" s="1400"/>
      <c r="S890" s="1400"/>
      <c r="T890" s="1400"/>
      <c r="U890" s="1400"/>
      <c r="V890" s="1400"/>
      <c r="W890" s="1400"/>
      <c r="X890" s="1400"/>
      <c r="Y890" s="1400"/>
      <c r="Z890" s="1400"/>
      <c r="AA890" s="1400"/>
      <c r="AB890" s="1400"/>
      <c r="AC890" s="1400"/>
      <c r="AD890" s="1400"/>
      <c r="AE890" s="1400"/>
      <c r="AF890" s="1400"/>
      <c r="AG890" s="1400"/>
      <c r="AH890" s="1400"/>
      <c r="AI890" s="1400"/>
      <c r="AJ890" s="1400"/>
      <c r="AK890" s="1400"/>
      <c r="AL890" s="1400"/>
      <c r="AM890" s="1400"/>
      <c r="AN890" s="1400"/>
      <c r="AO890" s="1400"/>
      <c r="AP890" s="1400"/>
      <c r="AQ890" s="1400"/>
      <c r="AR890" s="1400"/>
      <c r="AS890" s="1400"/>
      <c r="AT890" s="1400"/>
      <c r="AU890" s="1400"/>
      <c r="AV890" s="1400"/>
      <c r="AW890" s="1400"/>
      <c r="AX890" s="1400"/>
      <c r="AY890" s="1400"/>
      <c r="AZ890" s="1400"/>
      <c r="BA890" s="1400"/>
      <c r="BB890" s="357"/>
      <c r="BC890" s="358"/>
      <c r="BE890" s="774"/>
    </row>
    <row r="891" spans="1:83" ht="15.75" customHeight="1">
      <c r="A891" s="779"/>
      <c r="B891" s="356"/>
      <c r="C891" s="1400"/>
      <c r="D891" s="1400"/>
      <c r="E891" s="1400"/>
      <c r="F891" s="1400"/>
      <c r="G891" s="1400"/>
      <c r="H891" s="1400"/>
      <c r="I891" s="1400"/>
      <c r="J891" s="1400"/>
      <c r="K891" s="1400"/>
      <c r="L891" s="1400"/>
      <c r="M891" s="1400"/>
      <c r="N891" s="1400"/>
      <c r="O891" s="1400"/>
      <c r="P891" s="1400"/>
      <c r="Q891" s="1400"/>
      <c r="R891" s="1400"/>
      <c r="S891" s="1400"/>
      <c r="T891" s="1400"/>
      <c r="U891" s="1400"/>
      <c r="V891" s="1400"/>
      <c r="W891" s="1400"/>
      <c r="X891" s="1400"/>
      <c r="Y891" s="1400"/>
      <c r="Z891" s="1400"/>
      <c r="AA891" s="1400"/>
      <c r="AB891" s="1400"/>
      <c r="AC891" s="1400"/>
      <c r="AD891" s="1400"/>
      <c r="AE891" s="1400"/>
      <c r="AF891" s="1400"/>
      <c r="AG891" s="1400"/>
      <c r="AH891" s="1400"/>
      <c r="AI891" s="1400"/>
      <c r="AJ891" s="1400"/>
      <c r="AK891" s="1400"/>
      <c r="AL891" s="1400"/>
      <c r="AM891" s="1400"/>
      <c r="AN891" s="1400"/>
      <c r="AO891" s="1400"/>
      <c r="AP891" s="1400"/>
      <c r="AQ891" s="1400"/>
      <c r="AR891" s="1400"/>
      <c r="AS891" s="1400"/>
      <c r="AT891" s="1400"/>
      <c r="AU891" s="1400"/>
      <c r="AV891" s="1400"/>
      <c r="AW891" s="1400"/>
      <c r="AX891" s="1400"/>
      <c r="AY891" s="1400"/>
      <c r="AZ891" s="1400"/>
      <c r="BA891" s="1400"/>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295" t="s">
        <v>598</v>
      </c>
      <c r="D892" s="1295"/>
      <c r="E892" s="1295"/>
      <c r="F892" s="1295"/>
      <c r="G892" s="1295"/>
      <c r="H892" s="1295"/>
      <c r="I892" s="1295"/>
      <c r="J892" s="1295"/>
      <c r="K892" s="1295"/>
      <c r="L892" s="1295"/>
      <c r="M892" s="1295"/>
      <c r="N892" s="1295"/>
      <c r="O892" s="1295"/>
      <c r="P892" s="1295"/>
      <c r="Q892" s="1295"/>
      <c r="R892" s="1295"/>
      <c r="S892" s="1295"/>
      <c r="T892" s="1295"/>
      <c r="U892" s="1295"/>
      <c r="V892" s="1295"/>
      <c r="W892" s="1295"/>
      <c r="X892" s="1295"/>
      <c r="Y892" s="1295"/>
      <c r="Z892" s="1295"/>
      <c r="AA892" s="1295"/>
      <c r="AB892" s="1295"/>
      <c r="AC892" s="1295"/>
      <c r="AD892" s="1295"/>
      <c r="AE892" s="1295"/>
      <c r="AF892" s="1295"/>
      <c r="AG892" s="1295"/>
      <c r="AH892" s="1295"/>
      <c r="AI892" s="1295"/>
      <c r="AJ892" s="1295"/>
      <c r="AK892" s="1295"/>
      <c r="AL892" s="1295"/>
      <c r="AM892" s="1295"/>
      <c r="AN892" s="1295"/>
      <c r="AO892" s="1295"/>
      <c r="AP892" s="1295"/>
      <c r="AQ892" s="1295"/>
      <c r="AR892" s="1295"/>
      <c r="AS892" s="1295"/>
      <c r="AT892" s="1295"/>
      <c r="AU892" s="1295"/>
      <c r="AV892" s="1295"/>
      <c r="AW892" s="1295"/>
      <c r="AX892" s="1295"/>
      <c r="AY892" s="1295"/>
      <c r="AZ892" s="1295"/>
      <c r="BA892" s="129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295"/>
      <c r="D893" s="1295"/>
      <c r="E893" s="1295"/>
      <c r="F893" s="1295"/>
      <c r="G893" s="1295"/>
      <c r="H893" s="1295"/>
      <c r="I893" s="1295"/>
      <c r="J893" s="1295"/>
      <c r="K893" s="1295"/>
      <c r="L893" s="1295"/>
      <c r="M893" s="1295"/>
      <c r="N893" s="1295"/>
      <c r="O893" s="1295"/>
      <c r="P893" s="1295"/>
      <c r="Q893" s="1295"/>
      <c r="R893" s="1295"/>
      <c r="S893" s="1295"/>
      <c r="T893" s="1295"/>
      <c r="U893" s="1295"/>
      <c r="V893" s="1295"/>
      <c r="W893" s="1295"/>
      <c r="X893" s="1295"/>
      <c r="Y893" s="1295"/>
      <c r="Z893" s="1295"/>
      <c r="AA893" s="1295"/>
      <c r="AB893" s="1295"/>
      <c r="AC893" s="1295"/>
      <c r="AD893" s="1295"/>
      <c r="AE893" s="1295"/>
      <c r="AF893" s="1295"/>
      <c r="AG893" s="1295"/>
      <c r="AH893" s="1295"/>
      <c r="AI893" s="1295"/>
      <c r="AJ893" s="1295"/>
      <c r="AK893" s="1295"/>
      <c r="AL893" s="1295"/>
      <c r="AM893" s="1295"/>
      <c r="AN893" s="1295"/>
      <c r="AO893" s="1295"/>
      <c r="AP893" s="1295"/>
      <c r="AQ893" s="1295"/>
      <c r="AR893" s="1295"/>
      <c r="AS893" s="1295"/>
      <c r="AT893" s="1295"/>
      <c r="AU893" s="1295"/>
      <c r="AV893" s="1295"/>
      <c r="AW893" s="1295"/>
      <c r="AX893" s="1295"/>
      <c r="AY893" s="1295"/>
      <c r="AZ893" s="1295"/>
      <c r="BA893" s="129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AX545:BA545"/>
    <mergeCell ref="AT547:AW547"/>
    <mergeCell ref="AX547:BA547"/>
    <mergeCell ref="AX537:BA537"/>
    <mergeCell ref="AP543:AW543"/>
    <mergeCell ref="AX711:BA711"/>
    <mergeCell ref="AX709:BA709"/>
    <mergeCell ref="AX658:BA658"/>
    <mergeCell ref="P733:R733"/>
    <mergeCell ref="AX612:BA613"/>
    <mergeCell ref="AX585:BA585"/>
    <mergeCell ref="AX777:BA777"/>
    <mergeCell ref="AS770:AW770"/>
    <mergeCell ref="AX770:BA770"/>
    <mergeCell ref="AX541:BA541"/>
    <mergeCell ref="R543:T543"/>
    <mergeCell ref="O707:R707"/>
    <mergeCell ref="AJ650:AM650"/>
    <mergeCell ref="AX632:BA632"/>
    <mergeCell ref="AX630:BA630"/>
    <mergeCell ref="X585:AA585"/>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L438:AO438"/>
    <mergeCell ref="P404:W404"/>
    <mergeCell ref="P408:W408"/>
    <mergeCell ref="AX371:BA371"/>
    <mergeCell ref="AX395:BA395"/>
    <mergeCell ref="AX480:BA480"/>
    <mergeCell ref="AX477:BA477"/>
    <mergeCell ref="AX469:BA469"/>
    <mergeCell ref="AX490:BA49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C394:AE394"/>
    <mergeCell ref="AA442:AC442"/>
    <mergeCell ref="AS452:AV452"/>
    <mergeCell ref="AX487:BA487"/>
    <mergeCell ref="AX440:BA440"/>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N22:AO22"/>
    <mergeCell ref="AS20:AV20"/>
    <mergeCell ref="AX26:BA26"/>
    <mergeCell ref="AX24:BA24"/>
    <mergeCell ref="AS51:AV51"/>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E237:AG237"/>
    <mergeCell ref="O246:S246"/>
    <mergeCell ref="AT277:AW277"/>
    <mergeCell ref="AC283:AG283"/>
    <mergeCell ref="Q231:S231"/>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L442:AO442"/>
    <mergeCell ref="AL456:AO456"/>
    <mergeCell ref="C430:F436"/>
    <mergeCell ref="C461:F468"/>
    <mergeCell ref="C453:F458"/>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Y466:Z466"/>
    <mergeCell ref="Y468:Z468"/>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J426:L426"/>
    <mergeCell ref="J502:M502"/>
    <mergeCell ref="I462:N462"/>
    <mergeCell ref="AQ477:AW477"/>
    <mergeCell ref="AX458:BA458"/>
    <mergeCell ref="Q639:T639"/>
    <mergeCell ref="AF444:AG444"/>
    <mergeCell ref="J444:P444"/>
    <mergeCell ref="AX747:BA747"/>
    <mergeCell ref="T747:W747"/>
    <mergeCell ref="AX603:BA603"/>
    <mergeCell ref="AX733:BA733"/>
    <mergeCell ref="AR733:AW733"/>
    <mergeCell ref="AR735:AW735"/>
    <mergeCell ref="AX693:BA693"/>
    <mergeCell ref="AX605:BA605"/>
    <mergeCell ref="AX607:BA607"/>
    <mergeCell ref="AL607:AW607"/>
    <mergeCell ref="U568:Y568"/>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AC410:AE410"/>
    <mergeCell ref="U570:Y570"/>
    <mergeCell ref="AT568:AW568"/>
    <mergeCell ref="AX569:BA569"/>
    <mergeCell ref="AQ570:AW570"/>
    <mergeCell ref="AX535:BA535"/>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C371:AF371"/>
    <mergeCell ref="AP531:AW531"/>
    <mergeCell ref="AP652:AW652"/>
    <mergeCell ref="R531:T531"/>
    <mergeCell ref="AT537:AW537"/>
    <mergeCell ref="AX554:BA554"/>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C376:F382"/>
    <mergeCell ref="C384:F387"/>
    <mergeCell ref="AR426:AW426"/>
    <mergeCell ref="X573:AA573"/>
    <mergeCell ref="AN573:AW573"/>
    <mergeCell ref="O582:R582"/>
    <mergeCell ref="AR582:AW582"/>
    <mergeCell ref="AX664:BA664"/>
    <mergeCell ref="AX666:BA666"/>
    <mergeCell ref="I588:P589"/>
    <mergeCell ref="AN598:AW598"/>
    <mergeCell ref="J601:Q601"/>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AC292:AG292"/>
    <mergeCell ref="AC294:AG294"/>
    <mergeCell ref="AA440:AC440"/>
    <mergeCell ref="AC322:AF322"/>
    <mergeCell ref="AJ374:AW374"/>
    <mergeCell ref="AL296:AW296"/>
    <mergeCell ref="J294:P294"/>
    <mergeCell ref="I310:O310"/>
    <mergeCell ref="AP431:AV432"/>
    <mergeCell ref="AA448:AC448"/>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AS73:AV73"/>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X32:AA32"/>
    <mergeCell ref="AJ57:AL57"/>
    <mergeCell ref="AJ59:AL59"/>
    <mergeCell ref="AN61:AO61"/>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X90:AA90"/>
    <mergeCell ref="J92:U92"/>
    <mergeCell ref="AD96:AG96"/>
    <mergeCell ref="X96:AA96"/>
    <mergeCell ref="AD94:AG94"/>
    <mergeCell ref="AD92:AG92"/>
    <mergeCell ref="AD65:AG65"/>
    <mergeCell ref="J137:U137"/>
    <mergeCell ref="I160:N161"/>
    <mergeCell ref="J145:U145"/>
    <mergeCell ref="AE123:AI123"/>
    <mergeCell ref="AJ69:AL69"/>
    <mergeCell ref="AD69:AG69"/>
    <mergeCell ref="J65:U65"/>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AS173:AV173"/>
    <mergeCell ref="AR165:AW16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X94:AA94"/>
    <mergeCell ref="X92:AA92"/>
    <mergeCell ref="AS147:AV147"/>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S127:AV127"/>
    <mergeCell ref="AS110:AV110"/>
    <mergeCell ref="AO114:AW114"/>
    <mergeCell ref="AN112:AO112"/>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J104:AL104"/>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181:BA181"/>
    <mergeCell ref="AK183:AL18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S181:AV181"/>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Y342:AB342"/>
    <mergeCell ref="AA876:AO877"/>
    <mergeCell ref="AR816:AW816"/>
    <mergeCell ref="AX785:BA785"/>
    <mergeCell ref="AB798:AE798"/>
    <mergeCell ref="AX760:BA760"/>
    <mergeCell ref="C729:G732"/>
    <mergeCell ref="Y473:Z473"/>
    <mergeCell ref="Y475:Z475"/>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J747:R747"/>
    <mergeCell ref="L749:R749"/>
    <mergeCell ref="AX721:BA721"/>
    <mergeCell ref="I627:J628"/>
    <mergeCell ref="I636:N637"/>
    <mergeCell ref="C612:I613"/>
    <mergeCell ref="AX570:BA570"/>
    <mergeCell ref="C867:F870"/>
    <mergeCell ref="C677:F680"/>
    <mergeCell ref="C860:F861"/>
    <mergeCell ref="Q861:W861"/>
    <mergeCell ref="I861:P861"/>
    <mergeCell ref="AX791:BA791"/>
    <mergeCell ref="AN828:AW828"/>
    <mergeCell ref="AR861:AW861"/>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AX555:BA555"/>
    <mergeCell ref="J554:S554"/>
    <mergeCell ref="U554:W554"/>
    <mergeCell ref="J510:M510"/>
    <mergeCell ref="J531:Q531"/>
    <mergeCell ref="N522:P522"/>
    <mergeCell ref="AF440:AG440"/>
    <mergeCell ref="AF462:AK462"/>
    <mergeCell ref="AF448:AG448"/>
    <mergeCell ref="AS171:AV171"/>
    <mergeCell ref="C480:F487"/>
    <mergeCell ref="J438:P438"/>
    <mergeCell ref="T448:W448"/>
    <mergeCell ref="C528:F537"/>
    <mergeCell ref="R535:T535"/>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AX483:BA483"/>
    <mergeCell ref="AX438:BA438"/>
    <mergeCell ref="AX473:BA473"/>
    <mergeCell ref="AX332:BA332"/>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826:BA826"/>
    <mergeCell ref="AX800:BA800"/>
    <mergeCell ref="AB802:AE802"/>
    <mergeCell ref="AS802:AW802"/>
    <mergeCell ref="AX802:BA802"/>
    <mergeCell ref="Z794:AB794"/>
    <mergeCell ref="AM725:AW725"/>
    <mergeCell ref="AX725:BA725"/>
    <mergeCell ref="AS719:AW719"/>
    <mergeCell ref="P721:R721"/>
    <mergeCell ref="AX719:BA71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I591:N591"/>
    <mergeCell ref="X603:Z603"/>
    <mergeCell ref="C564:F567"/>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875</xdr:row>
                    <xdr:rowOff>9525</xdr:rowOff>
                  </from>
                  <to>
                    <xdr:col>52</xdr:col>
                    <xdr:colOff>228600</xdr:colOff>
                    <xdr:row>877</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66675</xdr:colOff>
                    <xdr:row>908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7" formatCode="\R\ #,##0.00"/>
            </x14:dxf>
          </x14:cfRule>
          <x14:cfRule type="expression" priority="3677" id="{A736CA95-783F-4DE3-BD91-66A517AD4A2A}">
            <xm:f>'FX Card'!$F$1=24</xm:f>
            <x14:dxf>
              <numFmt numFmtId="184" formatCode="\T\W\ &quot;$&quot;\ #,##0.00"/>
            </x14:dxf>
          </x14:cfRule>
          <x14:cfRule type="expression" priority="3678" id="{7893DDA2-AFD9-4B89-AF27-CF9EBF85C4C6}">
            <xm:f>'FX Card'!$F$1=23</xm:f>
            <x14:dxf>
              <numFmt numFmtId="203" formatCode="#,##0.00\ [$₺-41F]"/>
            </x14:dxf>
          </x14:cfRule>
          <x14:cfRule type="expression" priority="3679" id="{F0A1990D-E20D-4330-B957-769773290D13}">
            <xm:f>'FX Card'!$F$1=22</xm:f>
            <x14:dxf>
              <numFmt numFmtId="177" formatCode="\k\r\ #,##0.00"/>
            </x14:dxf>
          </x14:cfRule>
          <x14:cfRule type="expression" priority="3680" id="{3BBBE305-F0E3-4454-83F4-2E0908F73C11}">
            <xm:f>'FX Card'!$F$1=21</xm:f>
            <x14:dxf>
              <numFmt numFmtId="201" formatCode="\﷼\ #,##0.000"/>
            </x14:dxf>
          </x14:cfRule>
          <x14:cfRule type="expression" priority="3681" id="{2D18D5B8-3B55-4F46-90A5-F6C8A2BF081F}">
            <xm:f>'FX Card'!$F$1=20</xm:f>
            <x14:dxf>
              <numFmt numFmtId="185" formatCode="\р\у\б\ #,##0.00"/>
            </x14:dxf>
          </x14:cfRule>
          <x14:cfRule type="expression" priority="3682" id="{103A87D5-CE12-4739-B990-F25C0EF78E21}">
            <xm:f>'FX Card'!$F$1=19</xm:f>
            <x14:dxf>
              <numFmt numFmtId="200" formatCode="\M\X\ &quot;$&quot;\ #,##0.00"/>
            </x14:dxf>
          </x14:cfRule>
          <x14:cfRule type="expression" priority="3683" id="{059A4C33-5364-4880-8C90-B25B26AB0B91}">
            <xm:f>'FX Card'!$F$1=18</xm:f>
            <x14:dxf>
              <numFmt numFmtId="199" formatCode="[$RM-43E]#,##0.00"/>
            </x14:dxf>
          </x14:cfRule>
          <x14:cfRule type="expression" priority="3684" id="{D76B271A-80A9-4198-A006-6D4A2DB17B36}">
            <xm:f>'FX Card'!$F$1=17</xm:f>
            <x14:dxf>
              <numFmt numFmtId="202" formatCode="\N\Z\ &quot;$&quot;\ #,##0.00"/>
            </x14:dxf>
          </x14:cfRule>
          <x14:cfRule type="expression" priority="3685" id="{9A851BAF-06CF-4E97-B031-C8ACBDAEE909}">
            <xm:f>'FX Card'!$F$1=16</xm:f>
            <x14:dxf>
              <numFmt numFmtId="177" formatCode="\k\r\ #,##0.00"/>
            </x14:dxf>
          </x14:cfRule>
          <x14:cfRule type="expression" priority="3686" id="{26AEA848-B342-4BAC-A236-BF4CDDEB59A4}">
            <xm:f>'FX Card'!$F$1=15</xm:f>
            <x14:dxf>
              <numFmt numFmtId="183" formatCode="[$₩-412]#,##0.00"/>
            </x14:dxf>
          </x14:cfRule>
          <x14:cfRule type="expression" priority="3687" id="{301E7C1D-896B-4901-B2E2-5E83B90B3ADD}">
            <xm:f>'FX Card'!$F$1=14</xm:f>
            <x14:dxf>
              <numFmt numFmtId="182" formatCode="[$¥-411]#,##0.00"/>
            </x14:dxf>
          </x14:cfRule>
          <x14:cfRule type="expression" priority="3688" id="{22C9B7F1-BB78-434F-A783-27562CD593ED}">
            <xm:f>'FX Card'!$F$1=13</xm:f>
            <x14:dxf>
              <numFmt numFmtId="211" formatCode="[$₹-445]\ #,##0.00"/>
            </x14:dxf>
          </x14:cfRule>
          <x14:cfRule type="expression" priority="3689" id="{FF9EB95C-D66E-4734-A7D3-E5F61310A7B7}">
            <xm:f>'FX Card'!$F$1=12</xm:f>
            <x14:dxf>
              <numFmt numFmtId="180" formatCode="\R\p\ #,##0.00"/>
            </x14:dxf>
          </x14:cfRule>
          <x14:cfRule type="expression" priority="3690" id="{2585F744-3CE0-4A89-A99B-5B1DA263FB6B}">
            <xm:f>'FX Card'!$F$1=11</xm:f>
            <x14:dxf>
              <numFmt numFmtId="198" formatCode="\H\K\ &quot;$&quot;\ #,##0.00"/>
            </x14:dxf>
          </x14:cfRule>
          <x14:cfRule type="expression" priority="3691" id="{F7450CC9-81E6-4C15-B7C4-B82CBCEE56DE}">
            <xm:f>'FX Card'!$F$1=10</xm:f>
            <x14:dxf>
              <numFmt numFmtId="179" formatCode="[$£-809]#,##0.00"/>
            </x14:dxf>
          </x14:cfRule>
          <x14:cfRule type="expression" priority="3692" id="{D5672EE7-4397-4929-AD78-87C5B506EEE4}">
            <xm:f>'FX Card'!$F$1=9</xm:f>
            <x14:dxf>
              <numFmt numFmtId="178" formatCode="[$€-2]\ #,##0.00"/>
            </x14:dxf>
          </x14:cfRule>
          <x14:cfRule type="expression" priority="3693" id="{96BC64FC-3EE7-4FEA-A000-029D4E17CB76}">
            <xm:f>'FX Card'!$F$1=8</xm:f>
            <x14:dxf>
              <numFmt numFmtId="177" formatCode="\k\r\ #,##0.00"/>
            </x14:dxf>
          </x14:cfRule>
          <x14:cfRule type="expression" priority="3694" id="{02834E3D-42A5-452B-9E6E-1F7850A23099}">
            <xm:f>'FX Card'!$F$1=7</xm:f>
            <x14:dxf>
              <numFmt numFmtId="176" formatCode="[$¥-804]#,##0.00"/>
            </x14:dxf>
          </x14:cfRule>
          <x14:cfRule type="expression" priority="3695" id="{1D7804CA-D970-4A5D-A24A-511C9394DAFB}">
            <xm:f>'FX Card'!$F$1=6</xm:f>
            <x14:dxf>
              <numFmt numFmtId="175" formatCode="\F\r\ #,##0.00"/>
            </x14:dxf>
          </x14:cfRule>
          <x14:cfRule type="expression" priority="3696" id="{3D3A4C39-51B4-4573-8296-86291F6D8F99}">
            <xm:f>'FX Card'!$F$1=5</xm:f>
            <x14:dxf>
              <numFmt numFmtId="174" formatCode="\C\A\ &quot;$&quot;\ #,##0.00"/>
            </x14:dxf>
          </x14:cfRule>
          <x14:cfRule type="expression" priority="3697" id="{98864BEF-AB9C-4C33-A802-A78B79204A57}">
            <xm:f>'FX Card'!$F$1=4</xm:f>
            <x14:dxf>
              <numFmt numFmtId="196" formatCode="[$R$-416]\ #,##0.00"/>
            </x14:dxf>
          </x14:cfRule>
          <x14:cfRule type="expression" priority="3699" id="{218AE099-AA54-4777-BB91-4A95CA67E6A2}">
            <xm:f>'FX Card'!$F$1=3</xm:f>
            <x14:dxf>
              <numFmt numFmtId="173" formatCode="\A\U\ &quot;$&quot;\ #,##0.00"/>
            </x14:dxf>
          </x14:cfRule>
          <x14:cfRule type="expression" priority="3700" id="{A03504DC-361B-4197-8B63-57D9BAC6B756}">
            <xm:f>'FX Card'!$F$1=2</xm:f>
            <x14:dxf>
              <numFmt numFmtId="186" formatCode="\A\R\ &quot;$&quot;#,##0.00"/>
            </x14:dxf>
          </x14:cfRule>
          <x14:cfRule type="expression" priority="3701" id="{D6880F1F-BAE0-4BBD-9CDF-2FB6F1C8A583}">
            <xm:f>'FX Card'!$F$1=1</xm:f>
            <x14:dxf>
              <numFmt numFmtId="170"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7" formatCode="\R\ #,##0.00"/>
            </x14:dxf>
          </x14:cfRule>
          <x14:cfRule type="expression" priority="3602" id="{7E5BBCB1-039F-40A8-9C23-1761D01CB1F6}">
            <xm:f>'FX Card'!$F$1=24</xm:f>
            <x14:dxf>
              <numFmt numFmtId="184" formatCode="\T\W\ &quot;$&quot;\ #,##0.00"/>
            </x14:dxf>
          </x14:cfRule>
          <x14:cfRule type="expression" priority="3603" id="{717D55B7-67D3-4876-9EFF-C6C373B0FC69}">
            <xm:f>'FX Card'!$F$1=23</xm:f>
            <x14:dxf>
              <numFmt numFmtId="203" formatCode="#,##0.00\ [$₺-41F]"/>
            </x14:dxf>
          </x14:cfRule>
          <x14:cfRule type="expression" priority="3604" id="{14AC5922-4D1D-4600-A41F-EDACF4B164EE}">
            <xm:f>'FX Card'!$F$1=22</xm:f>
            <x14:dxf>
              <numFmt numFmtId="177" formatCode="\k\r\ #,##0.00"/>
            </x14:dxf>
          </x14:cfRule>
          <x14:cfRule type="expression" priority="3605" id="{A8C1452C-5BEA-40F1-BDB5-F53EAAC833D9}">
            <xm:f>'FX Card'!$F$1=21</xm:f>
            <x14:dxf>
              <numFmt numFmtId="201" formatCode="\﷼\ #,##0.000"/>
            </x14:dxf>
          </x14:cfRule>
          <x14:cfRule type="expression" priority="3606" id="{74BD1836-56AA-44B4-8C22-A731AA691592}">
            <xm:f>'FX Card'!$F$1=20</xm:f>
            <x14:dxf>
              <numFmt numFmtId="185" formatCode="\р\у\б\ #,##0.00"/>
            </x14:dxf>
          </x14:cfRule>
          <x14:cfRule type="expression" priority="3607" id="{B03C9E5B-6441-4098-B66A-B1E1DA20E5C2}">
            <xm:f>'FX Card'!$F$1=19</xm:f>
            <x14:dxf>
              <numFmt numFmtId="200" formatCode="\M\X\ &quot;$&quot;\ #,##0.00"/>
            </x14:dxf>
          </x14:cfRule>
          <x14:cfRule type="expression" priority="3608" id="{0C847961-87BA-467B-95CB-3CF01BD3B2B3}">
            <xm:f>'FX Card'!$F$1=18</xm:f>
            <x14:dxf>
              <numFmt numFmtId="199" formatCode="[$RM-43E]#,##0.00"/>
            </x14:dxf>
          </x14:cfRule>
          <x14:cfRule type="expression" priority="3609" id="{916803E7-25C3-41A5-AF4A-B6D56F8189B5}">
            <xm:f>'FX Card'!$F$1=17</xm:f>
            <x14:dxf>
              <numFmt numFmtId="202" formatCode="\N\Z\ &quot;$&quot;\ #,##0.00"/>
            </x14:dxf>
          </x14:cfRule>
          <x14:cfRule type="expression" priority="3610" id="{6DD9C158-80E7-410D-8BD1-60B4951E8537}">
            <xm:f>'FX Card'!$F$1=16</xm:f>
            <x14:dxf>
              <numFmt numFmtId="177" formatCode="\k\r\ #,##0.00"/>
            </x14:dxf>
          </x14:cfRule>
          <x14:cfRule type="expression" priority="3611" id="{E9EEB9F1-CAB7-449E-9E29-7BEF141CD414}">
            <xm:f>'FX Card'!$F$1=15</xm:f>
            <x14:dxf>
              <numFmt numFmtId="183" formatCode="[$₩-412]#,##0.00"/>
            </x14:dxf>
          </x14:cfRule>
          <x14:cfRule type="expression" priority="3612" id="{E6748B6D-A4AC-4BDA-A0EB-9EA76F35B0C9}">
            <xm:f>'FX Card'!$F$1=14</xm:f>
            <x14:dxf>
              <numFmt numFmtId="182" formatCode="[$¥-411]#,##0.00"/>
            </x14:dxf>
          </x14:cfRule>
          <x14:cfRule type="expression" priority="3613" id="{2BFF2FC9-07F5-4393-AEA5-6F87CFECAA35}">
            <xm:f>'FX Card'!$F$1=13</xm:f>
            <x14:dxf>
              <numFmt numFmtId="211" formatCode="[$₹-445]\ #,##0.00"/>
            </x14:dxf>
          </x14:cfRule>
          <x14:cfRule type="expression" priority="3614" id="{658E32E6-36D4-4320-81F3-25BDC391B62E}">
            <xm:f>'FX Card'!$F$1=12</xm:f>
            <x14:dxf>
              <numFmt numFmtId="180" formatCode="\R\p\ #,##0.00"/>
            </x14:dxf>
          </x14:cfRule>
          <x14:cfRule type="expression" priority="3615" id="{4AD4E7CE-8835-43BE-A3CC-C95C3CA125F3}">
            <xm:f>'FX Card'!$F$1=11</xm:f>
            <x14:dxf>
              <numFmt numFmtId="198" formatCode="\H\K\ &quot;$&quot;\ #,##0.00"/>
            </x14:dxf>
          </x14:cfRule>
          <x14:cfRule type="expression" priority="3616" id="{AA466E4D-6D08-4720-8848-C89DD6560E68}">
            <xm:f>'FX Card'!$F$1=10</xm:f>
            <x14:dxf>
              <numFmt numFmtId="179" formatCode="[$£-809]#,##0.00"/>
            </x14:dxf>
          </x14:cfRule>
          <x14:cfRule type="expression" priority="3617" id="{207BA3CC-7576-4072-9FCB-6BAE6AE7605F}">
            <xm:f>'FX Card'!$F$1=9</xm:f>
            <x14:dxf>
              <numFmt numFmtId="178" formatCode="[$€-2]\ #,##0.00"/>
            </x14:dxf>
          </x14:cfRule>
          <x14:cfRule type="expression" priority="3618" id="{98147DDA-B023-4563-AD30-663C0A5E8A37}">
            <xm:f>'FX Card'!$F$1=8</xm:f>
            <x14:dxf>
              <numFmt numFmtId="177" formatCode="\k\r\ #,##0.00"/>
            </x14:dxf>
          </x14:cfRule>
          <x14:cfRule type="expression" priority="3619" id="{7B30D28E-ECBE-45D3-B7E9-5DEBA4CA42AF}">
            <xm:f>'FX Card'!$F$1=7</xm:f>
            <x14:dxf>
              <numFmt numFmtId="176" formatCode="[$¥-804]#,##0.00"/>
            </x14:dxf>
          </x14:cfRule>
          <x14:cfRule type="expression" priority="3620" id="{C47B6024-A122-4F5D-8296-82D63394346A}">
            <xm:f>'FX Card'!$F$1=6</xm:f>
            <x14:dxf>
              <numFmt numFmtId="175" formatCode="\F\r\ #,##0.00"/>
            </x14:dxf>
          </x14:cfRule>
          <x14:cfRule type="expression" priority="3621" id="{02F6C6CE-39CE-4F95-800E-20C04EA3638F}">
            <xm:f>'FX Card'!$F$1=5</xm:f>
            <x14:dxf>
              <numFmt numFmtId="174" formatCode="\C\A\ &quot;$&quot;\ #,##0.00"/>
            </x14:dxf>
          </x14:cfRule>
          <x14:cfRule type="expression" priority="3622" id="{C6815459-8354-43D3-8540-C75C1FE5814E}">
            <xm:f>'FX Card'!$F$1=4</xm:f>
            <x14:dxf>
              <numFmt numFmtId="196" formatCode="[$R$-416]\ #,##0.00"/>
            </x14:dxf>
          </x14:cfRule>
          <x14:cfRule type="expression" priority="3623" id="{093A114E-66A7-4D33-BA4A-FFF3F1B25187}">
            <xm:f>'FX Card'!$F$1=3</xm:f>
            <x14:dxf>
              <numFmt numFmtId="173" formatCode="\A\U\ &quot;$&quot;\ #,##0.00"/>
            </x14:dxf>
          </x14:cfRule>
          <x14:cfRule type="expression" priority="3624" id="{080ADB42-233F-47E1-934E-E8FF0594653B}">
            <xm:f>'FX Card'!$F$1=2</xm:f>
            <x14:dxf>
              <numFmt numFmtId="186" formatCode="\A\R\ &quot;$&quot;#,##0.00"/>
            </x14:dxf>
          </x14:cfRule>
          <x14:cfRule type="expression" priority="3625" id="{853579A1-1B46-41A5-94CB-3D7C6650C539}">
            <xm:f>'FX Card'!$F$1=1</xm:f>
            <x14:dxf>
              <numFmt numFmtId="170"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7" formatCode="\R\ #,##0.00"/>
            </x14:dxf>
          </x14:cfRule>
          <x14:cfRule type="expression" priority="3502" id="{352D36FD-5640-476B-9F61-1742115F57FF}">
            <xm:f>'FX Card'!$F$1=24</xm:f>
            <x14:dxf>
              <numFmt numFmtId="184" formatCode="\T\W\ &quot;$&quot;\ #,##0.00"/>
            </x14:dxf>
          </x14:cfRule>
          <x14:cfRule type="expression" priority="3503" id="{861CE8F1-2E04-4D3A-B46C-63A019747196}">
            <xm:f>'FX Card'!$F$1=23</xm:f>
            <x14:dxf>
              <numFmt numFmtId="203" formatCode="#,##0.00\ [$₺-41F]"/>
            </x14:dxf>
          </x14:cfRule>
          <x14:cfRule type="expression" priority="3504" id="{7ACCFAE2-F24F-4348-9D9C-5FB3CD5A6794}">
            <xm:f>'FX Card'!$F$1=22</xm:f>
            <x14:dxf>
              <numFmt numFmtId="177" formatCode="\k\r\ #,##0.00"/>
            </x14:dxf>
          </x14:cfRule>
          <x14:cfRule type="expression" priority="3505" id="{D186DC49-7853-4881-9B92-0DC7DFA97202}">
            <xm:f>'FX Card'!$F$1=21</xm:f>
            <x14:dxf>
              <numFmt numFmtId="201" formatCode="\﷼\ #,##0.000"/>
            </x14:dxf>
          </x14:cfRule>
          <x14:cfRule type="expression" priority="3506" id="{43C8D707-D5EF-4570-956F-03BBD5335B20}">
            <xm:f>'FX Card'!$F$1=20</xm:f>
            <x14:dxf>
              <numFmt numFmtId="185" formatCode="\р\у\б\ #,##0.00"/>
            </x14:dxf>
          </x14:cfRule>
          <x14:cfRule type="expression" priority="3507" id="{152E5648-AEF9-456B-B47B-47D7B9914FBD}">
            <xm:f>'FX Card'!$F$1=19</xm:f>
            <x14:dxf>
              <numFmt numFmtId="200" formatCode="\M\X\ &quot;$&quot;\ #,##0.00"/>
            </x14:dxf>
          </x14:cfRule>
          <x14:cfRule type="expression" priority="3508" id="{A78435EF-74FC-478D-ABE3-25D494C838F3}">
            <xm:f>'FX Card'!$F$1=18</xm:f>
            <x14:dxf>
              <numFmt numFmtId="199" formatCode="[$RM-43E]#,##0.00"/>
            </x14:dxf>
          </x14:cfRule>
          <x14:cfRule type="expression" priority="3509" id="{416B3CB4-CE51-434A-AB33-539867CF0D57}">
            <xm:f>'FX Card'!$F$1=17</xm:f>
            <x14:dxf>
              <numFmt numFmtId="202" formatCode="\N\Z\ &quot;$&quot;\ #,##0.00"/>
            </x14:dxf>
          </x14:cfRule>
          <x14:cfRule type="expression" priority="3510" id="{766487FC-55A8-4680-83E2-E0472B89C200}">
            <xm:f>'FX Card'!$F$1=16</xm:f>
            <x14:dxf>
              <numFmt numFmtId="177" formatCode="\k\r\ #,##0.00"/>
            </x14:dxf>
          </x14:cfRule>
          <x14:cfRule type="expression" priority="3511" id="{DD87B1DE-D4D2-424E-A8B9-47621C05CCB7}">
            <xm:f>'FX Card'!$F$1=15</xm:f>
            <x14:dxf>
              <numFmt numFmtId="183" formatCode="[$₩-412]#,##0.00"/>
            </x14:dxf>
          </x14:cfRule>
          <x14:cfRule type="expression" priority="3512" id="{46CDFBD8-82AF-47FF-ADD0-B5A86347FF62}">
            <xm:f>'FX Card'!$F$1=14</xm:f>
            <x14:dxf>
              <numFmt numFmtId="182" formatCode="[$¥-411]#,##0.00"/>
            </x14:dxf>
          </x14:cfRule>
          <x14:cfRule type="expression" priority="3513" id="{7E638A5A-E306-41E2-8535-CDEB06F29E5E}">
            <xm:f>'FX Card'!$F$1=13</xm:f>
            <x14:dxf>
              <numFmt numFmtId="211" formatCode="[$₹-445]\ #,##0.00"/>
            </x14:dxf>
          </x14:cfRule>
          <x14:cfRule type="expression" priority="3514" id="{4691111B-36F0-42A9-B8ED-427FEC07CDEF}">
            <xm:f>'FX Card'!$F$1=12</xm:f>
            <x14:dxf>
              <numFmt numFmtId="180" formatCode="\R\p\ #,##0.00"/>
            </x14:dxf>
          </x14:cfRule>
          <x14:cfRule type="expression" priority="3515" id="{3D911AC1-22D0-489E-87F3-125EC61CD3FA}">
            <xm:f>'FX Card'!$F$1=11</xm:f>
            <x14:dxf>
              <numFmt numFmtId="198" formatCode="\H\K\ &quot;$&quot;\ #,##0.00"/>
            </x14:dxf>
          </x14:cfRule>
          <x14:cfRule type="expression" priority="3516" id="{A7E51403-DEE5-4DBB-A34D-33DA703F61DE}">
            <xm:f>'FX Card'!$F$1=10</xm:f>
            <x14:dxf>
              <numFmt numFmtId="179" formatCode="[$£-809]#,##0.00"/>
            </x14:dxf>
          </x14:cfRule>
          <x14:cfRule type="expression" priority="3517" id="{D1517998-038A-434E-A435-394C98EDFE2E}">
            <xm:f>'FX Card'!$F$1=9</xm:f>
            <x14:dxf>
              <numFmt numFmtId="178" formatCode="[$€-2]\ #,##0.00"/>
            </x14:dxf>
          </x14:cfRule>
          <x14:cfRule type="expression" priority="3518" id="{56B58280-9DB8-4882-99C4-44857A7AD053}">
            <xm:f>'FX Card'!$F$1=8</xm:f>
            <x14:dxf>
              <numFmt numFmtId="177" formatCode="\k\r\ #,##0.00"/>
            </x14:dxf>
          </x14:cfRule>
          <x14:cfRule type="expression" priority="3519" id="{C2D1876E-0A93-40CC-A860-9CDC69C6A91F}">
            <xm:f>'FX Card'!$F$1=7</xm:f>
            <x14:dxf>
              <numFmt numFmtId="176" formatCode="[$¥-804]#,##0.00"/>
            </x14:dxf>
          </x14:cfRule>
          <x14:cfRule type="expression" priority="3520" id="{A255AE0C-3DB4-4F84-AB37-8E78AEC98723}">
            <xm:f>'FX Card'!$F$1=6</xm:f>
            <x14:dxf>
              <numFmt numFmtId="175" formatCode="\F\r\ #,##0.00"/>
            </x14:dxf>
          </x14:cfRule>
          <x14:cfRule type="expression" priority="3521" id="{5903E86D-6060-4C4C-AC83-E702B07DCDEC}">
            <xm:f>'FX Card'!$F$1=5</xm:f>
            <x14:dxf>
              <numFmt numFmtId="174" formatCode="\C\A\ &quot;$&quot;\ #,##0.00"/>
            </x14:dxf>
          </x14:cfRule>
          <x14:cfRule type="expression" priority="3522" id="{CB3DB08D-2660-494D-8CD7-E1E4AF676E1A}">
            <xm:f>'FX Card'!$F$1=4</xm:f>
            <x14:dxf>
              <numFmt numFmtId="196" formatCode="[$R$-416]\ #,##0.00"/>
            </x14:dxf>
          </x14:cfRule>
          <x14:cfRule type="expression" priority="3523" id="{68689720-2926-4454-8851-3B048D35A07F}">
            <xm:f>'FX Card'!$F$1=3</xm:f>
            <x14:dxf>
              <numFmt numFmtId="173" formatCode="\A\U\ &quot;$&quot;\ #,##0.00"/>
            </x14:dxf>
          </x14:cfRule>
          <x14:cfRule type="expression" priority="3524" id="{A36C97FA-FC2E-495B-94DB-71627B25EA41}">
            <xm:f>'FX Card'!$F$1=2</xm:f>
            <x14:dxf>
              <numFmt numFmtId="186" formatCode="\A\R\ &quot;$&quot;#,##0.00"/>
            </x14:dxf>
          </x14:cfRule>
          <x14:cfRule type="expression" priority="3525" id="{F1EA71C8-A84D-4295-8D22-BEF85C68F352}">
            <xm:f>'FX Card'!$F$1=1</xm:f>
            <x14:dxf>
              <numFmt numFmtId="170" formatCode="&quot;$&quot;#,##0.00"/>
            </x14:dxf>
          </x14:cfRule>
          <xm:sqref>AQ388</xm:sqref>
        </x14:conditionalFormatting>
        <x14:conditionalFormatting xmlns:xm="http://schemas.microsoft.com/office/excel/2006/main">
          <x14:cfRule type="expression" priority="3551" id="{CB058235-2177-4051-BEA7-53D187F20D65}">
            <xm:f>'FX Card'!$F$1=25</xm:f>
            <x14:dxf>
              <numFmt numFmtId="187" formatCode="\R\ #,##0.00"/>
            </x14:dxf>
          </x14:cfRule>
          <x14:cfRule type="expression" priority="3552" id="{10FE85A6-9CCB-4A36-9FB2-E5C761ED7032}">
            <xm:f>'FX Card'!$F$1=24</xm:f>
            <x14:dxf>
              <numFmt numFmtId="184" formatCode="\T\W\ &quot;$&quot;\ #,##0.00"/>
            </x14:dxf>
          </x14:cfRule>
          <x14:cfRule type="expression" priority="3553" id="{39A1B45C-0DBD-4362-A180-138F28B1A993}">
            <xm:f>'FX Card'!$F$1=23</xm:f>
            <x14:dxf>
              <numFmt numFmtId="203" formatCode="#,##0.00\ [$₺-41F]"/>
            </x14:dxf>
          </x14:cfRule>
          <x14:cfRule type="expression" priority="3554" id="{691DA6E8-51DA-4B41-ACFD-2D120389463F}">
            <xm:f>'FX Card'!$F$1=22</xm:f>
            <x14:dxf>
              <numFmt numFmtId="177" formatCode="\k\r\ #,##0.00"/>
            </x14:dxf>
          </x14:cfRule>
          <x14:cfRule type="expression" priority="3555" id="{497C7AF4-023F-4D18-B6BF-5D91A625DA64}">
            <xm:f>'FX Card'!$F$1=21</xm:f>
            <x14:dxf>
              <numFmt numFmtId="201" formatCode="\﷼\ #,##0.000"/>
            </x14:dxf>
          </x14:cfRule>
          <x14:cfRule type="expression" priority="3556" id="{047421FD-D63C-4608-9F17-D16AB692D492}">
            <xm:f>'FX Card'!$F$1=20</xm:f>
            <x14:dxf>
              <numFmt numFmtId="185" formatCode="\р\у\б\ #,##0.00"/>
            </x14:dxf>
          </x14:cfRule>
          <x14:cfRule type="expression" priority="3557" id="{543F5C4C-C155-468E-8379-99169D1872DC}">
            <xm:f>'FX Card'!$F$1=19</xm:f>
            <x14:dxf>
              <numFmt numFmtId="200" formatCode="\M\X\ &quot;$&quot;\ #,##0.00"/>
            </x14:dxf>
          </x14:cfRule>
          <x14:cfRule type="expression" priority="3558" id="{A08C06B7-7BDE-467D-9011-E466A5A5FCD5}">
            <xm:f>'FX Card'!$F$1=18</xm:f>
            <x14:dxf>
              <numFmt numFmtId="199" formatCode="[$RM-43E]#,##0.00"/>
            </x14:dxf>
          </x14:cfRule>
          <x14:cfRule type="expression" priority="3559" id="{FD66CE4F-9379-44B7-9482-F791ABF020CA}">
            <xm:f>'FX Card'!$F$1=17</xm:f>
            <x14:dxf>
              <numFmt numFmtId="202" formatCode="\N\Z\ &quot;$&quot;\ #,##0.00"/>
            </x14:dxf>
          </x14:cfRule>
          <x14:cfRule type="expression" priority="3560" id="{B674E11E-D79B-4FE5-B0D8-55BD162B6A92}">
            <xm:f>'FX Card'!$F$1=16</xm:f>
            <x14:dxf>
              <numFmt numFmtId="177" formatCode="\k\r\ #,##0.00"/>
            </x14:dxf>
          </x14:cfRule>
          <x14:cfRule type="expression" priority="3561" id="{071EE194-DD3D-43EC-B451-BD6F69C28197}">
            <xm:f>'FX Card'!$F$1=15</xm:f>
            <x14:dxf>
              <numFmt numFmtId="183" formatCode="[$₩-412]#,##0.00"/>
            </x14:dxf>
          </x14:cfRule>
          <x14:cfRule type="expression" priority="3562" id="{B2501E0B-0B9C-4F4E-8EAD-43F8430B1FDE}">
            <xm:f>'FX Card'!$F$1=14</xm:f>
            <x14:dxf>
              <numFmt numFmtId="182" formatCode="[$¥-411]#,##0.00"/>
            </x14:dxf>
          </x14:cfRule>
          <x14:cfRule type="expression" priority="3563" id="{B5831906-87DE-4023-9B29-32AE5FC7F2F5}">
            <xm:f>'FX Card'!$F$1=13</xm:f>
            <x14:dxf>
              <numFmt numFmtId="211" formatCode="[$₹-445]\ #,##0.00"/>
            </x14:dxf>
          </x14:cfRule>
          <x14:cfRule type="expression" priority="3564" id="{29DBC156-8987-47B4-9EAA-4450F195969A}">
            <xm:f>'FX Card'!$F$1=12</xm:f>
            <x14:dxf>
              <numFmt numFmtId="180" formatCode="\R\p\ #,##0.00"/>
            </x14:dxf>
          </x14:cfRule>
          <x14:cfRule type="expression" priority="3565" id="{11CF7F4A-B8A8-4D6C-AF76-F6DEE84AA16C}">
            <xm:f>'FX Card'!$F$1=11</xm:f>
            <x14:dxf>
              <numFmt numFmtId="198" formatCode="\H\K\ &quot;$&quot;\ #,##0.00"/>
            </x14:dxf>
          </x14:cfRule>
          <x14:cfRule type="expression" priority="3566" id="{D5600CAA-9BED-4B6B-B131-36132EF8EF3C}">
            <xm:f>'FX Card'!$F$1=10</xm:f>
            <x14:dxf>
              <numFmt numFmtId="179" formatCode="[$£-809]#,##0.00"/>
            </x14:dxf>
          </x14:cfRule>
          <x14:cfRule type="expression" priority="3567" id="{3C278761-4F82-4EB5-B4C4-1A2B7E6DB4DD}">
            <xm:f>'FX Card'!$F$1=9</xm:f>
            <x14:dxf>
              <numFmt numFmtId="178" formatCode="[$€-2]\ #,##0.00"/>
            </x14:dxf>
          </x14:cfRule>
          <x14:cfRule type="expression" priority="3568" id="{644109AB-D434-42C8-912A-23BA46FAF1F8}">
            <xm:f>'FX Card'!$F$1=8</xm:f>
            <x14:dxf>
              <numFmt numFmtId="177" formatCode="\k\r\ #,##0.00"/>
            </x14:dxf>
          </x14:cfRule>
          <x14:cfRule type="expression" priority="3569" id="{45B78765-F976-4725-849C-40598F26B2E1}">
            <xm:f>'FX Card'!$F$1=7</xm:f>
            <x14:dxf>
              <numFmt numFmtId="176" formatCode="[$¥-804]#,##0.00"/>
            </x14:dxf>
          </x14:cfRule>
          <x14:cfRule type="expression" priority="3570" id="{D970B5ED-CF3F-4823-B944-4629D6C0C7F4}">
            <xm:f>'FX Card'!$F$1=6</xm:f>
            <x14:dxf>
              <numFmt numFmtId="175" formatCode="\F\r\ #,##0.00"/>
            </x14:dxf>
          </x14:cfRule>
          <x14:cfRule type="expression" priority="3571" id="{64B14069-C264-41F9-A4F4-CBC231508A1E}">
            <xm:f>'FX Card'!$F$1=5</xm:f>
            <x14:dxf>
              <numFmt numFmtId="174" formatCode="\C\A\ &quot;$&quot;\ #,##0.00"/>
            </x14:dxf>
          </x14:cfRule>
          <x14:cfRule type="expression" priority="3572" id="{35DD999D-C15C-4B3B-A675-DB595F823FC5}">
            <xm:f>'FX Card'!$F$1=4</xm:f>
            <x14:dxf>
              <numFmt numFmtId="196" formatCode="[$R$-416]\ #,##0.00"/>
            </x14:dxf>
          </x14:cfRule>
          <x14:cfRule type="expression" priority="3573" id="{FF4DD93F-8B2C-4159-A8BA-D378247FC929}">
            <xm:f>'FX Card'!$F$1=3</xm:f>
            <x14:dxf>
              <numFmt numFmtId="173" formatCode="\A\U\ &quot;$&quot;\ #,##0.00"/>
            </x14:dxf>
          </x14:cfRule>
          <x14:cfRule type="expression" priority="3574" id="{CC895AC4-2FF4-4C60-994A-8955D7FA32FE}">
            <xm:f>'FX Card'!$F$1=2</xm:f>
            <x14:dxf>
              <numFmt numFmtId="186" formatCode="\A\R\ &quot;$&quot;#,##0.00"/>
            </x14:dxf>
          </x14:cfRule>
          <x14:cfRule type="expression" priority="3575" id="{2EC34077-F41B-4FFC-87DB-B236480FE63E}">
            <xm:f>'FX Card'!$F$1=1</xm:f>
            <x14:dxf>
              <numFmt numFmtId="170"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7" formatCode="\R\ #,##0.00"/>
            </x14:dxf>
          </x14:cfRule>
          <x14:cfRule type="expression" priority="3427" id="{062A712F-CC5D-4A47-8CBE-AE4DF39C37BA}">
            <xm:f>'FX Card'!$F$1=24</xm:f>
            <x14:dxf>
              <numFmt numFmtId="184" formatCode="\T\W\ &quot;$&quot;\ #,##0.00"/>
            </x14:dxf>
          </x14:cfRule>
          <x14:cfRule type="expression" priority="3428" id="{59209933-856E-4B15-A424-F7BD8D40E035}">
            <xm:f>'FX Card'!$F$1=23</xm:f>
            <x14:dxf>
              <numFmt numFmtId="203" formatCode="#,##0.00\ [$₺-41F]"/>
            </x14:dxf>
          </x14:cfRule>
          <x14:cfRule type="expression" priority="3429" id="{53965438-9650-444D-9C89-D35377A1E467}">
            <xm:f>'FX Card'!$F$1=22</xm:f>
            <x14:dxf>
              <numFmt numFmtId="177" formatCode="\k\r\ #,##0.00"/>
            </x14:dxf>
          </x14:cfRule>
          <x14:cfRule type="expression" priority="3430" id="{650FAEF3-0A4E-4082-886E-5303A76AB216}">
            <xm:f>'FX Card'!$F$1=21</xm:f>
            <x14:dxf>
              <numFmt numFmtId="201" formatCode="\﷼\ #,##0.000"/>
            </x14:dxf>
          </x14:cfRule>
          <x14:cfRule type="expression" priority="3431" id="{6B283B44-DF60-4396-BCDB-6B94FBAA6460}">
            <xm:f>'FX Card'!$F$1=20</xm:f>
            <x14:dxf>
              <numFmt numFmtId="185" formatCode="\р\у\б\ #,##0.00"/>
            </x14:dxf>
          </x14:cfRule>
          <x14:cfRule type="expression" priority="3432" id="{BE391497-C428-46D3-B3F3-E7479350B884}">
            <xm:f>'FX Card'!$F$1=19</xm:f>
            <x14:dxf>
              <numFmt numFmtId="200" formatCode="\M\X\ &quot;$&quot;\ #,##0.00"/>
            </x14:dxf>
          </x14:cfRule>
          <x14:cfRule type="expression" priority="3433" id="{78D994DB-7008-477E-A7FC-732FEF53E563}">
            <xm:f>'FX Card'!$F$1=18</xm:f>
            <x14:dxf>
              <numFmt numFmtId="199" formatCode="[$RM-43E]#,##0.00"/>
            </x14:dxf>
          </x14:cfRule>
          <x14:cfRule type="expression" priority="3434" id="{69610F69-3A00-4405-98A6-13C4157C3B0F}">
            <xm:f>'FX Card'!$F$1=17</xm:f>
            <x14:dxf>
              <numFmt numFmtId="202" formatCode="\N\Z\ &quot;$&quot;\ #,##0.00"/>
            </x14:dxf>
          </x14:cfRule>
          <x14:cfRule type="expression" priority="3435" id="{447B4B79-CF78-4814-8E74-76A66B9F7126}">
            <xm:f>'FX Card'!$F$1=16</xm:f>
            <x14:dxf>
              <numFmt numFmtId="177" formatCode="\k\r\ #,##0.00"/>
            </x14:dxf>
          </x14:cfRule>
          <x14:cfRule type="expression" priority="3436" id="{34E8E1BC-6574-4287-9765-4BC4718C31D3}">
            <xm:f>'FX Card'!$F$1=15</xm:f>
            <x14:dxf>
              <numFmt numFmtId="183" formatCode="[$₩-412]#,##0.00"/>
            </x14:dxf>
          </x14:cfRule>
          <x14:cfRule type="expression" priority="3437" id="{C7D17A02-1698-4303-A6D8-A3A409BECC8E}">
            <xm:f>'FX Card'!$F$1=14</xm:f>
            <x14:dxf>
              <numFmt numFmtId="182" formatCode="[$¥-411]#,##0.00"/>
            </x14:dxf>
          </x14:cfRule>
          <x14:cfRule type="expression" priority="3438" id="{A03BA95B-8C8B-420E-8FB2-1370B9DEE3FD}">
            <xm:f>'FX Card'!$F$1=13</xm:f>
            <x14:dxf>
              <numFmt numFmtId="211" formatCode="[$₹-445]\ #,##0.00"/>
            </x14:dxf>
          </x14:cfRule>
          <x14:cfRule type="expression" priority="3439" id="{F1BF48E9-5ADD-4346-9AE8-CB944E47DE8E}">
            <xm:f>'FX Card'!$F$1=12</xm:f>
            <x14:dxf>
              <numFmt numFmtId="180" formatCode="\R\p\ #,##0.00"/>
            </x14:dxf>
          </x14:cfRule>
          <x14:cfRule type="expression" priority="3440" id="{AAFC0345-554A-4630-ABD2-AD89E9B3E25E}">
            <xm:f>'FX Card'!$F$1=11</xm:f>
            <x14:dxf>
              <numFmt numFmtId="198" formatCode="\H\K\ &quot;$&quot;\ #,##0.00"/>
            </x14:dxf>
          </x14:cfRule>
          <x14:cfRule type="expression" priority="3441" id="{68B99D88-59EE-42CD-BFCC-90FCAD5AD45C}">
            <xm:f>'FX Card'!$F$1=10</xm:f>
            <x14:dxf>
              <numFmt numFmtId="179" formatCode="[$£-809]#,##0.00"/>
            </x14:dxf>
          </x14:cfRule>
          <x14:cfRule type="expression" priority="3442" id="{F1DF6183-71CE-4CB4-AC1E-C37FCD30833C}">
            <xm:f>'FX Card'!$F$1=9</xm:f>
            <x14:dxf>
              <numFmt numFmtId="178" formatCode="[$€-2]\ #,##0.00"/>
            </x14:dxf>
          </x14:cfRule>
          <x14:cfRule type="expression" priority="3443" id="{35E9FA4F-D5A2-4FC6-9B55-786ADA13C36C}">
            <xm:f>'FX Card'!$F$1=8</xm:f>
            <x14:dxf>
              <numFmt numFmtId="177" formatCode="\k\r\ #,##0.00"/>
            </x14:dxf>
          </x14:cfRule>
          <x14:cfRule type="expression" priority="3444" id="{74342638-6D6C-4A4F-965E-266B11D67901}">
            <xm:f>'FX Card'!$F$1=7</xm:f>
            <x14:dxf>
              <numFmt numFmtId="176" formatCode="[$¥-804]#,##0.00"/>
            </x14:dxf>
          </x14:cfRule>
          <x14:cfRule type="expression" priority="3445" id="{E8EE7E66-F7EF-4B67-AE72-F57ECDF34A44}">
            <xm:f>'FX Card'!$F$1=6</xm:f>
            <x14:dxf>
              <numFmt numFmtId="175" formatCode="\F\r\ #,##0.00"/>
            </x14:dxf>
          </x14:cfRule>
          <x14:cfRule type="expression" priority="3446" id="{8E5FB595-E316-450A-89F0-96DA6E9F5D6E}">
            <xm:f>'FX Card'!$F$1=5</xm:f>
            <x14:dxf>
              <numFmt numFmtId="174" formatCode="\C\A\ &quot;$&quot;\ #,##0.00"/>
            </x14:dxf>
          </x14:cfRule>
          <x14:cfRule type="expression" priority="3447" id="{A1F37C45-053A-4C1A-85AF-9AF422256A64}">
            <xm:f>'FX Card'!$F$1=4</xm:f>
            <x14:dxf>
              <numFmt numFmtId="196" formatCode="[$R$-416]\ #,##0.00"/>
            </x14:dxf>
          </x14:cfRule>
          <x14:cfRule type="expression" priority="3448" id="{39BC486E-68B7-4832-9925-0F1D3DCCB285}">
            <xm:f>'FX Card'!$F$1=3</xm:f>
            <x14:dxf>
              <numFmt numFmtId="173" formatCode="\A\U\ &quot;$&quot;\ #,##0.00"/>
            </x14:dxf>
          </x14:cfRule>
          <x14:cfRule type="expression" priority="3449" id="{5790253F-4D3A-4648-A134-0490C645F958}">
            <xm:f>'FX Card'!$F$1=2</xm:f>
            <x14:dxf>
              <numFmt numFmtId="186" formatCode="\A\R\ &quot;$&quot;#,##0.00"/>
            </x14:dxf>
          </x14:cfRule>
          <x14:cfRule type="expression" priority="3450" id="{E8E8B51F-DFA2-4610-9FFD-351AF98890BF}">
            <xm:f>'FX Card'!$F$1=1</xm:f>
            <x14:dxf>
              <numFmt numFmtId="170"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7" formatCode="\R\ #,##0.00"/>
            </x14:dxf>
          </x14:cfRule>
          <x14:cfRule type="expression" priority="3402" id="{4853BB9F-7B45-4ABD-A7E0-814CC2C6FFB0}">
            <xm:f>'FX Card'!$F$1=24</xm:f>
            <x14:dxf>
              <numFmt numFmtId="184" formatCode="\T\W\ &quot;$&quot;\ #,##0.00"/>
            </x14:dxf>
          </x14:cfRule>
          <x14:cfRule type="expression" priority="3403" id="{F0635E05-D7F1-4B4E-B37D-6E350C0F7BE1}">
            <xm:f>'FX Card'!$F$1=23</xm:f>
            <x14:dxf>
              <numFmt numFmtId="203" formatCode="#,##0.00\ [$₺-41F]"/>
            </x14:dxf>
          </x14:cfRule>
          <x14:cfRule type="expression" priority="3404" id="{9BFFB789-D385-40D4-9225-BD5F001C288C}">
            <xm:f>'FX Card'!$F$1=22</xm:f>
            <x14:dxf>
              <numFmt numFmtId="177" formatCode="\k\r\ #,##0.00"/>
            </x14:dxf>
          </x14:cfRule>
          <x14:cfRule type="expression" priority="3405" id="{CA7FBBD5-3E79-43A6-A0A5-34D96CAD9A18}">
            <xm:f>'FX Card'!$F$1=21</xm:f>
            <x14:dxf>
              <numFmt numFmtId="201" formatCode="\﷼\ #,##0.000"/>
            </x14:dxf>
          </x14:cfRule>
          <x14:cfRule type="expression" priority="3406" id="{719B2949-4E69-4B23-BFA7-E6106560EB65}">
            <xm:f>'FX Card'!$F$1=20</xm:f>
            <x14:dxf>
              <numFmt numFmtId="185" formatCode="\р\у\б\ #,##0.00"/>
            </x14:dxf>
          </x14:cfRule>
          <x14:cfRule type="expression" priority="3407" id="{6CF28CE0-9CEB-45AA-890C-F6499E6DEFDE}">
            <xm:f>'FX Card'!$F$1=19</xm:f>
            <x14:dxf>
              <numFmt numFmtId="200" formatCode="\M\X\ &quot;$&quot;\ #,##0.00"/>
            </x14:dxf>
          </x14:cfRule>
          <x14:cfRule type="expression" priority="3408" id="{11048922-E503-4475-A9CE-269E8014354E}">
            <xm:f>'FX Card'!$F$1=18</xm:f>
            <x14:dxf>
              <numFmt numFmtId="199" formatCode="[$RM-43E]#,##0.00"/>
            </x14:dxf>
          </x14:cfRule>
          <x14:cfRule type="expression" priority="3409" id="{40287C92-68A0-462B-88FD-0ED373CD7D77}">
            <xm:f>'FX Card'!$F$1=17</xm:f>
            <x14:dxf>
              <numFmt numFmtId="202" formatCode="\N\Z\ &quot;$&quot;\ #,##0.00"/>
            </x14:dxf>
          </x14:cfRule>
          <x14:cfRule type="expression" priority="3410" id="{EA0F3BE2-4FB5-44F0-BDFD-6CCBF41C9C96}">
            <xm:f>'FX Card'!$F$1=16</xm:f>
            <x14:dxf>
              <numFmt numFmtId="177" formatCode="\k\r\ #,##0.00"/>
            </x14:dxf>
          </x14:cfRule>
          <x14:cfRule type="expression" priority="3411" id="{6937D5E6-CDE1-44A5-8F38-FAFFC33C11FA}">
            <xm:f>'FX Card'!$F$1=15</xm:f>
            <x14:dxf>
              <numFmt numFmtId="183" formatCode="[$₩-412]#,##0.00"/>
            </x14:dxf>
          </x14:cfRule>
          <x14:cfRule type="expression" priority="3412" id="{8BC34999-C5B4-4350-970F-5A13D2F1C3B9}">
            <xm:f>'FX Card'!$F$1=14</xm:f>
            <x14:dxf>
              <numFmt numFmtId="182" formatCode="[$¥-411]#,##0.00"/>
            </x14:dxf>
          </x14:cfRule>
          <x14:cfRule type="expression" priority="3413" id="{DDC3CC1C-996E-4CB4-B2C2-BB919DE8F8DA}">
            <xm:f>'FX Card'!$F$1=13</xm:f>
            <x14:dxf>
              <numFmt numFmtId="211" formatCode="[$₹-445]\ #,##0.00"/>
            </x14:dxf>
          </x14:cfRule>
          <x14:cfRule type="expression" priority="3414" id="{E0DBC350-05B4-48B9-8B8E-1D6D0EF149E5}">
            <xm:f>'FX Card'!$F$1=12</xm:f>
            <x14:dxf>
              <numFmt numFmtId="180" formatCode="\R\p\ #,##0.00"/>
            </x14:dxf>
          </x14:cfRule>
          <x14:cfRule type="expression" priority="3415" id="{FF4D5AAD-2BE4-482F-A975-EECCCF07807F}">
            <xm:f>'FX Card'!$F$1=11</xm:f>
            <x14:dxf>
              <numFmt numFmtId="198" formatCode="\H\K\ &quot;$&quot;\ #,##0.00"/>
            </x14:dxf>
          </x14:cfRule>
          <x14:cfRule type="expression" priority="3416" id="{E6DA3EBC-92EA-46C8-AC3F-B9E94E15739D}">
            <xm:f>'FX Card'!$F$1=10</xm:f>
            <x14:dxf>
              <numFmt numFmtId="179" formatCode="[$£-809]#,##0.00"/>
            </x14:dxf>
          </x14:cfRule>
          <x14:cfRule type="expression" priority="3417" id="{76D6B034-00A6-4234-966D-57B5D7FC7583}">
            <xm:f>'FX Card'!$F$1=9</xm:f>
            <x14:dxf>
              <numFmt numFmtId="178" formatCode="[$€-2]\ #,##0.00"/>
            </x14:dxf>
          </x14:cfRule>
          <x14:cfRule type="expression" priority="3418" id="{E80DCFEE-61BB-45A0-A184-96C6BC89B058}">
            <xm:f>'FX Card'!$F$1=8</xm:f>
            <x14:dxf>
              <numFmt numFmtId="177" formatCode="\k\r\ #,##0.00"/>
            </x14:dxf>
          </x14:cfRule>
          <x14:cfRule type="expression" priority="3419" id="{055C9C8B-0653-40C9-9AC7-DEAF585004E2}">
            <xm:f>'FX Card'!$F$1=7</xm:f>
            <x14:dxf>
              <numFmt numFmtId="176" formatCode="[$¥-804]#,##0.00"/>
            </x14:dxf>
          </x14:cfRule>
          <x14:cfRule type="expression" priority="3420" id="{EF3347C8-C1E4-43F6-8FEE-ACEE9BCF4A02}">
            <xm:f>'FX Card'!$F$1=6</xm:f>
            <x14:dxf>
              <numFmt numFmtId="175" formatCode="\F\r\ #,##0.00"/>
            </x14:dxf>
          </x14:cfRule>
          <x14:cfRule type="expression" priority="3421" id="{8880A4FF-EB1C-4535-ADE1-7FA5F80178F7}">
            <xm:f>'FX Card'!$F$1=5</xm:f>
            <x14:dxf>
              <numFmt numFmtId="174" formatCode="\C\A\ &quot;$&quot;\ #,##0.00"/>
            </x14:dxf>
          </x14:cfRule>
          <x14:cfRule type="expression" priority="3422" id="{55B8C24B-1129-4141-81C3-650586757D9C}">
            <xm:f>'FX Card'!$F$1=4</xm:f>
            <x14:dxf>
              <numFmt numFmtId="196" formatCode="[$R$-416]\ #,##0.00"/>
            </x14:dxf>
          </x14:cfRule>
          <x14:cfRule type="expression" priority="3423" id="{486D0D4E-A8C8-4AA4-B7C9-FC18A9D86D7D}">
            <xm:f>'FX Card'!$F$1=3</xm:f>
            <x14:dxf>
              <numFmt numFmtId="173" formatCode="\A\U\ &quot;$&quot;\ #,##0.00"/>
            </x14:dxf>
          </x14:cfRule>
          <x14:cfRule type="expression" priority="3424" id="{1FA194CF-AA21-4824-A653-8CEACD67C629}">
            <xm:f>'FX Card'!$F$1=2</xm:f>
            <x14:dxf>
              <numFmt numFmtId="186" formatCode="\A\R\ &quot;$&quot;#,##0.00"/>
            </x14:dxf>
          </x14:cfRule>
          <x14:cfRule type="expression" priority="3425" id="{652D101C-39C5-41FB-9256-CD2B169B7136}">
            <xm:f>'FX Card'!$F$1=1</xm:f>
            <x14:dxf>
              <numFmt numFmtId="170"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7" formatCode="\R\ #,##0.00"/>
            </x14:dxf>
          </x14:cfRule>
          <x14:cfRule type="expression" priority="3352" id="{0E15580A-69D6-4BAD-9B96-8914B3728107}">
            <xm:f>'\Users\BBrown\Documents\9.3.14 Release\[Azure Calculator Indirect A.xlsm]FX Card'!#REF!=24</xm:f>
            <x14:dxf>
              <numFmt numFmtId="184" formatCode="\T\W\ &quot;$&quot;\ #,##0.00"/>
            </x14:dxf>
          </x14:cfRule>
          <x14:cfRule type="expression" priority="3353" id="{56E25D0C-25CB-4DCF-AED9-4CD3B95D7688}">
            <xm:f>'\Users\BBrown\Documents\9.3.14 Release\[Azure Calculator Indirect A.xlsm]FX Card'!#REF!=23</xm:f>
            <x14:dxf>
              <numFmt numFmtId="203" formatCode="#,##0.00\ [$₺-41F]"/>
            </x14:dxf>
          </x14:cfRule>
          <x14:cfRule type="expression" priority="3354" id="{0FD9797C-B6C8-4857-A3DC-BC2A4E319B65}">
            <xm:f>'\Users\BBrown\Documents\9.3.14 Release\[Azure Calculator Indirect A.xlsm]FX Card'!#REF!=22</xm:f>
            <x14:dxf>
              <numFmt numFmtId="177" formatCode="\k\r\ #,##0.00"/>
            </x14:dxf>
          </x14:cfRule>
          <x14:cfRule type="expression" priority="3355" id="{443BBC50-D685-4A0B-A8C4-294A88308C35}">
            <xm:f>'\Users\BBrown\Documents\9.3.14 Release\[Azure Calculator Indirect A.xlsm]FX Card'!#REF!=21</xm:f>
            <x14:dxf>
              <numFmt numFmtId="201" formatCode="\﷼\ #,##0.000"/>
            </x14:dxf>
          </x14:cfRule>
          <x14:cfRule type="expression" priority="3356" id="{97207D90-2DC0-4998-A3CD-B90BEDB27080}">
            <xm:f>'\Users\BBrown\Documents\9.3.14 Release\[Azure Calculator Indirect A.xlsm]FX Card'!#REF!=20</xm:f>
            <x14:dxf>
              <numFmt numFmtId="185" formatCode="\р\у\б\ #,##0.00"/>
            </x14:dxf>
          </x14:cfRule>
          <x14:cfRule type="expression" priority="3357" id="{D86984FC-9EFA-47C3-9190-0B7818988998}">
            <xm:f>'\Users\BBrown\Documents\9.3.14 Release\[Azure Calculator Indirect A.xlsm]FX Card'!#REF!=19</xm:f>
            <x14:dxf>
              <numFmt numFmtId="200" formatCode="\M\X\ &quot;$&quot;\ #,##0.00"/>
            </x14:dxf>
          </x14:cfRule>
          <x14:cfRule type="expression" priority="3358" id="{4946E710-F5A2-4194-8A63-7C6AFA4B0B82}">
            <xm:f>'\Users\BBrown\Documents\9.3.14 Release\[Azure Calculator Indirect A.xlsm]FX Card'!#REF!=18</xm:f>
            <x14:dxf>
              <numFmt numFmtId="199" formatCode="[$RM-43E]#,##0.00"/>
            </x14:dxf>
          </x14:cfRule>
          <x14:cfRule type="expression" priority="3359" id="{95AD74E0-D267-47C1-BA59-7E4F318CCE36}">
            <xm:f>'\Users\BBrown\Documents\9.3.14 Release\[Azure Calculator Indirect A.xlsm]FX Card'!#REF!=17</xm:f>
            <x14:dxf>
              <numFmt numFmtId="202" formatCode="\N\Z\ &quot;$&quot;\ #,##0.00"/>
            </x14:dxf>
          </x14:cfRule>
          <x14:cfRule type="expression" priority="3360" id="{7D19D15F-C700-4669-81E9-3E99892A0659}">
            <xm:f>'\Users\BBrown\Documents\9.3.14 Release\[Azure Calculator Indirect A.xlsm]FX Card'!#REF!=16</xm:f>
            <x14:dxf>
              <numFmt numFmtId="177" formatCode="\k\r\ #,##0.00"/>
            </x14:dxf>
          </x14:cfRule>
          <x14:cfRule type="expression" priority="3361" id="{816E55BB-5769-4CAB-9A05-641614F050BE}">
            <xm:f>'\Users\BBrown\Documents\9.3.14 Release\[Azure Calculator Indirect A.xlsm]FX Card'!#REF!=15</xm:f>
            <x14:dxf>
              <numFmt numFmtId="183" formatCode="[$₩-412]#,##0.00"/>
            </x14:dxf>
          </x14:cfRule>
          <x14:cfRule type="expression" priority="3362" id="{B1442690-DE5A-4718-9FCF-0AB3F32D371C}">
            <xm:f>'\Users\BBrown\Documents\9.3.14 Release\[Azure Calculator Indirect A.xlsm]FX Card'!#REF!=14</xm:f>
            <x14:dxf>
              <numFmt numFmtId="182" formatCode="[$¥-411]#,##0.00"/>
            </x14:dxf>
          </x14:cfRule>
          <x14:cfRule type="expression" priority="3363" id="{00BE636B-3205-410D-A351-C44F5D27C95E}">
            <xm:f>'\Users\BBrown\Documents\9.3.14 Release\[Azure Calculator Indirect A.xlsm]FX Card'!#REF!=13</xm:f>
            <x14:dxf>
              <numFmt numFmtId="211" formatCode="[$₹-445]\ #,##0.00"/>
            </x14:dxf>
          </x14:cfRule>
          <x14:cfRule type="expression" priority="3364" id="{02FFA2CE-318F-43F6-8649-240525E8605A}">
            <xm:f>'\Users\BBrown\Documents\9.3.14 Release\[Azure Calculator Indirect A.xlsm]FX Card'!#REF!=12</xm:f>
            <x14:dxf>
              <numFmt numFmtId="180" formatCode="\R\p\ #,##0.00"/>
            </x14:dxf>
          </x14:cfRule>
          <x14:cfRule type="expression" priority="3365" id="{B288941D-7855-49EB-890A-92D264128398}">
            <xm:f>'\Users\BBrown\Documents\9.3.14 Release\[Azure Calculator Indirect A.xlsm]FX Card'!#REF!=11</xm:f>
            <x14:dxf>
              <numFmt numFmtId="198" formatCode="\H\K\ &quot;$&quot;\ #,##0.00"/>
            </x14:dxf>
          </x14:cfRule>
          <x14:cfRule type="expression" priority="3366" id="{7E25390F-3AAC-4DBD-975D-D3C4FBD13A16}">
            <xm:f>'\Users\BBrown\Documents\9.3.14 Release\[Azure Calculator Indirect A.xlsm]FX Card'!#REF!=10</xm:f>
            <x14:dxf>
              <numFmt numFmtId="179" formatCode="[$£-809]#,##0.00"/>
            </x14:dxf>
          </x14:cfRule>
          <x14:cfRule type="expression" priority="3367" id="{76A70245-ACF1-4298-B099-55FD81AD8136}">
            <xm:f>'\Users\BBrown\Documents\9.3.14 Release\[Azure Calculator Indirect A.xlsm]FX Card'!#REF!=9</xm:f>
            <x14:dxf>
              <numFmt numFmtId="178" formatCode="[$€-2]\ #,##0.00"/>
            </x14:dxf>
          </x14:cfRule>
          <x14:cfRule type="expression" priority="3368" id="{A76BFB0D-7E02-4CA4-8685-EBDA1D504081}">
            <xm:f>'\Users\BBrown\Documents\9.3.14 Release\[Azure Calculator Indirect A.xlsm]FX Card'!#REF!=8</xm:f>
            <x14:dxf>
              <numFmt numFmtId="177" formatCode="\k\r\ #,##0.00"/>
            </x14:dxf>
          </x14:cfRule>
          <x14:cfRule type="expression" priority="3369" id="{3E8A602D-E62D-4FB3-9BB2-8519B6D8C093}">
            <xm:f>'\Users\BBrown\Documents\9.3.14 Release\[Azure Calculator Indirect A.xlsm]FX Card'!#REF!=7</xm:f>
            <x14:dxf>
              <numFmt numFmtId="176" formatCode="[$¥-804]#,##0.00"/>
            </x14:dxf>
          </x14:cfRule>
          <x14:cfRule type="expression" priority="3370" id="{A2C7F43A-AA8E-41D7-922E-7C410AEB206C}">
            <xm:f>'\Users\BBrown\Documents\9.3.14 Release\[Azure Calculator Indirect A.xlsm]FX Card'!#REF!=6</xm:f>
            <x14:dxf>
              <numFmt numFmtId="175" formatCode="\F\r\ #,##0.00"/>
            </x14:dxf>
          </x14:cfRule>
          <x14:cfRule type="expression" priority="3371" id="{4D7E798F-538A-4E5A-88AA-0766FE3F04DE}">
            <xm:f>'\Users\BBrown\Documents\9.3.14 Release\[Azure Calculator Indirect A.xlsm]FX Card'!#REF!=5</xm:f>
            <x14:dxf>
              <numFmt numFmtId="174" formatCode="\C\A\ &quot;$&quot;\ #,##0.00"/>
            </x14:dxf>
          </x14:cfRule>
          <x14:cfRule type="expression" priority="3372" id="{EA52A2E7-7809-426F-A563-222990AB1EAC}">
            <xm:f>'\Users\BBrown\Documents\9.3.14 Release\[Azure Calculator Indirect A.xlsm]FX Card'!#REF!=4</xm:f>
            <x14:dxf>
              <numFmt numFmtId="196" formatCode="[$R$-416]\ #,##0.00"/>
            </x14:dxf>
          </x14:cfRule>
          <x14:cfRule type="expression" priority="3373" id="{65DAF9AF-383A-4190-86EC-C350B5229F32}">
            <xm:f>'\Users\BBrown\Documents\9.3.14 Release\[Azure Calculator Indirect A.xlsm]FX Card'!#REF!=3</xm:f>
            <x14:dxf>
              <numFmt numFmtId="173" formatCode="\A\U\ &quot;$&quot;\ #,##0.00"/>
            </x14:dxf>
          </x14:cfRule>
          <x14:cfRule type="expression" priority="3374" id="{9E991D38-EECD-4DDE-962F-C83577F9A573}">
            <xm:f>'\Users\BBrown\Documents\9.3.14 Release\[Azure Calculator Indirect A.xlsm]FX Card'!#REF!=2</xm:f>
            <x14:dxf>
              <numFmt numFmtId="186" formatCode="\A\R\ &quot;$&quot;#,##0.00"/>
            </x14:dxf>
          </x14:cfRule>
          <x14:cfRule type="expression" priority="3375" id="{F6AA8D07-B642-4E12-93FB-98C1E70084EB}">
            <xm:f>'\Users\BBrown\Documents\9.3.14 Release\[Azure Calculator Indirect A.xlsm]FX Card'!#REF!=1</xm:f>
            <x14:dxf>
              <numFmt numFmtId="170"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7" formatCode="\R\ #,##0.00"/>
            </x14:dxf>
          </x14:cfRule>
          <x14:cfRule type="expression" priority="3302" id="{94E415E9-60C5-491B-B6BC-6F7D9229FA86}">
            <xm:f>'FX Card'!$F$1=24</xm:f>
            <x14:dxf>
              <numFmt numFmtId="184" formatCode="\T\W\ &quot;$&quot;\ #,##0.00"/>
            </x14:dxf>
          </x14:cfRule>
          <x14:cfRule type="expression" priority="3303" id="{060A9121-EFDD-48FC-BEF1-1E4C6EF3627C}">
            <xm:f>'FX Card'!$F$1=23</xm:f>
            <x14:dxf>
              <numFmt numFmtId="203" formatCode="#,##0.00\ [$₺-41F]"/>
            </x14:dxf>
          </x14:cfRule>
          <x14:cfRule type="expression" priority="3304" id="{3E469657-E9C0-4F87-A1C7-1E86A60BC23A}">
            <xm:f>'FX Card'!$F$1=22</xm:f>
            <x14:dxf>
              <numFmt numFmtId="177" formatCode="\k\r\ #,##0.00"/>
            </x14:dxf>
          </x14:cfRule>
          <x14:cfRule type="expression" priority="3305" id="{F2023AAB-C82C-4BE9-AD97-DA60E02DC622}">
            <xm:f>'FX Card'!$F$1=21</xm:f>
            <x14:dxf>
              <numFmt numFmtId="201" formatCode="\﷼\ #,##0.000"/>
            </x14:dxf>
          </x14:cfRule>
          <x14:cfRule type="expression" priority="3306" id="{E6F2B497-DD14-4691-90DE-37689E63D7DB}">
            <xm:f>'FX Card'!$F$1=20</xm:f>
            <x14:dxf>
              <numFmt numFmtId="185" formatCode="\р\у\б\ #,##0.00"/>
            </x14:dxf>
          </x14:cfRule>
          <x14:cfRule type="expression" priority="3307" id="{578FBA44-EFF3-40FA-BAD2-17C2F943D779}">
            <xm:f>'FX Card'!$F$1=19</xm:f>
            <x14:dxf>
              <numFmt numFmtId="200" formatCode="\M\X\ &quot;$&quot;\ #,##0.00"/>
            </x14:dxf>
          </x14:cfRule>
          <x14:cfRule type="expression" priority="3308" id="{AEED02C0-6BA6-4869-8E83-05E52171600C}">
            <xm:f>'FX Card'!$F$1=18</xm:f>
            <x14:dxf>
              <numFmt numFmtId="199" formatCode="[$RM-43E]#,##0.00"/>
            </x14:dxf>
          </x14:cfRule>
          <x14:cfRule type="expression" priority="3309" id="{A697AA81-0A06-4EDA-8EB9-E92E13A59D0F}">
            <xm:f>'FX Card'!$F$1=17</xm:f>
            <x14:dxf>
              <numFmt numFmtId="202" formatCode="\N\Z\ &quot;$&quot;\ #,##0.00"/>
            </x14:dxf>
          </x14:cfRule>
          <x14:cfRule type="expression" priority="3310" id="{4C86DD47-FEB6-4369-873F-B279874C20A3}">
            <xm:f>'FX Card'!$F$1=16</xm:f>
            <x14:dxf>
              <numFmt numFmtId="177" formatCode="\k\r\ #,##0.00"/>
            </x14:dxf>
          </x14:cfRule>
          <x14:cfRule type="expression" priority="3311" id="{F4944D03-65C7-4727-86DF-1B8905BCAFD2}">
            <xm:f>'FX Card'!$F$1=15</xm:f>
            <x14:dxf>
              <numFmt numFmtId="183" formatCode="[$₩-412]#,##0.00"/>
            </x14:dxf>
          </x14:cfRule>
          <x14:cfRule type="expression" priority="3312" id="{3BC82730-1288-4900-87DB-5CEE2AFFBDD9}">
            <xm:f>'FX Card'!$F$1=14</xm:f>
            <x14:dxf>
              <numFmt numFmtId="182" formatCode="[$¥-411]#,##0.00"/>
            </x14:dxf>
          </x14:cfRule>
          <x14:cfRule type="expression" priority="3313" id="{71B03AC2-B77A-402B-8623-A323C69D9460}">
            <xm:f>'FX Card'!$F$1=13</xm:f>
            <x14:dxf>
              <numFmt numFmtId="211" formatCode="[$₹-445]\ #,##0.00"/>
            </x14:dxf>
          </x14:cfRule>
          <x14:cfRule type="expression" priority="3314" id="{D016670A-906C-4156-91DB-C57E87ADDE27}">
            <xm:f>'FX Card'!$F$1=12</xm:f>
            <x14:dxf>
              <numFmt numFmtId="180" formatCode="\R\p\ #,##0.00"/>
            </x14:dxf>
          </x14:cfRule>
          <x14:cfRule type="expression" priority="3315" id="{6DDE704F-5D6B-47E6-A8F0-DDE30E2135C9}">
            <xm:f>'FX Card'!$F$1=11</xm:f>
            <x14:dxf>
              <numFmt numFmtId="198" formatCode="\H\K\ &quot;$&quot;\ #,##0.00"/>
            </x14:dxf>
          </x14:cfRule>
          <x14:cfRule type="expression" priority="3316" id="{408851A7-F495-417F-A198-3FD79BA4223B}">
            <xm:f>'FX Card'!$F$1=10</xm:f>
            <x14:dxf>
              <numFmt numFmtId="179" formatCode="[$£-809]#,##0.00"/>
            </x14:dxf>
          </x14:cfRule>
          <x14:cfRule type="expression" priority="3317" id="{DDE5083D-E598-49EF-9405-6DF47A094464}">
            <xm:f>'FX Card'!$F$1=9</xm:f>
            <x14:dxf>
              <numFmt numFmtId="178" formatCode="[$€-2]\ #,##0.00"/>
            </x14:dxf>
          </x14:cfRule>
          <x14:cfRule type="expression" priority="3318" id="{03B869A4-25F5-4550-9841-EC9F03154AB0}">
            <xm:f>'FX Card'!$F$1=8</xm:f>
            <x14:dxf>
              <numFmt numFmtId="177" formatCode="\k\r\ #,##0.00"/>
            </x14:dxf>
          </x14:cfRule>
          <x14:cfRule type="expression" priority="3319" id="{77429C82-E0DD-44C3-865F-D1CE67843D5A}">
            <xm:f>'FX Card'!$F$1=7</xm:f>
            <x14:dxf>
              <numFmt numFmtId="176" formatCode="[$¥-804]#,##0.00"/>
            </x14:dxf>
          </x14:cfRule>
          <x14:cfRule type="expression" priority="3320" id="{28D4257D-A795-4F82-BFF9-426994000992}">
            <xm:f>'FX Card'!$F$1=6</xm:f>
            <x14:dxf>
              <numFmt numFmtId="175" formatCode="\F\r\ #,##0.00"/>
            </x14:dxf>
          </x14:cfRule>
          <x14:cfRule type="expression" priority="3321" id="{41B6AF9E-F5B6-4493-AC2D-563989DE3713}">
            <xm:f>'FX Card'!$F$1=5</xm:f>
            <x14:dxf>
              <numFmt numFmtId="174" formatCode="\C\A\ &quot;$&quot;\ #,##0.00"/>
            </x14:dxf>
          </x14:cfRule>
          <x14:cfRule type="expression" priority="3322" id="{4C49130B-D97C-4165-B5DE-2771489212BF}">
            <xm:f>'FX Card'!$F$1=4</xm:f>
            <x14:dxf>
              <numFmt numFmtId="196" formatCode="[$R$-416]\ #,##0.00"/>
            </x14:dxf>
          </x14:cfRule>
          <x14:cfRule type="expression" priority="3323" id="{5EF8E60D-5A24-4F19-9C87-4EFD9DED69C6}">
            <xm:f>'FX Card'!$F$1=3</xm:f>
            <x14:dxf>
              <numFmt numFmtId="173" formatCode="\A\U\ &quot;$&quot;\ #,##0.00"/>
            </x14:dxf>
          </x14:cfRule>
          <x14:cfRule type="expression" priority="3324" id="{7A848EAB-0613-4C36-BBCD-40E52A9E4D38}">
            <xm:f>'FX Card'!$F$1=2</xm:f>
            <x14:dxf>
              <numFmt numFmtId="186" formatCode="\A\R\ &quot;$&quot;#,##0.00"/>
            </x14:dxf>
          </x14:cfRule>
          <x14:cfRule type="expression" priority="3325" id="{BBFBA8BF-D4B0-4EB5-8062-8D42ACF185E9}">
            <xm:f>'FX Card'!$F$1=1</xm:f>
            <x14:dxf>
              <numFmt numFmtId="170"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7" formatCode="\R\ #,##0.00"/>
            </x14:dxf>
          </x14:cfRule>
          <x14:cfRule type="expression" priority="3327" id="{993F2954-A5E2-4C84-8B17-B32BF3D23EEE}">
            <xm:f>'FX Card'!$F$1=24</xm:f>
            <x14:dxf>
              <numFmt numFmtId="184" formatCode="\T\W\ &quot;$&quot;\ #,##0.00"/>
            </x14:dxf>
          </x14:cfRule>
          <x14:cfRule type="expression" priority="3328" id="{83A47EF8-C216-4CFF-8A0A-0764F77E07FF}">
            <xm:f>'FX Card'!$F$1=23</xm:f>
            <x14:dxf>
              <numFmt numFmtId="203" formatCode="#,##0.00\ [$₺-41F]"/>
            </x14:dxf>
          </x14:cfRule>
          <x14:cfRule type="expression" priority="3329" id="{119F22E1-7048-4332-92D7-1EBE6CD18FB4}">
            <xm:f>'FX Card'!$F$1=22</xm:f>
            <x14:dxf>
              <numFmt numFmtId="177" formatCode="\k\r\ #,##0.00"/>
            </x14:dxf>
          </x14:cfRule>
          <x14:cfRule type="expression" priority="3330" id="{408AB533-6F67-4285-9A34-538E83E0DCFE}">
            <xm:f>'FX Card'!$F$1=21</xm:f>
            <x14:dxf>
              <numFmt numFmtId="201" formatCode="\﷼\ #,##0.000"/>
            </x14:dxf>
          </x14:cfRule>
          <x14:cfRule type="expression" priority="3331" id="{D3EFC71C-ACB9-4159-AAA7-A90C7E38FAC9}">
            <xm:f>'FX Card'!$F$1=20</xm:f>
            <x14:dxf>
              <numFmt numFmtId="185" formatCode="\р\у\б\ #,##0.00"/>
            </x14:dxf>
          </x14:cfRule>
          <x14:cfRule type="expression" priority="3332" id="{2FAD6904-D452-4B95-8CC0-1560423F72B1}">
            <xm:f>'FX Card'!$F$1=19</xm:f>
            <x14:dxf>
              <numFmt numFmtId="200" formatCode="\M\X\ &quot;$&quot;\ #,##0.00"/>
            </x14:dxf>
          </x14:cfRule>
          <x14:cfRule type="expression" priority="3333" id="{0AC7B1FF-9A0A-4A31-A7C7-6ED0AF6C2E98}">
            <xm:f>'FX Card'!$F$1=18</xm:f>
            <x14:dxf>
              <numFmt numFmtId="199" formatCode="[$RM-43E]#,##0.00"/>
            </x14:dxf>
          </x14:cfRule>
          <x14:cfRule type="expression" priority="3334" id="{763DFC87-4EA6-4C3D-A791-BB2F99A394B8}">
            <xm:f>'FX Card'!$F$1=17</xm:f>
            <x14:dxf>
              <numFmt numFmtId="202" formatCode="\N\Z\ &quot;$&quot;\ #,##0.00"/>
            </x14:dxf>
          </x14:cfRule>
          <x14:cfRule type="expression" priority="3335" id="{DD290C06-B355-445D-8D52-80027803A2B0}">
            <xm:f>'FX Card'!$F$1=16</xm:f>
            <x14:dxf>
              <numFmt numFmtId="177" formatCode="\k\r\ #,##0.00"/>
            </x14:dxf>
          </x14:cfRule>
          <x14:cfRule type="expression" priority="3336" id="{56635B56-307A-45EA-95EB-6290095769C5}">
            <xm:f>'FX Card'!$F$1=15</xm:f>
            <x14:dxf>
              <numFmt numFmtId="183" formatCode="[$₩-412]#,##0.00"/>
            </x14:dxf>
          </x14:cfRule>
          <x14:cfRule type="expression" priority="3337" id="{26EC8A80-58A0-4356-BB7C-40CF8DECFB40}">
            <xm:f>'FX Card'!$F$1=14</xm:f>
            <x14:dxf>
              <numFmt numFmtId="182" formatCode="[$¥-411]#,##0.00"/>
            </x14:dxf>
          </x14:cfRule>
          <x14:cfRule type="expression" priority="3338" id="{C1B1E855-5FD2-4D72-BBD5-6E21C10C870C}">
            <xm:f>'FX Card'!$F$1=13</xm:f>
            <x14:dxf>
              <numFmt numFmtId="211" formatCode="[$₹-445]\ #,##0.00"/>
            </x14:dxf>
          </x14:cfRule>
          <x14:cfRule type="expression" priority="3339" id="{F784E977-0CF5-4E7F-959B-238AD9C42C1D}">
            <xm:f>'FX Card'!$F$1=12</xm:f>
            <x14:dxf>
              <numFmt numFmtId="180" formatCode="\R\p\ #,##0.00"/>
            </x14:dxf>
          </x14:cfRule>
          <x14:cfRule type="expression" priority="3340" id="{FD1920ED-A0EB-40BB-ABDA-2871034CBB0C}">
            <xm:f>'FX Card'!$F$1=11</xm:f>
            <x14:dxf>
              <numFmt numFmtId="198" formatCode="\H\K\ &quot;$&quot;\ #,##0.00"/>
            </x14:dxf>
          </x14:cfRule>
          <x14:cfRule type="expression" priority="3341" id="{90FAE9A1-31B0-4D9E-B1C2-A912D9F112C2}">
            <xm:f>'FX Card'!$F$1=10</xm:f>
            <x14:dxf>
              <numFmt numFmtId="179" formatCode="[$£-809]#,##0.00"/>
            </x14:dxf>
          </x14:cfRule>
          <x14:cfRule type="expression" priority="3342" id="{00582CC7-177E-48ED-862B-3766F1C17CD2}">
            <xm:f>'FX Card'!$F$1=9</xm:f>
            <x14:dxf>
              <numFmt numFmtId="178" formatCode="[$€-2]\ #,##0.00"/>
            </x14:dxf>
          </x14:cfRule>
          <x14:cfRule type="expression" priority="3343" id="{19BFE2F0-2C58-4268-B08D-BBA48B24930C}">
            <xm:f>'FX Card'!$F$1=8</xm:f>
            <x14:dxf>
              <numFmt numFmtId="177" formatCode="\k\r\ #,##0.00"/>
            </x14:dxf>
          </x14:cfRule>
          <x14:cfRule type="expression" priority="3344" id="{877E17F0-BC96-4E47-9445-BF0E6CD3D721}">
            <xm:f>'FX Card'!$F$1=7</xm:f>
            <x14:dxf>
              <numFmt numFmtId="176" formatCode="[$¥-804]#,##0.00"/>
            </x14:dxf>
          </x14:cfRule>
          <x14:cfRule type="expression" priority="3345" id="{90D861D8-91D4-424C-B3E2-E37B601662FA}">
            <xm:f>'FX Card'!$F$1=6</xm:f>
            <x14:dxf>
              <numFmt numFmtId="175" formatCode="\F\r\ #,##0.00"/>
            </x14:dxf>
          </x14:cfRule>
          <x14:cfRule type="expression" priority="3346" id="{0BB5CDE2-601B-4154-B523-D35859A1FD04}">
            <xm:f>'FX Card'!$F$1=5</xm:f>
            <x14:dxf>
              <numFmt numFmtId="174" formatCode="\C\A\ &quot;$&quot;\ #,##0.00"/>
            </x14:dxf>
          </x14:cfRule>
          <x14:cfRule type="expression" priority="3347" id="{095DC0B8-52DB-4642-B061-7E969971830C}">
            <xm:f>'FX Card'!$F$1=4</xm:f>
            <x14:dxf>
              <numFmt numFmtId="196" formatCode="[$R$-416]\ #,##0.00"/>
            </x14:dxf>
          </x14:cfRule>
          <x14:cfRule type="expression" priority="3348" id="{65D364A0-3204-41A6-AB06-F753E28714B4}">
            <xm:f>'FX Card'!$F$1=3</xm:f>
            <x14:dxf>
              <numFmt numFmtId="173" formatCode="\A\U\ &quot;$&quot;\ #,##0.00"/>
            </x14:dxf>
          </x14:cfRule>
          <x14:cfRule type="expression" priority="3349" id="{D521DBFF-3B15-4F66-9099-240E17D05D9A}">
            <xm:f>'FX Card'!$F$1=2</xm:f>
            <x14:dxf>
              <numFmt numFmtId="186" formatCode="\A\R\ &quot;$&quot;#,##0.00"/>
            </x14:dxf>
          </x14:cfRule>
          <x14:cfRule type="expression" priority="3350" id="{1F846EB8-5FEA-4F90-991B-03193AA62126}">
            <xm:f>'FX Card'!$F$1=1</xm:f>
            <x14:dxf>
              <numFmt numFmtId="170"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7" formatCode="\R\ #,##0.00"/>
            </x14:dxf>
          </x14:cfRule>
          <x14:cfRule type="expression" priority="3277" id="{EFCC94F9-6075-4493-81FD-A47B4FC55537}">
            <xm:f>'FX Card'!$F$1=24</xm:f>
            <x14:dxf>
              <numFmt numFmtId="184" formatCode="\T\W\ &quot;$&quot;\ #,##0.00"/>
            </x14:dxf>
          </x14:cfRule>
          <x14:cfRule type="expression" priority="3278" id="{924A844C-0495-4678-A142-A4E08905F972}">
            <xm:f>'FX Card'!$F$1=23</xm:f>
            <x14:dxf>
              <numFmt numFmtId="203" formatCode="#,##0.00\ [$₺-41F]"/>
            </x14:dxf>
          </x14:cfRule>
          <x14:cfRule type="expression" priority="3279" id="{F58C5B61-93D5-46CE-96F0-C0A65F31EE8D}">
            <xm:f>'FX Card'!$F$1=22</xm:f>
            <x14:dxf>
              <numFmt numFmtId="177" formatCode="\k\r\ #,##0.00"/>
            </x14:dxf>
          </x14:cfRule>
          <x14:cfRule type="expression" priority="3280" id="{77A37039-E3AE-48A8-BDC2-A562BD284255}">
            <xm:f>'FX Card'!$F$1=21</xm:f>
            <x14:dxf>
              <numFmt numFmtId="201" formatCode="\﷼\ #,##0.000"/>
            </x14:dxf>
          </x14:cfRule>
          <x14:cfRule type="expression" priority="3281" id="{C26E516E-ADA9-4CD0-9EA6-DF5B97D9C12C}">
            <xm:f>'FX Card'!$F$1=20</xm:f>
            <x14:dxf>
              <numFmt numFmtId="185" formatCode="\р\у\б\ #,##0.00"/>
            </x14:dxf>
          </x14:cfRule>
          <x14:cfRule type="expression" priority="3282" id="{D26CB48E-4A18-4B25-86C2-E4DFE4ABBAA1}">
            <xm:f>'FX Card'!$F$1=19</xm:f>
            <x14:dxf>
              <numFmt numFmtId="200" formatCode="\M\X\ &quot;$&quot;\ #,##0.00"/>
            </x14:dxf>
          </x14:cfRule>
          <x14:cfRule type="expression" priority="3283" id="{68634312-6AF2-487C-BB54-217CAFF1CBDB}">
            <xm:f>'FX Card'!$F$1=18</xm:f>
            <x14:dxf>
              <numFmt numFmtId="199" formatCode="[$RM-43E]#,##0.00"/>
            </x14:dxf>
          </x14:cfRule>
          <x14:cfRule type="expression" priority="3284" id="{F5875FFA-C437-40E4-BC6C-48A8BA69E984}">
            <xm:f>'FX Card'!$F$1=17</xm:f>
            <x14:dxf>
              <numFmt numFmtId="202" formatCode="\N\Z\ &quot;$&quot;\ #,##0.00"/>
            </x14:dxf>
          </x14:cfRule>
          <x14:cfRule type="expression" priority="3285" id="{B4745CFA-341B-4F45-BD4A-8850D1184BAB}">
            <xm:f>'FX Card'!$F$1=16</xm:f>
            <x14:dxf>
              <numFmt numFmtId="177" formatCode="\k\r\ #,##0.00"/>
            </x14:dxf>
          </x14:cfRule>
          <x14:cfRule type="expression" priority="3286" id="{E4E5E138-A0F2-4485-A445-F19F9543852E}">
            <xm:f>'FX Card'!$F$1=15</xm:f>
            <x14:dxf>
              <numFmt numFmtId="183" formatCode="[$₩-412]#,##0.00"/>
            </x14:dxf>
          </x14:cfRule>
          <x14:cfRule type="expression" priority="3287" id="{E4BE73C2-F726-4B97-8528-EA02345F0C11}">
            <xm:f>'FX Card'!$F$1=14</xm:f>
            <x14:dxf>
              <numFmt numFmtId="182" formatCode="[$¥-411]#,##0.00"/>
            </x14:dxf>
          </x14:cfRule>
          <x14:cfRule type="expression" priority="3288" id="{045F33AF-92B8-4946-97BD-22FD6BDC9B72}">
            <xm:f>'FX Card'!$F$1=13</xm:f>
            <x14:dxf>
              <numFmt numFmtId="211" formatCode="[$₹-445]\ #,##0.00"/>
            </x14:dxf>
          </x14:cfRule>
          <x14:cfRule type="expression" priority="3289" id="{15B58C3E-1F27-4FDB-B3D6-A080BD995598}">
            <xm:f>'FX Card'!$F$1=12</xm:f>
            <x14:dxf>
              <numFmt numFmtId="180" formatCode="\R\p\ #,##0.00"/>
            </x14:dxf>
          </x14:cfRule>
          <x14:cfRule type="expression" priority="3290" id="{8144A0AA-DA40-4BE0-B238-404B3CA244CA}">
            <xm:f>'FX Card'!$F$1=11</xm:f>
            <x14:dxf>
              <numFmt numFmtId="198" formatCode="\H\K\ &quot;$&quot;\ #,##0.00"/>
            </x14:dxf>
          </x14:cfRule>
          <x14:cfRule type="expression" priority="3291" id="{D88EBF9A-0176-4E5A-B084-D8D662867186}">
            <xm:f>'FX Card'!$F$1=10</xm:f>
            <x14:dxf>
              <numFmt numFmtId="179" formatCode="[$£-809]#,##0.00"/>
            </x14:dxf>
          </x14:cfRule>
          <x14:cfRule type="expression" priority="3292" id="{07B4DDC8-9AEE-474C-B3A7-8537349185E4}">
            <xm:f>'FX Card'!$F$1=9</xm:f>
            <x14:dxf>
              <numFmt numFmtId="178" formatCode="[$€-2]\ #,##0.00"/>
            </x14:dxf>
          </x14:cfRule>
          <x14:cfRule type="expression" priority="3293" id="{A71D4A67-E3A9-4D51-9A81-8127DCE05E02}">
            <xm:f>'FX Card'!$F$1=8</xm:f>
            <x14:dxf>
              <numFmt numFmtId="177" formatCode="\k\r\ #,##0.00"/>
            </x14:dxf>
          </x14:cfRule>
          <x14:cfRule type="expression" priority="3294" id="{E6A45C3B-32AE-485C-B840-C0448E6A9C75}">
            <xm:f>'FX Card'!$F$1=7</xm:f>
            <x14:dxf>
              <numFmt numFmtId="176" formatCode="[$¥-804]#,##0.00"/>
            </x14:dxf>
          </x14:cfRule>
          <x14:cfRule type="expression" priority="3295" id="{DB36C182-DFAB-44A3-95D5-28DF64CDEA03}">
            <xm:f>'FX Card'!$F$1=6</xm:f>
            <x14:dxf>
              <numFmt numFmtId="175" formatCode="\F\r\ #,##0.00"/>
            </x14:dxf>
          </x14:cfRule>
          <x14:cfRule type="expression" priority="3296" id="{E45F6A34-1C6C-43F6-AA26-BBEDE9F40570}">
            <xm:f>'FX Card'!$F$1=5</xm:f>
            <x14:dxf>
              <numFmt numFmtId="174" formatCode="\C\A\ &quot;$&quot;\ #,##0.00"/>
            </x14:dxf>
          </x14:cfRule>
          <x14:cfRule type="expression" priority="3297" id="{30323483-51BF-42A4-B906-CCA3E13D59F7}">
            <xm:f>'FX Card'!$F$1=4</xm:f>
            <x14:dxf>
              <numFmt numFmtId="196" formatCode="[$R$-416]\ #,##0.00"/>
            </x14:dxf>
          </x14:cfRule>
          <x14:cfRule type="expression" priority="3298" id="{D1C9DC5B-7774-43DA-9931-55E8D1AAAE22}">
            <xm:f>'FX Card'!$F$1=3</xm:f>
            <x14:dxf>
              <numFmt numFmtId="173" formatCode="\A\U\ &quot;$&quot;\ #,##0.00"/>
            </x14:dxf>
          </x14:cfRule>
          <x14:cfRule type="expression" priority="3299" id="{A326A746-29E2-43E1-B4CA-6955A30B936F}">
            <xm:f>'FX Card'!$F$1=2</xm:f>
            <x14:dxf>
              <numFmt numFmtId="186" formatCode="\A\R\ &quot;$&quot;#,##0.00"/>
            </x14:dxf>
          </x14:cfRule>
          <x14:cfRule type="expression" priority="3300" id="{598961F0-8CCF-4DB3-88A0-237E105E167C}">
            <xm:f>'FX Card'!$F$1=1</xm:f>
            <x14:dxf>
              <numFmt numFmtId="170" formatCode="&quot;$&quot;#,##0.00"/>
            </x14:dxf>
          </x14:cfRule>
          <xm:sqref>AX415</xm:sqref>
        </x14:conditionalFormatting>
        <x14:conditionalFormatting xmlns:xm="http://schemas.microsoft.com/office/excel/2006/main">
          <x14:cfRule type="expression" priority="3151" id="{C0CF1992-8AB2-4D1B-AD62-419A9B7098F6}">
            <xm:f>'FX Card'!$F$1=25</xm:f>
            <x14:dxf>
              <numFmt numFmtId="187" formatCode="\R\ #,##0.00"/>
            </x14:dxf>
          </x14:cfRule>
          <x14:cfRule type="expression" priority="3152" id="{48AAD025-B0A0-4D88-9324-2ACA3430D3E5}">
            <xm:f>'FX Card'!$F$1=24</xm:f>
            <x14:dxf>
              <numFmt numFmtId="184" formatCode="\T\W\ &quot;$&quot;\ #,##0.00"/>
            </x14:dxf>
          </x14:cfRule>
          <x14:cfRule type="expression" priority="3153" id="{55481047-AFA5-450B-A0C9-540FC56A9E95}">
            <xm:f>'FX Card'!$F$1=23</xm:f>
            <x14:dxf>
              <numFmt numFmtId="203" formatCode="#,##0.00\ [$₺-41F]"/>
            </x14:dxf>
          </x14:cfRule>
          <x14:cfRule type="expression" priority="3154" id="{74B9CC42-ABE9-4259-A8DE-A8BB9080A427}">
            <xm:f>'FX Card'!$F$1=22</xm:f>
            <x14:dxf>
              <numFmt numFmtId="177" formatCode="\k\r\ #,##0.00"/>
            </x14:dxf>
          </x14:cfRule>
          <x14:cfRule type="expression" priority="3155" id="{5EF51D2C-FEA1-4C3C-BEA1-99F8860271B7}">
            <xm:f>'FX Card'!$F$1=21</xm:f>
            <x14:dxf>
              <numFmt numFmtId="201" formatCode="\﷼\ #,##0.000"/>
            </x14:dxf>
          </x14:cfRule>
          <x14:cfRule type="expression" priority="3156" id="{F278273E-6C3C-46F3-AB70-BF71DE35F964}">
            <xm:f>'FX Card'!$F$1=20</xm:f>
            <x14:dxf>
              <numFmt numFmtId="185" formatCode="\р\у\б\ #,##0.00"/>
            </x14:dxf>
          </x14:cfRule>
          <x14:cfRule type="expression" priority="3157" id="{8B66EC84-0B6F-4FC9-89E3-A09CC81E532D}">
            <xm:f>'FX Card'!$F$1=19</xm:f>
            <x14:dxf>
              <numFmt numFmtId="200" formatCode="\M\X\ &quot;$&quot;\ #,##0.00"/>
            </x14:dxf>
          </x14:cfRule>
          <x14:cfRule type="expression" priority="3158" id="{15821F51-6399-4668-9BED-B6E125F083FA}">
            <xm:f>'FX Card'!$F$1=18</xm:f>
            <x14:dxf>
              <numFmt numFmtId="199" formatCode="[$RM-43E]#,##0.00"/>
            </x14:dxf>
          </x14:cfRule>
          <x14:cfRule type="expression" priority="3159" id="{FCB95CD9-AEC4-4667-8024-E747FAD1FED3}">
            <xm:f>'FX Card'!$F$1=17</xm:f>
            <x14:dxf>
              <numFmt numFmtId="202" formatCode="\N\Z\ &quot;$&quot;\ #,##0.00"/>
            </x14:dxf>
          </x14:cfRule>
          <x14:cfRule type="expression" priority="3160" id="{77F52D22-A019-4EEF-8CCE-E8106537C1ED}">
            <xm:f>'FX Card'!$F$1=16</xm:f>
            <x14:dxf>
              <numFmt numFmtId="177" formatCode="\k\r\ #,##0.00"/>
            </x14:dxf>
          </x14:cfRule>
          <x14:cfRule type="expression" priority="3161" id="{99FF7BE5-5F4F-4E88-B120-0DB819A8221E}">
            <xm:f>'FX Card'!$F$1=15</xm:f>
            <x14:dxf>
              <numFmt numFmtId="183" formatCode="[$₩-412]#,##0.00"/>
            </x14:dxf>
          </x14:cfRule>
          <x14:cfRule type="expression" priority="3162" id="{134F608E-03D0-49E4-93E0-3873E5C83A2E}">
            <xm:f>'FX Card'!$F$1=14</xm:f>
            <x14:dxf>
              <numFmt numFmtId="182" formatCode="[$¥-411]#,##0.00"/>
            </x14:dxf>
          </x14:cfRule>
          <x14:cfRule type="expression" priority="3163" id="{1A85BE48-A221-4D71-B1F9-89F4E23D38FC}">
            <xm:f>'FX Card'!$F$1=13</xm:f>
            <x14:dxf>
              <numFmt numFmtId="211" formatCode="[$₹-445]\ #,##0.00"/>
            </x14:dxf>
          </x14:cfRule>
          <x14:cfRule type="expression" priority="3164" id="{CA0DC915-E7A0-4D37-81AE-9B10769773D1}">
            <xm:f>'FX Card'!$F$1=12</xm:f>
            <x14:dxf>
              <numFmt numFmtId="180" formatCode="\R\p\ #,##0.00"/>
            </x14:dxf>
          </x14:cfRule>
          <x14:cfRule type="expression" priority="3165" id="{17611DA1-028F-4BE0-B15F-39D66B029739}">
            <xm:f>'FX Card'!$F$1=11</xm:f>
            <x14:dxf>
              <numFmt numFmtId="198" formatCode="\H\K\ &quot;$&quot;\ #,##0.00"/>
            </x14:dxf>
          </x14:cfRule>
          <x14:cfRule type="expression" priority="3166" id="{9E854939-D29B-4D54-A393-FA283D450E19}">
            <xm:f>'FX Card'!$F$1=10</xm:f>
            <x14:dxf>
              <numFmt numFmtId="179" formatCode="[$£-809]#,##0.00"/>
            </x14:dxf>
          </x14:cfRule>
          <x14:cfRule type="expression" priority="3167" id="{B43414A6-FE51-4139-9660-7CB7C62A6351}">
            <xm:f>'FX Card'!$F$1=9</xm:f>
            <x14:dxf>
              <numFmt numFmtId="178" formatCode="[$€-2]\ #,##0.00"/>
            </x14:dxf>
          </x14:cfRule>
          <x14:cfRule type="expression" priority="3168" id="{FB6256CF-8FD8-4A36-AE7D-0C91AAD9144D}">
            <xm:f>'FX Card'!$F$1=8</xm:f>
            <x14:dxf>
              <numFmt numFmtId="177" formatCode="\k\r\ #,##0.00"/>
            </x14:dxf>
          </x14:cfRule>
          <x14:cfRule type="expression" priority="3169" id="{39EBAEFB-3769-4829-BEAB-F32CC3794D6C}">
            <xm:f>'FX Card'!$F$1=7</xm:f>
            <x14:dxf>
              <numFmt numFmtId="176" formatCode="[$¥-804]#,##0.00"/>
            </x14:dxf>
          </x14:cfRule>
          <x14:cfRule type="expression" priority="3170" id="{0DD2CA65-91BE-48B7-BD5D-A261F595C064}">
            <xm:f>'FX Card'!$F$1=6</xm:f>
            <x14:dxf>
              <numFmt numFmtId="175" formatCode="\F\r\ #,##0.00"/>
            </x14:dxf>
          </x14:cfRule>
          <x14:cfRule type="expression" priority="3171" id="{FD3E98A8-A1C0-4FDB-8FDE-D85D8B597FF2}">
            <xm:f>'FX Card'!$F$1=5</xm:f>
            <x14:dxf>
              <numFmt numFmtId="174" formatCode="\C\A\ &quot;$&quot;\ #,##0.00"/>
            </x14:dxf>
          </x14:cfRule>
          <x14:cfRule type="expression" priority="3172" id="{EE10A50E-F707-4610-8B87-A077D51C16FA}">
            <xm:f>'FX Card'!$F$1=4</xm:f>
            <x14:dxf>
              <numFmt numFmtId="196" formatCode="[$R$-416]\ #,##0.00"/>
            </x14:dxf>
          </x14:cfRule>
          <x14:cfRule type="expression" priority="3173" id="{8AD844AE-BD73-4498-98E3-E77F024CCEAF}">
            <xm:f>'FX Card'!$F$1=3</xm:f>
            <x14:dxf>
              <numFmt numFmtId="173" formatCode="\A\U\ &quot;$&quot;\ #,##0.00"/>
            </x14:dxf>
          </x14:cfRule>
          <x14:cfRule type="expression" priority="3174" id="{E221E268-1AE5-4EE7-A6BC-4F352FDEC52D}">
            <xm:f>'FX Card'!$F$1=2</xm:f>
            <x14:dxf>
              <numFmt numFmtId="186" formatCode="\A\R\ &quot;$&quot;#,##0.00"/>
            </x14:dxf>
          </x14:cfRule>
          <x14:cfRule type="expression" priority="3175" id="{37EE8605-F3D9-42D5-A9C1-4F92462B7755}">
            <xm:f>'FX Card'!$F$1=1</xm:f>
            <x14:dxf>
              <numFmt numFmtId="170"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7" formatCode="\R\ #,##0.00"/>
            </x14:dxf>
          </x14:cfRule>
          <x14:cfRule type="expression" priority="3052" id="{D51627DB-BEFB-4380-A3F6-21DC995CC958}">
            <xm:f>'FX Card'!$F$1=24</xm:f>
            <x14:dxf>
              <numFmt numFmtId="184" formatCode="\T\W\ &quot;$&quot;\ #,##0.00"/>
            </x14:dxf>
          </x14:cfRule>
          <x14:cfRule type="expression" priority="3053" id="{C0B64AF5-22D6-47ED-99F5-22265C5D1065}">
            <xm:f>'FX Card'!$F$1=23</xm:f>
            <x14:dxf>
              <numFmt numFmtId="203" formatCode="#,##0.00\ [$₺-41F]"/>
            </x14:dxf>
          </x14:cfRule>
          <x14:cfRule type="expression" priority="3054" id="{0875E50C-762E-49EE-85C5-4811DFADAB9F}">
            <xm:f>'FX Card'!$F$1=22</xm:f>
            <x14:dxf>
              <numFmt numFmtId="177" formatCode="\k\r\ #,##0.00"/>
            </x14:dxf>
          </x14:cfRule>
          <x14:cfRule type="expression" priority="3055" id="{33285AA3-E2A7-41E0-8BB0-6CF4B6DDD573}">
            <xm:f>'FX Card'!$F$1=21</xm:f>
            <x14:dxf>
              <numFmt numFmtId="201" formatCode="\﷼\ #,##0.000"/>
            </x14:dxf>
          </x14:cfRule>
          <x14:cfRule type="expression" priority="3056" id="{3A63F6AF-BCC3-417A-9BD1-5C733E174328}">
            <xm:f>'FX Card'!$F$1=20</xm:f>
            <x14:dxf>
              <numFmt numFmtId="185" formatCode="\р\у\б\ #,##0.00"/>
            </x14:dxf>
          </x14:cfRule>
          <x14:cfRule type="expression" priority="3057" id="{4C50A072-2840-437A-8710-CE7E63FD229E}">
            <xm:f>'FX Card'!$F$1=19</xm:f>
            <x14:dxf>
              <numFmt numFmtId="200" formatCode="\M\X\ &quot;$&quot;\ #,##0.00"/>
            </x14:dxf>
          </x14:cfRule>
          <x14:cfRule type="expression" priority="3058" id="{2BB98FBB-6001-4461-8026-621D5751C565}">
            <xm:f>'FX Card'!$F$1=18</xm:f>
            <x14:dxf>
              <numFmt numFmtId="199" formatCode="[$RM-43E]#,##0.00"/>
            </x14:dxf>
          </x14:cfRule>
          <x14:cfRule type="expression" priority="3059" id="{B805DCC6-5F24-4E41-A384-478FD4252FBC}">
            <xm:f>'FX Card'!$F$1=17</xm:f>
            <x14:dxf>
              <numFmt numFmtId="202" formatCode="\N\Z\ &quot;$&quot;\ #,##0.00"/>
            </x14:dxf>
          </x14:cfRule>
          <x14:cfRule type="expression" priority="3060" id="{C7B1293C-0E9E-4DFB-8EF3-CEE1C373968B}">
            <xm:f>'FX Card'!$F$1=16</xm:f>
            <x14:dxf>
              <numFmt numFmtId="177" formatCode="\k\r\ #,##0.00"/>
            </x14:dxf>
          </x14:cfRule>
          <x14:cfRule type="expression" priority="3061" id="{5DA2FF6A-24E0-477E-A87E-E47AAD36E6B5}">
            <xm:f>'FX Card'!$F$1=15</xm:f>
            <x14:dxf>
              <numFmt numFmtId="183" formatCode="[$₩-412]#,##0.00"/>
            </x14:dxf>
          </x14:cfRule>
          <x14:cfRule type="expression" priority="3062" id="{C1258135-7FB9-4544-BE2A-079324A8B01C}">
            <xm:f>'FX Card'!$F$1=14</xm:f>
            <x14:dxf>
              <numFmt numFmtId="182" formatCode="[$¥-411]#,##0.00"/>
            </x14:dxf>
          </x14:cfRule>
          <x14:cfRule type="expression" priority="3063" id="{93C5A1FC-D65A-4026-9649-648160540303}">
            <xm:f>'FX Card'!$F$1=13</xm:f>
            <x14:dxf>
              <numFmt numFmtId="211" formatCode="[$₹-445]\ #,##0.00"/>
            </x14:dxf>
          </x14:cfRule>
          <x14:cfRule type="expression" priority="3064" id="{CEF3DB94-A8BF-43D1-891D-9F59312C6B93}">
            <xm:f>'FX Card'!$F$1=12</xm:f>
            <x14:dxf>
              <numFmt numFmtId="180" formatCode="\R\p\ #,##0.00"/>
            </x14:dxf>
          </x14:cfRule>
          <x14:cfRule type="expression" priority="3065" id="{615DC2C2-EC3E-4A45-A761-A76E090375F8}">
            <xm:f>'FX Card'!$F$1=11</xm:f>
            <x14:dxf>
              <numFmt numFmtId="198" formatCode="\H\K\ &quot;$&quot;\ #,##0.00"/>
            </x14:dxf>
          </x14:cfRule>
          <x14:cfRule type="expression" priority="3066" id="{7D015745-2F0D-4772-81CF-9A3DC07C5F75}">
            <xm:f>'FX Card'!$F$1=10</xm:f>
            <x14:dxf>
              <numFmt numFmtId="179" formatCode="[$£-809]#,##0.00"/>
            </x14:dxf>
          </x14:cfRule>
          <x14:cfRule type="expression" priority="3067" id="{38981D28-DB63-41FE-9589-BD4AC9202E2D}">
            <xm:f>'FX Card'!$F$1=9</xm:f>
            <x14:dxf>
              <numFmt numFmtId="178" formatCode="[$€-2]\ #,##0.00"/>
            </x14:dxf>
          </x14:cfRule>
          <x14:cfRule type="expression" priority="3068" id="{C6E75F71-E94A-40FC-8CFE-062F56D0595D}">
            <xm:f>'FX Card'!$F$1=8</xm:f>
            <x14:dxf>
              <numFmt numFmtId="177" formatCode="\k\r\ #,##0.00"/>
            </x14:dxf>
          </x14:cfRule>
          <x14:cfRule type="expression" priority="3069" id="{E8549C3D-1290-49D4-B817-DBA616AC44B4}">
            <xm:f>'FX Card'!$F$1=7</xm:f>
            <x14:dxf>
              <numFmt numFmtId="176" formatCode="[$¥-804]#,##0.00"/>
            </x14:dxf>
          </x14:cfRule>
          <x14:cfRule type="expression" priority="3070" id="{26E16C1E-7726-49BE-B905-3C97FA2BCC4F}">
            <xm:f>'FX Card'!$F$1=6</xm:f>
            <x14:dxf>
              <numFmt numFmtId="175" formatCode="\F\r\ #,##0.00"/>
            </x14:dxf>
          </x14:cfRule>
          <x14:cfRule type="expression" priority="3071" id="{52650231-DF9F-43B1-BCA5-DF659BBB9009}">
            <xm:f>'FX Card'!$F$1=5</xm:f>
            <x14:dxf>
              <numFmt numFmtId="174" formatCode="\C\A\ &quot;$&quot;\ #,##0.00"/>
            </x14:dxf>
          </x14:cfRule>
          <x14:cfRule type="expression" priority="3072" id="{E3F48EF0-054F-410F-86C3-580B3B1E23FD}">
            <xm:f>'FX Card'!$F$1=4</xm:f>
            <x14:dxf>
              <numFmt numFmtId="196" formatCode="[$R$-416]\ #,##0.00"/>
            </x14:dxf>
          </x14:cfRule>
          <x14:cfRule type="expression" priority="3073" id="{E8B37BC5-F266-4EE6-BFEC-64F796CD45EC}">
            <xm:f>'FX Card'!$F$1=3</xm:f>
            <x14:dxf>
              <numFmt numFmtId="173" formatCode="\A\U\ &quot;$&quot;\ #,##0.00"/>
            </x14:dxf>
          </x14:cfRule>
          <x14:cfRule type="expression" priority="3074" id="{C98F175F-32B4-41B3-8A75-DB6DA5CB4371}">
            <xm:f>'FX Card'!$F$1=2</xm:f>
            <x14:dxf>
              <numFmt numFmtId="186" formatCode="\A\R\ &quot;$&quot;#,##0.00"/>
            </x14:dxf>
          </x14:cfRule>
          <x14:cfRule type="expression" priority="3075" id="{D413CCB5-0A6F-4E40-A7E6-82B6688D2D47}">
            <xm:f>'FX Card'!$F$1=1</xm:f>
            <x14:dxf>
              <numFmt numFmtId="170"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7" formatCode="\R\ #,##0.00"/>
            </x14:dxf>
          </x14:cfRule>
          <x14:cfRule type="expression" priority="2927" id="{491A5CE6-5D8A-48AE-AE5B-445E9B4B5C8F}">
            <xm:f>'FX Card'!$F$1=24</xm:f>
            <x14:dxf>
              <numFmt numFmtId="184" formatCode="\T\W\ &quot;$&quot;\ #,##0.00"/>
            </x14:dxf>
          </x14:cfRule>
          <x14:cfRule type="expression" priority="2928" id="{E9C86C5F-F74C-4D9B-ACB1-A956AC744192}">
            <xm:f>'FX Card'!$F$1=23</xm:f>
            <x14:dxf>
              <numFmt numFmtId="203" formatCode="#,##0.00\ [$₺-41F]"/>
            </x14:dxf>
          </x14:cfRule>
          <x14:cfRule type="expression" priority="2929" id="{16D26303-4E6D-407F-8EAF-1DCBC498FB11}">
            <xm:f>'FX Card'!$F$1=22</xm:f>
            <x14:dxf>
              <numFmt numFmtId="177" formatCode="\k\r\ #,##0.00"/>
            </x14:dxf>
          </x14:cfRule>
          <x14:cfRule type="expression" priority="2930" id="{31D14486-65A2-4119-8645-967B7473CEBD}">
            <xm:f>'FX Card'!$F$1=21</xm:f>
            <x14:dxf>
              <numFmt numFmtId="201" formatCode="\﷼\ #,##0.000"/>
            </x14:dxf>
          </x14:cfRule>
          <x14:cfRule type="expression" priority="2931" id="{4A7DF96C-0F03-4FB1-B04A-7A8C9AE397BF}">
            <xm:f>'FX Card'!$F$1=20</xm:f>
            <x14:dxf>
              <numFmt numFmtId="185" formatCode="\р\у\б\ #,##0.00"/>
            </x14:dxf>
          </x14:cfRule>
          <x14:cfRule type="expression" priority="2932" id="{2A68FBF5-1ED2-4802-9F2B-3FFCC7D08F8F}">
            <xm:f>'FX Card'!$F$1=19</xm:f>
            <x14:dxf>
              <numFmt numFmtId="200" formatCode="\M\X\ &quot;$&quot;\ #,##0.00"/>
            </x14:dxf>
          </x14:cfRule>
          <x14:cfRule type="expression" priority="2933" id="{53D7423C-0D03-43AA-B317-4EA0127C4A0C}">
            <xm:f>'FX Card'!$F$1=18</xm:f>
            <x14:dxf>
              <numFmt numFmtId="199" formatCode="[$RM-43E]#,##0.00"/>
            </x14:dxf>
          </x14:cfRule>
          <x14:cfRule type="expression" priority="2934" id="{603EF437-7366-4582-A8A7-F5693E4D7142}">
            <xm:f>'FX Card'!$F$1=17</xm:f>
            <x14:dxf>
              <numFmt numFmtId="202" formatCode="\N\Z\ &quot;$&quot;\ #,##0.00"/>
            </x14:dxf>
          </x14:cfRule>
          <x14:cfRule type="expression" priority="2935" id="{75C24A7F-28E8-4930-B983-55459B3582B1}">
            <xm:f>'FX Card'!$F$1=16</xm:f>
            <x14:dxf>
              <numFmt numFmtId="177" formatCode="\k\r\ #,##0.00"/>
            </x14:dxf>
          </x14:cfRule>
          <x14:cfRule type="expression" priority="2936" id="{71180278-AEB8-4A35-BA63-3D898B65D594}">
            <xm:f>'FX Card'!$F$1=15</xm:f>
            <x14:dxf>
              <numFmt numFmtId="183" formatCode="[$₩-412]#,##0.00"/>
            </x14:dxf>
          </x14:cfRule>
          <x14:cfRule type="expression" priority="2937" id="{52E81EA0-0D93-431A-99DD-011F31D5EEA8}">
            <xm:f>'FX Card'!$F$1=14</xm:f>
            <x14:dxf>
              <numFmt numFmtId="182" formatCode="[$¥-411]#,##0.00"/>
            </x14:dxf>
          </x14:cfRule>
          <x14:cfRule type="expression" priority="2938" id="{821E62F1-2FD8-4ED2-A6F0-F60D3B94F8BF}">
            <xm:f>'FX Card'!$F$1=13</xm:f>
            <x14:dxf>
              <numFmt numFmtId="211" formatCode="[$₹-445]\ #,##0.00"/>
            </x14:dxf>
          </x14:cfRule>
          <x14:cfRule type="expression" priority="2939" id="{473D979A-9E45-4227-9613-07E5549783D9}">
            <xm:f>'FX Card'!$F$1=12</xm:f>
            <x14:dxf>
              <numFmt numFmtId="180" formatCode="\R\p\ #,##0.00"/>
            </x14:dxf>
          </x14:cfRule>
          <x14:cfRule type="expression" priority="2940" id="{768DDEF2-B711-4D2F-8A0F-C9E6EB1831EF}">
            <xm:f>'FX Card'!$F$1=11</xm:f>
            <x14:dxf>
              <numFmt numFmtId="198" formatCode="\H\K\ &quot;$&quot;\ #,##0.00"/>
            </x14:dxf>
          </x14:cfRule>
          <x14:cfRule type="expression" priority="2941" id="{B91419A9-A521-4F42-B648-358956DB7D48}">
            <xm:f>'FX Card'!$F$1=10</xm:f>
            <x14:dxf>
              <numFmt numFmtId="179" formatCode="[$£-809]#,##0.00"/>
            </x14:dxf>
          </x14:cfRule>
          <x14:cfRule type="expression" priority="2942" id="{439DC27D-02A5-4B72-96AC-7D8E1EDF0351}">
            <xm:f>'FX Card'!$F$1=9</xm:f>
            <x14:dxf>
              <numFmt numFmtId="178" formatCode="[$€-2]\ #,##0.00"/>
            </x14:dxf>
          </x14:cfRule>
          <x14:cfRule type="expression" priority="2943" id="{F4140A5E-BCBA-4A3D-86AC-687ACFA1303B}">
            <xm:f>'FX Card'!$F$1=8</xm:f>
            <x14:dxf>
              <numFmt numFmtId="177" formatCode="\k\r\ #,##0.00"/>
            </x14:dxf>
          </x14:cfRule>
          <x14:cfRule type="expression" priority="2944" id="{4EC60958-458A-4C4A-876D-C399BC21CFF1}">
            <xm:f>'FX Card'!$F$1=7</xm:f>
            <x14:dxf>
              <numFmt numFmtId="176" formatCode="[$¥-804]#,##0.00"/>
            </x14:dxf>
          </x14:cfRule>
          <x14:cfRule type="expression" priority="2945" id="{3D5D9670-BE98-4DBB-82B5-360D8448FA4A}">
            <xm:f>'FX Card'!$F$1=6</xm:f>
            <x14:dxf>
              <numFmt numFmtId="175" formatCode="\F\r\ #,##0.00"/>
            </x14:dxf>
          </x14:cfRule>
          <x14:cfRule type="expression" priority="2946" id="{F2C6B970-3209-447F-A90B-5E303A655094}">
            <xm:f>'FX Card'!$F$1=5</xm:f>
            <x14:dxf>
              <numFmt numFmtId="174" formatCode="\C\A\ &quot;$&quot;\ #,##0.00"/>
            </x14:dxf>
          </x14:cfRule>
          <x14:cfRule type="expression" priority="2947" id="{A4029A31-FBF7-4BB6-9DE3-29C5E547C630}">
            <xm:f>'FX Card'!$F$1=4</xm:f>
            <x14:dxf>
              <numFmt numFmtId="196" formatCode="[$R$-416]\ #,##0.00"/>
            </x14:dxf>
          </x14:cfRule>
          <x14:cfRule type="expression" priority="2948" id="{7DBBA89E-37A6-45F1-A428-35EFBBE5E9F4}">
            <xm:f>'FX Card'!$F$1=3</xm:f>
            <x14:dxf>
              <numFmt numFmtId="173" formatCode="\A\U\ &quot;$&quot;\ #,##0.00"/>
            </x14:dxf>
          </x14:cfRule>
          <x14:cfRule type="expression" priority="2949" id="{C0B356DA-49DB-4F1D-8A0E-9D636EF0CB20}">
            <xm:f>'FX Card'!$F$1=2</xm:f>
            <x14:dxf>
              <numFmt numFmtId="186" formatCode="\A\R\ &quot;$&quot;#,##0.00"/>
            </x14:dxf>
          </x14:cfRule>
          <x14:cfRule type="expression" priority="2950" id="{755389AA-9267-4068-90FA-B1427AE9959F}">
            <xm:f>'FX Card'!$F$1=1</xm:f>
            <x14:dxf>
              <numFmt numFmtId="170"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7" formatCode="\R\ #,##0.00"/>
            </x14:dxf>
          </x14:cfRule>
          <x14:cfRule type="expression" priority="3227" id="{A6728046-C7DA-4953-88F4-357AE339BE9C}">
            <xm:f>'FX Card'!$F$1=24</xm:f>
            <x14:dxf>
              <numFmt numFmtId="184" formatCode="\T\W\ &quot;$&quot;\ #,##0.00"/>
            </x14:dxf>
          </x14:cfRule>
          <x14:cfRule type="expression" priority="3228" id="{34BC4179-6C79-4A3F-8237-FA24E6E439D9}">
            <xm:f>'FX Card'!$F$1=23</xm:f>
            <x14:dxf>
              <numFmt numFmtId="203" formatCode="#,##0.00\ [$₺-41F]"/>
            </x14:dxf>
          </x14:cfRule>
          <x14:cfRule type="expression" priority="3229" id="{F321FFF9-2ADF-4FC1-885E-B9C4F700737E}">
            <xm:f>'FX Card'!$F$1=22</xm:f>
            <x14:dxf>
              <numFmt numFmtId="177" formatCode="\k\r\ #,##0.00"/>
            </x14:dxf>
          </x14:cfRule>
          <x14:cfRule type="expression" priority="3230" id="{0CF2143B-A066-4968-B11C-BD6C7E437BEE}">
            <xm:f>'FX Card'!$F$1=21</xm:f>
            <x14:dxf>
              <numFmt numFmtId="201" formatCode="\﷼\ #,##0.000"/>
            </x14:dxf>
          </x14:cfRule>
          <x14:cfRule type="expression" priority="3231" id="{BC250FF9-0826-4600-8FCD-FD465B387503}">
            <xm:f>'FX Card'!$F$1=20</xm:f>
            <x14:dxf>
              <numFmt numFmtId="185" formatCode="\р\у\б\ #,##0.00"/>
            </x14:dxf>
          </x14:cfRule>
          <x14:cfRule type="expression" priority="3232" id="{62E88BB3-9FA5-4D66-A519-DA9D98940352}">
            <xm:f>'FX Card'!$F$1=19</xm:f>
            <x14:dxf>
              <numFmt numFmtId="200" formatCode="\M\X\ &quot;$&quot;\ #,##0.00"/>
            </x14:dxf>
          </x14:cfRule>
          <x14:cfRule type="expression" priority="3233" id="{63D19483-B228-4D43-9D69-3BA59EE66420}">
            <xm:f>'FX Card'!$F$1=18</xm:f>
            <x14:dxf>
              <numFmt numFmtId="199" formatCode="[$RM-43E]#,##0.00"/>
            </x14:dxf>
          </x14:cfRule>
          <x14:cfRule type="expression" priority="3234" id="{533E3B54-4544-4D07-959A-0C184D033FC8}">
            <xm:f>'FX Card'!$F$1=17</xm:f>
            <x14:dxf>
              <numFmt numFmtId="202" formatCode="\N\Z\ &quot;$&quot;\ #,##0.00"/>
            </x14:dxf>
          </x14:cfRule>
          <x14:cfRule type="expression" priority="3235" id="{247E7FA5-E90C-4627-B60C-901CBAAF78CE}">
            <xm:f>'FX Card'!$F$1=16</xm:f>
            <x14:dxf>
              <numFmt numFmtId="177" formatCode="\k\r\ #,##0.00"/>
            </x14:dxf>
          </x14:cfRule>
          <x14:cfRule type="expression" priority="3236" id="{008EC01B-03F2-4731-96BC-6A62EC8E7731}">
            <xm:f>'FX Card'!$F$1=15</xm:f>
            <x14:dxf>
              <numFmt numFmtId="183" formatCode="[$₩-412]#,##0.00"/>
            </x14:dxf>
          </x14:cfRule>
          <x14:cfRule type="expression" priority="3237" id="{E4507FEA-4576-42A3-85E5-2A6E170E4A82}">
            <xm:f>'FX Card'!$F$1=14</xm:f>
            <x14:dxf>
              <numFmt numFmtId="182" formatCode="[$¥-411]#,##0.00"/>
            </x14:dxf>
          </x14:cfRule>
          <x14:cfRule type="expression" priority="3238" id="{602252EE-E681-4C0D-9977-0F4EF5D78389}">
            <xm:f>'FX Card'!$F$1=13</xm:f>
            <x14:dxf>
              <numFmt numFmtId="211" formatCode="[$₹-445]\ #,##0.00"/>
            </x14:dxf>
          </x14:cfRule>
          <x14:cfRule type="expression" priority="3239" id="{A4EDC6F5-9C1E-4E1F-92C3-8591FC9A6A38}">
            <xm:f>'FX Card'!$F$1=12</xm:f>
            <x14:dxf>
              <numFmt numFmtId="180" formatCode="\R\p\ #,##0.00"/>
            </x14:dxf>
          </x14:cfRule>
          <x14:cfRule type="expression" priority="3240" id="{1995C852-E13F-45D3-BCAC-3F0507DA01B2}">
            <xm:f>'FX Card'!$F$1=11</xm:f>
            <x14:dxf>
              <numFmt numFmtId="198" formatCode="\H\K\ &quot;$&quot;\ #,##0.00"/>
            </x14:dxf>
          </x14:cfRule>
          <x14:cfRule type="expression" priority="3241" id="{52B26FF9-27E8-44BD-B45F-CE0428CD054F}">
            <xm:f>'FX Card'!$F$1=10</xm:f>
            <x14:dxf>
              <numFmt numFmtId="179" formatCode="[$£-809]#,##0.00"/>
            </x14:dxf>
          </x14:cfRule>
          <x14:cfRule type="expression" priority="3242" id="{96194685-AB74-487A-9D88-676D19E6A9AF}">
            <xm:f>'FX Card'!$F$1=9</xm:f>
            <x14:dxf>
              <numFmt numFmtId="178" formatCode="[$€-2]\ #,##0.00"/>
            </x14:dxf>
          </x14:cfRule>
          <x14:cfRule type="expression" priority="3243" id="{F809300A-493F-4617-9030-2F5DC5C84460}">
            <xm:f>'FX Card'!$F$1=8</xm:f>
            <x14:dxf>
              <numFmt numFmtId="177" formatCode="\k\r\ #,##0.00"/>
            </x14:dxf>
          </x14:cfRule>
          <x14:cfRule type="expression" priority="3244" id="{B879A1F1-DA8A-460A-9DA8-71E2E725F88A}">
            <xm:f>'FX Card'!$F$1=7</xm:f>
            <x14:dxf>
              <numFmt numFmtId="176" formatCode="[$¥-804]#,##0.00"/>
            </x14:dxf>
          </x14:cfRule>
          <x14:cfRule type="expression" priority="3245" id="{BA86DD5F-9890-4269-9D14-FD984F417510}">
            <xm:f>'FX Card'!$F$1=6</xm:f>
            <x14:dxf>
              <numFmt numFmtId="175" formatCode="\F\r\ #,##0.00"/>
            </x14:dxf>
          </x14:cfRule>
          <x14:cfRule type="expression" priority="3246" id="{CAB3CE3B-760E-4BAC-9270-DAF1CB44236E}">
            <xm:f>'FX Card'!$F$1=5</xm:f>
            <x14:dxf>
              <numFmt numFmtId="174" formatCode="\C\A\ &quot;$&quot;\ #,##0.00"/>
            </x14:dxf>
          </x14:cfRule>
          <x14:cfRule type="expression" priority="3247" id="{B954D961-29F4-4BB0-876B-E00188712862}">
            <xm:f>'FX Card'!$F$1=4</xm:f>
            <x14:dxf>
              <numFmt numFmtId="196" formatCode="[$R$-416]\ #,##0.00"/>
            </x14:dxf>
          </x14:cfRule>
          <x14:cfRule type="expression" priority="3248" id="{81E8E77F-C9E6-4516-B799-652D0C1805B2}">
            <xm:f>'FX Card'!$F$1=3</xm:f>
            <x14:dxf>
              <numFmt numFmtId="173" formatCode="\A\U\ &quot;$&quot;\ #,##0.00"/>
            </x14:dxf>
          </x14:cfRule>
          <x14:cfRule type="expression" priority="3249" id="{343E3621-FE26-41B2-83F0-0759D3AD106A}">
            <xm:f>'FX Card'!$F$1=2</xm:f>
            <x14:dxf>
              <numFmt numFmtId="186" formatCode="\A\R\ &quot;$&quot;#,##0.00"/>
            </x14:dxf>
          </x14:cfRule>
          <x14:cfRule type="expression" priority="3250" id="{5E3ED3B2-EEC3-4C8C-B23B-73AEEB3C6E09}">
            <xm:f>'FX Card'!$F$1=1</xm:f>
            <x14:dxf>
              <numFmt numFmtId="170"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7" formatCode="\R\ #,##0.00"/>
            </x14:dxf>
          </x14:cfRule>
          <x14:cfRule type="expression" priority="3177" id="{EDB71416-AF54-49D4-9600-EFA82AEEBA09}">
            <xm:f>'FX Card'!$F$1=24</xm:f>
            <x14:dxf>
              <numFmt numFmtId="184" formatCode="\T\W\ &quot;$&quot;\ #,##0.00"/>
            </x14:dxf>
          </x14:cfRule>
          <x14:cfRule type="expression" priority="3178" id="{EDD0D2CB-5102-4B1B-9871-84EB072EDA91}">
            <xm:f>'FX Card'!$F$1=23</xm:f>
            <x14:dxf>
              <numFmt numFmtId="203" formatCode="#,##0.00\ [$₺-41F]"/>
            </x14:dxf>
          </x14:cfRule>
          <x14:cfRule type="expression" priority="3179" id="{0310934A-F4D4-4F9D-B2DC-46A277727F22}">
            <xm:f>'FX Card'!$F$1=22</xm:f>
            <x14:dxf>
              <numFmt numFmtId="177" formatCode="\k\r\ #,##0.00"/>
            </x14:dxf>
          </x14:cfRule>
          <x14:cfRule type="expression" priority="3180" id="{CF0A36CB-48B4-4ED8-A308-3D91878AE53D}">
            <xm:f>'FX Card'!$F$1=21</xm:f>
            <x14:dxf>
              <numFmt numFmtId="201" formatCode="\﷼\ #,##0.000"/>
            </x14:dxf>
          </x14:cfRule>
          <x14:cfRule type="expression" priority="3181" id="{46964A74-5110-4309-9224-E0A65B237F48}">
            <xm:f>'FX Card'!$F$1=20</xm:f>
            <x14:dxf>
              <numFmt numFmtId="185" formatCode="\р\у\б\ #,##0.00"/>
            </x14:dxf>
          </x14:cfRule>
          <x14:cfRule type="expression" priority="3182" id="{A6CCAEE8-CE0F-47CB-84EC-20FE51FE851D}">
            <xm:f>'FX Card'!$F$1=19</xm:f>
            <x14:dxf>
              <numFmt numFmtId="200" formatCode="\M\X\ &quot;$&quot;\ #,##0.00"/>
            </x14:dxf>
          </x14:cfRule>
          <x14:cfRule type="expression" priority="3183" id="{BDE39613-AE7F-41E5-B99F-1AC8D7192593}">
            <xm:f>'FX Card'!$F$1=18</xm:f>
            <x14:dxf>
              <numFmt numFmtId="199" formatCode="[$RM-43E]#,##0.00"/>
            </x14:dxf>
          </x14:cfRule>
          <x14:cfRule type="expression" priority="3184" id="{67F23E52-11B8-4D3C-B4A8-C4FB4F468D97}">
            <xm:f>'FX Card'!$F$1=17</xm:f>
            <x14:dxf>
              <numFmt numFmtId="202" formatCode="\N\Z\ &quot;$&quot;\ #,##0.00"/>
            </x14:dxf>
          </x14:cfRule>
          <x14:cfRule type="expression" priority="3185" id="{DCF0CDC5-B31B-4359-B03B-4D895863373A}">
            <xm:f>'FX Card'!$F$1=16</xm:f>
            <x14:dxf>
              <numFmt numFmtId="177" formatCode="\k\r\ #,##0.00"/>
            </x14:dxf>
          </x14:cfRule>
          <x14:cfRule type="expression" priority="3186" id="{DB883084-7D49-4F0B-A779-065BFD89FB69}">
            <xm:f>'FX Card'!$F$1=15</xm:f>
            <x14:dxf>
              <numFmt numFmtId="183" formatCode="[$₩-412]#,##0.00"/>
            </x14:dxf>
          </x14:cfRule>
          <x14:cfRule type="expression" priority="3187" id="{68E045FA-E6B9-44CF-B810-8C0EB3E55784}">
            <xm:f>'FX Card'!$F$1=14</xm:f>
            <x14:dxf>
              <numFmt numFmtId="182" formatCode="[$¥-411]#,##0.00"/>
            </x14:dxf>
          </x14:cfRule>
          <x14:cfRule type="expression" priority="3188" id="{7F121045-4D1E-4733-9170-12299A6F7CC2}">
            <xm:f>'FX Card'!$F$1=13</xm:f>
            <x14:dxf>
              <numFmt numFmtId="211" formatCode="[$₹-445]\ #,##0.00"/>
            </x14:dxf>
          </x14:cfRule>
          <x14:cfRule type="expression" priority="3189" id="{67F22AC0-BDB9-4A1B-9084-3941F6025013}">
            <xm:f>'FX Card'!$F$1=12</xm:f>
            <x14:dxf>
              <numFmt numFmtId="180" formatCode="\R\p\ #,##0.00"/>
            </x14:dxf>
          </x14:cfRule>
          <x14:cfRule type="expression" priority="3190" id="{32490849-77E5-4621-B979-CC1B94B6F7E8}">
            <xm:f>'FX Card'!$F$1=11</xm:f>
            <x14:dxf>
              <numFmt numFmtId="198" formatCode="\H\K\ &quot;$&quot;\ #,##0.00"/>
            </x14:dxf>
          </x14:cfRule>
          <x14:cfRule type="expression" priority="3191" id="{F2BD7A0F-96A8-4608-9470-CB3F1EF8B48F}">
            <xm:f>'FX Card'!$F$1=10</xm:f>
            <x14:dxf>
              <numFmt numFmtId="179" formatCode="[$£-809]#,##0.00"/>
            </x14:dxf>
          </x14:cfRule>
          <x14:cfRule type="expression" priority="3192" id="{3883BF5E-9A55-4AC9-8149-D9DF1F9B1787}">
            <xm:f>'FX Card'!$F$1=9</xm:f>
            <x14:dxf>
              <numFmt numFmtId="178" formatCode="[$€-2]\ #,##0.00"/>
            </x14:dxf>
          </x14:cfRule>
          <x14:cfRule type="expression" priority="3193" id="{B9C34492-5702-4B63-8CCC-636FF8F75FD9}">
            <xm:f>'FX Card'!$F$1=8</xm:f>
            <x14:dxf>
              <numFmt numFmtId="177" formatCode="\k\r\ #,##0.00"/>
            </x14:dxf>
          </x14:cfRule>
          <x14:cfRule type="expression" priority="3194" id="{B8778133-5A66-4A78-BC01-5BC841D1232A}">
            <xm:f>'FX Card'!$F$1=7</xm:f>
            <x14:dxf>
              <numFmt numFmtId="176" formatCode="[$¥-804]#,##0.00"/>
            </x14:dxf>
          </x14:cfRule>
          <x14:cfRule type="expression" priority="3195" id="{A9D1DB74-95EC-415E-82A9-DC4CC58A9CBE}">
            <xm:f>'FX Card'!$F$1=6</xm:f>
            <x14:dxf>
              <numFmt numFmtId="175" formatCode="\F\r\ #,##0.00"/>
            </x14:dxf>
          </x14:cfRule>
          <x14:cfRule type="expression" priority="3196" id="{04230BBB-7787-489B-B0D4-F2FE92B433CA}">
            <xm:f>'FX Card'!$F$1=5</xm:f>
            <x14:dxf>
              <numFmt numFmtId="174" formatCode="\C\A\ &quot;$&quot;\ #,##0.00"/>
            </x14:dxf>
          </x14:cfRule>
          <x14:cfRule type="expression" priority="3197" id="{10143342-2401-499C-B129-2C49385F02FE}">
            <xm:f>'FX Card'!$F$1=4</xm:f>
            <x14:dxf>
              <numFmt numFmtId="196" formatCode="[$R$-416]\ #,##0.00"/>
            </x14:dxf>
          </x14:cfRule>
          <x14:cfRule type="expression" priority="3198" id="{D295F735-CF31-404A-9898-2C496AEDE190}">
            <xm:f>'FX Card'!$F$1=3</xm:f>
            <x14:dxf>
              <numFmt numFmtId="173" formatCode="\A\U\ &quot;$&quot;\ #,##0.00"/>
            </x14:dxf>
          </x14:cfRule>
          <x14:cfRule type="expression" priority="3199" id="{86DFCB40-913F-4209-B54D-EA6CC78F2766}">
            <xm:f>'FX Card'!$F$1=2</xm:f>
            <x14:dxf>
              <numFmt numFmtId="186" formatCode="\A\R\ &quot;$&quot;#,##0.00"/>
            </x14:dxf>
          </x14:cfRule>
          <x14:cfRule type="expression" priority="3200" id="{C33FE48C-42AD-4DB8-9738-4EA1A2313A19}">
            <xm:f>'FX Card'!$F$1=1</xm:f>
            <x14:dxf>
              <numFmt numFmtId="170" formatCode="&quot;$&quot;#,##0.00"/>
            </x14:dxf>
          </x14:cfRule>
          <xm:sqref>AQ458</xm:sqref>
        </x14:conditionalFormatting>
        <x14:conditionalFormatting xmlns:xm="http://schemas.microsoft.com/office/excel/2006/main">
          <x14:cfRule type="expression" priority="3201" id="{6361FC81-B9B5-4B09-AADA-1DA338D96ED5}">
            <xm:f>'FX Card'!$F$1=25</xm:f>
            <x14:dxf>
              <numFmt numFmtId="187" formatCode="\R\ #,##0.00"/>
            </x14:dxf>
          </x14:cfRule>
          <x14:cfRule type="expression" priority="3202" id="{C768C931-3201-4699-8547-182B41AC9659}">
            <xm:f>'FX Card'!$F$1=24</xm:f>
            <x14:dxf>
              <numFmt numFmtId="184" formatCode="\T\W\ &quot;$&quot;\ #,##0.00"/>
            </x14:dxf>
          </x14:cfRule>
          <x14:cfRule type="expression" priority="3203" id="{0DCBBF60-57EB-4461-97B6-4FAD7E9020B8}">
            <xm:f>'FX Card'!$F$1=23</xm:f>
            <x14:dxf>
              <numFmt numFmtId="203" formatCode="#,##0.00\ [$₺-41F]"/>
            </x14:dxf>
          </x14:cfRule>
          <x14:cfRule type="expression" priority="3204" id="{D9D2165C-9113-4AA5-AF73-ACDD4BD62D6E}">
            <xm:f>'FX Card'!$F$1=22</xm:f>
            <x14:dxf>
              <numFmt numFmtId="177" formatCode="\k\r\ #,##0.00"/>
            </x14:dxf>
          </x14:cfRule>
          <x14:cfRule type="expression" priority="3205" id="{8120B909-819F-48C2-B036-123B0E5F5F0F}">
            <xm:f>'FX Card'!$F$1=21</xm:f>
            <x14:dxf>
              <numFmt numFmtId="201" formatCode="\﷼\ #,##0.000"/>
            </x14:dxf>
          </x14:cfRule>
          <x14:cfRule type="expression" priority="3206" id="{D164FA9D-708F-41B3-AB37-9D43943AB241}">
            <xm:f>'FX Card'!$F$1=20</xm:f>
            <x14:dxf>
              <numFmt numFmtId="185" formatCode="\р\у\б\ #,##0.00"/>
            </x14:dxf>
          </x14:cfRule>
          <x14:cfRule type="expression" priority="3207" id="{2B8E26BD-23DC-4B20-ACEC-16986334CE83}">
            <xm:f>'FX Card'!$F$1=19</xm:f>
            <x14:dxf>
              <numFmt numFmtId="200" formatCode="\M\X\ &quot;$&quot;\ #,##0.00"/>
            </x14:dxf>
          </x14:cfRule>
          <x14:cfRule type="expression" priority="3208" id="{B5AF1CD7-5F53-41FF-B0A1-6B729972AA6D}">
            <xm:f>'FX Card'!$F$1=18</xm:f>
            <x14:dxf>
              <numFmt numFmtId="199" formatCode="[$RM-43E]#,##0.00"/>
            </x14:dxf>
          </x14:cfRule>
          <x14:cfRule type="expression" priority="3209" id="{6DFCADA8-087C-412B-A1B1-578C4152FF25}">
            <xm:f>'FX Card'!$F$1=17</xm:f>
            <x14:dxf>
              <numFmt numFmtId="202" formatCode="\N\Z\ &quot;$&quot;\ #,##0.00"/>
            </x14:dxf>
          </x14:cfRule>
          <x14:cfRule type="expression" priority="3210" id="{796F1EDC-89E1-4AC4-83B1-2AE840C7E6C8}">
            <xm:f>'FX Card'!$F$1=16</xm:f>
            <x14:dxf>
              <numFmt numFmtId="177" formatCode="\k\r\ #,##0.00"/>
            </x14:dxf>
          </x14:cfRule>
          <x14:cfRule type="expression" priority="3211" id="{9262942D-D921-41EF-900C-73EE432B3FBC}">
            <xm:f>'FX Card'!$F$1=15</xm:f>
            <x14:dxf>
              <numFmt numFmtId="183" formatCode="[$₩-412]#,##0.00"/>
            </x14:dxf>
          </x14:cfRule>
          <x14:cfRule type="expression" priority="3212" id="{75AEE08E-0AF8-4720-A292-4516D74382D7}">
            <xm:f>'FX Card'!$F$1=14</xm:f>
            <x14:dxf>
              <numFmt numFmtId="182" formatCode="[$¥-411]#,##0.00"/>
            </x14:dxf>
          </x14:cfRule>
          <x14:cfRule type="expression" priority="3213" id="{641D3BAB-3D2C-4390-8439-EC3A33031A34}">
            <xm:f>'FX Card'!$F$1=13</xm:f>
            <x14:dxf>
              <numFmt numFmtId="211" formatCode="[$₹-445]\ #,##0.00"/>
            </x14:dxf>
          </x14:cfRule>
          <x14:cfRule type="expression" priority="3214" id="{55C4F79E-872B-4B92-A1DC-B73B22BFFE8E}">
            <xm:f>'FX Card'!$F$1=12</xm:f>
            <x14:dxf>
              <numFmt numFmtId="180" formatCode="\R\p\ #,##0.00"/>
            </x14:dxf>
          </x14:cfRule>
          <x14:cfRule type="expression" priority="3215" id="{79798FC7-006A-4BF5-8D3D-E7994F76C9A1}">
            <xm:f>'FX Card'!$F$1=11</xm:f>
            <x14:dxf>
              <numFmt numFmtId="198" formatCode="\H\K\ &quot;$&quot;\ #,##0.00"/>
            </x14:dxf>
          </x14:cfRule>
          <x14:cfRule type="expression" priority="3216" id="{46C678F4-EA5C-44C0-B8A6-58B38729A602}">
            <xm:f>'FX Card'!$F$1=10</xm:f>
            <x14:dxf>
              <numFmt numFmtId="179" formatCode="[$£-809]#,##0.00"/>
            </x14:dxf>
          </x14:cfRule>
          <x14:cfRule type="expression" priority="3217" id="{DE95FA0E-1055-4D63-8D62-B8E4000C6C21}">
            <xm:f>'FX Card'!$F$1=9</xm:f>
            <x14:dxf>
              <numFmt numFmtId="178" formatCode="[$€-2]\ #,##0.00"/>
            </x14:dxf>
          </x14:cfRule>
          <x14:cfRule type="expression" priority="3218" id="{9C504970-FDBB-46C4-93E2-F6B7215DE1CF}">
            <xm:f>'FX Card'!$F$1=8</xm:f>
            <x14:dxf>
              <numFmt numFmtId="177" formatCode="\k\r\ #,##0.00"/>
            </x14:dxf>
          </x14:cfRule>
          <x14:cfRule type="expression" priority="3219" id="{B776782B-B77F-4358-BFCF-4221441BB24D}">
            <xm:f>'FX Card'!$F$1=7</xm:f>
            <x14:dxf>
              <numFmt numFmtId="176" formatCode="[$¥-804]#,##0.00"/>
            </x14:dxf>
          </x14:cfRule>
          <x14:cfRule type="expression" priority="3220" id="{2317F3D5-DCA1-4509-A6B2-86BF489AE6A9}">
            <xm:f>'FX Card'!$F$1=6</xm:f>
            <x14:dxf>
              <numFmt numFmtId="175" formatCode="\F\r\ #,##0.00"/>
            </x14:dxf>
          </x14:cfRule>
          <x14:cfRule type="expression" priority="3221" id="{0304BC7D-8E06-47B3-A416-39D0EDF258CB}">
            <xm:f>'FX Card'!$F$1=5</xm:f>
            <x14:dxf>
              <numFmt numFmtId="174" formatCode="\C\A\ &quot;$&quot;\ #,##0.00"/>
            </x14:dxf>
          </x14:cfRule>
          <x14:cfRule type="expression" priority="3222" id="{8EF457A8-536D-4A3C-999A-6A0EB3290B4C}">
            <xm:f>'FX Card'!$F$1=4</xm:f>
            <x14:dxf>
              <numFmt numFmtId="196" formatCode="[$R$-416]\ #,##0.00"/>
            </x14:dxf>
          </x14:cfRule>
          <x14:cfRule type="expression" priority="3223" id="{823AAB7A-4AE4-4DCB-88B6-0002D2D4CADA}">
            <xm:f>'FX Card'!$F$1=3</xm:f>
            <x14:dxf>
              <numFmt numFmtId="173" formatCode="\A\U\ &quot;$&quot;\ #,##0.00"/>
            </x14:dxf>
          </x14:cfRule>
          <x14:cfRule type="expression" priority="3224" id="{50D69D70-4A49-4FF4-B695-631E0CC3773D}">
            <xm:f>'FX Card'!$F$1=2</xm:f>
            <x14:dxf>
              <numFmt numFmtId="186" formatCode="\A\R\ &quot;$&quot;#,##0.00"/>
            </x14:dxf>
          </x14:cfRule>
          <x14:cfRule type="expression" priority="3225" id="{F5FEA83D-8180-42DC-9539-9BCC3630017D}">
            <xm:f>'FX Card'!$F$1=1</xm:f>
            <x14:dxf>
              <numFmt numFmtId="170"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7" formatCode="\R\ #,##0.00"/>
            </x14:dxf>
          </x14:cfRule>
          <x14:cfRule type="expression" priority="3127" id="{DFEFC257-BC8D-4D35-8AC0-B3891A910E73}">
            <xm:f>'FX Card'!$F$1=24</xm:f>
            <x14:dxf>
              <numFmt numFmtId="184" formatCode="\T\W\ &quot;$&quot;\ #,##0.00"/>
            </x14:dxf>
          </x14:cfRule>
          <x14:cfRule type="expression" priority="3128" id="{D69814F4-AE64-47C6-9743-80815E9A7C99}">
            <xm:f>'FX Card'!$F$1=23</xm:f>
            <x14:dxf>
              <numFmt numFmtId="203" formatCode="#,##0.00\ [$₺-41F]"/>
            </x14:dxf>
          </x14:cfRule>
          <x14:cfRule type="expression" priority="3129" id="{752D3513-71F6-48CC-9FEC-2E932F248806}">
            <xm:f>'FX Card'!$F$1=22</xm:f>
            <x14:dxf>
              <numFmt numFmtId="177" formatCode="\k\r\ #,##0.00"/>
            </x14:dxf>
          </x14:cfRule>
          <x14:cfRule type="expression" priority="3130" id="{F07A4406-3EA7-40D1-8BD4-54CB124E1929}">
            <xm:f>'FX Card'!$F$1=21</xm:f>
            <x14:dxf>
              <numFmt numFmtId="201" formatCode="\﷼\ #,##0.000"/>
            </x14:dxf>
          </x14:cfRule>
          <x14:cfRule type="expression" priority="3131" id="{AA77E63A-E13B-4F7A-B0F0-EFBB50B2DB4B}">
            <xm:f>'FX Card'!$F$1=20</xm:f>
            <x14:dxf>
              <numFmt numFmtId="185" formatCode="\р\у\б\ #,##0.00"/>
            </x14:dxf>
          </x14:cfRule>
          <x14:cfRule type="expression" priority="3132" id="{3EED5153-485E-4ADD-A6A6-8A1C8AAFF0F8}">
            <xm:f>'FX Card'!$F$1=19</xm:f>
            <x14:dxf>
              <numFmt numFmtId="200" formatCode="\M\X\ &quot;$&quot;\ #,##0.00"/>
            </x14:dxf>
          </x14:cfRule>
          <x14:cfRule type="expression" priority="3133" id="{831B304E-B7B6-46F1-BCBB-F3EA3670E059}">
            <xm:f>'FX Card'!$F$1=18</xm:f>
            <x14:dxf>
              <numFmt numFmtId="199" formatCode="[$RM-43E]#,##0.00"/>
            </x14:dxf>
          </x14:cfRule>
          <x14:cfRule type="expression" priority="3134" id="{BB17B0F3-8EF0-4B2B-B552-734C2B11827A}">
            <xm:f>'FX Card'!$F$1=17</xm:f>
            <x14:dxf>
              <numFmt numFmtId="202" formatCode="\N\Z\ &quot;$&quot;\ #,##0.00"/>
            </x14:dxf>
          </x14:cfRule>
          <x14:cfRule type="expression" priority="3135" id="{E30B6F12-CFB4-46E2-A9E3-7CE66D193961}">
            <xm:f>'FX Card'!$F$1=16</xm:f>
            <x14:dxf>
              <numFmt numFmtId="177" formatCode="\k\r\ #,##0.00"/>
            </x14:dxf>
          </x14:cfRule>
          <x14:cfRule type="expression" priority="3136" id="{503114E1-79B7-4CA8-9626-7C3538421C96}">
            <xm:f>'FX Card'!$F$1=15</xm:f>
            <x14:dxf>
              <numFmt numFmtId="183" formatCode="[$₩-412]#,##0.00"/>
            </x14:dxf>
          </x14:cfRule>
          <x14:cfRule type="expression" priority="3137" id="{16885BF0-1FBA-43B3-85DC-BC9D9231F18A}">
            <xm:f>'FX Card'!$F$1=14</xm:f>
            <x14:dxf>
              <numFmt numFmtId="182" formatCode="[$¥-411]#,##0.00"/>
            </x14:dxf>
          </x14:cfRule>
          <x14:cfRule type="expression" priority="3138" id="{DADD416A-41F5-40B1-B4ED-85E796D8CF71}">
            <xm:f>'FX Card'!$F$1=13</xm:f>
            <x14:dxf>
              <numFmt numFmtId="211" formatCode="[$₹-445]\ #,##0.00"/>
            </x14:dxf>
          </x14:cfRule>
          <x14:cfRule type="expression" priority="3139" id="{BF3541A1-5FD5-4C25-B411-DDB9C105E36B}">
            <xm:f>'FX Card'!$F$1=12</xm:f>
            <x14:dxf>
              <numFmt numFmtId="180" formatCode="\R\p\ #,##0.00"/>
            </x14:dxf>
          </x14:cfRule>
          <x14:cfRule type="expression" priority="3140" id="{24B270BA-DB73-4BBE-835E-97B9B17B40C4}">
            <xm:f>'FX Card'!$F$1=11</xm:f>
            <x14:dxf>
              <numFmt numFmtId="198" formatCode="\H\K\ &quot;$&quot;\ #,##0.00"/>
            </x14:dxf>
          </x14:cfRule>
          <x14:cfRule type="expression" priority="3141" id="{97B7CDBE-EB6C-438A-BE32-4E1CF3644662}">
            <xm:f>'FX Card'!$F$1=10</xm:f>
            <x14:dxf>
              <numFmt numFmtId="179" formatCode="[$£-809]#,##0.00"/>
            </x14:dxf>
          </x14:cfRule>
          <x14:cfRule type="expression" priority="3142" id="{20B37025-9593-402E-89E4-B731151BDD55}">
            <xm:f>'FX Card'!$F$1=9</xm:f>
            <x14:dxf>
              <numFmt numFmtId="178" formatCode="[$€-2]\ #,##0.00"/>
            </x14:dxf>
          </x14:cfRule>
          <x14:cfRule type="expression" priority="3143" id="{32735887-9C03-4A67-A8EF-01CEBB2F52AA}">
            <xm:f>'FX Card'!$F$1=8</xm:f>
            <x14:dxf>
              <numFmt numFmtId="177" formatCode="\k\r\ #,##0.00"/>
            </x14:dxf>
          </x14:cfRule>
          <x14:cfRule type="expression" priority="3144" id="{C7FCE9AB-1AB0-43D6-BA21-C8459CD12E04}">
            <xm:f>'FX Card'!$F$1=7</xm:f>
            <x14:dxf>
              <numFmt numFmtId="176" formatCode="[$¥-804]#,##0.00"/>
            </x14:dxf>
          </x14:cfRule>
          <x14:cfRule type="expression" priority="3145" id="{23E4A96D-E112-4F60-AE24-1E566FF6923E}">
            <xm:f>'FX Card'!$F$1=6</xm:f>
            <x14:dxf>
              <numFmt numFmtId="175" formatCode="\F\r\ #,##0.00"/>
            </x14:dxf>
          </x14:cfRule>
          <x14:cfRule type="expression" priority="3146" id="{A6422DFB-BC70-4EBA-9E30-53EF77D5A196}">
            <xm:f>'FX Card'!$F$1=5</xm:f>
            <x14:dxf>
              <numFmt numFmtId="174" formatCode="\C\A\ &quot;$&quot;\ #,##0.00"/>
            </x14:dxf>
          </x14:cfRule>
          <x14:cfRule type="expression" priority="3147" id="{8CABF4D0-EC10-4FF7-845C-60979CB4D020}">
            <xm:f>'FX Card'!$F$1=4</xm:f>
            <x14:dxf>
              <numFmt numFmtId="196" formatCode="[$R$-416]\ #,##0.00"/>
            </x14:dxf>
          </x14:cfRule>
          <x14:cfRule type="expression" priority="3148" id="{8272E7C0-304D-4B57-A27A-056C0F32E373}">
            <xm:f>'FX Card'!$F$1=3</xm:f>
            <x14:dxf>
              <numFmt numFmtId="173" formatCode="\A\U\ &quot;$&quot;\ #,##0.00"/>
            </x14:dxf>
          </x14:cfRule>
          <x14:cfRule type="expression" priority="3149" id="{C81C531C-CC92-4D83-B384-9146C03D12AE}">
            <xm:f>'FX Card'!$F$1=2</xm:f>
            <x14:dxf>
              <numFmt numFmtId="186" formatCode="\A\R\ &quot;$&quot;#,##0.00"/>
            </x14:dxf>
          </x14:cfRule>
          <x14:cfRule type="expression" priority="3150" id="{58356BB9-9828-49E6-B900-A4388ED581F1}">
            <xm:f>'FX Card'!$F$1=1</xm:f>
            <x14:dxf>
              <numFmt numFmtId="170"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7" formatCode="\R\ #,##0.00"/>
            </x14:dxf>
          </x14:cfRule>
          <x14:cfRule type="expression" priority="3077" id="{2B14CB2D-451E-4E86-95D5-822B13B32ADB}">
            <xm:f>'FX Card'!$F$1=24</xm:f>
            <x14:dxf>
              <numFmt numFmtId="184" formatCode="\T\W\ &quot;$&quot;\ #,##0.00"/>
            </x14:dxf>
          </x14:cfRule>
          <x14:cfRule type="expression" priority="3078" id="{3DCE03EB-90D4-4385-A715-1ED03C8603D0}">
            <xm:f>'FX Card'!$F$1=23</xm:f>
            <x14:dxf>
              <numFmt numFmtId="203" formatCode="#,##0.00\ [$₺-41F]"/>
            </x14:dxf>
          </x14:cfRule>
          <x14:cfRule type="expression" priority="3079" id="{943D3D4A-2533-486F-89B1-F85806B48407}">
            <xm:f>'FX Card'!$F$1=22</xm:f>
            <x14:dxf>
              <numFmt numFmtId="177" formatCode="\k\r\ #,##0.00"/>
            </x14:dxf>
          </x14:cfRule>
          <x14:cfRule type="expression" priority="3080" id="{E4E52EDF-70CC-4F83-9BF5-36776799A792}">
            <xm:f>'FX Card'!$F$1=21</xm:f>
            <x14:dxf>
              <numFmt numFmtId="201" formatCode="\﷼\ #,##0.000"/>
            </x14:dxf>
          </x14:cfRule>
          <x14:cfRule type="expression" priority="3081" id="{5205FF6D-0FFF-4841-BB50-282BE3C1EC6C}">
            <xm:f>'FX Card'!$F$1=20</xm:f>
            <x14:dxf>
              <numFmt numFmtId="185" formatCode="\р\у\б\ #,##0.00"/>
            </x14:dxf>
          </x14:cfRule>
          <x14:cfRule type="expression" priority="3082" id="{A06C7AD2-9618-4D4D-B2EE-60D740CCF7CB}">
            <xm:f>'FX Card'!$F$1=19</xm:f>
            <x14:dxf>
              <numFmt numFmtId="200" formatCode="\M\X\ &quot;$&quot;\ #,##0.00"/>
            </x14:dxf>
          </x14:cfRule>
          <x14:cfRule type="expression" priority="3083" id="{96CB3D4B-32E9-4720-95B1-BF71E8FC2859}">
            <xm:f>'FX Card'!$F$1=18</xm:f>
            <x14:dxf>
              <numFmt numFmtId="199" formatCode="[$RM-43E]#,##0.00"/>
            </x14:dxf>
          </x14:cfRule>
          <x14:cfRule type="expression" priority="3084" id="{831A01E5-F472-4BD8-AC35-2286F952254C}">
            <xm:f>'FX Card'!$F$1=17</xm:f>
            <x14:dxf>
              <numFmt numFmtId="202" formatCode="\N\Z\ &quot;$&quot;\ #,##0.00"/>
            </x14:dxf>
          </x14:cfRule>
          <x14:cfRule type="expression" priority="3085" id="{AF90D282-0D5A-4E3F-97D2-7951C368391D}">
            <xm:f>'FX Card'!$F$1=16</xm:f>
            <x14:dxf>
              <numFmt numFmtId="177" formatCode="\k\r\ #,##0.00"/>
            </x14:dxf>
          </x14:cfRule>
          <x14:cfRule type="expression" priority="3086" id="{BCF088A3-4C28-459D-AAC4-6DDA241EBD94}">
            <xm:f>'FX Card'!$F$1=15</xm:f>
            <x14:dxf>
              <numFmt numFmtId="183" formatCode="[$₩-412]#,##0.00"/>
            </x14:dxf>
          </x14:cfRule>
          <x14:cfRule type="expression" priority="3087" id="{C4171E9E-BB8F-4D01-8885-05600B8CA3DE}">
            <xm:f>'FX Card'!$F$1=14</xm:f>
            <x14:dxf>
              <numFmt numFmtId="182" formatCode="[$¥-411]#,##0.00"/>
            </x14:dxf>
          </x14:cfRule>
          <x14:cfRule type="expression" priority="3088" id="{812F963B-FED0-44E5-8E61-DEBEE6834474}">
            <xm:f>'FX Card'!$F$1=13</xm:f>
            <x14:dxf>
              <numFmt numFmtId="211" formatCode="[$₹-445]\ #,##0.00"/>
            </x14:dxf>
          </x14:cfRule>
          <x14:cfRule type="expression" priority="3089" id="{57F80A6D-58A8-4EF3-8877-75BF828B9993}">
            <xm:f>'FX Card'!$F$1=12</xm:f>
            <x14:dxf>
              <numFmt numFmtId="180" formatCode="\R\p\ #,##0.00"/>
            </x14:dxf>
          </x14:cfRule>
          <x14:cfRule type="expression" priority="3090" id="{FF4B3916-31C0-403C-81CF-6F03E77198F7}">
            <xm:f>'FX Card'!$F$1=11</xm:f>
            <x14:dxf>
              <numFmt numFmtId="198" formatCode="\H\K\ &quot;$&quot;\ #,##0.00"/>
            </x14:dxf>
          </x14:cfRule>
          <x14:cfRule type="expression" priority="3091" id="{65F34BFF-0CFD-43E4-879B-DDD9AFD42FE0}">
            <xm:f>'FX Card'!$F$1=10</xm:f>
            <x14:dxf>
              <numFmt numFmtId="179" formatCode="[$£-809]#,##0.00"/>
            </x14:dxf>
          </x14:cfRule>
          <x14:cfRule type="expression" priority="3092" id="{8DE0E9F4-8313-4A30-923F-CD95347CCACD}">
            <xm:f>'FX Card'!$F$1=9</xm:f>
            <x14:dxf>
              <numFmt numFmtId="178" formatCode="[$€-2]\ #,##0.00"/>
            </x14:dxf>
          </x14:cfRule>
          <x14:cfRule type="expression" priority="3093" id="{B1033AD0-AAE9-4C94-972F-574C59A927F3}">
            <xm:f>'FX Card'!$F$1=8</xm:f>
            <x14:dxf>
              <numFmt numFmtId="177" formatCode="\k\r\ #,##0.00"/>
            </x14:dxf>
          </x14:cfRule>
          <x14:cfRule type="expression" priority="3094" id="{39716CD9-6E06-4C7C-9784-1DFD68EDAA1B}">
            <xm:f>'FX Card'!$F$1=7</xm:f>
            <x14:dxf>
              <numFmt numFmtId="176" formatCode="[$¥-804]#,##0.00"/>
            </x14:dxf>
          </x14:cfRule>
          <x14:cfRule type="expression" priority="3095" id="{EC2C599E-FF47-49A6-AB79-C0E791F8309B}">
            <xm:f>'FX Card'!$F$1=6</xm:f>
            <x14:dxf>
              <numFmt numFmtId="175" formatCode="\F\r\ #,##0.00"/>
            </x14:dxf>
          </x14:cfRule>
          <x14:cfRule type="expression" priority="3096" id="{9A3744DB-959E-4E1E-BE5A-3A2ECC8E72FD}">
            <xm:f>'FX Card'!$F$1=5</xm:f>
            <x14:dxf>
              <numFmt numFmtId="174" formatCode="\C\A\ &quot;$&quot;\ #,##0.00"/>
            </x14:dxf>
          </x14:cfRule>
          <x14:cfRule type="expression" priority="3097" id="{FCC52915-0CDB-47F5-8256-F9A4467E04DE}">
            <xm:f>'FX Card'!$F$1=4</xm:f>
            <x14:dxf>
              <numFmt numFmtId="196" formatCode="[$R$-416]\ #,##0.00"/>
            </x14:dxf>
          </x14:cfRule>
          <x14:cfRule type="expression" priority="3098" id="{6053ED01-4E4E-43F4-9F31-CCBCA24FA1BF}">
            <xm:f>'FX Card'!$F$1=3</xm:f>
            <x14:dxf>
              <numFmt numFmtId="173" formatCode="\A\U\ &quot;$&quot;\ #,##0.00"/>
            </x14:dxf>
          </x14:cfRule>
          <x14:cfRule type="expression" priority="3099" id="{A1C4DFB1-E60D-4FA1-97CF-F66FD49F1942}">
            <xm:f>'FX Card'!$F$1=2</xm:f>
            <x14:dxf>
              <numFmt numFmtId="186" formatCode="\A\R\ &quot;$&quot;#,##0.00"/>
            </x14:dxf>
          </x14:cfRule>
          <x14:cfRule type="expression" priority="3100" id="{4874C33D-BCFD-463F-9E94-86ADD5C32C98}">
            <xm:f>'FX Card'!$F$1=1</xm:f>
            <x14:dxf>
              <numFmt numFmtId="170" formatCode="&quot;$&quot;#,##0.00"/>
            </x14:dxf>
          </x14:cfRule>
          <xm:sqref>AQ469</xm:sqref>
        </x14:conditionalFormatting>
        <x14:conditionalFormatting xmlns:xm="http://schemas.microsoft.com/office/excel/2006/main">
          <x14:cfRule type="expression" priority="3101" id="{A53CFC20-537F-49D9-A60F-6AD7EEA95B61}">
            <xm:f>'FX Card'!$F$1=25</xm:f>
            <x14:dxf>
              <numFmt numFmtId="187" formatCode="\R\ #,##0.00"/>
            </x14:dxf>
          </x14:cfRule>
          <x14:cfRule type="expression" priority="3102" id="{6FB64536-EB26-4EDF-B053-9C6445158369}">
            <xm:f>'FX Card'!$F$1=24</xm:f>
            <x14:dxf>
              <numFmt numFmtId="184" formatCode="\T\W\ &quot;$&quot;\ #,##0.00"/>
            </x14:dxf>
          </x14:cfRule>
          <x14:cfRule type="expression" priority="3103" id="{943E9CBA-F61E-479F-8BB9-46483C7BAFD4}">
            <xm:f>'FX Card'!$F$1=23</xm:f>
            <x14:dxf>
              <numFmt numFmtId="203" formatCode="#,##0.00\ [$₺-41F]"/>
            </x14:dxf>
          </x14:cfRule>
          <x14:cfRule type="expression" priority="3104" id="{B71AC9A5-D452-44D0-A0E9-899611FEA8B3}">
            <xm:f>'FX Card'!$F$1=22</xm:f>
            <x14:dxf>
              <numFmt numFmtId="177" formatCode="\k\r\ #,##0.00"/>
            </x14:dxf>
          </x14:cfRule>
          <x14:cfRule type="expression" priority="3105" id="{4FD92BB5-436F-40F6-BFB3-FF9F7597C7D1}">
            <xm:f>'FX Card'!$F$1=21</xm:f>
            <x14:dxf>
              <numFmt numFmtId="201" formatCode="\﷼\ #,##0.000"/>
            </x14:dxf>
          </x14:cfRule>
          <x14:cfRule type="expression" priority="3106" id="{E2FA06DE-9A5A-42F3-B13F-5FF1020DD9D8}">
            <xm:f>'FX Card'!$F$1=20</xm:f>
            <x14:dxf>
              <numFmt numFmtId="185" formatCode="\р\у\б\ #,##0.00"/>
            </x14:dxf>
          </x14:cfRule>
          <x14:cfRule type="expression" priority="3107" id="{0CE9E30E-506D-4E17-873D-CE40FB5E5A85}">
            <xm:f>'FX Card'!$F$1=19</xm:f>
            <x14:dxf>
              <numFmt numFmtId="200" formatCode="\M\X\ &quot;$&quot;\ #,##0.00"/>
            </x14:dxf>
          </x14:cfRule>
          <x14:cfRule type="expression" priority="3108" id="{51EA7BAC-AD7E-4B86-9395-B3945C603FC4}">
            <xm:f>'FX Card'!$F$1=18</xm:f>
            <x14:dxf>
              <numFmt numFmtId="199" formatCode="[$RM-43E]#,##0.00"/>
            </x14:dxf>
          </x14:cfRule>
          <x14:cfRule type="expression" priority="3109" id="{791E8083-0C98-4D9D-8E5A-348CF2DF09A1}">
            <xm:f>'FX Card'!$F$1=17</xm:f>
            <x14:dxf>
              <numFmt numFmtId="202" formatCode="\N\Z\ &quot;$&quot;\ #,##0.00"/>
            </x14:dxf>
          </x14:cfRule>
          <x14:cfRule type="expression" priority="3110" id="{A7F2C012-CC29-4560-A85B-BE35527C42C4}">
            <xm:f>'FX Card'!$F$1=16</xm:f>
            <x14:dxf>
              <numFmt numFmtId="177" formatCode="\k\r\ #,##0.00"/>
            </x14:dxf>
          </x14:cfRule>
          <x14:cfRule type="expression" priority="3111" id="{F02F908C-4A93-46F5-9CCB-31154A81A133}">
            <xm:f>'FX Card'!$F$1=15</xm:f>
            <x14:dxf>
              <numFmt numFmtId="183" formatCode="[$₩-412]#,##0.00"/>
            </x14:dxf>
          </x14:cfRule>
          <x14:cfRule type="expression" priority="3112" id="{C5A3A92F-4C03-4BF4-96E9-D09624E0654D}">
            <xm:f>'FX Card'!$F$1=14</xm:f>
            <x14:dxf>
              <numFmt numFmtId="182" formatCode="[$¥-411]#,##0.00"/>
            </x14:dxf>
          </x14:cfRule>
          <x14:cfRule type="expression" priority="3113" id="{3A1998A5-831D-44A3-B2A7-5E27F0D13BE3}">
            <xm:f>'FX Card'!$F$1=13</xm:f>
            <x14:dxf>
              <numFmt numFmtId="211" formatCode="[$₹-445]\ #,##0.00"/>
            </x14:dxf>
          </x14:cfRule>
          <x14:cfRule type="expression" priority="3114" id="{7F08A971-2B30-499C-B4CB-046A196877AD}">
            <xm:f>'FX Card'!$F$1=12</xm:f>
            <x14:dxf>
              <numFmt numFmtId="180" formatCode="\R\p\ #,##0.00"/>
            </x14:dxf>
          </x14:cfRule>
          <x14:cfRule type="expression" priority="3115" id="{CC9F8BDD-8152-4CDC-8D7C-459E578839A3}">
            <xm:f>'FX Card'!$F$1=11</xm:f>
            <x14:dxf>
              <numFmt numFmtId="198" formatCode="\H\K\ &quot;$&quot;\ #,##0.00"/>
            </x14:dxf>
          </x14:cfRule>
          <x14:cfRule type="expression" priority="3116" id="{0C02E304-D427-44A1-8E50-6146F742CBFA}">
            <xm:f>'FX Card'!$F$1=10</xm:f>
            <x14:dxf>
              <numFmt numFmtId="179" formatCode="[$£-809]#,##0.00"/>
            </x14:dxf>
          </x14:cfRule>
          <x14:cfRule type="expression" priority="3117" id="{F69D61E0-1472-49BF-9DDA-15FD8B7C01D5}">
            <xm:f>'FX Card'!$F$1=9</xm:f>
            <x14:dxf>
              <numFmt numFmtId="178" formatCode="[$€-2]\ #,##0.00"/>
            </x14:dxf>
          </x14:cfRule>
          <x14:cfRule type="expression" priority="3118" id="{30E2D08B-7DA4-4B64-9EB7-532F16585850}">
            <xm:f>'FX Card'!$F$1=8</xm:f>
            <x14:dxf>
              <numFmt numFmtId="177" formatCode="\k\r\ #,##0.00"/>
            </x14:dxf>
          </x14:cfRule>
          <x14:cfRule type="expression" priority="3119" id="{C21EFC0A-6F39-4CBA-A14E-B8D8DE370EFA}">
            <xm:f>'FX Card'!$F$1=7</xm:f>
            <x14:dxf>
              <numFmt numFmtId="176" formatCode="[$¥-804]#,##0.00"/>
            </x14:dxf>
          </x14:cfRule>
          <x14:cfRule type="expression" priority="3120" id="{DCDB8BFD-44F2-4BC2-9CCE-21CB0168AA57}">
            <xm:f>'FX Card'!$F$1=6</xm:f>
            <x14:dxf>
              <numFmt numFmtId="175" formatCode="\F\r\ #,##0.00"/>
            </x14:dxf>
          </x14:cfRule>
          <x14:cfRule type="expression" priority="3121" id="{6D2C39CB-2C81-4120-B309-A075550B1C6D}">
            <xm:f>'FX Card'!$F$1=5</xm:f>
            <x14:dxf>
              <numFmt numFmtId="174" formatCode="\C\A\ &quot;$&quot;\ #,##0.00"/>
            </x14:dxf>
          </x14:cfRule>
          <x14:cfRule type="expression" priority="3122" id="{56437060-3FB1-4A7C-8126-30C2AF103C77}">
            <xm:f>'FX Card'!$F$1=4</xm:f>
            <x14:dxf>
              <numFmt numFmtId="196" formatCode="[$R$-416]\ #,##0.00"/>
            </x14:dxf>
          </x14:cfRule>
          <x14:cfRule type="expression" priority="3123" id="{70D32C4B-0BE6-455B-8382-8507CB015537}">
            <xm:f>'FX Card'!$F$1=3</xm:f>
            <x14:dxf>
              <numFmt numFmtId="173" formatCode="\A\U\ &quot;$&quot;\ #,##0.00"/>
            </x14:dxf>
          </x14:cfRule>
          <x14:cfRule type="expression" priority="3124" id="{A364DC67-7ECA-4295-B6F4-7E1C2CE585EF}">
            <xm:f>'FX Card'!$F$1=2</xm:f>
            <x14:dxf>
              <numFmt numFmtId="186" formatCode="\A\R\ &quot;$&quot;#,##0.00"/>
            </x14:dxf>
          </x14:cfRule>
          <x14:cfRule type="expression" priority="3125" id="{F056DD1A-96BA-4E95-99B5-E1CDEA7CADFE}">
            <xm:f>'FX Card'!$F$1=1</xm:f>
            <x14:dxf>
              <numFmt numFmtId="170"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7" formatCode="\R\ #,##0.00"/>
            </x14:dxf>
          </x14:cfRule>
          <x14:cfRule type="expression" priority="3027" id="{57DD6D59-5626-46B2-9211-978811E78BC4}">
            <xm:f>'FX Card'!$F$1=24</xm:f>
            <x14:dxf>
              <numFmt numFmtId="184" formatCode="\T\W\ &quot;$&quot;\ #,##0.00"/>
            </x14:dxf>
          </x14:cfRule>
          <x14:cfRule type="expression" priority="3028" id="{F2E9EE42-5E44-435E-89D6-3B240B6432A6}">
            <xm:f>'FX Card'!$F$1=23</xm:f>
            <x14:dxf>
              <numFmt numFmtId="203" formatCode="#,##0.00\ [$₺-41F]"/>
            </x14:dxf>
          </x14:cfRule>
          <x14:cfRule type="expression" priority="3029" id="{0BD3C992-DC02-4EEF-8024-5683AD35ECDB}">
            <xm:f>'FX Card'!$F$1=22</xm:f>
            <x14:dxf>
              <numFmt numFmtId="177" formatCode="\k\r\ #,##0.00"/>
            </x14:dxf>
          </x14:cfRule>
          <x14:cfRule type="expression" priority="3030" id="{1C2F9922-3313-448E-8B8D-68B728CD40A4}">
            <xm:f>'FX Card'!$F$1=21</xm:f>
            <x14:dxf>
              <numFmt numFmtId="201" formatCode="\﷼\ #,##0.000"/>
            </x14:dxf>
          </x14:cfRule>
          <x14:cfRule type="expression" priority="3031" id="{309C85A7-2BD2-432D-B3B6-CE148C16B4D1}">
            <xm:f>'FX Card'!$F$1=20</xm:f>
            <x14:dxf>
              <numFmt numFmtId="185" formatCode="\р\у\б\ #,##0.00"/>
            </x14:dxf>
          </x14:cfRule>
          <x14:cfRule type="expression" priority="3032" id="{5CF7E870-95B7-4EFE-8D62-46DB05A22D8E}">
            <xm:f>'FX Card'!$F$1=19</xm:f>
            <x14:dxf>
              <numFmt numFmtId="200" formatCode="\M\X\ &quot;$&quot;\ #,##0.00"/>
            </x14:dxf>
          </x14:cfRule>
          <x14:cfRule type="expression" priority="3033" id="{7F487593-40DB-49E3-A69F-E73C66C69749}">
            <xm:f>'FX Card'!$F$1=18</xm:f>
            <x14:dxf>
              <numFmt numFmtId="199" formatCode="[$RM-43E]#,##0.00"/>
            </x14:dxf>
          </x14:cfRule>
          <x14:cfRule type="expression" priority="3034" id="{8B4BCB33-22DB-468F-B008-EFA3F840ADF2}">
            <xm:f>'FX Card'!$F$1=17</xm:f>
            <x14:dxf>
              <numFmt numFmtId="202" formatCode="\N\Z\ &quot;$&quot;\ #,##0.00"/>
            </x14:dxf>
          </x14:cfRule>
          <x14:cfRule type="expression" priority="3035" id="{7341FFC7-6B43-4121-AACD-5078DFD2D367}">
            <xm:f>'FX Card'!$F$1=16</xm:f>
            <x14:dxf>
              <numFmt numFmtId="177" formatCode="\k\r\ #,##0.00"/>
            </x14:dxf>
          </x14:cfRule>
          <x14:cfRule type="expression" priority="3036" id="{A3EDAA90-2C10-44B8-8D13-D442DE199AE2}">
            <xm:f>'FX Card'!$F$1=15</xm:f>
            <x14:dxf>
              <numFmt numFmtId="183" formatCode="[$₩-412]#,##0.00"/>
            </x14:dxf>
          </x14:cfRule>
          <x14:cfRule type="expression" priority="3037" id="{D9C495BC-633E-443D-A7D7-F1DDD987EA58}">
            <xm:f>'FX Card'!$F$1=14</xm:f>
            <x14:dxf>
              <numFmt numFmtId="182" formatCode="[$¥-411]#,##0.00"/>
            </x14:dxf>
          </x14:cfRule>
          <x14:cfRule type="expression" priority="3038" id="{EC1220D9-89AA-46E4-83DB-4B168F450F62}">
            <xm:f>'FX Card'!$F$1=13</xm:f>
            <x14:dxf>
              <numFmt numFmtId="211" formatCode="[$₹-445]\ #,##0.00"/>
            </x14:dxf>
          </x14:cfRule>
          <x14:cfRule type="expression" priority="3039" id="{D94AE649-84CA-4AA3-A490-5946919E13B2}">
            <xm:f>'FX Card'!$F$1=12</xm:f>
            <x14:dxf>
              <numFmt numFmtId="180" formatCode="\R\p\ #,##0.00"/>
            </x14:dxf>
          </x14:cfRule>
          <x14:cfRule type="expression" priority="3040" id="{FEB4014F-1BC7-4F79-AA36-95BE08BCC53C}">
            <xm:f>'FX Card'!$F$1=11</xm:f>
            <x14:dxf>
              <numFmt numFmtId="198" formatCode="\H\K\ &quot;$&quot;\ #,##0.00"/>
            </x14:dxf>
          </x14:cfRule>
          <x14:cfRule type="expression" priority="3041" id="{6610DAC5-895D-4930-A4D4-760D9A519084}">
            <xm:f>'FX Card'!$F$1=10</xm:f>
            <x14:dxf>
              <numFmt numFmtId="179" formatCode="[$£-809]#,##0.00"/>
            </x14:dxf>
          </x14:cfRule>
          <x14:cfRule type="expression" priority="3042" id="{D47606B0-ED56-40D0-BBF1-AF104B5EE731}">
            <xm:f>'FX Card'!$F$1=9</xm:f>
            <x14:dxf>
              <numFmt numFmtId="178" formatCode="[$€-2]\ #,##0.00"/>
            </x14:dxf>
          </x14:cfRule>
          <x14:cfRule type="expression" priority="3043" id="{9AFF5A32-B74C-4808-9745-584ADD9A0EF6}">
            <xm:f>'FX Card'!$F$1=8</xm:f>
            <x14:dxf>
              <numFmt numFmtId="177" formatCode="\k\r\ #,##0.00"/>
            </x14:dxf>
          </x14:cfRule>
          <x14:cfRule type="expression" priority="3044" id="{C82F76EE-C8B2-495A-B80B-DDFF433FAED1}">
            <xm:f>'FX Card'!$F$1=7</xm:f>
            <x14:dxf>
              <numFmt numFmtId="176" formatCode="[$¥-804]#,##0.00"/>
            </x14:dxf>
          </x14:cfRule>
          <x14:cfRule type="expression" priority="3045" id="{31863C50-43F3-42C9-B657-3A517E47AC81}">
            <xm:f>'FX Card'!$F$1=6</xm:f>
            <x14:dxf>
              <numFmt numFmtId="175" formatCode="\F\r\ #,##0.00"/>
            </x14:dxf>
          </x14:cfRule>
          <x14:cfRule type="expression" priority="3046" id="{62941486-8AB4-4D56-9AE5-3D0DA3FED073}">
            <xm:f>'FX Card'!$F$1=5</xm:f>
            <x14:dxf>
              <numFmt numFmtId="174" formatCode="\C\A\ &quot;$&quot;\ #,##0.00"/>
            </x14:dxf>
          </x14:cfRule>
          <x14:cfRule type="expression" priority="3047" id="{DD8231C3-39EC-4AD0-A2F9-62F534F81B49}">
            <xm:f>'FX Card'!$F$1=4</xm:f>
            <x14:dxf>
              <numFmt numFmtId="196" formatCode="[$R$-416]\ #,##0.00"/>
            </x14:dxf>
          </x14:cfRule>
          <x14:cfRule type="expression" priority="3048" id="{34B010DF-ED0A-476D-B0BA-3C801776D23F}">
            <xm:f>'FX Card'!$F$1=3</xm:f>
            <x14:dxf>
              <numFmt numFmtId="173" formatCode="\A\U\ &quot;$&quot;\ #,##0.00"/>
            </x14:dxf>
          </x14:cfRule>
          <x14:cfRule type="expression" priority="3049" id="{66EAA2EF-3FF8-406B-B0C7-ED5EB990E110}">
            <xm:f>'FX Card'!$F$1=2</xm:f>
            <x14:dxf>
              <numFmt numFmtId="186" formatCode="\A\R\ &quot;$&quot;#,##0.00"/>
            </x14:dxf>
          </x14:cfRule>
          <x14:cfRule type="expression" priority="3050" id="{0BBA19BE-EF07-4CE3-BFAD-68EF19D7DF9F}">
            <xm:f>'FX Card'!$F$1=1</xm:f>
            <x14:dxf>
              <numFmt numFmtId="170"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7" formatCode="\R\ #,##0.00"/>
            </x14:dxf>
          </x14:cfRule>
          <x14:cfRule type="expression" priority="3002" id="{B08C23A0-1EF7-4A1B-AFE8-50AB39AE6D26}">
            <xm:f>'FX Card'!$F$1=24</xm:f>
            <x14:dxf>
              <numFmt numFmtId="184" formatCode="\T\W\ &quot;$&quot;\ #,##0.00"/>
            </x14:dxf>
          </x14:cfRule>
          <x14:cfRule type="expression" priority="3003" id="{A5706AE4-F140-42DB-B12A-2F71F3AAF91B}">
            <xm:f>'FX Card'!$F$1=23</xm:f>
            <x14:dxf>
              <numFmt numFmtId="203" formatCode="#,##0.00\ [$₺-41F]"/>
            </x14:dxf>
          </x14:cfRule>
          <x14:cfRule type="expression" priority="3004" id="{A3B9F19E-F9CE-4462-8078-440254E156DA}">
            <xm:f>'FX Card'!$F$1=22</xm:f>
            <x14:dxf>
              <numFmt numFmtId="177" formatCode="\k\r\ #,##0.00"/>
            </x14:dxf>
          </x14:cfRule>
          <x14:cfRule type="expression" priority="3005" id="{D5FC4A98-E808-4FAF-BF50-0095092BB97C}">
            <xm:f>'FX Card'!$F$1=21</xm:f>
            <x14:dxf>
              <numFmt numFmtId="201" formatCode="\﷼\ #,##0.000"/>
            </x14:dxf>
          </x14:cfRule>
          <x14:cfRule type="expression" priority="3006" id="{7C00A78A-D053-4095-9322-EE92AFF9BF86}">
            <xm:f>'FX Card'!$F$1=20</xm:f>
            <x14:dxf>
              <numFmt numFmtId="185" formatCode="\р\у\б\ #,##0.00"/>
            </x14:dxf>
          </x14:cfRule>
          <x14:cfRule type="expression" priority="3007" id="{2D1EB9FB-988C-4AB0-AF46-0EE733CE29D4}">
            <xm:f>'FX Card'!$F$1=19</xm:f>
            <x14:dxf>
              <numFmt numFmtId="200" formatCode="\M\X\ &quot;$&quot;\ #,##0.00"/>
            </x14:dxf>
          </x14:cfRule>
          <x14:cfRule type="expression" priority="3008" id="{CAF83960-EE52-4235-B355-B989B8FBD996}">
            <xm:f>'FX Card'!$F$1=18</xm:f>
            <x14:dxf>
              <numFmt numFmtId="199" formatCode="[$RM-43E]#,##0.00"/>
            </x14:dxf>
          </x14:cfRule>
          <x14:cfRule type="expression" priority="3009" id="{10BF85B2-1C7E-4EB7-82B0-98E821730C9F}">
            <xm:f>'FX Card'!$F$1=17</xm:f>
            <x14:dxf>
              <numFmt numFmtId="202" formatCode="\N\Z\ &quot;$&quot;\ #,##0.00"/>
            </x14:dxf>
          </x14:cfRule>
          <x14:cfRule type="expression" priority="3010" id="{F6BAAEEF-190D-4F19-838C-E144D57B6442}">
            <xm:f>'FX Card'!$F$1=16</xm:f>
            <x14:dxf>
              <numFmt numFmtId="177" formatCode="\k\r\ #,##0.00"/>
            </x14:dxf>
          </x14:cfRule>
          <x14:cfRule type="expression" priority="3011" id="{0D22F7A8-D156-4AA2-9706-D7DFA3F0CD6A}">
            <xm:f>'FX Card'!$F$1=15</xm:f>
            <x14:dxf>
              <numFmt numFmtId="183" formatCode="[$₩-412]#,##0.00"/>
            </x14:dxf>
          </x14:cfRule>
          <x14:cfRule type="expression" priority="3012" id="{6FF06015-39C2-4250-8852-8C14A9C1BE41}">
            <xm:f>'FX Card'!$F$1=14</xm:f>
            <x14:dxf>
              <numFmt numFmtId="182" formatCode="[$¥-411]#,##0.00"/>
            </x14:dxf>
          </x14:cfRule>
          <x14:cfRule type="expression" priority="3013" id="{F31132C9-0552-40A1-9BBE-ECAF9522A0B6}">
            <xm:f>'FX Card'!$F$1=13</xm:f>
            <x14:dxf>
              <numFmt numFmtId="211" formatCode="[$₹-445]\ #,##0.00"/>
            </x14:dxf>
          </x14:cfRule>
          <x14:cfRule type="expression" priority="3014" id="{C28D6E9E-91E7-4CF0-A5E8-6F4AA56269C4}">
            <xm:f>'FX Card'!$F$1=12</xm:f>
            <x14:dxf>
              <numFmt numFmtId="180" formatCode="\R\p\ #,##0.00"/>
            </x14:dxf>
          </x14:cfRule>
          <x14:cfRule type="expression" priority="3015" id="{2863D64B-AFA4-4D36-A822-A539ECE99D0B}">
            <xm:f>'FX Card'!$F$1=11</xm:f>
            <x14:dxf>
              <numFmt numFmtId="198" formatCode="\H\K\ &quot;$&quot;\ #,##0.00"/>
            </x14:dxf>
          </x14:cfRule>
          <x14:cfRule type="expression" priority="3016" id="{3E15E761-6302-426E-84AB-B3A753AFC200}">
            <xm:f>'FX Card'!$F$1=10</xm:f>
            <x14:dxf>
              <numFmt numFmtId="179" formatCode="[$£-809]#,##0.00"/>
            </x14:dxf>
          </x14:cfRule>
          <x14:cfRule type="expression" priority="3017" id="{ABEF85FD-6C8C-4543-814B-E75B3031D0D0}">
            <xm:f>'FX Card'!$F$1=9</xm:f>
            <x14:dxf>
              <numFmt numFmtId="178" formatCode="[$€-2]\ #,##0.00"/>
            </x14:dxf>
          </x14:cfRule>
          <x14:cfRule type="expression" priority="3018" id="{2E9D1095-040B-4F59-856A-589D475769D5}">
            <xm:f>'FX Card'!$F$1=8</xm:f>
            <x14:dxf>
              <numFmt numFmtId="177" formatCode="\k\r\ #,##0.00"/>
            </x14:dxf>
          </x14:cfRule>
          <x14:cfRule type="expression" priority="3019" id="{2DFBC2A5-59E3-45F1-8BBA-6A358731B121}">
            <xm:f>'FX Card'!$F$1=7</xm:f>
            <x14:dxf>
              <numFmt numFmtId="176" formatCode="[$¥-804]#,##0.00"/>
            </x14:dxf>
          </x14:cfRule>
          <x14:cfRule type="expression" priority="3020" id="{ECE85310-1C3B-4141-995B-E747A6DDC207}">
            <xm:f>'FX Card'!$F$1=6</xm:f>
            <x14:dxf>
              <numFmt numFmtId="175" formatCode="\F\r\ #,##0.00"/>
            </x14:dxf>
          </x14:cfRule>
          <x14:cfRule type="expression" priority="3021" id="{0D5E6CBD-9796-498A-A45B-22CF6BCB65AF}">
            <xm:f>'FX Card'!$F$1=5</xm:f>
            <x14:dxf>
              <numFmt numFmtId="174" formatCode="\C\A\ &quot;$&quot;\ #,##0.00"/>
            </x14:dxf>
          </x14:cfRule>
          <x14:cfRule type="expression" priority="3022" id="{FF2FADA5-6C57-4AB8-83FF-2836B28F9437}">
            <xm:f>'FX Card'!$F$1=4</xm:f>
            <x14:dxf>
              <numFmt numFmtId="196" formatCode="[$R$-416]\ #,##0.00"/>
            </x14:dxf>
          </x14:cfRule>
          <x14:cfRule type="expression" priority="3023" id="{E7EA9BAF-8D7A-4A4F-80E4-E943CD4D9207}">
            <xm:f>'FX Card'!$F$1=3</xm:f>
            <x14:dxf>
              <numFmt numFmtId="173" formatCode="\A\U\ &quot;$&quot;\ #,##0.00"/>
            </x14:dxf>
          </x14:cfRule>
          <x14:cfRule type="expression" priority="3024" id="{A5811B73-6109-4BA6-9DAC-1D6461D111CB}">
            <xm:f>'FX Card'!$F$1=2</xm:f>
            <x14:dxf>
              <numFmt numFmtId="186" formatCode="\A\R\ &quot;$&quot;#,##0.00"/>
            </x14:dxf>
          </x14:cfRule>
          <x14:cfRule type="expression" priority="3025" id="{5F82A9B3-674C-42A7-A0AC-435C6BA932AF}">
            <xm:f>'FX Card'!$F$1=1</xm:f>
            <x14:dxf>
              <numFmt numFmtId="170"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7" formatCode="\R\ #,##0.00"/>
            </x14:dxf>
          </x14:cfRule>
          <x14:cfRule type="expression" priority="2952" id="{1E935A6D-9316-485E-B6F7-664BC6272A33}">
            <xm:f>'FX Card'!$F$1=24</xm:f>
            <x14:dxf>
              <numFmt numFmtId="184" formatCode="\T\W\ &quot;$&quot;\ #,##0.00"/>
            </x14:dxf>
          </x14:cfRule>
          <x14:cfRule type="expression" priority="2953" id="{2A392107-1D6E-4796-B32F-4D95BE4B88C1}">
            <xm:f>'FX Card'!$F$1=23</xm:f>
            <x14:dxf>
              <numFmt numFmtId="203" formatCode="#,##0.00\ [$₺-41F]"/>
            </x14:dxf>
          </x14:cfRule>
          <x14:cfRule type="expression" priority="2954" id="{4AE5B4A9-988A-4A5A-9B85-ABB939C3DAA3}">
            <xm:f>'FX Card'!$F$1=22</xm:f>
            <x14:dxf>
              <numFmt numFmtId="177" formatCode="\k\r\ #,##0.00"/>
            </x14:dxf>
          </x14:cfRule>
          <x14:cfRule type="expression" priority="2955" id="{00FB1022-5177-4C9F-B219-15FB3E015DB7}">
            <xm:f>'FX Card'!$F$1=21</xm:f>
            <x14:dxf>
              <numFmt numFmtId="201" formatCode="\﷼\ #,##0.000"/>
            </x14:dxf>
          </x14:cfRule>
          <x14:cfRule type="expression" priority="2956" id="{2213C2C1-F6B8-493B-9895-89592CEE32F0}">
            <xm:f>'FX Card'!$F$1=20</xm:f>
            <x14:dxf>
              <numFmt numFmtId="185" formatCode="\р\у\б\ #,##0.00"/>
            </x14:dxf>
          </x14:cfRule>
          <x14:cfRule type="expression" priority="2957" id="{38E6EE2F-5B26-45ED-888E-AE29246EE09E}">
            <xm:f>'FX Card'!$F$1=19</xm:f>
            <x14:dxf>
              <numFmt numFmtId="200" formatCode="\M\X\ &quot;$&quot;\ #,##0.00"/>
            </x14:dxf>
          </x14:cfRule>
          <x14:cfRule type="expression" priority="2958" id="{3FD4C6BA-E879-4603-AE55-866BDC9F822D}">
            <xm:f>'FX Card'!$F$1=18</xm:f>
            <x14:dxf>
              <numFmt numFmtId="199" formatCode="[$RM-43E]#,##0.00"/>
            </x14:dxf>
          </x14:cfRule>
          <x14:cfRule type="expression" priority="2959" id="{B816982C-1AF3-4250-B7E2-085F3C9EBBB7}">
            <xm:f>'FX Card'!$F$1=17</xm:f>
            <x14:dxf>
              <numFmt numFmtId="202" formatCode="\N\Z\ &quot;$&quot;\ #,##0.00"/>
            </x14:dxf>
          </x14:cfRule>
          <x14:cfRule type="expression" priority="2960" id="{A9953C12-EF4B-4CB5-8503-076E7BF29BCB}">
            <xm:f>'FX Card'!$F$1=16</xm:f>
            <x14:dxf>
              <numFmt numFmtId="177" formatCode="\k\r\ #,##0.00"/>
            </x14:dxf>
          </x14:cfRule>
          <x14:cfRule type="expression" priority="2961" id="{F871858A-4196-4A42-BB1A-CE6DC5CA2D7A}">
            <xm:f>'FX Card'!$F$1=15</xm:f>
            <x14:dxf>
              <numFmt numFmtId="183" formatCode="[$₩-412]#,##0.00"/>
            </x14:dxf>
          </x14:cfRule>
          <x14:cfRule type="expression" priority="2962" id="{F850F021-2BC4-4F9B-93AF-E0AADD7DD745}">
            <xm:f>'FX Card'!$F$1=14</xm:f>
            <x14:dxf>
              <numFmt numFmtId="182" formatCode="[$¥-411]#,##0.00"/>
            </x14:dxf>
          </x14:cfRule>
          <x14:cfRule type="expression" priority="2963" id="{662DC7B4-1A9E-4FE1-9F1A-9C86EA8A402A}">
            <xm:f>'FX Card'!$F$1=13</xm:f>
            <x14:dxf>
              <numFmt numFmtId="211" formatCode="[$₹-445]\ #,##0.00"/>
            </x14:dxf>
          </x14:cfRule>
          <x14:cfRule type="expression" priority="2964" id="{F9DF9558-CFB6-41E7-B1DD-C28DAE6942EC}">
            <xm:f>'FX Card'!$F$1=12</xm:f>
            <x14:dxf>
              <numFmt numFmtId="180" formatCode="\R\p\ #,##0.00"/>
            </x14:dxf>
          </x14:cfRule>
          <x14:cfRule type="expression" priority="2965" id="{B105DC6B-EACB-446E-A54C-33CAF1DACE38}">
            <xm:f>'FX Card'!$F$1=11</xm:f>
            <x14:dxf>
              <numFmt numFmtId="198" formatCode="\H\K\ &quot;$&quot;\ #,##0.00"/>
            </x14:dxf>
          </x14:cfRule>
          <x14:cfRule type="expression" priority="2966" id="{BC22B8D2-9D38-454D-BF44-B0365F019D7D}">
            <xm:f>'FX Card'!$F$1=10</xm:f>
            <x14:dxf>
              <numFmt numFmtId="179" formatCode="[$£-809]#,##0.00"/>
            </x14:dxf>
          </x14:cfRule>
          <x14:cfRule type="expression" priority="2967" id="{E9DC4FB1-A2F9-4426-BE41-8ADB1D72B1C5}">
            <xm:f>'FX Card'!$F$1=9</xm:f>
            <x14:dxf>
              <numFmt numFmtId="178" formatCode="[$€-2]\ #,##0.00"/>
            </x14:dxf>
          </x14:cfRule>
          <x14:cfRule type="expression" priority="2968" id="{1602C7E7-A24F-43BE-93B2-8E3C90D63DCF}">
            <xm:f>'FX Card'!$F$1=8</xm:f>
            <x14:dxf>
              <numFmt numFmtId="177" formatCode="\k\r\ #,##0.00"/>
            </x14:dxf>
          </x14:cfRule>
          <x14:cfRule type="expression" priority="2969" id="{DF046773-451D-41C5-8BB7-D8248E98D41C}">
            <xm:f>'FX Card'!$F$1=7</xm:f>
            <x14:dxf>
              <numFmt numFmtId="176" formatCode="[$¥-804]#,##0.00"/>
            </x14:dxf>
          </x14:cfRule>
          <x14:cfRule type="expression" priority="2970" id="{A56D5BD9-4DE9-4F1A-B685-13DB38989750}">
            <xm:f>'FX Card'!$F$1=6</xm:f>
            <x14:dxf>
              <numFmt numFmtId="175" formatCode="\F\r\ #,##0.00"/>
            </x14:dxf>
          </x14:cfRule>
          <x14:cfRule type="expression" priority="2971" id="{66A818C8-8E52-4C08-ADB1-3053E9D17C04}">
            <xm:f>'FX Card'!$F$1=5</xm:f>
            <x14:dxf>
              <numFmt numFmtId="174" formatCode="\C\A\ &quot;$&quot;\ #,##0.00"/>
            </x14:dxf>
          </x14:cfRule>
          <x14:cfRule type="expression" priority="2972" id="{F21D7F63-3B1A-41E5-B90B-0F951F251964}">
            <xm:f>'FX Card'!$F$1=4</xm:f>
            <x14:dxf>
              <numFmt numFmtId="196" formatCode="[$R$-416]\ #,##0.00"/>
            </x14:dxf>
          </x14:cfRule>
          <x14:cfRule type="expression" priority="2973" id="{4D34AD65-EB17-452A-B51B-9709B868D25F}">
            <xm:f>'FX Card'!$F$1=3</xm:f>
            <x14:dxf>
              <numFmt numFmtId="173" formatCode="\A\U\ &quot;$&quot;\ #,##0.00"/>
            </x14:dxf>
          </x14:cfRule>
          <x14:cfRule type="expression" priority="2974" id="{B200DC46-43B2-43FF-A6B3-A9793DAFE260}">
            <xm:f>'FX Card'!$F$1=2</xm:f>
            <x14:dxf>
              <numFmt numFmtId="186" formatCode="\A\R\ &quot;$&quot;#,##0.00"/>
            </x14:dxf>
          </x14:cfRule>
          <x14:cfRule type="expression" priority="2975" id="{6EFA96DA-ED8A-4F0D-8720-CE938631D145}">
            <xm:f>'FX Card'!$F$1=1</xm:f>
            <x14:dxf>
              <numFmt numFmtId="170" formatCode="&quot;$&quot;#,##0.00"/>
            </x14:dxf>
          </x14:cfRule>
          <xm:sqref>AQ477</xm:sqref>
        </x14:conditionalFormatting>
        <x14:conditionalFormatting xmlns:xm="http://schemas.microsoft.com/office/excel/2006/main">
          <x14:cfRule type="expression" priority="2976" id="{8351E122-E683-4529-AC4E-6BCB9FD55D4D}">
            <xm:f>'FX Card'!$F$1=25</xm:f>
            <x14:dxf>
              <numFmt numFmtId="187" formatCode="\R\ #,##0.00"/>
            </x14:dxf>
          </x14:cfRule>
          <x14:cfRule type="expression" priority="2977" id="{8D6775B7-BD83-403D-80C4-EE76FF9DDBE5}">
            <xm:f>'FX Card'!$F$1=24</xm:f>
            <x14:dxf>
              <numFmt numFmtId="184" formatCode="\T\W\ &quot;$&quot;\ #,##0.00"/>
            </x14:dxf>
          </x14:cfRule>
          <x14:cfRule type="expression" priority="2978" id="{A60C2223-B1A8-4F63-A4B6-BFBF77A21616}">
            <xm:f>'FX Card'!$F$1=23</xm:f>
            <x14:dxf>
              <numFmt numFmtId="203" formatCode="#,##0.00\ [$₺-41F]"/>
            </x14:dxf>
          </x14:cfRule>
          <x14:cfRule type="expression" priority="2979" id="{336BC14C-6406-4334-AB06-69C9EE140F4B}">
            <xm:f>'FX Card'!$F$1=22</xm:f>
            <x14:dxf>
              <numFmt numFmtId="177" formatCode="\k\r\ #,##0.00"/>
            </x14:dxf>
          </x14:cfRule>
          <x14:cfRule type="expression" priority="2980" id="{D0609F62-AB94-4133-B99D-5EC9DE57EEBC}">
            <xm:f>'FX Card'!$F$1=21</xm:f>
            <x14:dxf>
              <numFmt numFmtId="201" formatCode="\﷼\ #,##0.000"/>
            </x14:dxf>
          </x14:cfRule>
          <x14:cfRule type="expression" priority="2981" id="{9F867A7A-3F55-4AAD-B669-259B51EE2388}">
            <xm:f>'FX Card'!$F$1=20</xm:f>
            <x14:dxf>
              <numFmt numFmtId="185" formatCode="\р\у\б\ #,##0.00"/>
            </x14:dxf>
          </x14:cfRule>
          <x14:cfRule type="expression" priority="2982" id="{98FF6EDA-C1BE-41D2-82B9-2CABE820F31C}">
            <xm:f>'FX Card'!$F$1=19</xm:f>
            <x14:dxf>
              <numFmt numFmtId="200" formatCode="\M\X\ &quot;$&quot;\ #,##0.00"/>
            </x14:dxf>
          </x14:cfRule>
          <x14:cfRule type="expression" priority="2983" id="{0053E4F3-71D7-4FCC-BA38-BE3226E77733}">
            <xm:f>'FX Card'!$F$1=18</xm:f>
            <x14:dxf>
              <numFmt numFmtId="199" formatCode="[$RM-43E]#,##0.00"/>
            </x14:dxf>
          </x14:cfRule>
          <x14:cfRule type="expression" priority="2984" id="{414EE957-CA3D-4C05-9FA3-3650A87C8293}">
            <xm:f>'FX Card'!$F$1=17</xm:f>
            <x14:dxf>
              <numFmt numFmtId="202" formatCode="\N\Z\ &quot;$&quot;\ #,##0.00"/>
            </x14:dxf>
          </x14:cfRule>
          <x14:cfRule type="expression" priority="2985" id="{9520AA5B-B425-430B-A85F-148EA06D6FFA}">
            <xm:f>'FX Card'!$F$1=16</xm:f>
            <x14:dxf>
              <numFmt numFmtId="177" formatCode="\k\r\ #,##0.00"/>
            </x14:dxf>
          </x14:cfRule>
          <x14:cfRule type="expression" priority="2986" id="{3F3FF616-99D2-4223-BD21-D9EC1D4ACEC8}">
            <xm:f>'FX Card'!$F$1=15</xm:f>
            <x14:dxf>
              <numFmt numFmtId="183" formatCode="[$₩-412]#,##0.00"/>
            </x14:dxf>
          </x14:cfRule>
          <x14:cfRule type="expression" priority="2987" id="{A1BEC8BA-B3DB-4F02-BE8C-4EA5CAA76CCE}">
            <xm:f>'FX Card'!$F$1=14</xm:f>
            <x14:dxf>
              <numFmt numFmtId="182" formatCode="[$¥-411]#,##0.00"/>
            </x14:dxf>
          </x14:cfRule>
          <x14:cfRule type="expression" priority="2988" id="{CF54688F-2015-44EC-9C07-73D208F33211}">
            <xm:f>'FX Card'!$F$1=13</xm:f>
            <x14:dxf>
              <numFmt numFmtId="211" formatCode="[$₹-445]\ #,##0.00"/>
            </x14:dxf>
          </x14:cfRule>
          <x14:cfRule type="expression" priority="2989" id="{3148919C-2B34-4730-8F91-AB5037CAAF2C}">
            <xm:f>'FX Card'!$F$1=12</xm:f>
            <x14:dxf>
              <numFmt numFmtId="180" formatCode="\R\p\ #,##0.00"/>
            </x14:dxf>
          </x14:cfRule>
          <x14:cfRule type="expression" priority="2990" id="{4368E2CC-325E-4B06-8193-8CD0699911E3}">
            <xm:f>'FX Card'!$F$1=11</xm:f>
            <x14:dxf>
              <numFmt numFmtId="198" formatCode="\H\K\ &quot;$&quot;\ #,##0.00"/>
            </x14:dxf>
          </x14:cfRule>
          <x14:cfRule type="expression" priority="2991" id="{7323C6D3-A427-4B45-84E5-691B33395D4C}">
            <xm:f>'FX Card'!$F$1=10</xm:f>
            <x14:dxf>
              <numFmt numFmtId="179" formatCode="[$£-809]#,##0.00"/>
            </x14:dxf>
          </x14:cfRule>
          <x14:cfRule type="expression" priority="2992" id="{0F751384-A79A-4E83-991B-BFFBF8E3127B}">
            <xm:f>'FX Card'!$F$1=9</xm:f>
            <x14:dxf>
              <numFmt numFmtId="178" formatCode="[$€-2]\ #,##0.00"/>
            </x14:dxf>
          </x14:cfRule>
          <x14:cfRule type="expression" priority="2993" id="{DC19260C-2A8A-4682-8641-583A7842FB90}">
            <xm:f>'FX Card'!$F$1=8</xm:f>
            <x14:dxf>
              <numFmt numFmtId="177" formatCode="\k\r\ #,##0.00"/>
            </x14:dxf>
          </x14:cfRule>
          <x14:cfRule type="expression" priority="2994" id="{66734E80-8B65-4D94-A141-838F60DC2D60}">
            <xm:f>'FX Card'!$F$1=7</xm:f>
            <x14:dxf>
              <numFmt numFmtId="176" formatCode="[$¥-804]#,##0.00"/>
            </x14:dxf>
          </x14:cfRule>
          <x14:cfRule type="expression" priority="2995" id="{1A8ADBC6-BC78-4058-8448-C911B83FB026}">
            <xm:f>'FX Card'!$F$1=6</xm:f>
            <x14:dxf>
              <numFmt numFmtId="175" formatCode="\F\r\ #,##0.00"/>
            </x14:dxf>
          </x14:cfRule>
          <x14:cfRule type="expression" priority="2996" id="{43A0ACB9-7831-4FA0-8981-B0A548819404}">
            <xm:f>'FX Card'!$F$1=5</xm:f>
            <x14:dxf>
              <numFmt numFmtId="174" formatCode="\C\A\ &quot;$&quot;\ #,##0.00"/>
            </x14:dxf>
          </x14:cfRule>
          <x14:cfRule type="expression" priority="2997" id="{00C6193B-C3AA-48E6-898A-F09D45EA51A0}">
            <xm:f>'FX Card'!$F$1=4</xm:f>
            <x14:dxf>
              <numFmt numFmtId="196" formatCode="[$R$-416]\ #,##0.00"/>
            </x14:dxf>
          </x14:cfRule>
          <x14:cfRule type="expression" priority="2998" id="{2F346FA6-BCAD-4E96-83E4-1A7CBB03AE4B}">
            <xm:f>'FX Card'!$F$1=3</xm:f>
            <x14:dxf>
              <numFmt numFmtId="173" formatCode="\A\U\ &quot;$&quot;\ #,##0.00"/>
            </x14:dxf>
          </x14:cfRule>
          <x14:cfRule type="expression" priority="2999" id="{6AED82B5-E85A-4715-A36E-F6099F6F431C}">
            <xm:f>'FX Card'!$F$1=2</xm:f>
            <x14:dxf>
              <numFmt numFmtId="186" formatCode="\A\R\ &quot;$&quot;#,##0.00"/>
            </x14:dxf>
          </x14:cfRule>
          <x14:cfRule type="expression" priority="3000" id="{AFD3C04D-39BB-4087-AE84-9C9D81451B73}">
            <xm:f>'FX Card'!$F$1=1</xm:f>
            <x14:dxf>
              <numFmt numFmtId="170"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7" formatCode="\R\ #,##0.00"/>
            </x14:dxf>
          </x14:cfRule>
          <x14:cfRule type="expression" priority="2902" id="{10E94B16-5D1F-400F-945C-1A0465F35CE0}">
            <xm:f>'FX Card'!$F$1=24</xm:f>
            <x14:dxf>
              <numFmt numFmtId="184" formatCode="\T\W\ &quot;$&quot;\ #,##0.00"/>
            </x14:dxf>
          </x14:cfRule>
          <x14:cfRule type="expression" priority="2903" id="{6BB63701-37D0-4ABE-8A93-407428902B0D}">
            <xm:f>'FX Card'!$F$1=23</xm:f>
            <x14:dxf>
              <numFmt numFmtId="203" formatCode="#,##0.00\ [$₺-41F]"/>
            </x14:dxf>
          </x14:cfRule>
          <x14:cfRule type="expression" priority="2904" id="{376F7113-7EE9-4CFC-816D-CBADFC8CD015}">
            <xm:f>'FX Card'!$F$1=22</xm:f>
            <x14:dxf>
              <numFmt numFmtId="177" formatCode="\k\r\ #,##0.00"/>
            </x14:dxf>
          </x14:cfRule>
          <x14:cfRule type="expression" priority="2905" id="{BA98AA7B-28D0-4571-8D80-8A2A03E33277}">
            <xm:f>'FX Card'!$F$1=21</xm:f>
            <x14:dxf>
              <numFmt numFmtId="201" formatCode="\﷼\ #,##0.000"/>
            </x14:dxf>
          </x14:cfRule>
          <x14:cfRule type="expression" priority="2906" id="{147CF0F1-573E-4DBC-B817-3F366B5C154B}">
            <xm:f>'FX Card'!$F$1=20</xm:f>
            <x14:dxf>
              <numFmt numFmtId="185" formatCode="\р\у\б\ #,##0.00"/>
            </x14:dxf>
          </x14:cfRule>
          <x14:cfRule type="expression" priority="2907" id="{F2ADB2E5-D6FD-4BD3-8C79-378E6162C93E}">
            <xm:f>'FX Card'!$F$1=19</xm:f>
            <x14:dxf>
              <numFmt numFmtId="200" formatCode="\M\X\ &quot;$&quot;\ #,##0.00"/>
            </x14:dxf>
          </x14:cfRule>
          <x14:cfRule type="expression" priority="2908" id="{432B25D6-FDF9-4EAF-A71C-3C77E33E5559}">
            <xm:f>'FX Card'!$F$1=18</xm:f>
            <x14:dxf>
              <numFmt numFmtId="199" formatCode="[$RM-43E]#,##0.00"/>
            </x14:dxf>
          </x14:cfRule>
          <x14:cfRule type="expression" priority="2909" id="{3C78E033-7F11-4194-9B2C-F308C204727E}">
            <xm:f>'FX Card'!$F$1=17</xm:f>
            <x14:dxf>
              <numFmt numFmtId="202" formatCode="\N\Z\ &quot;$&quot;\ #,##0.00"/>
            </x14:dxf>
          </x14:cfRule>
          <x14:cfRule type="expression" priority="2910" id="{4E2DF417-6EF0-418A-90EA-D5BCFF1DF13B}">
            <xm:f>'FX Card'!$F$1=16</xm:f>
            <x14:dxf>
              <numFmt numFmtId="177" formatCode="\k\r\ #,##0.00"/>
            </x14:dxf>
          </x14:cfRule>
          <x14:cfRule type="expression" priority="2911" id="{3E8CAF9C-6CE9-4CA4-8AD8-232FE528980D}">
            <xm:f>'FX Card'!$F$1=15</xm:f>
            <x14:dxf>
              <numFmt numFmtId="183" formatCode="[$₩-412]#,##0.00"/>
            </x14:dxf>
          </x14:cfRule>
          <x14:cfRule type="expression" priority="2912" id="{79D02CED-FD6D-4388-BC0E-BF9003A05CAF}">
            <xm:f>'FX Card'!$F$1=14</xm:f>
            <x14:dxf>
              <numFmt numFmtId="182" formatCode="[$¥-411]#,##0.00"/>
            </x14:dxf>
          </x14:cfRule>
          <x14:cfRule type="expression" priority="2913" id="{82A5C0ED-DA76-41D7-8BC6-50AADCBDA30B}">
            <xm:f>'FX Card'!$F$1=13</xm:f>
            <x14:dxf>
              <numFmt numFmtId="211" formatCode="[$₹-445]\ #,##0.00"/>
            </x14:dxf>
          </x14:cfRule>
          <x14:cfRule type="expression" priority="2914" id="{0230BFC5-C1A4-40EB-BB85-526A8673993A}">
            <xm:f>'FX Card'!$F$1=12</xm:f>
            <x14:dxf>
              <numFmt numFmtId="180" formatCode="\R\p\ #,##0.00"/>
            </x14:dxf>
          </x14:cfRule>
          <x14:cfRule type="expression" priority="2915" id="{7871F12E-53B8-4540-A98C-0BCF11CB0968}">
            <xm:f>'FX Card'!$F$1=11</xm:f>
            <x14:dxf>
              <numFmt numFmtId="198" formatCode="\H\K\ &quot;$&quot;\ #,##0.00"/>
            </x14:dxf>
          </x14:cfRule>
          <x14:cfRule type="expression" priority="2916" id="{06BE9EEC-DE39-4B36-9B19-E92111542C88}">
            <xm:f>'FX Card'!$F$1=10</xm:f>
            <x14:dxf>
              <numFmt numFmtId="179" formatCode="[$£-809]#,##0.00"/>
            </x14:dxf>
          </x14:cfRule>
          <x14:cfRule type="expression" priority="2917" id="{C2E27CC5-9F8F-471F-AAEF-8BA68E62A6AD}">
            <xm:f>'FX Card'!$F$1=9</xm:f>
            <x14:dxf>
              <numFmt numFmtId="178" formatCode="[$€-2]\ #,##0.00"/>
            </x14:dxf>
          </x14:cfRule>
          <x14:cfRule type="expression" priority="2918" id="{BE4D314D-4EA2-422A-9AC2-474DEFB3335E}">
            <xm:f>'FX Card'!$F$1=8</xm:f>
            <x14:dxf>
              <numFmt numFmtId="177" formatCode="\k\r\ #,##0.00"/>
            </x14:dxf>
          </x14:cfRule>
          <x14:cfRule type="expression" priority="2919" id="{EC39A6F3-44CF-43AE-8250-D6CAB54D8F1A}">
            <xm:f>'FX Card'!$F$1=7</xm:f>
            <x14:dxf>
              <numFmt numFmtId="176" formatCode="[$¥-804]#,##0.00"/>
            </x14:dxf>
          </x14:cfRule>
          <x14:cfRule type="expression" priority="2920" id="{3EAC932D-C51E-4886-AF64-9462C08B3EB8}">
            <xm:f>'FX Card'!$F$1=6</xm:f>
            <x14:dxf>
              <numFmt numFmtId="175" formatCode="\F\r\ #,##0.00"/>
            </x14:dxf>
          </x14:cfRule>
          <x14:cfRule type="expression" priority="2921" id="{7273D477-62B8-4709-A8C1-38DD7BE990C5}">
            <xm:f>'FX Card'!$F$1=5</xm:f>
            <x14:dxf>
              <numFmt numFmtId="174" formatCode="\C\A\ &quot;$&quot;\ #,##0.00"/>
            </x14:dxf>
          </x14:cfRule>
          <x14:cfRule type="expression" priority="2922" id="{18D678ED-BA05-4631-8B2B-F4D1B018309D}">
            <xm:f>'FX Card'!$F$1=4</xm:f>
            <x14:dxf>
              <numFmt numFmtId="196" formatCode="[$R$-416]\ #,##0.00"/>
            </x14:dxf>
          </x14:cfRule>
          <x14:cfRule type="expression" priority="2923" id="{CF8F0B2A-614E-427A-B7B5-720F1F967671}">
            <xm:f>'FX Card'!$F$1=3</xm:f>
            <x14:dxf>
              <numFmt numFmtId="173" formatCode="\A\U\ &quot;$&quot;\ #,##0.00"/>
            </x14:dxf>
          </x14:cfRule>
          <x14:cfRule type="expression" priority="2924" id="{86DEA0DD-922F-4A0E-B332-03EBED963A2D}">
            <xm:f>'FX Card'!$F$1=2</xm:f>
            <x14:dxf>
              <numFmt numFmtId="186" formatCode="\A\R\ &quot;$&quot;#,##0.00"/>
            </x14:dxf>
          </x14:cfRule>
          <x14:cfRule type="expression" priority="2925" id="{26EDDBF6-7CE4-493E-8439-89B35C78904C}">
            <xm:f>'FX Card'!$F$1=1</xm:f>
            <x14:dxf>
              <numFmt numFmtId="170" formatCode="&quot;$&quot;#,##0.00"/>
            </x14:dxf>
          </x14:cfRule>
          <xm:sqref>AX472</xm:sqref>
        </x14:conditionalFormatting>
        <x14:conditionalFormatting xmlns:xm="http://schemas.microsoft.com/office/excel/2006/main">
          <x14:cfRule type="expression" priority="2851" id="{413F0A69-53B7-470D-BB8E-E5A4D5BAE09A}">
            <xm:f>'FX Card'!$F$1=25</xm:f>
            <x14:dxf>
              <numFmt numFmtId="187" formatCode="\R\ #,##0.00"/>
            </x14:dxf>
          </x14:cfRule>
          <x14:cfRule type="expression" priority="2852" id="{37AB8405-7229-40BB-8AE4-FE55FBEE80E1}">
            <xm:f>'FX Card'!$F$1=24</xm:f>
            <x14:dxf>
              <numFmt numFmtId="184" formatCode="\T\W\ &quot;$&quot;\ #,##0.00"/>
            </x14:dxf>
          </x14:cfRule>
          <x14:cfRule type="expression" priority="2853" id="{5CE8EF0A-4F9D-4DA1-9E0E-D78DABD5AF11}">
            <xm:f>'FX Card'!$F$1=23</xm:f>
            <x14:dxf>
              <numFmt numFmtId="203" formatCode="#,##0.00\ [$₺-41F]"/>
            </x14:dxf>
          </x14:cfRule>
          <x14:cfRule type="expression" priority="2854" id="{6100B60B-6D51-47C6-A0AF-E9DF773541A6}">
            <xm:f>'FX Card'!$F$1=22</xm:f>
            <x14:dxf>
              <numFmt numFmtId="177" formatCode="\k\r\ #,##0.00"/>
            </x14:dxf>
          </x14:cfRule>
          <x14:cfRule type="expression" priority="2855" id="{03AF20CC-ED4F-47A7-BE82-679E230FAD49}">
            <xm:f>'FX Card'!$F$1=21</xm:f>
            <x14:dxf>
              <numFmt numFmtId="201" formatCode="\﷼\ #,##0.000"/>
            </x14:dxf>
          </x14:cfRule>
          <x14:cfRule type="expression" priority="2856" id="{32CCA27A-72CF-4721-8969-D14C45F37661}">
            <xm:f>'FX Card'!$F$1=20</xm:f>
            <x14:dxf>
              <numFmt numFmtId="185" formatCode="\р\у\б\ #,##0.00"/>
            </x14:dxf>
          </x14:cfRule>
          <x14:cfRule type="expression" priority="2857" id="{869FDEF0-6491-45F2-A2AC-E05F67B9CC44}">
            <xm:f>'FX Card'!$F$1=19</xm:f>
            <x14:dxf>
              <numFmt numFmtId="200" formatCode="\M\X\ &quot;$&quot;\ #,##0.00"/>
            </x14:dxf>
          </x14:cfRule>
          <x14:cfRule type="expression" priority="2858" id="{2C35D063-6576-4545-A4B4-58346F93ED5F}">
            <xm:f>'FX Card'!$F$1=18</xm:f>
            <x14:dxf>
              <numFmt numFmtId="199" formatCode="[$RM-43E]#,##0.00"/>
            </x14:dxf>
          </x14:cfRule>
          <x14:cfRule type="expression" priority="2859" id="{080D7D08-F3DA-4B8B-9A76-23FD42726955}">
            <xm:f>'FX Card'!$F$1=17</xm:f>
            <x14:dxf>
              <numFmt numFmtId="202" formatCode="\N\Z\ &quot;$&quot;\ #,##0.00"/>
            </x14:dxf>
          </x14:cfRule>
          <x14:cfRule type="expression" priority="2860" id="{EA5A95DA-737B-434C-9E85-D9890A738743}">
            <xm:f>'FX Card'!$F$1=16</xm:f>
            <x14:dxf>
              <numFmt numFmtId="177" formatCode="\k\r\ #,##0.00"/>
            </x14:dxf>
          </x14:cfRule>
          <x14:cfRule type="expression" priority="2861" id="{611E87FE-F175-4259-A03A-2D3EB0397285}">
            <xm:f>'FX Card'!$F$1=15</xm:f>
            <x14:dxf>
              <numFmt numFmtId="183" formatCode="[$₩-412]#,##0.00"/>
            </x14:dxf>
          </x14:cfRule>
          <x14:cfRule type="expression" priority="2862" id="{44FAEF69-EE1D-462D-B36F-7F2252D4BCA3}">
            <xm:f>'FX Card'!$F$1=14</xm:f>
            <x14:dxf>
              <numFmt numFmtId="182" formatCode="[$¥-411]#,##0.00"/>
            </x14:dxf>
          </x14:cfRule>
          <x14:cfRule type="expression" priority="2863" id="{563A7756-E765-4CFC-911F-956BD98FD320}">
            <xm:f>'FX Card'!$F$1=13</xm:f>
            <x14:dxf>
              <numFmt numFmtId="211" formatCode="[$₹-445]\ #,##0.00"/>
            </x14:dxf>
          </x14:cfRule>
          <x14:cfRule type="expression" priority="2864" id="{4A471B96-8AE0-48F4-8559-85327DA61B30}">
            <xm:f>'FX Card'!$F$1=12</xm:f>
            <x14:dxf>
              <numFmt numFmtId="180" formatCode="\R\p\ #,##0.00"/>
            </x14:dxf>
          </x14:cfRule>
          <x14:cfRule type="expression" priority="2865" id="{2E0AF7D8-17E8-4B4D-B6D5-A5A518FD48C3}">
            <xm:f>'FX Card'!$F$1=11</xm:f>
            <x14:dxf>
              <numFmt numFmtId="198" formatCode="\H\K\ &quot;$&quot;\ #,##0.00"/>
            </x14:dxf>
          </x14:cfRule>
          <x14:cfRule type="expression" priority="2866" id="{36214448-AE7D-4B56-B421-014BD8979713}">
            <xm:f>'FX Card'!$F$1=10</xm:f>
            <x14:dxf>
              <numFmt numFmtId="179" formatCode="[$£-809]#,##0.00"/>
            </x14:dxf>
          </x14:cfRule>
          <x14:cfRule type="expression" priority="2867" id="{0E58F630-3B80-48F3-8F49-C9A452BB4729}">
            <xm:f>'FX Card'!$F$1=9</xm:f>
            <x14:dxf>
              <numFmt numFmtId="178" formatCode="[$€-2]\ #,##0.00"/>
            </x14:dxf>
          </x14:cfRule>
          <x14:cfRule type="expression" priority="2868" id="{AA1F0D97-D6DC-4455-9471-EAE839F8B9BE}">
            <xm:f>'FX Card'!$F$1=8</xm:f>
            <x14:dxf>
              <numFmt numFmtId="177" formatCode="\k\r\ #,##0.00"/>
            </x14:dxf>
          </x14:cfRule>
          <x14:cfRule type="expression" priority="2869" id="{290703D8-BBEE-44AF-8BB9-5523467B2536}">
            <xm:f>'FX Card'!$F$1=7</xm:f>
            <x14:dxf>
              <numFmt numFmtId="176" formatCode="[$¥-804]#,##0.00"/>
            </x14:dxf>
          </x14:cfRule>
          <x14:cfRule type="expression" priority="2870" id="{A8E8C0AC-E4BE-4C6B-8900-521F52D89DBB}">
            <xm:f>'FX Card'!$F$1=6</xm:f>
            <x14:dxf>
              <numFmt numFmtId="175" formatCode="\F\r\ #,##0.00"/>
            </x14:dxf>
          </x14:cfRule>
          <x14:cfRule type="expression" priority="2871" id="{88B4C5BA-C5A2-444E-8534-3ABFE1E07D35}">
            <xm:f>'FX Card'!$F$1=5</xm:f>
            <x14:dxf>
              <numFmt numFmtId="174" formatCode="\C\A\ &quot;$&quot;\ #,##0.00"/>
            </x14:dxf>
          </x14:cfRule>
          <x14:cfRule type="expression" priority="2872" id="{F5BCE346-EC5D-46F7-B8AD-2C77C99FBBA1}">
            <xm:f>'FX Card'!$F$1=4</xm:f>
            <x14:dxf>
              <numFmt numFmtId="196" formatCode="[$R$-416]\ #,##0.00"/>
            </x14:dxf>
          </x14:cfRule>
          <x14:cfRule type="expression" priority="2873" id="{5F280E9F-D1EF-4DDF-A5BC-E50B464AF049}">
            <xm:f>'FX Card'!$F$1=3</xm:f>
            <x14:dxf>
              <numFmt numFmtId="173" formatCode="\A\U\ &quot;$&quot;\ #,##0.00"/>
            </x14:dxf>
          </x14:cfRule>
          <x14:cfRule type="expression" priority="2874" id="{5854013B-1EFF-4C0D-B256-AB5D140FB5CA}">
            <xm:f>'FX Card'!$F$1=2</xm:f>
            <x14:dxf>
              <numFmt numFmtId="186" formatCode="\A\R\ &quot;$&quot;#,##0.00"/>
            </x14:dxf>
          </x14:cfRule>
          <x14:cfRule type="expression" priority="2875" id="{DA95E07A-CE78-4C65-808A-486C22D696B1}">
            <xm:f>'FX Card'!$F$1=1</xm:f>
            <x14:dxf>
              <numFmt numFmtId="170"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7" formatCode="\R\ #,##0.00"/>
            </x14:dxf>
          </x14:cfRule>
          <x14:cfRule type="expression" priority="2827" id="{62372A93-9957-4E9F-9FBD-AF6AF49719F2}">
            <xm:f>'FX Card'!$F$1=24</xm:f>
            <x14:dxf>
              <numFmt numFmtId="184" formatCode="\T\W\ &quot;$&quot;\ #,##0.00"/>
            </x14:dxf>
          </x14:cfRule>
          <x14:cfRule type="expression" priority="2828" id="{7646D010-CC1B-435F-A35B-79F3AFDDC6C3}">
            <xm:f>'FX Card'!$F$1=23</xm:f>
            <x14:dxf>
              <numFmt numFmtId="203" formatCode="#,##0.00\ [$₺-41F]"/>
            </x14:dxf>
          </x14:cfRule>
          <x14:cfRule type="expression" priority="2829" id="{05B3E0EF-7E83-45F3-9998-5EF205EBB570}">
            <xm:f>'FX Card'!$F$1=22</xm:f>
            <x14:dxf>
              <numFmt numFmtId="177" formatCode="\k\r\ #,##0.00"/>
            </x14:dxf>
          </x14:cfRule>
          <x14:cfRule type="expression" priority="2830" id="{D39DA19A-9307-4636-A598-4A61F02C9BF1}">
            <xm:f>'FX Card'!$F$1=21</xm:f>
            <x14:dxf>
              <numFmt numFmtId="201" formatCode="\﷼\ #,##0.000"/>
            </x14:dxf>
          </x14:cfRule>
          <x14:cfRule type="expression" priority="2831" id="{C4F279CF-9F51-49EF-9513-21274F905A6F}">
            <xm:f>'FX Card'!$F$1=20</xm:f>
            <x14:dxf>
              <numFmt numFmtId="185" formatCode="\р\у\б\ #,##0.00"/>
            </x14:dxf>
          </x14:cfRule>
          <x14:cfRule type="expression" priority="2832" id="{BA456FAC-422F-4F9B-8346-A7AA3C08B947}">
            <xm:f>'FX Card'!$F$1=19</xm:f>
            <x14:dxf>
              <numFmt numFmtId="200" formatCode="\M\X\ &quot;$&quot;\ #,##0.00"/>
            </x14:dxf>
          </x14:cfRule>
          <x14:cfRule type="expression" priority="2833" id="{8AACB264-2AA6-4C72-8E5A-67DFF9B081E0}">
            <xm:f>'FX Card'!$F$1=18</xm:f>
            <x14:dxf>
              <numFmt numFmtId="199" formatCode="[$RM-43E]#,##0.00"/>
            </x14:dxf>
          </x14:cfRule>
          <x14:cfRule type="expression" priority="2834" id="{548BA704-B1E8-4C25-9C5D-3BC9A063B05B}">
            <xm:f>'FX Card'!$F$1=17</xm:f>
            <x14:dxf>
              <numFmt numFmtId="202" formatCode="\N\Z\ &quot;$&quot;\ #,##0.00"/>
            </x14:dxf>
          </x14:cfRule>
          <x14:cfRule type="expression" priority="2835" id="{8EEF5D1F-A6FE-431F-89A0-19F5500AD2FC}">
            <xm:f>'FX Card'!$F$1=16</xm:f>
            <x14:dxf>
              <numFmt numFmtId="177" formatCode="\k\r\ #,##0.00"/>
            </x14:dxf>
          </x14:cfRule>
          <x14:cfRule type="expression" priority="2836" id="{3FF09B40-941E-42F8-8EB6-399355DD425E}">
            <xm:f>'FX Card'!$F$1=15</xm:f>
            <x14:dxf>
              <numFmt numFmtId="183" formatCode="[$₩-412]#,##0.00"/>
            </x14:dxf>
          </x14:cfRule>
          <x14:cfRule type="expression" priority="2837" id="{E152518F-3235-4958-8B8F-4FAF8EBCF531}">
            <xm:f>'FX Card'!$F$1=14</xm:f>
            <x14:dxf>
              <numFmt numFmtId="182" formatCode="[$¥-411]#,##0.00"/>
            </x14:dxf>
          </x14:cfRule>
          <x14:cfRule type="expression" priority="2838" id="{94ABF1B7-55D5-46B8-8D7E-C54CC9C3C5D7}">
            <xm:f>'FX Card'!$F$1=13</xm:f>
            <x14:dxf>
              <numFmt numFmtId="211" formatCode="[$₹-445]\ #,##0.00"/>
            </x14:dxf>
          </x14:cfRule>
          <x14:cfRule type="expression" priority="2839" id="{7BC8783D-2917-43F2-A69E-A116F69FEA70}">
            <xm:f>'FX Card'!$F$1=12</xm:f>
            <x14:dxf>
              <numFmt numFmtId="180" formatCode="\R\p\ #,##0.00"/>
            </x14:dxf>
          </x14:cfRule>
          <x14:cfRule type="expression" priority="2840" id="{7E0108DD-515B-4B47-91EB-E6F1F33E936E}">
            <xm:f>'FX Card'!$F$1=11</xm:f>
            <x14:dxf>
              <numFmt numFmtId="198" formatCode="\H\K\ &quot;$&quot;\ #,##0.00"/>
            </x14:dxf>
          </x14:cfRule>
          <x14:cfRule type="expression" priority="2841" id="{7B5B63BA-9AD3-47D0-8D50-490D57E6FB85}">
            <xm:f>'FX Card'!$F$1=10</xm:f>
            <x14:dxf>
              <numFmt numFmtId="179" formatCode="[$£-809]#,##0.00"/>
            </x14:dxf>
          </x14:cfRule>
          <x14:cfRule type="expression" priority="2842" id="{2DFDC992-FC57-46D1-B116-AD8F0E5852FB}">
            <xm:f>'FX Card'!$F$1=9</xm:f>
            <x14:dxf>
              <numFmt numFmtId="178" formatCode="[$€-2]\ #,##0.00"/>
            </x14:dxf>
          </x14:cfRule>
          <x14:cfRule type="expression" priority="2843" id="{6625BD42-3DBD-4999-9CC4-1537B6BDF657}">
            <xm:f>'FX Card'!$F$1=8</xm:f>
            <x14:dxf>
              <numFmt numFmtId="177" formatCode="\k\r\ #,##0.00"/>
            </x14:dxf>
          </x14:cfRule>
          <x14:cfRule type="expression" priority="2844" id="{8DE7940C-8587-4989-89F7-ADD056B6C95C}">
            <xm:f>'FX Card'!$F$1=7</xm:f>
            <x14:dxf>
              <numFmt numFmtId="176" formatCode="[$¥-804]#,##0.00"/>
            </x14:dxf>
          </x14:cfRule>
          <x14:cfRule type="expression" priority="2845" id="{8059FF00-C8D0-414C-87AC-DA41BBE0CB9C}">
            <xm:f>'FX Card'!$F$1=6</xm:f>
            <x14:dxf>
              <numFmt numFmtId="175" formatCode="\F\r\ #,##0.00"/>
            </x14:dxf>
          </x14:cfRule>
          <x14:cfRule type="expression" priority="2846" id="{41A81756-930D-4D52-BC5E-7039DE3C987A}">
            <xm:f>'FX Card'!$F$1=5</xm:f>
            <x14:dxf>
              <numFmt numFmtId="174" formatCode="\C\A\ &quot;$&quot;\ #,##0.00"/>
            </x14:dxf>
          </x14:cfRule>
          <x14:cfRule type="expression" priority="2847" id="{0889BE1E-BC56-42DE-9A7F-8F88A05DFD7C}">
            <xm:f>'FX Card'!$F$1=4</xm:f>
            <x14:dxf>
              <numFmt numFmtId="196" formatCode="[$R$-416]\ #,##0.00"/>
            </x14:dxf>
          </x14:cfRule>
          <x14:cfRule type="expression" priority="2848" id="{729635BB-BD22-4E35-8BEB-F61866BC71AD}">
            <xm:f>'FX Card'!$F$1=3</xm:f>
            <x14:dxf>
              <numFmt numFmtId="173" formatCode="\A\U\ &quot;$&quot;\ #,##0.00"/>
            </x14:dxf>
          </x14:cfRule>
          <x14:cfRule type="expression" priority="2849" id="{5D1CC3F0-D34C-44A9-831B-6EDFC33FFE57}">
            <xm:f>'FX Card'!$F$1=2</xm:f>
            <x14:dxf>
              <numFmt numFmtId="186" formatCode="\A\R\ &quot;$&quot;#,##0.00"/>
            </x14:dxf>
          </x14:cfRule>
          <x14:cfRule type="expression" priority="2850" id="{B9DDBA0A-9273-4C93-A7AE-790E54F80A06}">
            <xm:f>'FX Card'!$F$1=1</xm:f>
            <x14:dxf>
              <numFmt numFmtId="170" formatCode="&quot;$&quot;#,##0.00"/>
            </x14:dxf>
          </x14:cfRule>
          <xm:sqref>AG468</xm:sqref>
        </x14:conditionalFormatting>
        <x14:conditionalFormatting xmlns:xm="http://schemas.microsoft.com/office/excel/2006/main">
          <x14:cfRule type="expression" priority="2801" id="{78754669-67E0-4D91-BF87-036DA56A463D}">
            <xm:f>'FX Card'!$F$1=25</xm:f>
            <x14:dxf>
              <numFmt numFmtId="187" formatCode="\R\ #,##0.00"/>
            </x14:dxf>
          </x14:cfRule>
          <x14:cfRule type="expression" priority="2802" id="{71AA4ED3-11C9-43F7-8F39-0E50E6518F8E}">
            <xm:f>'FX Card'!$F$1=24</xm:f>
            <x14:dxf>
              <numFmt numFmtId="184" formatCode="\T\W\ &quot;$&quot;\ #,##0.00"/>
            </x14:dxf>
          </x14:cfRule>
          <x14:cfRule type="expression" priority="2803" id="{38998817-91D3-42E7-84AB-EC3D627D105B}">
            <xm:f>'FX Card'!$F$1=23</xm:f>
            <x14:dxf>
              <numFmt numFmtId="203" formatCode="#,##0.00\ [$₺-41F]"/>
            </x14:dxf>
          </x14:cfRule>
          <x14:cfRule type="expression" priority="2804" id="{E9E73C2F-6F94-4E68-ADD8-D49C0C6510C2}">
            <xm:f>'FX Card'!$F$1=22</xm:f>
            <x14:dxf>
              <numFmt numFmtId="177" formatCode="\k\r\ #,##0.00"/>
            </x14:dxf>
          </x14:cfRule>
          <x14:cfRule type="expression" priority="2805" id="{00D80ED4-DCAC-4994-B92C-E27D6BCD57C0}">
            <xm:f>'FX Card'!$F$1=21</xm:f>
            <x14:dxf>
              <numFmt numFmtId="201" formatCode="\﷼\ #,##0.000"/>
            </x14:dxf>
          </x14:cfRule>
          <x14:cfRule type="expression" priority="2806" id="{0F3E28B7-5DA1-4B2C-B37F-6B80CF76A424}">
            <xm:f>'FX Card'!$F$1=20</xm:f>
            <x14:dxf>
              <numFmt numFmtId="185" formatCode="\р\у\б\ #,##0.00"/>
            </x14:dxf>
          </x14:cfRule>
          <x14:cfRule type="expression" priority="2807" id="{5571B68A-B0FE-4889-A2F1-DDE9E277F102}">
            <xm:f>'FX Card'!$F$1=19</xm:f>
            <x14:dxf>
              <numFmt numFmtId="200" formatCode="\M\X\ &quot;$&quot;\ #,##0.00"/>
            </x14:dxf>
          </x14:cfRule>
          <x14:cfRule type="expression" priority="2808" id="{8F0C2873-B7BE-44EA-BDE3-9042933391C3}">
            <xm:f>'FX Card'!$F$1=18</xm:f>
            <x14:dxf>
              <numFmt numFmtId="199" formatCode="[$RM-43E]#,##0.00"/>
            </x14:dxf>
          </x14:cfRule>
          <x14:cfRule type="expression" priority="2809" id="{7C5B392E-C998-4DCB-B4E4-291EAD52921B}">
            <xm:f>'FX Card'!$F$1=17</xm:f>
            <x14:dxf>
              <numFmt numFmtId="202" formatCode="\N\Z\ &quot;$&quot;\ #,##0.00"/>
            </x14:dxf>
          </x14:cfRule>
          <x14:cfRule type="expression" priority="2810" id="{93EE7CD2-FBBA-4B3E-9E8C-17FAF57E10B5}">
            <xm:f>'FX Card'!$F$1=16</xm:f>
            <x14:dxf>
              <numFmt numFmtId="177" formatCode="\k\r\ #,##0.00"/>
            </x14:dxf>
          </x14:cfRule>
          <x14:cfRule type="expression" priority="2811" id="{1906A8DF-CBDF-4787-93EE-82914A32124A}">
            <xm:f>'FX Card'!$F$1=15</xm:f>
            <x14:dxf>
              <numFmt numFmtId="183" formatCode="[$₩-412]#,##0.00"/>
            </x14:dxf>
          </x14:cfRule>
          <x14:cfRule type="expression" priority="2812" id="{DAAA0356-C4AB-4C49-92B6-7359F3D2E3ED}">
            <xm:f>'FX Card'!$F$1=14</xm:f>
            <x14:dxf>
              <numFmt numFmtId="182" formatCode="[$¥-411]#,##0.00"/>
            </x14:dxf>
          </x14:cfRule>
          <x14:cfRule type="expression" priority="2813" id="{4E0D73EC-BE34-41D0-BB74-DBEBFC9B3089}">
            <xm:f>'FX Card'!$F$1=13</xm:f>
            <x14:dxf>
              <numFmt numFmtId="211" formatCode="[$₹-445]\ #,##0.00"/>
            </x14:dxf>
          </x14:cfRule>
          <x14:cfRule type="expression" priority="2814" id="{35B9CD77-C6F2-4029-8766-410B61EFF8C2}">
            <xm:f>'FX Card'!$F$1=12</xm:f>
            <x14:dxf>
              <numFmt numFmtId="180" formatCode="\R\p\ #,##0.00"/>
            </x14:dxf>
          </x14:cfRule>
          <x14:cfRule type="expression" priority="2815" id="{59ECF8BC-4271-40AA-84BF-1E6685427862}">
            <xm:f>'FX Card'!$F$1=11</xm:f>
            <x14:dxf>
              <numFmt numFmtId="198" formatCode="\H\K\ &quot;$&quot;\ #,##0.00"/>
            </x14:dxf>
          </x14:cfRule>
          <x14:cfRule type="expression" priority="2816" id="{415695F2-FC61-4A67-8E1D-9A9A4268AB0C}">
            <xm:f>'FX Card'!$F$1=10</xm:f>
            <x14:dxf>
              <numFmt numFmtId="179" formatCode="[$£-809]#,##0.00"/>
            </x14:dxf>
          </x14:cfRule>
          <x14:cfRule type="expression" priority="2817" id="{F8733CE0-B8BD-47C5-A578-263AFFB2E587}">
            <xm:f>'FX Card'!$F$1=9</xm:f>
            <x14:dxf>
              <numFmt numFmtId="178" formatCode="[$€-2]\ #,##0.00"/>
            </x14:dxf>
          </x14:cfRule>
          <x14:cfRule type="expression" priority="2818" id="{A8FD9716-60F6-4AFC-8576-89A6CC6528B1}">
            <xm:f>'FX Card'!$F$1=8</xm:f>
            <x14:dxf>
              <numFmt numFmtId="177" formatCode="\k\r\ #,##0.00"/>
            </x14:dxf>
          </x14:cfRule>
          <x14:cfRule type="expression" priority="2819" id="{4B4BE1E4-F1AF-4D84-8C7A-53AEE1B79AB1}">
            <xm:f>'FX Card'!$F$1=7</xm:f>
            <x14:dxf>
              <numFmt numFmtId="176" formatCode="[$¥-804]#,##0.00"/>
            </x14:dxf>
          </x14:cfRule>
          <x14:cfRule type="expression" priority="2820" id="{2364059E-16AC-4DF7-BA38-618472532871}">
            <xm:f>'FX Card'!$F$1=6</xm:f>
            <x14:dxf>
              <numFmt numFmtId="175" formatCode="\F\r\ #,##0.00"/>
            </x14:dxf>
          </x14:cfRule>
          <x14:cfRule type="expression" priority="2821" id="{775B2BD5-2BA6-4F9B-8505-48766A5C766D}">
            <xm:f>'FX Card'!$F$1=5</xm:f>
            <x14:dxf>
              <numFmt numFmtId="174" formatCode="\C\A\ &quot;$&quot;\ #,##0.00"/>
            </x14:dxf>
          </x14:cfRule>
          <x14:cfRule type="expression" priority="2822" id="{EC7CB615-FF59-4EFF-AE30-FC3962EF7CA6}">
            <xm:f>'FX Card'!$F$1=4</xm:f>
            <x14:dxf>
              <numFmt numFmtId="196" formatCode="[$R$-416]\ #,##0.00"/>
            </x14:dxf>
          </x14:cfRule>
          <x14:cfRule type="expression" priority="2823" id="{67B6E6A0-BC0E-4D4D-A25C-7BCBA7B19E80}">
            <xm:f>'FX Card'!$F$1=3</xm:f>
            <x14:dxf>
              <numFmt numFmtId="173" formatCode="\A\U\ &quot;$&quot;\ #,##0.00"/>
            </x14:dxf>
          </x14:cfRule>
          <x14:cfRule type="expression" priority="2824" id="{B547239D-27C2-471E-917C-51CE8E91E57C}">
            <xm:f>'FX Card'!$F$1=2</xm:f>
            <x14:dxf>
              <numFmt numFmtId="186" formatCode="\A\R\ &quot;$&quot;#,##0.00"/>
            </x14:dxf>
          </x14:cfRule>
          <x14:cfRule type="expression" priority="2825" id="{3A797247-C89C-4A34-807B-57D359B22B9B}">
            <xm:f>'FX Card'!$F$1=1</xm:f>
            <x14:dxf>
              <numFmt numFmtId="170"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7" formatCode="\R\ #,##0.00"/>
            </x14:dxf>
          </x14:cfRule>
          <x14:cfRule type="expression" priority="2727" id="{658A0A70-022A-40A5-B618-43BE76D5435E}">
            <xm:f>'FX Card'!$F$1=24</xm:f>
            <x14:dxf>
              <numFmt numFmtId="184" formatCode="\T\W\ &quot;$&quot;\ #,##0.00"/>
            </x14:dxf>
          </x14:cfRule>
          <x14:cfRule type="expression" priority="2728" id="{3DED2185-895C-4614-9871-20FDEBE8AF7E}">
            <xm:f>'FX Card'!$F$1=23</xm:f>
            <x14:dxf>
              <numFmt numFmtId="203" formatCode="#,##0.00\ [$₺-41F]"/>
            </x14:dxf>
          </x14:cfRule>
          <x14:cfRule type="expression" priority="2729" id="{01959497-3A71-48F8-AA49-F875E282796B}">
            <xm:f>'FX Card'!$F$1=22</xm:f>
            <x14:dxf>
              <numFmt numFmtId="177" formatCode="\k\r\ #,##0.00"/>
            </x14:dxf>
          </x14:cfRule>
          <x14:cfRule type="expression" priority="2730" id="{938ACA36-D1DF-492F-B96C-BC051AE3CDE6}">
            <xm:f>'FX Card'!$F$1=21</xm:f>
            <x14:dxf>
              <numFmt numFmtId="201" formatCode="\﷼\ #,##0.000"/>
            </x14:dxf>
          </x14:cfRule>
          <x14:cfRule type="expression" priority="2731" id="{A3A0134A-BCFD-4C22-BC1C-4E2E0C0184DB}">
            <xm:f>'FX Card'!$F$1=20</xm:f>
            <x14:dxf>
              <numFmt numFmtId="185" formatCode="\р\у\б\ #,##0.00"/>
            </x14:dxf>
          </x14:cfRule>
          <x14:cfRule type="expression" priority="2732" id="{E4D4C228-D36A-420F-84EA-8EDED8DA871F}">
            <xm:f>'FX Card'!$F$1=19</xm:f>
            <x14:dxf>
              <numFmt numFmtId="200" formatCode="\M\X\ &quot;$&quot;\ #,##0.00"/>
            </x14:dxf>
          </x14:cfRule>
          <x14:cfRule type="expression" priority="2733" id="{53142C0C-4695-4C50-96D2-DAEADB7815ED}">
            <xm:f>'FX Card'!$F$1=18</xm:f>
            <x14:dxf>
              <numFmt numFmtId="199" formatCode="[$RM-43E]#,##0.00"/>
            </x14:dxf>
          </x14:cfRule>
          <x14:cfRule type="expression" priority="2734" id="{E50EDE41-DBB7-45FC-ABA7-896730B0E7E4}">
            <xm:f>'FX Card'!$F$1=17</xm:f>
            <x14:dxf>
              <numFmt numFmtId="202" formatCode="\N\Z\ &quot;$&quot;\ #,##0.00"/>
            </x14:dxf>
          </x14:cfRule>
          <x14:cfRule type="expression" priority="2735" id="{463C76C8-BBDC-4299-A0C2-47B13D367065}">
            <xm:f>'FX Card'!$F$1=16</xm:f>
            <x14:dxf>
              <numFmt numFmtId="177" formatCode="\k\r\ #,##0.00"/>
            </x14:dxf>
          </x14:cfRule>
          <x14:cfRule type="expression" priority="2736" id="{FD811B0A-DD0B-43F4-A3C5-E3B451406363}">
            <xm:f>'FX Card'!$F$1=15</xm:f>
            <x14:dxf>
              <numFmt numFmtId="183" formatCode="[$₩-412]#,##0.00"/>
            </x14:dxf>
          </x14:cfRule>
          <x14:cfRule type="expression" priority="2737" id="{DF44002B-E715-46C0-B264-2C3FF004F47E}">
            <xm:f>'FX Card'!$F$1=14</xm:f>
            <x14:dxf>
              <numFmt numFmtId="182" formatCode="[$¥-411]#,##0.00"/>
            </x14:dxf>
          </x14:cfRule>
          <x14:cfRule type="expression" priority="2738" id="{C5391D88-CBD8-4A47-8A26-172194C11B4C}">
            <xm:f>'FX Card'!$F$1=13</xm:f>
            <x14:dxf>
              <numFmt numFmtId="211" formatCode="[$₹-445]\ #,##0.00"/>
            </x14:dxf>
          </x14:cfRule>
          <x14:cfRule type="expression" priority="2739" id="{EC80831C-E8F2-42AA-9B87-BD9C4B144035}">
            <xm:f>'FX Card'!$F$1=12</xm:f>
            <x14:dxf>
              <numFmt numFmtId="180" formatCode="\R\p\ #,##0.00"/>
            </x14:dxf>
          </x14:cfRule>
          <x14:cfRule type="expression" priority="2740" id="{F92FDC96-05E8-48EB-B556-562D010C38C0}">
            <xm:f>'FX Card'!$F$1=11</xm:f>
            <x14:dxf>
              <numFmt numFmtId="198" formatCode="\H\K\ &quot;$&quot;\ #,##0.00"/>
            </x14:dxf>
          </x14:cfRule>
          <x14:cfRule type="expression" priority="2741" id="{9FEA7FD4-A78D-4A00-AB16-F00B49E9F20B}">
            <xm:f>'FX Card'!$F$1=10</xm:f>
            <x14:dxf>
              <numFmt numFmtId="179" formatCode="[$£-809]#,##0.00"/>
            </x14:dxf>
          </x14:cfRule>
          <x14:cfRule type="expression" priority="2742" id="{FD4B4291-AE9C-49F3-8703-CE4330B70BB7}">
            <xm:f>'FX Card'!$F$1=9</xm:f>
            <x14:dxf>
              <numFmt numFmtId="178" formatCode="[$€-2]\ #,##0.00"/>
            </x14:dxf>
          </x14:cfRule>
          <x14:cfRule type="expression" priority="2743" id="{41B416FE-7528-4D1D-8441-ED3ACE0E9580}">
            <xm:f>'FX Card'!$F$1=8</xm:f>
            <x14:dxf>
              <numFmt numFmtId="177" formatCode="\k\r\ #,##0.00"/>
            </x14:dxf>
          </x14:cfRule>
          <x14:cfRule type="expression" priority="2744" id="{5303C971-072D-4040-9FCE-3E89E485A4F4}">
            <xm:f>'FX Card'!$F$1=7</xm:f>
            <x14:dxf>
              <numFmt numFmtId="176" formatCode="[$¥-804]#,##0.00"/>
            </x14:dxf>
          </x14:cfRule>
          <x14:cfRule type="expression" priority="2745" id="{7FDCAB55-EA34-4259-B714-B2F0A4DEB7D3}">
            <xm:f>'FX Card'!$F$1=6</xm:f>
            <x14:dxf>
              <numFmt numFmtId="175" formatCode="\F\r\ #,##0.00"/>
            </x14:dxf>
          </x14:cfRule>
          <x14:cfRule type="expression" priority="2746" id="{38ACEDBA-77E5-470A-A756-50F07E66F255}">
            <xm:f>'FX Card'!$F$1=5</xm:f>
            <x14:dxf>
              <numFmt numFmtId="174" formatCode="\C\A\ &quot;$&quot;\ #,##0.00"/>
            </x14:dxf>
          </x14:cfRule>
          <x14:cfRule type="expression" priority="2747" id="{07D61668-C7A2-49CB-AF7B-1AB19F2AB761}">
            <xm:f>'FX Card'!$F$1=4</xm:f>
            <x14:dxf>
              <numFmt numFmtId="196" formatCode="[$R$-416]\ #,##0.00"/>
            </x14:dxf>
          </x14:cfRule>
          <x14:cfRule type="expression" priority="2748" id="{11178FC8-2C5D-4DB6-8B93-28336C3BFA23}">
            <xm:f>'FX Card'!$F$1=3</xm:f>
            <x14:dxf>
              <numFmt numFmtId="173" formatCode="\A\U\ &quot;$&quot;\ #,##0.00"/>
            </x14:dxf>
          </x14:cfRule>
          <x14:cfRule type="expression" priority="2749" id="{5BD6F1FB-F3BD-492A-9C6A-8C7D4A549895}">
            <xm:f>'FX Card'!$F$1=2</xm:f>
            <x14:dxf>
              <numFmt numFmtId="186" formatCode="\A\R\ &quot;$&quot;#,##0.00"/>
            </x14:dxf>
          </x14:cfRule>
          <x14:cfRule type="expression" priority="2750" id="{7FC51272-67ED-4AC8-B18F-E643B4A8563E}">
            <xm:f>'FX Card'!$F$1=1</xm:f>
            <x14:dxf>
              <numFmt numFmtId="170"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7" formatCode="\R\ #,##0.00"/>
            </x14:dxf>
          </x14:cfRule>
          <x14:cfRule type="expression" priority="2702" id="{D2B411CD-94D0-44A1-8CBC-6298DD72E230}">
            <xm:f>'FX Card'!$F$1=24</xm:f>
            <x14:dxf>
              <numFmt numFmtId="184" formatCode="\T\W\ &quot;$&quot;\ #,##0.00"/>
            </x14:dxf>
          </x14:cfRule>
          <x14:cfRule type="expression" priority="2703" id="{8E26B4A6-1DE7-4B0A-BCA3-A235371746F6}">
            <xm:f>'FX Card'!$F$1=23</xm:f>
            <x14:dxf>
              <numFmt numFmtId="203" formatCode="#,##0.00\ [$₺-41F]"/>
            </x14:dxf>
          </x14:cfRule>
          <x14:cfRule type="expression" priority="2704" id="{52FC39FF-C2C7-4B21-87C7-52F566EB81D0}">
            <xm:f>'FX Card'!$F$1=22</xm:f>
            <x14:dxf>
              <numFmt numFmtId="177" formatCode="\k\r\ #,##0.00"/>
            </x14:dxf>
          </x14:cfRule>
          <x14:cfRule type="expression" priority="2705" id="{3927A63E-140F-46B9-BA55-783FF8A44472}">
            <xm:f>'FX Card'!$F$1=21</xm:f>
            <x14:dxf>
              <numFmt numFmtId="201" formatCode="\﷼\ #,##0.000"/>
            </x14:dxf>
          </x14:cfRule>
          <x14:cfRule type="expression" priority="2706" id="{FA2D25F2-BE46-4A94-A783-057C50AFA25A}">
            <xm:f>'FX Card'!$F$1=20</xm:f>
            <x14:dxf>
              <numFmt numFmtId="185" formatCode="\р\у\б\ #,##0.00"/>
            </x14:dxf>
          </x14:cfRule>
          <x14:cfRule type="expression" priority="2707" id="{2804C60A-5DD9-49DE-B9FC-6677F959CEBC}">
            <xm:f>'FX Card'!$F$1=19</xm:f>
            <x14:dxf>
              <numFmt numFmtId="200" formatCode="\M\X\ &quot;$&quot;\ #,##0.00"/>
            </x14:dxf>
          </x14:cfRule>
          <x14:cfRule type="expression" priority="2708" id="{838F5DE4-2654-4F79-8984-BEC7691EFB79}">
            <xm:f>'FX Card'!$F$1=18</xm:f>
            <x14:dxf>
              <numFmt numFmtId="199" formatCode="[$RM-43E]#,##0.00"/>
            </x14:dxf>
          </x14:cfRule>
          <x14:cfRule type="expression" priority="2709" id="{9D7BD4AB-188B-49B4-9637-9AE5B5FAAC9E}">
            <xm:f>'FX Card'!$F$1=17</xm:f>
            <x14:dxf>
              <numFmt numFmtId="202" formatCode="\N\Z\ &quot;$&quot;\ #,##0.00"/>
            </x14:dxf>
          </x14:cfRule>
          <x14:cfRule type="expression" priority="2710" id="{508F6761-FA41-4104-B1FA-1139D1BFDF51}">
            <xm:f>'FX Card'!$F$1=16</xm:f>
            <x14:dxf>
              <numFmt numFmtId="177" formatCode="\k\r\ #,##0.00"/>
            </x14:dxf>
          </x14:cfRule>
          <x14:cfRule type="expression" priority="2711" id="{6C4269C9-FDE4-4EA0-90C6-868859E41585}">
            <xm:f>'FX Card'!$F$1=15</xm:f>
            <x14:dxf>
              <numFmt numFmtId="183" formatCode="[$₩-412]#,##0.00"/>
            </x14:dxf>
          </x14:cfRule>
          <x14:cfRule type="expression" priority="2712" id="{03ADDE2F-C878-45CB-A0BD-ECDB1A159C5B}">
            <xm:f>'FX Card'!$F$1=14</xm:f>
            <x14:dxf>
              <numFmt numFmtId="182" formatCode="[$¥-411]#,##0.00"/>
            </x14:dxf>
          </x14:cfRule>
          <x14:cfRule type="expression" priority="2713" id="{4F615CB5-C886-4ABA-8817-571F37866134}">
            <xm:f>'FX Card'!$F$1=13</xm:f>
            <x14:dxf>
              <numFmt numFmtId="211" formatCode="[$₹-445]\ #,##0.00"/>
            </x14:dxf>
          </x14:cfRule>
          <x14:cfRule type="expression" priority="2714" id="{7A6131AD-6B81-4F38-92B6-017BE9FB49BD}">
            <xm:f>'FX Card'!$F$1=12</xm:f>
            <x14:dxf>
              <numFmt numFmtId="180" formatCode="\R\p\ #,##0.00"/>
            </x14:dxf>
          </x14:cfRule>
          <x14:cfRule type="expression" priority="2715" id="{24CFB245-23A7-461A-9743-00E670DE7673}">
            <xm:f>'FX Card'!$F$1=11</xm:f>
            <x14:dxf>
              <numFmt numFmtId="198" formatCode="\H\K\ &quot;$&quot;\ #,##0.00"/>
            </x14:dxf>
          </x14:cfRule>
          <x14:cfRule type="expression" priority="2716" id="{3A3DED8A-1703-497A-83FB-5775928EA207}">
            <xm:f>'FX Card'!$F$1=10</xm:f>
            <x14:dxf>
              <numFmt numFmtId="179" formatCode="[$£-809]#,##0.00"/>
            </x14:dxf>
          </x14:cfRule>
          <x14:cfRule type="expression" priority="2717" id="{B5802199-92AD-423C-BB30-E80647955AD7}">
            <xm:f>'FX Card'!$F$1=9</xm:f>
            <x14:dxf>
              <numFmt numFmtId="178" formatCode="[$€-2]\ #,##0.00"/>
            </x14:dxf>
          </x14:cfRule>
          <x14:cfRule type="expression" priority="2718" id="{3F26920A-55E6-4BF9-8A37-3119207572D5}">
            <xm:f>'FX Card'!$F$1=8</xm:f>
            <x14:dxf>
              <numFmt numFmtId="177" formatCode="\k\r\ #,##0.00"/>
            </x14:dxf>
          </x14:cfRule>
          <x14:cfRule type="expression" priority="2719" id="{FA05360F-BEC6-4696-B7CA-7045CF88A5F4}">
            <xm:f>'FX Card'!$F$1=7</xm:f>
            <x14:dxf>
              <numFmt numFmtId="176" formatCode="[$¥-804]#,##0.00"/>
            </x14:dxf>
          </x14:cfRule>
          <x14:cfRule type="expression" priority="2720" id="{E4EDE899-4A5E-41FB-AF11-A6246AC4F830}">
            <xm:f>'FX Card'!$F$1=6</xm:f>
            <x14:dxf>
              <numFmt numFmtId="175" formatCode="\F\r\ #,##0.00"/>
            </x14:dxf>
          </x14:cfRule>
          <x14:cfRule type="expression" priority="2721" id="{EA682EC3-B404-449D-BFB8-9F0A3FEB8905}">
            <xm:f>'FX Card'!$F$1=5</xm:f>
            <x14:dxf>
              <numFmt numFmtId="174" formatCode="\C\A\ &quot;$&quot;\ #,##0.00"/>
            </x14:dxf>
          </x14:cfRule>
          <x14:cfRule type="expression" priority="2722" id="{85733107-49D0-4F2F-8937-57430B2EC999}">
            <xm:f>'FX Card'!$F$1=4</xm:f>
            <x14:dxf>
              <numFmt numFmtId="196" formatCode="[$R$-416]\ #,##0.00"/>
            </x14:dxf>
          </x14:cfRule>
          <x14:cfRule type="expression" priority="2723" id="{E4364CC0-F6C8-4C9C-9362-5859545E2113}">
            <xm:f>'FX Card'!$F$1=3</xm:f>
            <x14:dxf>
              <numFmt numFmtId="173" formatCode="\A\U\ &quot;$&quot;\ #,##0.00"/>
            </x14:dxf>
          </x14:cfRule>
          <x14:cfRule type="expression" priority="2724" id="{6A68AAB6-5A3C-487B-918A-6BF4093885E6}">
            <xm:f>'FX Card'!$F$1=2</xm:f>
            <x14:dxf>
              <numFmt numFmtId="186" formatCode="\A\R\ &quot;$&quot;#,##0.00"/>
            </x14:dxf>
          </x14:cfRule>
          <x14:cfRule type="expression" priority="2725" id="{1E92B65A-DBD1-44C5-970E-7F3F489F5952}">
            <xm:f>'FX Card'!$F$1=1</xm:f>
            <x14:dxf>
              <numFmt numFmtId="170"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7" formatCode="\R\ #,##0.00"/>
            </x14:dxf>
          </x14:cfRule>
          <x14:cfRule type="expression" priority="2677" id="{9D7B45B7-B2AA-4507-8F27-CD0089F504ED}">
            <xm:f>'FX Card'!$F$1=24</xm:f>
            <x14:dxf>
              <numFmt numFmtId="184" formatCode="\T\W\ &quot;$&quot;\ #,##0.00"/>
            </x14:dxf>
          </x14:cfRule>
          <x14:cfRule type="expression" priority="2678" id="{FF615802-01AD-4C8E-AD41-20AD04143B62}">
            <xm:f>'FX Card'!$F$1=23</xm:f>
            <x14:dxf>
              <numFmt numFmtId="203" formatCode="#,##0.00\ [$₺-41F]"/>
            </x14:dxf>
          </x14:cfRule>
          <x14:cfRule type="expression" priority="2679" id="{789231B3-6528-40F8-AE28-1184D6664E06}">
            <xm:f>'FX Card'!$F$1=22</xm:f>
            <x14:dxf>
              <numFmt numFmtId="177" formatCode="\k\r\ #,##0.00"/>
            </x14:dxf>
          </x14:cfRule>
          <x14:cfRule type="expression" priority="2680" id="{E3070FA8-AADB-457C-B054-543B5A22F177}">
            <xm:f>'FX Card'!$F$1=21</xm:f>
            <x14:dxf>
              <numFmt numFmtId="201" formatCode="\﷼\ #,##0.000"/>
            </x14:dxf>
          </x14:cfRule>
          <x14:cfRule type="expression" priority="2681" id="{86237E5D-BCA4-4F40-83F6-CA1DD8734B29}">
            <xm:f>'FX Card'!$F$1=20</xm:f>
            <x14:dxf>
              <numFmt numFmtId="185" formatCode="\р\у\б\ #,##0.00"/>
            </x14:dxf>
          </x14:cfRule>
          <x14:cfRule type="expression" priority="2682" id="{724E0AE9-B27F-4D7D-B151-2B38F7218232}">
            <xm:f>'FX Card'!$F$1=19</xm:f>
            <x14:dxf>
              <numFmt numFmtId="200" formatCode="\M\X\ &quot;$&quot;\ #,##0.00"/>
            </x14:dxf>
          </x14:cfRule>
          <x14:cfRule type="expression" priority="2683" id="{7B91F6E3-9D2C-4E4F-A0EF-13E007E7DC9F}">
            <xm:f>'FX Card'!$F$1=18</xm:f>
            <x14:dxf>
              <numFmt numFmtId="199" formatCode="[$RM-43E]#,##0.00"/>
            </x14:dxf>
          </x14:cfRule>
          <x14:cfRule type="expression" priority="2684" id="{1E6346A9-7AE6-4E0C-86A3-74660BABCAB7}">
            <xm:f>'FX Card'!$F$1=17</xm:f>
            <x14:dxf>
              <numFmt numFmtId="202" formatCode="\N\Z\ &quot;$&quot;\ #,##0.00"/>
            </x14:dxf>
          </x14:cfRule>
          <x14:cfRule type="expression" priority="2685" id="{BE44D9C7-19B5-4EC5-9D94-57C2433188C8}">
            <xm:f>'FX Card'!$F$1=16</xm:f>
            <x14:dxf>
              <numFmt numFmtId="177" formatCode="\k\r\ #,##0.00"/>
            </x14:dxf>
          </x14:cfRule>
          <x14:cfRule type="expression" priority="2686" id="{C70870BE-1FCB-45B1-80EB-19151B32857C}">
            <xm:f>'FX Card'!$F$1=15</xm:f>
            <x14:dxf>
              <numFmt numFmtId="183" formatCode="[$₩-412]#,##0.00"/>
            </x14:dxf>
          </x14:cfRule>
          <x14:cfRule type="expression" priority="2687" id="{13360578-DACE-4D16-BB20-1FD49DAFFCC3}">
            <xm:f>'FX Card'!$F$1=14</xm:f>
            <x14:dxf>
              <numFmt numFmtId="182" formatCode="[$¥-411]#,##0.00"/>
            </x14:dxf>
          </x14:cfRule>
          <x14:cfRule type="expression" priority="2688" id="{558DB285-1DD0-41D2-A202-1C4451FF5E54}">
            <xm:f>'FX Card'!$F$1=13</xm:f>
            <x14:dxf>
              <numFmt numFmtId="211" formatCode="[$₹-445]\ #,##0.00"/>
            </x14:dxf>
          </x14:cfRule>
          <x14:cfRule type="expression" priority="2689" id="{962F8FBD-8CB0-4292-A574-ECB1E6731B7A}">
            <xm:f>'FX Card'!$F$1=12</xm:f>
            <x14:dxf>
              <numFmt numFmtId="180" formatCode="\R\p\ #,##0.00"/>
            </x14:dxf>
          </x14:cfRule>
          <x14:cfRule type="expression" priority="2690" id="{E0530E8B-235E-4B79-A306-66FD0B3DB3B1}">
            <xm:f>'FX Card'!$F$1=11</xm:f>
            <x14:dxf>
              <numFmt numFmtId="198" formatCode="\H\K\ &quot;$&quot;\ #,##0.00"/>
            </x14:dxf>
          </x14:cfRule>
          <x14:cfRule type="expression" priority="2691" id="{9D5F92C9-3EA1-4234-A5FE-375F506DD895}">
            <xm:f>'FX Card'!$F$1=10</xm:f>
            <x14:dxf>
              <numFmt numFmtId="179" formatCode="[$£-809]#,##0.00"/>
            </x14:dxf>
          </x14:cfRule>
          <x14:cfRule type="expression" priority="2692" id="{F952C304-F91E-408D-8732-CBEE94F83F45}">
            <xm:f>'FX Card'!$F$1=9</xm:f>
            <x14:dxf>
              <numFmt numFmtId="178" formatCode="[$€-2]\ #,##0.00"/>
            </x14:dxf>
          </x14:cfRule>
          <x14:cfRule type="expression" priority="2693" id="{3FF72B2A-5DC9-47C8-A8C1-28522C16373D}">
            <xm:f>'FX Card'!$F$1=8</xm:f>
            <x14:dxf>
              <numFmt numFmtId="177" formatCode="\k\r\ #,##0.00"/>
            </x14:dxf>
          </x14:cfRule>
          <x14:cfRule type="expression" priority="2694" id="{9EBB7782-BFCF-4C3D-BFF7-39328E1FD40A}">
            <xm:f>'FX Card'!$F$1=7</xm:f>
            <x14:dxf>
              <numFmt numFmtId="176" formatCode="[$¥-804]#,##0.00"/>
            </x14:dxf>
          </x14:cfRule>
          <x14:cfRule type="expression" priority="2695" id="{BBABE98F-E28B-40AC-8C4B-667426E524DF}">
            <xm:f>'FX Card'!$F$1=6</xm:f>
            <x14:dxf>
              <numFmt numFmtId="175" formatCode="\F\r\ #,##0.00"/>
            </x14:dxf>
          </x14:cfRule>
          <x14:cfRule type="expression" priority="2696" id="{A615E83C-5C8E-4DCB-91FF-97FD133FA85F}">
            <xm:f>'FX Card'!$F$1=5</xm:f>
            <x14:dxf>
              <numFmt numFmtId="174" formatCode="\C\A\ &quot;$&quot;\ #,##0.00"/>
            </x14:dxf>
          </x14:cfRule>
          <x14:cfRule type="expression" priority="2697" id="{29AB35FA-4377-40FA-B3AA-20902CCB28BA}">
            <xm:f>'FX Card'!$F$1=4</xm:f>
            <x14:dxf>
              <numFmt numFmtId="196" formatCode="[$R$-416]\ #,##0.00"/>
            </x14:dxf>
          </x14:cfRule>
          <x14:cfRule type="expression" priority="2698" id="{53840D7C-71EA-4872-8A0A-F29A1C233DB7}">
            <xm:f>'FX Card'!$F$1=3</xm:f>
            <x14:dxf>
              <numFmt numFmtId="173" formatCode="\A\U\ &quot;$&quot;\ #,##0.00"/>
            </x14:dxf>
          </x14:cfRule>
          <x14:cfRule type="expression" priority="2699" id="{9E051D58-E35B-4A70-9112-06D035016FDE}">
            <xm:f>'FX Card'!$F$1=2</xm:f>
            <x14:dxf>
              <numFmt numFmtId="186" formatCode="\A\R\ &quot;$&quot;#,##0.00"/>
            </x14:dxf>
          </x14:cfRule>
          <x14:cfRule type="expression" priority="2700" id="{106C9A61-71D5-4BFA-8691-311F7219A87B}">
            <xm:f>'FX Card'!$F$1=1</xm:f>
            <x14:dxf>
              <numFmt numFmtId="170"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7" formatCode="\R\ #,##0.00"/>
            </x14:dxf>
          </x14:cfRule>
          <x14:cfRule type="expression" priority="2652" id="{069B54B1-920D-40FF-A0D3-88F21B4DB078}">
            <xm:f>'FX Card'!$F$1=24</xm:f>
            <x14:dxf>
              <numFmt numFmtId="184" formatCode="\T\W\ &quot;$&quot;\ #,##0.00"/>
            </x14:dxf>
          </x14:cfRule>
          <x14:cfRule type="expression" priority="2653" id="{56C1CC99-DC55-4D3B-ACEE-D78FC5C4BAC4}">
            <xm:f>'FX Card'!$F$1=23</xm:f>
            <x14:dxf>
              <numFmt numFmtId="203" formatCode="#,##0.00\ [$₺-41F]"/>
            </x14:dxf>
          </x14:cfRule>
          <x14:cfRule type="expression" priority="2654" id="{B4CF69F4-A4CC-4C6C-B49F-40709E9CF7A4}">
            <xm:f>'FX Card'!$F$1=22</xm:f>
            <x14:dxf>
              <numFmt numFmtId="177" formatCode="\k\r\ #,##0.00"/>
            </x14:dxf>
          </x14:cfRule>
          <x14:cfRule type="expression" priority="2655" id="{4299ED81-4DC9-46C6-816F-ECC0F709DF69}">
            <xm:f>'FX Card'!$F$1=21</xm:f>
            <x14:dxf>
              <numFmt numFmtId="201" formatCode="\﷼\ #,##0.000"/>
            </x14:dxf>
          </x14:cfRule>
          <x14:cfRule type="expression" priority="2656" id="{88F9BD7D-7D88-47CF-9FF8-E37CE20CE872}">
            <xm:f>'FX Card'!$F$1=20</xm:f>
            <x14:dxf>
              <numFmt numFmtId="185" formatCode="\р\у\б\ #,##0.00"/>
            </x14:dxf>
          </x14:cfRule>
          <x14:cfRule type="expression" priority="2657" id="{CACA7304-C1FA-4C38-8716-00C65699446F}">
            <xm:f>'FX Card'!$F$1=19</xm:f>
            <x14:dxf>
              <numFmt numFmtId="200" formatCode="\M\X\ &quot;$&quot;\ #,##0.00"/>
            </x14:dxf>
          </x14:cfRule>
          <x14:cfRule type="expression" priority="2658" id="{8CD385B0-1F2F-4323-B69D-AA421B32E67B}">
            <xm:f>'FX Card'!$F$1=18</xm:f>
            <x14:dxf>
              <numFmt numFmtId="199" formatCode="[$RM-43E]#,##0.00"/>
            </x14:dxf>
          </x14:cfRule>
          <x14:cfRule type="expression" priority="2659" id="{2A264DCE-9AEA-46EF-97BC-A3D7E5DE9DBD}">
            <xm:f>'FX Card'!$F$1=17</xm:f>
            <x14:dxf>
              <numFmt numFmtId="202" formatCode="\N\Z\ &quot;$&quot;\ #,##0.00"/>
            </x14:dxf>
          </x14:cfRule>
          <x14:cfRule type="expression" priority="2660" id="{B9500A0A-7B9D-46A7-8BC5-FC106D5A9499}">
            <xm:f>'FX Card'!$F$1=16</xm:f>
            <x14:dxf>
              <numFmt numFmtId="177" formatCode="\k\r\ #,##0.00"/>
            </x14:dxf>
          </x14:cfRule>
          <x14:cfRule type="expression" priority="2661" id="{87D51D9B-8299-42CB-894E-F2521F2C9557}">
            <xm:f>'FX Card'!$F$1=15</xm:f>
            <x14:dxf>
              <numFmt numFmtId="183" formatCode="[$₩-412]#,##0.00"/>
            </x14:dxf>
          </x14:cfRule>
          <x14:cfRule type="expression" priority="2662" id="{DF2681A3-3AD8-4524-8C13-6F1E7C1D9B5D}">
            <xm:f>'FX Card'!$F$1=14</xm:f>
            <x14:dxf>
              <numFmt numFmtId="182" formatCode="[$¥-411]#,##0.00"/>
            </x14:dxf>
          </x14:cfRule>
          <x14:cfRule type="expression" priority="2663" id="{3658A07B-28B4-46AE-9E11-F75CD1346B7A}">
            <xm:f>'FX Card'!$F$1=13</xm:f>
            <x14:dxf>
              <numFmt numFmtId="211" formatCode="[$₹-445]\ #,##0.00"/>
            </x14:dxf>
          </x14:cfRule>
          <x14:cfRule type="expression" priority="2664" id="{A072A66D-807C-47FE-A9F5-CB032D9C2B88}">
            <xm:f>'FX Card'!$F$1=12</xm:f>
            <x14:dxf>
              <numFmt numFmtId="180" formatCode="\R\p\ #,##0.00"/>
            </x14:dxf>
          </x14:cfRule>
          <x14:cfRule type="expression" priority="2665" id="{239C6E2F-A3FB-4036-B836-0F340F2AF73A}">
            <xm:f>'FX Card'!$F$1=11</xm:f>
            <x14:dxf>
              <numFmt numFmtId="198" formatCode="\H\K\ &quot;$&quot;\ #,##0.00"/>
            </x14:dxf>
          </x14:cfRule>
          <x14:cfRule type="expression" priority="2666" id="{0D42B1C8-8A5D-4A1B-90CE-DF2A0D2E01D6}">
            <xm:f>'FX Card'!$F$1=10</xm:f>
            <x14:dxf>
              <numFmt numFmtId="179" formatCode="[$£-809]#,##0.00"/>
            </x14:dxf>
          </x14:cfRule>
          <x14:cfRule type="expression" priority="2667" id="{DB4F27AC-72C7-455C-BB7B-B64983FEE99E}">
            <xm:f>'FX Card'!$F$1=9</xm:f>
            <x14:dxf>
              <numFmt numFmtId="178" formatCode="[$€-2]\ #,##0.00"/>
            </x14:dxf>
          </x14:cfRule>
          <x14:cfRule type="expression" priority="2668" id="{93C32DFE-4DE6-47CA-BFD9-FE80AB1B6652}">
            <xm:f>'FX Card'!$F$1=8</xm:f>
            <x14:dxf>
              <numFmt numFmtId="177" formatCode="\k\r\ #,##0.00"/>
            </x14:dxf>
          </x14:cfRule>
          <x14:cfRule type="expression" priority="2669" id="{1B939CA7-C291-4742-B3A9-A8651952C606}">
            <xm:f>'FX Card'!$F$1=7</xm:f>
            <x14:dxf>
              <numFmt numFmtId="176" formatCode="[$¥-804]#,##0.00"/>
            </x14:dxf>
          </x14:cfRule>
          <x14:cfRule type="expression" priority="2670" id="{5413F732-DE9B-40F3-9977-6088D36FEE95}">
            <xm:f>'FX Card'!$F$1=6</xm:f>
            <x14:dxf>
              <numFmt numFmtId="175" formatCode="\F\r\ #,##0.00"/>
            </x14:dxf>
          </x14:cfRule>
          <x14:cfRule type="expression" priority="2671" id="{08A99527-D400-4983-B9AA-AAA5B5663171}">
            <xm:f>'FX Card'!$F$1=5</xm:f>
            <x14:dxf>
              <numFmt numFmtId="174" formatCode="\C\A\ &quot;$&quot;\ #,##0.00"/>
            </x14:dxf>
          </x14:cfRule>
          <x14:cfRule type="expression" priority="2672" id="{2B2997F8-83F1-47E6-BE30-D710F5B1C9A8}">
            <xm:f>'FX Card'!$F$1=4</xm:f>
            <x14:dxf>
              <numFmt numFmtId="196" formatCode="[$R$-416]\ #,##0.00"/>
            </x14:dxf>
          </x14:cfRule>
          <x14:cfRule type="expression" priority="2673" id="{7610FA19-F8F0-41CA-BE81-A06DA6DFFA60}">
            <xm:f>'FX Card'!$F$1=3</xm:f>
            <x14:dxf>
              <numFmt numFmtId="173" formatCode="\A\U\ &quot;$&quot;\ #,##0.00"/>
            </x14:dxf>
          </x14:cfRule>
          <x14:cfRule type="expression" priority="2674" id="{683F4793-2D3F-4160-8F0F-E80C7B0539A9}">
            <xm:f>'FX Card'!$F$1=2</xm:f>
            <x14:dxf>
              <numFmt numFmtId="186" formatCode="\A\R\ &quot;$&quot;#,##0.00"/>
            </x14:dxf>
          </x14:cfRule>
          <x14:cfRule type="expression" priority="2675" id="{F4475D11-27B4-4C90-8A72-1C667190C804}">
            <xm:f>'FX Card'!$F$1=1</xm:f>
            <x14:dxf>
              <numFmt numFmtId="170"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7" formatCode="\R\ #,##0.00"/>
            </x14:dxf>
          </x14:cfRule>
          <x14:cfRule type="expression" priority="2627" id="{CB1E8036-21CC-4512-A9B4-1113F0586C38}">
            <xm:f>'FX Card'!$F$1=24</xm:f>
            <x14:dxf>
              <numFmt numFmtId="184" formatCode="\T\W\ &quot;$&quot;\ #,##0.00"/>
            </x14:dxf>
          </x14:cfRule>
          <x14:cfRule type="expression" priority="2628" id="{A646847B-059C-41BA-9EA3-CD72B7F9176A}">
            <xm:f>'FX Card'!$F$1=23</xm:f>
            <x14:dxf>
              <numFmt numFmtId="203" formatCode="#,##0.00\ [$₺-41F]"/>
            </x14:dxf>
          </x14:cfRule>
          <x14:cfRule type="expression" priority="2629" id="{C4C96673-06AF-45CB-9019-2350AD0B7E5C}">
            <xm:f>'FX Card'!$F$1=22</xm:f>
            <x14:dxf>
              <numFmt numFmtId="177" formatCode="\k\r\ #,##0.00"/>
            </x14:dxf>
          </x14:cfRule>
          <x14:cfRule type="expression" priority="2630" id="{57102358-6A19-42FE-A0B5-3072342B08CD}">
            <xm:f>'FX Card'!$F$1=21</xm:f>
            <x14:dxf>
              <numFmt numFmtId="201" formatCode="\﷼\ #,##0.000"/>
            </x14:dxf>
          </x14:cfRule>
          <x14:cfRule type="expression" priority="2631" id="{00058527-F327-40D4-8CD7-0CC46630C960}">
            <xm:f>'FX Card'!$F$1=20</xm:f>
            <x14:dxf>
              <numFmt numFmtId="185" formatCode="\р\у\б\ #,##0.00"/>
            </x14:dxf>
          </x14:cfRule>
          <x14:cfRule type="expression" priority="2632" id="{CDE825EA-F2BC-4BEE-9591-54939403FDD5}">
            <xm:f>'FX Card'!$F$1=19</xm:f>
            <x14:dxf>
              <numFmt numFmtId="200" formatCode="\M\X\ &quot;$&quot;\ #,##0.00"/>
            </x14:dxf>
          </x14:cfRule>
          <x14:cfRule type="expression" priority="2633" id="{B812FCEA-878E-4791-A610-88DF73EFA3F0}">
            <xm:f>'FX Card'!$F$1=18</xm:f>
            <x14:dxf>
              <numFmt numFmtId="199" formatCode="[$RM-43E]#,##0.00"/>
            </x14:dxf>
          </x14:cfRule>
          <x14:cfRule type="expression" priority="2634" id="{6B0DF75E-F7A1-4048-B857-0A385D78E878}">
            <xm:f>'FX Card'!$F$1=17</xm:f>
            <x14:dxf>
              <numFmt numFmtId="202" formatCode="\N\Z\ &quot;$&quot;\ #,##0.00"/>
            </x14:dxf>
          </x14:cfRule>
          <x14:cfRule type="expression" priority="2635" id="{ED7FB78D-56FF-4DD0-98C7-2490D61F2E81}">
            <xm:f>'FX Card'!$F$1=16</xm:f>
            <x14:dxf>
              <numFmt numFmtId="177" formatCode="\k\r\ #,##0.00"/>
            </x14:dxf>
          </x14:cfRule>
          <x14:cfRule type="expression" priority="2636" id="{DABFB0CB-FBFC-416E-B8AE-BA39E54F401A}">
            <xm:f>'FX Card'!$F$1=15</xm:f>
            <x14:dxf>
              <numFmt numFmtId="183" formatCode="[$₩-412]#,##0.00"/>
            </x14:dxf>
          </x14:cfRule>
          <x14:cfRule type="expression" priority="2637" id="{AC718CF5-3CF7-4DC8-8F35-261C73AA0FD9}">
            <xm:f>'FX Card'!$F$1=14</xm:f>
            <x14:dxf>
              <numFmt numFmtId="182" formatCode="[$¥-411]#,##0.00"/>
            </x14:dxf>
          </x14:cfRule>
          <x14:cfRule type="expression" priority="2638" id="{CE4BE261-28E5-4520-AF90-8E639172E2C3}">
            <xm:f>'FX Card'!$F$1=13</xm:f>
            <x14:dxf>
              <numFmt numFmtId="211" formatCode="[$₹-445]\ #,##0.00"/>
            </x14:dxf>
          </x14:cfRule>
          <x14:cfRule type="expression" priority="2639" id="{6040E30C-210B-4CC5-9D40-8321AC0B22A9}">
            <xm:f>'FX Card'!$F$1=12</xm:f>
            <x14:dxf>
              <numFmt numFmtId="180" formatCode="\R\p\ #,##0.00"/>
            </x14:dxf>
          </x14:cfRule>
          <x14:cfRule type="expression" priority="2640" id="{FE29ACB1-3EC7-4910-8F36-B35430033806}">
            <xm:f>'FX Card'!$F$1=11</xm:f>
            <x14:dxf>
              <numFmt numFmtId="198" formatCode="\H\K\ &quot;$&quot;\ #,##0.00"/>
            </x14:dxf>
          </x14:cfRule>
          <x14:cfRule type="expression" priority="2641" id="{63092FC7-6DA7-47B2-B7F3-2E437394F619}">
            <xm:f>'FX Card'!$F$1=10</xm:f>
            <x14:dxf>
              <numFmt numFmtId="179" formatCode="[$£-809]#,##0.00"/>
            </x14:dxf>
          </x14:cfRule>
          <x14:cfRule type="expression" priority="2642" id="{D35EC6AC-B549-4257-9FA0-B136666F74D0}">
            <xm:f>'FX Card'!$F$1=9</xm:f>
            <x14:dxf>
              <numFmt numFmtId="178" formatCode="[$€-2]\ #,##0.00"/>
            </x14:dxf>
          </x14:cfRule>
          <x14:cfRule type="expression" priority="2643" id="{BCFA7078-A15A-4327-AE41-21AED0585BDB}">
            <xm:f>'FX Card'!$F$1=8</xm:f>
            <x14:dxf>
              <numFmt numFmtId="177" formatCode="\k\r\ #,##0.00"/>
            </x14:dxf>
          </x14:cfRule>
          <x14:cfRule type="expression" priority="2644" id="{DDD19589-81D4-42EB-B2A1-CF14C2339237}">
            <xm:f>'FX Card'!$F$1=7</xm:f>
            <x14:dxf>
              <numFmt numFmtId="176" formatCode="[$¥-804]#,##0.00"/>
            </x14:dxf>
          </x14:cfRule>
          <x14:cfRule type="expression" priority="2645" id="{37BF44CA-8111-4F66-B71F-D92D681BA18C}">
            <xm:f>'FX Card'!$F$1=6</xm:f>
            <x14:dxf>
              <numFmt numFmtId="175" formatCode="\F\r\ #,##0.00"/>
            </x14:dxf>
          </x14:cfRule>
          <x14:cfRule type="expression" priority="2646" id="{81E48325-292B-4D71-AE5A-D0376F4243C3}">
            <xm:f>'FX Card'!$F$1=5</xm:f>
            <x14:dxf>
              <numFmt numFmtId="174" formatCode="\C\A\ &quot;$&quot;\ #,##0.00"/>
            </x14:dxf>
          </x14:cfRule>
          <x14:cfRule type="expression" priority="2647" id="{B9BEB912-CF15-4886-A7A4-6971B6B3D5F9}">
            <xm:f>'FX Card'!$F$1=4</xm:f>
            <x14:dxf>
              <numFmt numFmtId="196" formatCode="[$R$-416]\ #,##0.00"/>
            </x14:dxf>
          </x14:cfRule>
          <x14:cfRule type="expression" priority="2648" id="{247A2D79-7687-409E-8C8B-999D2AE127F8}">
            <xm:f>'FX Card'!$F$1=3</xm:f>
            <x14:dxf>
              <numFmt numFmtId="173" formatCode="\A\U\ &quot;$&quot;\ #,##0.00"/>
            </x14:dxf>
          </x14:cfRule>
          <x14:cfRule type="expression" priority="2649" id="{6D3A88D8-DCE0-44DF-9DE9-5EE9A05E66AA}">
            <xm:f>'FX Card'!$F$1=2</xm:f>
            <x14:dxf>
              <numFmt numFmtId="186" formatCode="\A\R\ &quot;$&quot;#,##0.00"/>
            </x14:dxf>
          </x14:cfRule>
          <x14:cfRule type="expression" priority="2650" id="{868A2CEA-FB00-4421-8060-09DAED2D922D}">
            <xm:f>'FX Card'!$F$1=1</xm:f>
            <x14:dxf>
              <numFmt numFmtId="170"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7" formatCode="\R\ #,##0.00"/>
            </x14:dxf>
          </x14:cfRule>
          <x14:cfRule type="expression" priority="2602" id="{A70B86D1-B29C-4B50-8947-CFA0938ABC21}">
            <xm:f>'FX Card'!$F$1=24</xm:f>
            <x14:dxf>
              <numFmt numFmtId="184" formatCode="\T\W\ &quot;$&quot;\ #,##0.00"/>
            </x14:dxf>
          </x14:cfRule>
          <x14:cfRule type="expression" priority="2603" id="{F3D41608-37F5-43F5-998C-E9A20B6F0539}">
            <xm:f>'FX Card'!$F$1=23</xm:f>
            <x14:dxf>
              <numFmt numFmtId="203" formatCode="#,##0.00\ [$₺-41F]"/>
            </x14:dxf>
          </x14:cfRule>
          <x14:cfRule type="expression" priority="2604" id="{B052D4CB-53E1-42D7-99B6-6E88BE6E97AA}">
            <xm:f>'FX Card'!$F$1=22</xm:f>
            <x14:dxf>
              <numFmt numFmtId="177" formatCode="\k\r\ #,##0.00"/>
            </x14:dxf>
          </x14:cfRule>
          <x14:cfRule type="expression" priority="2605" id="{126CDB1F-A739-4EBB-9F12-2142E066B775}">
            <xm:f>'FX Card'!$F$1=21</xm:f>
            <x14:dxf>
              <numFmt numFmtId="201" formatCode="\﷼\ #,##0.000"/>
            </x14:dxf>
          </x14:cfRule>
          <x14:cfRule type="expression" priority="2606" id="{1845170C-8ED5-496C-86E2-14CF4780282B}">
            <xm:f>'FX Card'!$F$1=20</xm:f>
            <x14:dxf>
              <numFmt numFmtId="185" formatCode="\р\у\б\ #,##0.00"/>
            </x14:dxf>
          </x14:cfRule>
          <x14:cfRule type="expression" priority="2607" id="{3BE37C63-CFC3-49BA-B77B-51FA70D5CEC9}">
            <xm:f>'FX Card'!$F$1=19</xm:f>
            <x14:dxf>
              <numFmt numFmtId="200" formatCode="\M\X\ &quot;$&quot;\ #,##0.00"/>
            </x14:dxf>
          </x14:cfRule>
          <x14:cfRule type="expression" priority="2608" id="{06236211-E37B-4E55-AFC5-BEEF0F178F2B}">
            <xm:f>'FX Card'!$F$1=18</xm:f>
            <x14:dxf>
              <numFmt numFmtId="199" formatCode="[$RM-43E]#,##0.00"/>
            </x14:dxf>
          </x14:cfRule>
          <x14:cfRule type="expression" priority="2609" id="{BCBC853E-444C-48AD-A332-C4DA7C94DF1F}">
            <xm:f>'FX Card'!$F$1=17</xm:f>
            <x14:dxf>
              <numFmt numFmtId="202" formatCode="\N\Z\ &quot;$&quot;\ #,##0.00"/>
            </x14:dxf>
          </x14:cfRule>
          <x14:cfRule type="expression" priority="2610" id="{0015DB2D-7541-4D70-8BAE-B1989E50048C}">
            <xm:f>'FX Card'!$F$1=16</xm:f>
            <x14:dxf>
              <numFmt numFmtId="177" formatCode="\k\r\ #,##0.00"/>
            </x14:dxf>
          </x14:cfRule>
          <x14:cfRule type="expression" priority="2611" id="{13C5F25E-5EED-4EED-92E6-744C31158608}">
            <xm:f>'FX Card'!$F$1=15</xm:f>
            <x14:dxf>
              <numFmt numFmtId="183" formatCode="[$₩-412]#,##0.00"/>
            </x14:dxf>
          </x14:cfRule>
          <x14:cfRule type="expression" priority="2612" id="{C400E837-71B3-4379-B512-B00D37A0F281}">
            <xm:f>'FX Card'!$F$1=14</xm:f>
            <x14:dxf>
              <numFmt numFmtId="182" formatCode="[$¥-411]#,##0.00"/>
            </x14:dxf>
          </x14:cfRule>
          <x14:cfRule type="expression" priority="2613" id="{8AFCE98C-B63B-47E4-9BAC-E58E669573EC}">
            <xm:f>'FX Card'!$F$1=13</xm:f>
            <x14:dxf>
              <numFmt numFmtId="211" formatCode="[$₹-445]\ #,##0.00"/>
            </x14:dxf>
          </x14:cfRule>
          <x14:cfRule type="expression" priority="2614" id="{2F315BD2-10EE-4626-85E6-020B4802B28D}">
            <xm:f>'FX Card'!$F$1=12</xm:f>
            <x14:dxf>
              <numFmt numFmtId="180" formatCode="\R\p\ #,##0.00"/>
            </x14:dxf>
          </x14:cfRule>
          <x14:cfRule type="expression" priority="2615" id="{D4BE2947-9150-4AAD-868C-46B7BF3A42E6}">
            <xm:f>'FX Card'!$F$1=11</xm:f>
            <x14:dxf>
              <numFmt numFmtId="198" formatCode="\H\K\ &quot;$&quot;\ #,##0.00"/>
            </x14:dxf>
          </x14:cfRule>
          <x14:cfRule type="expression" priority="2616" id="{F2456BE1-4BD7-41FC-8040-6A1F4B1B315C}">
            <xm:f>'FX Card'!$F$1=10</xm:f>
            <x14:dxf>
              <numFmt numFmtId="179" formatCode="[$£-809]#,##0.00"/>
            </x14:dxf>
          </x14:cfRule>
          <x14:cfRule type="expression" priority="2617" id="{236B3935-0FA5-4F37-991E-6A4F10CD0C03}">
            <xm:f>'FX Card'!$F$1=9</xm:f>
            <x14:dxf>
              <numFmt numFmtId="178" formatCode="[$€-2]\ #,##0.00"/>
            </x14:dxf>
          </x14:cfRule>
          <x14:cfRule type="expression" priority="2618" id="{D0E6F475-F85F-476A-8321-789ABFBE0487}">
            <xm:f>'FX Card'!$F$1=8</xm:f>
            <x14:dxf>
              <numFmt numFmtId="177" formatCode="\k\r\ #,##0.00"/>
            </x14:dxf>
          </x14:cfRule>
          <x14:cfRule type="expression" priority="2619" id="{A584EF40-2C43-43B5-A02B-4048DDC275B9}">
            <xm:f>'FX Card'!$F$1=7</xm:f>
            <x14:dxf>
              <numFmt numFmtId="176" formatCode="[$¥-804]#,##0.00"/>
            </x14:dxf>
          </x14:cfRule>
          <x14:cfRule type="expression" priority="2620" id="{01D92169-8436-418C-9EDA-0C92FE12148B}">
            <xm:f>'FX Card'!$F$1=6</xm:f>
            <x14:dxf>
              <numFmt numFmtId="175" formatCode="\F\r\ #,##0.00"/>
            </x14:dxf>
          </x14:cfRule>
          <x14:cfRule type="expression" priority="2621" id="{21C3E056-AA2C-4467-BCDE-4605D4F98AF3}">
            <xm:f>'FX Card'!$F$1=5</xm:f>
            <x14:dxf>
              <numFmt numFmtId="174" formatCode="\C\A\ &quot;$&quot;\ #,##0.00"/>
            </x14:dxf>
          </x14:cfRule>
          <x14:cfRule type="expression" priority="2622" id="{93814BEF-79C5-4A5E-ABB7-4D7E1B74D4E1}">
            <xm:f>'FX Card'!$F$1=4</xm:f>
            <x14:dxf>
              <numFmt numFmtId="196" formatCode="[$R$-416]\ #,##0.00"/>
            </x14:dxf>
          </x14:cfRule>
          <x14:cfRule type="expression" priority="2623" id="{563134E0-18D4-48D0-A398-6564977A8BBD}">
            <xm:f>'FX Card'!$F$1=3</xm:f>
            <x14:dxf>
              <numFmt numFmtId="173" formatCode="\A\U\ &quot;$&quot;\ #,##0.00"/>
            </x14:dxf>
          </x14:cfRule>
          <x14:cfRule type="expression" priority="2624" id="{C44370C1-3DB5-4773-AD92-47D6BBFE3D7D}">
            <xm:f>'FX Card'!$F$1=2</xm:f>
            <x14:dxf>
              <numFmt numFmtId="186" formatCode="\A\R\ &quot;$&quot;#,##0.00"/>
            </x14:dxf>
          </x14:cfRule>
          <x14:cfRule type="expression" priority="2625" id="{D3D16207-9933-425F-B43F-6D5FD1EA4685}">
            <xm:f>'FX Card'!$F$1=1</xm:f>
            <x14:dxf>
              <numFmt numFmtId="170"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7" formatCode="\R\ #,##0.00"/>
            </x14:dxf>
          </x14:cfRule>
          <x14:cfRule type="expression" priority="2552" id="{D34469EA-4BA3-45DC-88BF-F478A81DF776}">
            <xm:f>'FX Card'!$F$1=24</xm:f>
            <x14:dxf>
              <numFmt numFmtId="184" formatCode="\T\W\ &quot;$&quot;\ #,##0.00"/>
            </x14:dxf>
          </x14:cfRule>
          <x14:cfRule type="expression" priority="2553" id="{BC12DFFB-F442-4040-B68F-067F6917AD97}">
            <xm:f>'FX Card'!$F$1=23</xm:f>
            <x14:dxf>
              <numFmt numFmtId="203" formatCode="#,##0.00\ [$₺-41F]"/>
            </x14:dxf>
          </x14:cfRule>
          <x14:cfRule type="expression" priority="2554" id="{64EF28C2-7B86-4485-A2CD-313E75D79AD7}">
            <xm:f>'FX Card'!$F$1=22</xm:f>
            <x14:dxf>
              <numFmt numFmtId="177" formatCode="\k\r\ #,##0.00"/>
            </x14:dxf>
          </x14:cfRule>
          <x14:cfRule type="expression" priority="2555" id="{9CCDB50A-3BFF-433C-9806-FD413B8D1381}">
            <xm:f>'FX Card'!$F$1=21</xm:f>
            <x14:dxf>
              <numFmt numFmtId="201" formatCode="\﷼\ #,##0.000"/>
            </x14:dxf>
          </x14:cfRule>
          <x14:cfRule type="expression" priority="2556" id="{4EAAF238-E623-43E3-9571-DD1FEF716D9A}">
            <xm:f>'FX Card'!$F$1=20</xm:f>
            <x14:dxf>
              <numFmt numFmtId="185" formatCode="\р\у\б\ #,##0.00"/>
            </x14:dxf>
          </x14:cfRule>
          <x14:cfRule type="expression" priority="2557" id="{0F75EB04-F025-4ED6-A4DC-A55BC64C9C99}">
            <xm:f>'FX Card'!$F$1=19</xm:f>
            <x14:dxf>
              <numFmt numFmtId="200" formatCode="\M\X\ &quot;$&quot;\ #,##0.00"/>
            </x14:dxf>
          </x14:cfRule>
          <x14:cfRule type="expression" priority="2558" id="{78C2FEC5-2F2A-4D39-B1B1-D97414392EB4}">
            <xm:f>'FX Card'!$F$1=18</xm:f>
            <x14:dxf>
              <numFmt numFmtId="199" formatCode="[$RM-43E]#,##0.00"/>
            </x14:dxf>
          </x14:cfRule>
          <x14:cfRule type="expression" priority="2559" id="{3FC63B6A-035D-445A-A801-95495DF21AEF}">
            <xm:f>'FX Card'!$F$1=17</xm:f>
            <x14:dxf>
              <numFmt numFmtId="202" formatCode="\N\Z\ &quot;$&quot;\ #,##0.00"/>
            </x14:dxf>
          </x14:cfRule>
          <x14:cfRule type="expression" priority="2560" id="{DCF01CD1-92D2-43B0-86EC-FE594BA431CC}">
            <xm:f>'FX Card'!$F$1=16</xm:f>
            <x14:dxf>
              <numFmt numFmtId="177" formatCode="\k\r\ #,##0.00"/>
            </x14:dxf>
          </x14:cfRule>
          <x14:cfRule type="expression" priority="2561" id="{F4388C6D-F029-4DFB-B8A9-CB83A1B42471}">
            <xm:f>'FX Card'!$F$1=15</xm:f>
            <x14:dxf>
              <numFmt numFmtId="183" formatCode="[$₩-412]#,##0.00"/>
            </x14:dxf>
          </x14:cfRule>
          <x14:cfRule type="expression" priority="2562" id="{B758CB68-0352-4306-8BB1-A1BB82F52906}">
            <xm:f>'FX Card'!$F$1=14</xm:f>
            <x14:dxf>
              <numFmt numFmtId="182" formatCode="[$¥-411]#,##0.00"/>
            </x14:dxf>
          </x14:cfRule>
          <x14:cfRule type="expression" priority="2563" id="{19E3A002-2AA0-430E-BBBE-F4A18A67974B}">
            <xm:f>'FX Card'!$F$1=13</xm:f>
            <x14:dxf>
              <numFmt numFmtId="211" formatCode="[$₹-445]\ #,##0.00"/>
            </x14:dxf>
          </x14:cfRule>
          <x14:cfRule type="expression" priority="2564" id="{1D2426CE-2133-475D-97D0-AF035E7A537C}">
            <xm:f>'FX Card'!$F$1=12</xm:f>
            <x14:dxf>
              <numFmt numFmtId="180" formatCode="\R\p\ #,##0.00"/>
            </x14:dxf>
          </x14:cfRule>
          <x14:cfRule type="expression" priority="2565" id="{E9EF0D4C-45D0-4151-845F-E0023772C4A9}">
            <xm:f>'FX Card'!$F$1=11</xm:f>
            <x14:dxf>
              <numFmt numFmtId="198" formatCode="\H\K\ &quot;$&quot;\ #,##0.00"/>
            </x14:dxf>
          </x14:cfRule>
          <x14:cfRule type="expression" priority="2566" id="{CDD92EBF-9B00-4298-A0C0-908C9BD3D513}">
            <xm:f>'FX Card'!$F$1=10</xm:f>
            <x14:dxf>
              <numFmt numFmtId="179" formatCode="[$£-809]#,##0.00"/>
            </x14:dxf>
          </x14:cfRule>
          <x14:cfRule type="expression" priority="2567" id="{EAADAFAE-70B5-4AF1-A421-F899F6F126E7}">
            <xm:f>'FX Card'!$F$1=9</xm:f>
            <x14:dxf>
              <numFmt numFmtId="178" formatCode="[$€-2]\ #,##0.00"/>
            </x14:dxf>
          </x14:cfRule>
          <x14:cfRule type="expression" priority="2568" id="{1D263EE1-674F-4939-AC4A-B7D03F30D668}">
            <xm:f>'FX Card'!$F$1=8</xm:f>
            <x14:dxf>
              <numFmt numFmtId="177" formatCode="\k\r\ #,##0.00"/>
            </x14:dxf>
          </x14:cfRule>
          <x14:cfRule type="expression" priority="2569" id="{357B4EF1-5ACD-4CA1-8C62-B497B98D86E2}">
            <xm:f>'FX Card'!$F$1=7</xm:f>
            <x14:dxf>
              <numFmt numFmtId="176" formatCode="[$¥-804]#,##0.00"/>
            </x14:dxf>
          </x14:cfRule>
          <x14:cfRule type="expression" priority="2570" id="{65E8EBDC-123E-4AA4-BEF4-36FE5E4EFC28}">
            <xm:f>'FX Card'!$F$1=6</xm:f>
            <x14:dxf>
              <numFmt numFmtId="175" formatCode="\F\r\ #,##0.00"/>
            </x14:dxf>
          </x14:cfRule>
          <x14:cfRule type="expression" priority="2571" id="{3CD4C5CE-9199-4E22-B746-3013F0BB7F36}">
            <xm:f>'FX Card'!$F$1=5</xm:f>
            <x14:dxf>
              <numFmt numFmtId="174" formatCode="\C\A\ &quot;$&quot;\ #,##0.00"/>
            </x14:dxf>
          </x14:cfRule>
          <x14:cfRule type="expression" priority="2572" id="{0422B1AC-CF9C-47A8-A35A-BCD2793D67D2}">
            <xm:f>'FX Card'!$F$1=4</xm:f>
            <x14:dxf>
              <numFmt numFmtId="196" formatCode="[$R$-416]\ #,##0.00"/>
            </x14:dxf>
          </x14:cfRule>
          <x14:cfRule type="expression" priority="2573" id="{498BFDB9-B7E4-498C-AA89-40FBC199D35B}">
            <xm:f>'FX Card'!$F$1=3</xm:f>
            <x14:dxf>
              <numFmt numFmtId="173" formatCode="\A\U\ &quot;$&quot;\ #,##0.00"/>
            </x14:dxf>
          </x14:cfRule>
          <x14:cfRule type="expression" priority="2574" id="{82122656-2606-4A16-8FB3-0FC486500A07}">
            <xm:f>'FX Card'!$F$1=2</xm:f>
            <x14:dxf>
              <numFmt numFmtId="186" formatCode="\A\R\ &quot;$&quot;#,##0.00"/>
            </x14:dxf>
          </x14:cfRule>
          <x14:cfRule type="expression" priority="2575" id="{5DC18FA9-CAAF-4350-83A3-85C16333EB3B}">
            <xm:f>'FX Card'!$F$1=1</xm:f>
            <x14:dxf>
              <numFmt numFmtId="170"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7" formatCode="\R\ #,##0.00"/>
            </x14:dxf>
          </x14:cfRule>
          <x14:cfRule type="expression" priority="2527" id="{E0E09302-F979-4E31-94C1-C8379AC9D79A}">
            <xm:f>'FX Card'!$F$1=24</xm:f>
            <x14:dxf>
              <numFmt numFmtId="184" formatCode="\T\W\ &quot;$&quot;\ #,##0.00"/>
            </x14:dxf>
          </x14:cfRule>
          <x14:cfRule type="expression" priority="2528" id="{F64BB63D-526C-47B8-B290-42C856C2EAEC}">
            <xm:f>'FX Card'!$F$1=23</xm:f>
            <x14:dxf>
              <numFmt numFmtId="203" formatCode="#,##0.00\ [$₺-41F]"/>
            </x14:dxf>
          </x14:cfRule>
          <x14:cfRule type="expression" priority="2529" id="{9BA5A677-479D-4119-A143-178BE5F7702A}">
            <xm:f>'FX Card'!$F$1=22</xm:f>
            <x14:dxf>
              <numFmt numFmtId="177" formatCode="\k\r\ #,##0.00"/>
            </x14:dxf>
          </x14:cfRule>
          <x14:cfRule type="expression" priority="2530" id="{28934362-1D68-43CA-8E5D-EC323DD83AAB}">
            <xm:f>'FX Card'!$F$1=21</xm:f>
            <x14:dxf>
              <numFmt numFmtId="201" formatCode="\﷼\ #,##0.000"/>
            </x14:dxf>
          </x14:cfRule>
          <x14:cfRule type="expression" priority="2531" id="{9C4DA8B3-C29A-47BA-A8E3-741B5BB8DF13}">
            <xm:f>'FX Card'!$F$1=20</xm:f>
            <x14:dxf>
              <numFmt numFmtId="185" formatCode="\р\у\б\ #,##0.00"/>
            </x14:dxf>
          </x14:cfRule>
          <x14:cfRule type="expression" priority="2532" id="{62FFAD3E-DBD0-485A-926C-7D8D767E3CFB}">
            <xm:f>'FX Card'!$F$1=19</xm:f>
            <x14:dxf>
              <numFmt numFmtId="200" formatCode="\M\X\ &quot;$&quot;\ #,##0.00"/>
            </x14:dxf>
          </x14:cfRule>
          <x14:cfRule type="expression" priority="2533" id="{51BBAB5F-7E4E-415C-AF2F-DD1600ED5D93}">
            <xm:f>'FX Card'!$F$1=18</xm:f>
            <x14:dxf>
              <numFmt numFmtId="199" formatCode="[$RM-43E]#,##0.00"/>
            </x14:dxf>
          </x14:cfRule>
          <x14:cfRule type="expression" priority="2534" id="{7374F4D5-1B7B-42E2-A33D-FEDD4603F63A}">
            <xm:f>'FX Card'!$F$1=17</xm:f>
            <x14:dxf>
              <numFmt numFmtId="202" formatCode="\N\Z\ &quot;$&quot;\ #,##0.00"/>
            </x14:dxf>
          </x14:cfRule>
          <x14:cfRule type="expression" priority="2535" id="{ECEA0A77-1B62-4105-BBF1-57EA9BAF6A68}">
            <xm:f>'FX Card'!$F$1=16</xm:f>
            <x14:dxf>
              <numFmt numFmtId="177" formatCode="\k\r\ #,##0.00"/>
            </x14:dxf>
          </x14:cfRule>
          <x14:cfRule type="expression" priority="2536" id="{DA8CE248-50F3-42F2-9C11-B11470ACFAE6}">
            <xm:f>'FX Card'!$F$1=15</xm:f>
            <x14:dxf>
              <numFmt numFmtId="183" formatCode="[$₩-412]#,##0.00"/>
            </x14:dxf>
          </x14:cfRule>
          <x14:cfRule type="expression" priority="2537" id="{1740EAAA-7406-43B2-92ED-7D2CD75C37C2}">
            <xm:f>'FX Card'!$F$1=14</xm:f>
            <x14:dxf>
              <numFmt numFmtId="182" formatCode="[$¥-411]#,##0.00"/>
            </x14:dxf>
          </x14:cfRule>
          <x14:cfRule type="expression" priority="2538" id="{E7EB88F2-70FC-407B-91C9-D0183284B18A}">
            <xm:f>'FX Card'!$F$1=13</xm:f>
            <x14:dxf>
              <numFmt numFmtId="211" formatCode="[$₹-445]\ #,##0.00"/>
            </x14:dxf>
          </x14:cfRule>
          <x14:cfRule type="expression" priority="2539" id="{CD0AD037-FF70-49FE-80D2-D7053E6124FF}">
            <xm:f>'FX Card'!$F$1=12</xm:f>
            <x14:dxf>
              <numFmt numFmtId="180" formatCode="\R\p\ #,##0.00"/>
            </x14:dxf>
          </x14:cfRule>
          <x14:cfRule type="expression" priority="2540" id="{61765085-45D1-45AA-9547-2C23432E5116}">
            <xm:f>'FX Card'!$F$1=11</xm:f>
            <x14:dxf>
              <numFmt numFmtId="198" formatCode="\H\K\ &quot;$&quot;\ #,##0.00"/>
            </x14:dxf>
          </x14:cfRule>
          <x14:cfRule type="expression" priority="2541" id="{D19A769B-3BB4-4FDD-A397-2440BEB43137}">
            <xm:f>'FX Card'!$F$1=10</xm:f>
            <x14:dxf>
              <numFmt numFmtId="179" formatCode="[$£-809]#,##0.00"/>
            </x14:dxf>
          </x14:cfRule>
          <x14:cfRule type="expression" priority="2542" id="{29D19EF4-AC1E-4540-A6C0-8EE382E9D235}">
            <xm:f>'FX Card'!$F$1=9</xm:f>
            <x14:dxf>
              <numFmt numFmtId="178" formatCode="[$€-2]\ #,##0.00"/>
            </x14:dxf>
          </x14:cfRule>
          <x14:cfRule type="expression" priority="2543" id="{9B46707A-E9EC-4D5B-BC87-E7FA15BB153E}">
            <xm:f>'FX Card'!$F$1=8</xm:f>
            <x14:dxf>
              <numFmt numFmtId="177" formatCode="\k\r\ #,##0.00"/>
            </x14:dxf>
          </x14:cfRule>
          <x14:cfRule type="expression" priority="2544" id="{344A241E-951D-406E-BDCE-0FCA798FEA25}">
            <xm:f>'FX Card'!$F$1=7</xm:f>
            <x14:dxf>
              <numFmt numFmtId="176" formatCode="[$¥-804]#,##0.00"/>
            </x14:dxf>
          </x14:cfRule>
          <x14:cfRule type="expression" priority="2545" id="{3DD189DD-73F0-4B92-805F-9357C69FEC1F}">
            <xm:f>'FX Card'!$F$1=6</xm:f>
            <x14:dxf>
              <numFmt numFmtId="175" formatCode="\F\r\ #,##0.00"/>
            </x14:dxf>
          </x14:cfRule>
          <x14:cfRule type="expression" priority="2546" id="{A6EEE7A0-FA77-4038-8807-94852463F013}">
            <xm:f>'FX Card'!$F$1=5</xm:f>
            <x14:dxf>
              <numFmt numFmtId="174" formatCode="\C\A\ &quot;$&quot;\ #,##0.00"/>
            </x14:dxf>
          </x14:cfRule>
          <x14:cfRule type="expression" priority="2547" id="{D978CC76-4949-44A4-9688-71236DCD8762}">
            <xm:f>'FX Card'!$F$1=4</xm:f>
            <x14:dxf>
              <numFmt numFmtId="196" formatCode="[$R$-416]\ #,##0.00"/>
            </x14:dxf>
          </x14:cfRule>
          <x14:cfRule type="expression" priority="2548" id="{F659B4AB-4D37-4797-A187-F1CC28124366}">
            <xm:f>'FX Card'!$F$1=3</xm:f>
            <x14:dxf>
              <numFmt numFmtId="173" formatCode="\A\U\ &quot;$&quot;\ #,##0.00"/>
            </x14:dxf>
          </x14:cfRule>
          <x14:cfRule type="expression" priority="2549" id="{FFB0E95F-6BD4-42DA-BF9B-D4F89C8A6794}">
            <xm:f>'FX Card'!$F$1=2</xm:f>
            <x14:dxf>
              <numFmt numFmtId="186" formatCode="\A\R\ &quot;$&quot;#,##0.00"/>
            </x14:dxf>
          </x14:cfRule>
          <x14:cfRule type="expression" priority="2550" id="{64DC04A5-EBD5-48AC-ABC7-1DD80F0D0693}">
            <xm:f>'FX Card'!$F$1=1</xm:f>
            <x14:dxf>
              <numFmt numFmtId="170"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7" formatCode="\R\ #,##0.00"/>
            </x14:dxf>
          </x14:cfRule>
          <x14:cfRule type="expression" priority="2502" id="{C26E4592-C16E-4ADD-8B54-8A01108A4432}">
            <xm:f>'FX Card'!$F$1=24</xm:f>
            <x14:dxf>
              <numFmt numFmtId="184" formatCode="\T\W\ &quot;$&quot;\ #,##0.00"/>
            </x14:dxf>
          </x14:cfRule>
          <x14:cfRule type="expression" priority="2503" id="{F5AF6869-125F-43F6-8119-7E6320F79136}">
            <xm:f>'FX Card'!$F$1=23</xm:f>
            <x14:dxf>
              <numFmt numFmtId="203" formatCode="#,##0.00\ [$₺-41F]"/>
            </x14:dxf>
          </x14:cfRule>
          <x14:cfRule type="expression" priority="2504" id="{ACB9340D-426E-43B7-8B63-9E285482566D}">
            <xm:f>'FX Card'!$F$1=22</xm:f>
            <x14:dxf>
              <numFmt numFmtId="177" formatCode="\k\r\ #,##0.00"/>
            </x14:dxf>
          </x14:cfRule>
          <x14:cfRule type="expression" priority="2505" id="{4F30FCB8-4F41-4EE9-9189-676A1610708E}">
            <xm:f>'FX Card'!$F$1=21</xm:f>
            <x14:dxf>
              <numFmt numFmtId="201" formatCode="\﷼\ #,##0.000"/>
            </x14:dxf>
          </x14:cfRule>
          <x14:cfRule type="expression" priority="2506" id="{E872C912-08A9-4459-B3D4-5CF726567CB1}">
            <xm:f>'FX Card'!$F$1=20</xm:f>
            <x14:dxf>
              <numFmt numFmtId="185" formatCode="\р\у\б\ #,##0.00"/>
            </x14:dxf>
          </x14:cfRule>
          <x14:cfRule type="expression" priority="2507" id="{25AB3EF4-60CD-4BB3-BB53-0C7B66BB91E0}">
            <xm:f>'FX Card'!$F$1=19</xm:f>
            <x14:dxf>
              <numFmt numFmtId="200" formatCode="\M\X\ &quot;$&quot;\ #,##0.00"/>
            </x14:dxf>
          </x14:cfRule>
          <x14:cfRule type="expression" priority="2508" id="{DAD7140E-E5D3-4F26-A84B-7BCDA98A60C3}">
            <xm:f>'FX Card'!$F$1=18</xm:f>
            <x14:dxf>
              <numFmt numFmtId="199" formatCode="[$RM-43E]#,##0.00"/>
            </x14:dxf>
          </x14:cfRule>
          <x14:cfRule type="expression" priority="2509" id="{5032BB13-75E8-4838-9BCE-62B0FB5068DC}">
            <xm:f>'FX Card'!$F$1=17</xm:f>
            <x14:dxf>
              <numFmt numFmtId="202" formatCode="\N\Z\ &quot;$&quot;\ #,##0.00"/>
            </x14:dxf>
          </x14:cfRule>
          <x14:cfRule type="expression" priority="2510" id="{BD7C43CD-2697-4B38-99A4-CF66C5F64093}">
            <xm:f>'FX Card'!$F$1=16</xm:f>
            <x14:dxf>
              <numFmt numFmtId="177" formatCode="\k\r\ #,##0.00"/>
            </x14:dxf>
          </x14:cfRule>
          <x14:cfRule type="expression" priority="2511" id="{FBB08AE5-52D3-41E4-A80E-A099E42538FB}">
            <xm:f>'FX Card'!$F$1=15</xm:f>
            <x14:dxf>
              <numFmt numFmtId="183" formatCode="[$₩-412]#,##0.00"/>
            </x14:dxf>
          </x14:cfRule>
          <x14:cfRule type="expression" priority="2512" id="{44B86A96-8184-4C85-8F61-C3E2D750E774}">
            <xm:f>'FX Card'!$F$1=14</xm:f>
            <x14:dxf>
              <numFmt numFmtId="182" formatCode="[$¥-411]#,##0.00"/>
            </x14:dxf>
          </x14:cfRule>
          <x14:cfRule type="expression" priority="2513" id="{7D5DEA6F-692F-42FE-8272-6E94424B9D5D}">
            <xm:f>'FX Card'!$F$1=13</xm:f>
            <x14:dxf>
              <numFmt numFmtId="211" formatCode="[$₹-445]\ #,##0.00"/>
            </x14:dxf>
          </x14:cfRule>
          <x14:cfRule type="expression" priority="2514" id="{828F3382-82DD-4CF8-AFA2-680F8F2A36C1}">
            <xm:f>'FX Card'!$F$1=12</xm:f>
            <x14:dxf>
              <numFmt numFmtId="180" formatCode="\R\p\ #,##0.00"/>
            </x14:dxf>
          </x14:cfRule>
          <x14:cfRule type="expression" priority="2515" id="{C0F4FFE4-4715-462E-BD88-1433C2B6A021}">
            <xm:f>'FX Card'!$F$1=11</xm:f>
            <x14:dxf>
              <numFmt numFmtId="198" formatCode="\H\K\ &quot;$&quot;\ #,##0.00"/>
            </x14:dxf>
          </x14:cfRule>
          <x14:cfRule type="expression" priority="2516" id="{86198A18-244D-453A-B40C-779E997B4EA6}">
            <xm:f>'FX Card'!$F$1=10</xm:f>
            <x14:dxf>
              <numFmt numFmtId="179" formatCode="[$£-809]#,##0.00"/>
            </x14:dxf>
          </x14:cfRule>
          <x14:cfRule type="expression" priority="2517" id="{3B9AEFDD-C5D9-418D-A1E6-A4D4ACA9893E}">
            <xm:f>'FX Card'!$F$1=9</xm:f>
            <x14:dxf>
              <numFmt numFmtId="178" formatCode="[$€-2]\ #,##0.00"/>
            </x14:dxf>
          </x14:cfRule>
          <x14:cfRule type="expression" priority="2518" id="{724295B9-0050-4384-99C8-B9AD7700970F}">
            <xm:f>'FX Card'!$F$1=8</xm:f>
            <x14:dxf>
              <numFmt numFmtId="177" formatCode="\k\r\ #,##0.00"/>
            </x14:dxf>
          </x14:cfRule>
          <x14:cfRule type="expression" priority="2519" id="{51EF29BE-F9A1-48B5-9C40-119C157D0914}">
            <xm:f>'FX Card'!$F$1=7</xm:f>
            <x14:dxf>
              <numFmt numFmtId="176" formatCode="[$¥-804]#,##0.00"/>
            </x14:dxf>
          </x14:cfRule>
          <x14:cfRule type="expression" priority="2520" id="{28093847-31D9-4B67-A750-69EC0EF0C4E3}">
            <xm:f>'FX Card'!$F$1=6</xm:f>
            <x14:dxf>
              <numFmt numFmtId="175" formatCode="\F\r\ #,##0.00"/>
            </x14:dxf>
          </x14:cfRule>
          <x14:cfRule type="expression" priority="2521" id="{46B8F4FB-1716-481E-8942-C3643792190B}">
            <xm:f>'FX Card'!$F$1=5</xm:f>
            <x14:dxf>
              <numFmt numFmtId="174" formatCode="\C\A\ &quot;$&quot;\ #,##0.00"/>
            </x14:dxf>
          </x14:cfRule>
          <x14:cfRule type="expression" priority="2522" id="{4530DC3B-48CD-421F-8073-7A0E55B7D595}">
            <xm:f>'FX Card'!$F$1=4</xm:f>
            <x14:dxf>
              <numFmt numFmtId="196" formatCode="[$R$-416]\ #,##0.00"/>
            </x14:dxf>
          </x14:cfRule>
          <x14:cfRule type="expression" priority="2523" id="{72583604-089F-457B-9413-8475D914939A}">
            <xm:f>'FX Card'!$F$1=3</xm:f>
            <x14:dxf>
              <numFmt numFmtId="173" formatCode="\A\U\ &quot;$&quot;\ #,##0.00"/>
            </x14:dxf>
          </x14:cfRule>
          <x14:cfRule type="expression" priority="2524" id="{CE091FE0-3DD0-4F85-8FC5-F562E2D18F65}">
            <xm:f>'FX Card'!$F$1=2</xm:f>
            <x14:dxf>
              <numFmt numFmtId="186" formatCode="\A\R\ &quot;$&quot;#,##0.00"/>
            </x14:dxf>
          </x14:cfRule>
          <x14:cfRule type="expression" priority="2525" id="{16DC4974-0437-47B1-97BB-421D6B134880}">
            <xm:f>'FX Card'!$F$1=1</xm:f>
            <x14:dxf>
              <numFmt numFmtId="170"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7" formatCode="\R\ #,##0.00"/>
            </x14:dxf>
          </x14:cfRule>
          <x14:cfRule type="expression" priority="2477" id="{30963D54-704C-4C22-B6CA-EB903DBA336B}">
            <xm:f>'FX Card'!$F$1=24</xm:f>
            <x14:dxf>
              <numFmt numFmtId="184" formatCode="\T\W\ &quot;$&quot;\ #,##0.00"/>
            </x14:dxf>
          </x14:cfRule>
          <x14:cfRule type="expression" priority="2478" id="{61049E70-3A07-454B-8835-CA338D3D5E32}">
            <xm:f>'FX Card'!$F$1=23</xm:f>
            <x14:dxf>
              <numFmt numFmtId="203" formatCode="#,##0.00\ [$₺-41F]"/>
            </x14:dxf>
          </x14:cfRule>
          <x14:cfRule type="expression" priority="2479" id="{3ADD9FC0-930E-4FE7-9FCD-1A587031F419}">
            <xm:f>'FX Card'!$F$1=22</xm:f>
            <x14:dxf>
              <numFmt numFmtId="177" formatCode="\k\r\ #,##0.00"/>
            </x14:dxf>
          </x14:cfRule>
          <x14:cfRule type="expression" priority="2480" id="{29B9A5D8-1971-4968-8C8A-699699B35363}">
            <xm:f>'FX Card'!$F$1=21</xm:f>
            <x14:dxf>
              <numFmt numFmtId="201" formatCode="\﷼\ #,##0.000"/>
            </x14:dxf>
          </x14:cfRule>
          <x14:cfRule type="expression" priority="2481" id="{3DA8A285-A00B-4CB9-8C46-2C08E60364A6}">
            <xm:f>'FX Card'!$F$1=20</xm:f>
            <x14:dxf>
              <numFmt numFmtId="185" formatCode="\р\у\б\ #,##0.00"/>
            </x14:dxf>
          </x14:cfRule>
          <x14:cfRule type="expression" priority="2482" id="{A3C47BCE-BB40-405A-90BB-FA13A598D5B2}">
            <xm:f>'FX Card'!$F$1=19</xm:f>
            <x14:dxf>
              <numFmt numFmtId="200" formatCode="\M\X\ &quot;$&quot;\ #,##0.00"/>
            </x14:dxf>
          </x14:cfRule>
          <x14:cfRule type="expression" priority="2483" id="{D9B971E3-BA1F-4502-BEFD-2A2E9ACD7F4B}">
            <xm:f>'FX Card'!$F$1=18</xm:f>
            <x14:dxf>
              <numFmt numFmtId="199" formatCode="[$RM-43E]#,##0.00"/>
            </x14:dxf>
          </x14:cfRule>
          <x14:cfRule type="expression" priority="2484" id="{53827268-8EC0-4827-B975-4EEF61E8F7B5}">
            <xm:f>'FX Card'!$F$1=17</xm:f>
            <x14:dxf>
              <numFmt numFmtId="202" formatCode="\N\Z\ &quot;$&quot;\ #,##0.00"/>
            </x14:dxf>
          </x14:cfRule>
          <x14:cfRule type="expression" priority="2485" id="{2F054BD6-9D35-444A-AFB0-30748F167A46}">
            <xm:f>'FX Card'!$F$1=16</xm:f>
            <x14:dxf>
              <numFmt numFmtId="177" formatCode="\k\r\ #,##0.00"/>
            </x14:dxf>
          </x14:cfRule>
          <x14:cfRule type="expression" priority="2486" id="{067F9A3A-C6AF-4A29-866C-4C4CD2ABF8EF}">
            <xm:f>'FX Card'!$F$1=15</xm:f>
            <x14:dxf>
              <numFmt numFmtId="183" formatCode="[$₩-412]#,##0.00"/>
            </x14:dxf>
          </x14:cfRule>
          <x14:cfRule type="expression" priority="2487" id="{D81EF64C-3934-4C0E-8EB9-7F36034200FE}">
            <xm:f>'FX Card'!$F$1=14</xm:f>
            <x14:dxf>
              <numFmt numFmtId="182" formatCode="[$¥-411]#,##0.00"/>
            </x14:dxf>
          </x14:cfRule>
          <x14:cfRule type="expression" priority="2488" id="{FABF9511-DA07-4CF3-B798-4689CF517B30}">
            <xm:f>'FX Card'!$F$1=13</xm:f>
            <x14:dxf>
              <numFmt numFmtId="211" formatCode="[$₹-445]\ #,##0.00"/>
            </x14:dxf>
          </x14:cfRule>
          <x14:cfRule type="expression" priority="2489" id="{5080C197-2F50-4D57-98F2-030AD2B8AD29}">
            <xm:f>'FX Card'!$F$1=12</xm:f>
            <x14:dxf>
              <numFmt numFmtId="180" formatCode="\R\p\ #,##0.00"/>
            </x14:dxf>
          </x14:cfRule>
          <x14:cfRule type="expression" priority="2490" id="{BEDE4A6E-0B8D-49FB-8E95-9E9798EB1628}">
            <xm:f>'FX Card'!$F$1=11</xm:f>
            <x14:dxf>
              <numFmt numFmtId="198" formatCode="\H\K\ &quot;$&quot;\ #,##0.00"/>
            </x14:dxf>
          </x14:cfRule>
          <x14:cfRule type="expression" priority="2491" id="{DF0BCECD-8CB0-4879-AB96-A53F51C04310}">
            <xm:f>'FX Card'!$F$1=10</xm:f>
            <x14:dxf>
              <numFmt numFmtId="179" formatCode="[$£-809]#,##0.00"/>
            </x14:dxf>
          </x14:cfRule>
          <x14:cfRule type="expression" priority="2492" id="{EBFEF0E3-09D3-4890-89B3-715C4204141D}">
            <xm:f>'FX Card'!$F$1=9</xm:f>
            <x14:dxf>
              <numFmt numFmtId="178" formatCode="[$€-2]\ #,##0.00"/>
            </x14:dxf>
          </x14:cfRule>
          <x14:cfRule type="expression" priority="2493" id="{BB321F7D-335B-48B4-A081-B559BA462937}">
            <xm:f>'FX Card'!$F$1=8</xm:f>
            <x14:dxf>
              <numFmt numFmtId="177" formatCode="\k\r\ #,##0.00"/>
            </x14:dxf>
          </x14:cfRule>
          <x14:cfRule type="expression" priority="2494" id="{EF851535-A4D5-4BE2-AB4C-219D8F5B63F5}">
            <xm:f>'FX Card'!$F$1=7</xm:f>
            <x14:dxf>
              <numFmt numFmtId="176" formatCode="[$¥-804]#,##0.00"/>
            </x14:dxf>
          </x14:cfRule>
          <x14:cfRule type="expression" priority="2495" id="{ECD15AC1-0990-4458-815C-24CC61B5BEEF}">
            <xm:f>'FX Card'!$F$1=6</xm:f>
            <x14:dxf>
              <numFmt numFmtId="175" formatCode="\F\r\ #,##0.00"/>
            </x14:dxf>
          </x14:cfRule>
          <x14:cfRule type="expression" priority="2496" id="{0DE6D320-D178-43DB-83CE-CDA0F96E6C7F}">
            <xm:f>'FX Card'!$F$1=5</xm:f>
            <x14:dxf>
              <numFmt numFmtId="174" formatCode="\C\A\ &quot;$&quot;\ #,##0.00"/>
            </x14:dxf>
          </x14:cfRule>
          <x14:cfRule type="expression" priority="2497" id="{73BEFAF7-3118-4850-9EB4-160F001F6BC3}">
            <xm:f>'FX Card'!$F$1=4</xm:f>
            <x14:dxf>
              <numFmt numFmtId="196" formatCode="[$R$-416]\ #,##0.00"/>
            </x14:dxf>
          </x14:cfRule>
          <x14:cfRule type="expression" priority="2498" id="{28D300E0-0B44-4520-BB39-AB93FA33ACFA}">
            <xm:f>'FX Card'!$F$1=3</xm:f>
            <x14:dxf>
              <numFmt numFmtId="173" formatCode="\A\U\ &quot;$&quot;\ #,##0.00"/>
            </x14:dxf>
          </x14:cfRule>
          <x14:cfRule type="expression" priority="2499" id="{EDA085CE-E0E6-4809-BCD2-E1DFF2599656}">
            <xm:f>'FX Card'!$F$1=2</xm:f>
            <x14:dxf>
              <numFmt numFmtId="186" formatCode="\A\R\ &quot;$&quot;#,##0.00"/>
            </x14:dxf>
          </x14:cfRule>
          <x14:cfRule type="expression" priority="2500" id="{70C2F78E-417E-44FD-8814-1F67E392CEA5}">
            <xm:f>'FX Card'!$F$1=1</xm:f>
            <x14:dxf>
              <numFmt numFmtId="170"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7" formatCode="\R\ #,##0.00"/>
            </x14:dxf>
          </x14:cfRule>
          <x14:cfRule type="expression" priority="2427" id="{A6435FE2-C0C1-446B-AB2F-C684513F58D6}">
            <xm:f>'FX Card'!$F$1=24</xm:f>
            <x14:dxf>
              <numFmt numFmtId="184" formatCode="\T\W\ &quot;$&quot;\ #,##0.00"/>
            </x14:dxf>
          </x14:cfRule>
          <x14:cfRule type="expression" priority="2428" id="{B492999C-50D9-4077-B4BF-ACE314D460C2}">
            <xm:f>'FX Card'!$F$1=23</xm:f>
            <x14:dxf>
              <numFmt numFmtId="203" formatCode="#,##0.00\ [$₺-41F]"/>
            </x14:dxf>
          </x14:cfRule>
          <x14:cfRule type="expression" priority="2429" id="{943E99C0-D814-4DFD-A0DD-FA5ABB55EFA0}">
            <xm:f>'FX Card'!$F$1=22</xm:f>
            <x14:dxf>
              <numFmt numFmtId="177" formatCode="\k\r\ #,##0.00"/>
            </x14:dxf>
          </x14:cfRule>
          <x14:cfRule type="expression" priority="2430" id="{59E35FD2-0573-4FEC-AB65-8C5F70147A8E}">
            <xm:f>'FX Card'!$F$1=21</xm:f>
            <x14:dxf>
              <numFmt numFmtId="201" formatCode="\﷼\ #,##0.000"/>
            </x14:dxf>
          </x14:cfRule>
          <x14:cfRule type="expression" priority="2431" id="{EF0892FC-EE7D-4CEF-9E67-F88B84F65935}">
            <xm:f>'FX Card'!$F$1=20</xm:f>
            <x14:dxf>
              <numFmt numFmtId="185" formatCode="\р\у\б\ #,##0.00"/>
            </x14:dxf>
          </x14:cfRule>
          <x14:cfRule type="expression" priority="2432" id="{877CBE91-53B2-47B3-8E4B-D0360A7C5449}">
            <xm:f>'FX Card'!$F$1=19</xm:f>
            <x14:dxf>
              <numFmt numFmtId="200" formatCode="\M\X\ &quot;$&quot;\ #,##0.00"/>
            </x14:dxf>
          </x14:cfRule>
          <x14:cfRule type="expression" priority="2433" id="{66729948-90E8-4D2A-B243-83DEC63BB130}">
            <xm:f>'FX Card'!$F$1=18</xm:f>
            <x14:dxf>
              <numFmt numFmtId="199" formatCode="[$RM-43E]#,##0.00"/>
            </x14:dxf>
          </x14:cfRule>
          <x14:cfRule type="expression" priority="2434" id="{2C838405-2DE5-4071-B189-629FDD1F7062}">
            <xm:f>'FX Card'!$F$1=17</xm:f>
            <x14:dxf>
              <numFmt numFmtId="202" formatCode="\N\Z\ &quot;$&quot;\ #,##0.00"/>
            </x14:dxf>
          </x14:cfRule>
          <x14:cfRule type="expression" priority="2435" id="{E1823AD8-7EA1-4FFB-85D5-0B5564610BCE}">
            <xm:f>'FX Card'!$F$1=16</xm:f>
            <x14:dxf>
              <numFmt numFmtId="177" formatCode="\k\r\ #,##0.00"/>
            </x14:dxf>
          </x14:cfRule>
          <x14:cfRule type="expression" priority="2436" id="{6F69FF00-81E0-409F-BC11-CAE11BCA3754}">
            <xm:f>'FX Card'!$F$1=15</xm:f>
            <x14:dxf>
              <numFmt numFmtId="183" formatCode="[$₩-412]#,##0.00"/>
            </x14:dxf>
          </x14:cfRule>
          <x14:cfRule type="expression" priority="2437" id="{60909F30-C7FB-4359-9B42-67507CE5A503}">
            <xm:f>'FX Card'!$F$1=14</xm:f>
            <x14:dxf>
              <numFmt numFmtId="182" formatCode="[$¥-411]#,##0.00"/>
            </x14:dxf>
          </x14:cfRule>
          <x14:cfRule type="expression" priority="2438" id="{AFD5978B-039D-4B09-86FD-345177934FED}">
            <xm:f>'FX Card'!$F$1=13</xm:f>
            <x14:dxf>
              <numFmt numFmtId="211" formatCode="[$₹-445]\ #,##0.00"/>
            </x14:dxf>
          </x14:cfRule>
          <x14:cfRule type="expression" priority="2439" id="{DFAC64BB-D5DF-4DFC-BC95-DBA65ECF9C94}">
            <xm:f>'FX Card'!$F$1=12</xm:f>
            <x14:dxf>
              <numFmt numFmtId="180" formatCode="\R\p\ #,##0.00"/>
            </x14:dxf>
          </x14:cfRule>
          <x14:cfRule type="expression" priority="2440" id="{59866185-CEA5-4BE6-8031-796D1A1DAFDD}">
            <xm:f>'FX Card'!$F$1=11</xm:f>
            <x14:dxf>
              <numFmt numFmtId="198" formatCode="\H\K\ &quot;$&quot;\ #,##0.00"/>
            </x14:dxf>
          </x14:cfRule>
          <x14:cfRule type="expression" priority="2441" id="{ED9A182F-F7D4-4C50-A3E3-4C04CD887199}">
            <xm:f>'FX Card'!$F$1=10</xm:f>
            <x14:dxf>
              <numFmt numFmtId="179" formatCode="[$£-809]#,##0.00"/>
            </x14:dxf>
          </x14:cfRule>
          <x14:cfRule type="expression" priority="2442" id="{06EDAE7C-28F0-4CC5-84BF-DC39759E47F8}">
            <xm:f>'FX Card'!$F$1=9</xm:f>
            <x14:dxf>
              <numFmt numFmtId="178" formatCode="[$€-2]\ #,##0.00"/>
            </x14:dxf>
          </x14:cfRule>
          <x14:cfRule type="expression" priority="2443" id="{798B8D88-1C85-4040-A61C-AC3BF25E9202}">
            <xm:f>'FX Card'!$F$1=8</xm:f>
            <x14:dxf>
              <numFmt numFmtId="177" formatCode="\k\r\ #,##0.00"/>
            </x14:dxf>
          </x14:cfRule>
          <x14:cfRule type="expression" priority="2444" id="{139AED06-CAEA-46CB-AD92-B9DFA8AAFFFA}">
            <xm:f>'FX Card'!$F$1=7</xm:f>
            <x14:dxf>
              <numFmt numFmtId="176" formatCode="[$¥-804]#,##0.00"/>
            </x14:dxf>
          </x14:cfRule>
          <x14:cfRule type="expression" priority="2445" id="{F1157517-81C3-4616-A6DF-CABADAFCE3C2}">
            <xm:f>'FX Card'!$F$1=6</xm:f>
            <x14:dxf>
              <numFmt numFmtId="175" formatCode="\F\r\ #,##0.00"/>
            </x14:dxf>
          </x14:cfRule>
          <x14:cfRule type="expression" priority="2446" id="{454E8829-02D1-4C95-9988-CFB5BF1F0D66}">
            <xm:f>'FX Card'!$F$1=5</xm:f>
            <x14:dxf>
              <numFmt numFmtId="174" formatCode="\C\A\ &quot;$&quot;\ #,##0.00"/>
            </x14:dxf>
          </x14:cfRule>
          <x14:cfRule type="expression" priority="2447" id="{DA1FB8C2-1EC9-417C-9CD6-73B4D3127B70}">
            <xm:f>'FX Card'!$F$1=4</xm:f>
            <x14:dxf>
              <numFmt numFmtId="196" formatCode="[$R$-416]\ #,##0.00"/>
            </x14:dxf>
          </x14:cfRule>
          <x14:cfRule type="expression" priority="2448" id="{A0C9695F-C5CF-4D6E-900E-0EE8324378CB}">
            <xm:f>'FX Card'!$F$1=3</xm:f>
            <x14:dxf>
              <numFmt numFmtId="173" formatCode="\A\U\ &quot;$&quot;\ #,##0.00"/>
            </x14:dxf>
          </x14:cfRule>
          <x14:cfRule type="expression" priority="2449" id="{8EE2CDCD-FBB6-40C7-AF07-1551B449AE38}">
            <xm:f>'FX Card'!$F$1=2</xm:f>
            <x14:dxf>
              <numFmt numFmtId="186" formatCode="\A\R\ &quot;$&quot;#,##0.00"/>
            </x14:dxf>
          </x14:cfRule>
          <x14:cfRule type="expression" priority="2450" id="{4AA71EA8-709E-48F8-A2F3-F6A7E201C44A}">
            <xm:f>'FX Card'!$F$1=1</xm:f>
            <x14:dxf>
              <numFmt numFmtId="170"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7" formatCode="\R\ #,##0.00"/>
            </x14:dxf>
          </x14:cfRule>
          <x14:cfRule type="expression" priority="2377" id="{E439FD4E-FBB4-4BBE-9758-194B05ED154A}">
            <xm:f>'FX Card'!$F$1=24</xm:f>
            <x14:dxf>
              <numFmt numFmtId="184" formatCode="\T\W\ &quot;$&quot;\ #,##0.00"/>
            </x14:dxf>
          </x14:cfRule>
          <x14:cfRule type="expression" priority="2378" id="{2EAB6A9E-0F62-41EA-909A-DC3CEA0116A1}">
            <xm:f>'FX Card'!$F$1=23</xm:f>
            <x14:dxf>
              <numFmt numFmtId="203" formatCode="#,##0.00\ [$₺-41F]"/>
            </x14:dxf>
          </x14:cfRule>
          <x14:cfRule type="expression" priority="2379" id="{499422D4-C7CF-445F-9FAD-BCF27676C53D}">
            <xm:f>'FX Card'!$F$1=22</xm:f>
            <x14:dxf>
              <numFmt numFmtId="177" formatCode="\k\r\ #,##0.00"/>
            </x14:dxf>
          </x14:cfRule>
          <x14:cfRule type="expression" priority="2380" id="{4FB597A9-8230-4858-905C-DB7A219244C6}">
            <xm:f>'FX Card'!$F$1=21</xm:f>
            <x14:dxf>
              <numFmt numFmtId="201" formatCode="\﷼\ #,##0.000"/>
            </x14:dxf>
          </x14:cfRule>
          <x14:cfRule type="expression" priority="2381" id="{00094501-3968-4F67-B96A-92D38FE9A882}">
            <xm:f>'FX Card'!$F$1=20</xm:f>
            <x14:dxf>
              <numFmt numFmtId="185" formatCode="\р\у\б\ #,##0.00"/>
            </x14:dxf>
          </x14:cfRule>
          <x14:cfRule type="expression" priority="2382" id="{BA8C68B6-B8F0-4508-AA8E-865DC9B9D7FB}">
            <xm:f>'FX Card'!$F$1=19</xm:f>
            <x14:dxf>
              <numFmt numFmtId="200" formatCode="\M\X\ &quot;$&quot;\ #,##0.00"/>
            </x14:dxf>
          </x14:cfRule>
          <x14:cfRule type="expression" priority="2383" id="{D8388694-DE21-4EAA-9B0F-CAD54D1F5667}">
            <xm:f>'FX Card'!$F$1=18</xm:f>
            <x14:dxf>
              <numFmt numFmtId="199" formatCode="[$RM-43E]#,##0.00"/>
            </x14:dxf>
          </x14:cfRule>
          <x14:cfRule type="expression" priority="2384" id="{CA32115A-6567-4968-8724-EC02BF3D03C5}">
            <xm:f>'FX Card'!$F$1=17</xm:f>
            <x14:dxf>
              <numFmt numFmtId="202" formatCode="\N\Z\ &quot;$&quot;\ #,##0.00"/>
            </x14:dxf>
          </x14:cfRule>
          <x14:cfRule type="expression" priority="2385" id="{AF8C44A4-7F40-4A86-8056-8822AFC20281}">
            <xm:f>'FX Card'!$F$1=16</xm:f>
            <x14:dxf>
              <numFmt numFmtId="177" formatCode="\k\r\ #,##0.00"/>
            </x14:dxf>
          </x14:cfRule>
          <x14:cfRule type="expression" priority="2386" id="{35389601-720C-4990-9671-8940A8D5F058}">
            <xm:f>'FX Card'!$F$1=15</xm:f>
            <x14:dxf>
              <numFmt numFmtId="183" formatCode="[$₩-412]#,##0.00"/>
            </x14:dxf>
          </x14:cfRule>
          <x14:cfRule type="expression" priority="2387" id="{B1F3B99E-CFAF-4847-BEDF-34215800FAEC}">
            <xm:f>'FX Card'!$F$1=14</xm:f>
            <x14:dxf>
              <numFmt numFmtId="182" formatCode="[$¥-411]#,##0.00"/>
            </x14:dxf>
          </x14:cfRule>
          <x14:cfRule type="expression" priority="2388" id="{AAC73A4C-0384-48D3-BA5B-15F93DD71B4F}">
            <xm:f>'FX Card'!$F$1=13</xm:f>
            <x14:dxf>
              <numFmt numFmtId="211" formatCode="[$₹-445]\ #,##0.00"/>
            </x14:dxf>
          </x14:cfRule>
          <x14:cfRule type="expression" priority="2389" id="{FD4627D9-24F5-4347-9698-EAE566533AED}">
            <xm:f>'FX Card'!$F$1=12</xm:f>
            <x14:dxf>
              <numFmt numFmtId="180" formatCode="\R\p\ #,##0.00"/>
            </x14:dxf>
          </x14:cfRule>
          <x14:cfRule type="expression" priority="2390" id="{9B8B595B-1703-4664-942B-33A9F0B0BE91}">
            <xm:f>'FX Card'!$F$1=11</xm:f>
            <x14:dxf>
              <numFmt numFmtId="198" formatCode="\H\K\ &quot;$&quot;\ #,##0.00"/>
            </x14:dxf>
          </x14:cfRule>
          <x14:cfRule type="expression" priority="2391" id="{018D215B-2122-46A5-9B0A-0DDBF3B781A7}">
            <xm:f>'FX Card'!$F$1=10</xm:f>
            <x14:dxf>
              <numFmt numFmtId="179" formatCode="[$£-809]#,##0.00"/>
            </x14:dxf>
          </x14:cfRule>
          <x14:cfRule type="expression" priority="2392" id="{086CDC2A-3080-4EEF-A7F9-6C5AF2E4FA7B}">
            <xm:f>'FX Card'!$F$1=9</xm:f>
            <x14:dxf>
              <numFmt numFmtId="178" formatCode="[$€-2]\ #,##0.00"/>
            </x14:dxf>
          </x14:cfRule>
          <x14:cfRule type="expression" priority="2393" id="{B8531165-6617-4038-8A62-274597768060}">
            <xm:f>'FX Card'!$F$1=8</xm:f>
            <x14:dxf>
              <numFmt numFmtId="177" formatCode="\k\r\ #,##0.00"/>
            </x14:dxf>
          </x14:cfRule>
          <x14:cfRule type="expression" priority="2394" id="{0871F394-0480-46A1-8B90-E0E04B0F94A7}">
            <xm:f>'FX Card'!$F$1=7</xm:f>
            <x14:dxf>
              <numFmt numFmtId="176" formatCode="[$¥-804]#,##0.00"/>
            </x14:dxf>
          </x14:cfRule>
          <x14:cfRule type="expression" priority="2395" id="{34AFF6E4-650B-4D14-9875-B4ECAF8876E1}">
            <xm:f>'FX Card'!$F$1=6</xm:f>
            <x14:dxf>
              <numFmt numFmtId="175" formatCode="\F\r\ #,##0.00"/>
            </x14:dxf>
          </x14:cfRule>
          <x14:cfRule type="expression" priority="2396" id="{E17E71B3-39FB-4034-BEE4-89F512CC26F8}">
            <xm:f>'FX Card'!$F$1=5</xm:f>
            <x14:dxf>
              <numFmt numFmtId="174" formatCode="\C\A\ &quot;$&quot;\ #,##0.00"/>
            </x14:dxf>
          </x14:cfRule>
          <x14:cfRule type="expression" priority="2397" id="{F1E751D1-A81D-4C69-9F4B-A24D1CDF6D6C}">
            <xm:f>'FX Card'!$F$1=4</xm:f>
            <x14:dxf>
              <numFmt numFmtId="196" formatCode="[$R$-416]\ #,##0.00"/>
            </x14:dxf>
          </x14:cfRule>
          <x14:cfRule type="expression" priority="2398" id="{A467483C-96BA-4120-A912-FB856800EBEF}">
            <xm:f>'FX Card'!$F$1=3</xm:f>
            <x14:dxf>
              <numFmt numFmtId="173" formatCode="\A\U\ &quot;$&quot;\ #,##0.00"/>
            </x14:dxf>
          </x14:cfRule>
          <x14:cfRule type="expression" priority="2399" id="{429C1D05-0354-4A88-BF40-B19771B9D8FC}">
            <xm:f>'FX Card'!$F$1=2</xm:f>
            <x14:dxf>
              <numFmt numFmtId="186" formatCode="\A\R\ &quot;$&quot;#,##0.00"/>
            </x14:dxf>
          </x14:cfRule>
          <x14:cfRule type="expression" priority="2400" id="{2F42BAD1-CC7B-4446-A464-BAE226141B36}">
            <xm:f>'FX Card'!$F$1=1</xm:f>
            <x14:dxf>
              <numFmt numFmtId="170"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7" formatCode="\R\ #,##0.00"/>
            </x14:dxf>
          </x14:cfRule>
          <x14:cfRule type="expression" priority="2352" id="{4BE42482-314A-4F6F-8121-F6AEA27EEEAB}">
            <xm:f>'FX Card'!$F$1=24</xm:f>
            <x14:dxf>
              <numFmt numFmtId="184" formatCode="\T\W\ &quot;$&quot;\ #,##0.00"/>
            </x14:dxf>
          </x14:cfRule>
          <x14:cfRule type="expression" priority="2353" id="{E2F843A7-2C2B-4AEF-A047-7956358F6BCA}">
            <xm:f>'FX Card'!$F$1=23</xm:f>
            <x14:dxf>
              <numFmt numFmtId="203" formatCode="#,##0.00\ [$₺-41F]"/>
            </x14:dxf>
          </x14:cfRule>
          <x14:cfRule type="expression" priority="2354" id="{B391D816-A406-4F7D-98AA-CF1EE36E1AFE}">
            <xm:f>'FX Card'!$F$1=22</xm:f>
            <x14:dxf>
              <numFmt numFmtId="177" formatCode="\k\r\ #,##0.00"/>
            </x14:dxf>
          </x14:cfRule>
          <x14:cfRule type="expression" priority="2355" id="{6EAA80F6-25CC-4FC6-848A-CDE5FC7A02B0}">
            <xm:f>'FX Card'!$F$1=21</xm:f>
            <x14:dxf>
              <numFmt numFmtId="201" formatCode="\﷼\ #,##0.000"/>
            </x14:dxf>
          </x14:cfRule>
          <x14:cfRule type="expression" priority="2356" id="{4D6D77D3-A6BA-42E1-B209-B1CC3408C473}">
            <xm:f>'FX Card'!$F$1=20</xm:f>
            <x14:dxf>
              <numFmt numFmtId="185" formatCode="\р\у\б\ #,##0.00"/>
            </x14:dxf>
          </x14:cfRule>
          <x14:cfRule type="expression" priority="2357" id="{7486AF52-5980-4C40-A8CE-8795C9C4C424}">
            <xm:f>'FX Card'!$F$1=19</xm:f>
            <x14:dxf>
              <numFmt numFmtId="200" formatCode="\M\X\ &quot;$&quot;\ #,##0.00"/>
            </x14:dxf>
          </x14:cfRule>
          <x14:cfRule type="expression" priority="2358" id="{999B625F-C6DE-480A-BC96-A38DE61128ED}">
            <xm:f>'FX Card'!$F$1=18</xm:f>
            <x14:dxf>
              <numFmt numFmtId="199" formatCode="[$RM-43E]#,##0.00"/>
            </x14:dxf>
          </x14:cfRule>
          <x14:cfRule type="expression" priority="2359" id="{CBEEC973-FF54-40DF-854A-0E6DC9849042}">
            <xm:f>'FX Card'!$F$1=17</xm:f>
            <x14:dxf>
              <numFmt numFmtId="202" formatCode="\N\Z\ &quot;$&quot;\ #,##0.00"/>
            </x14:dxf>
          </x14:cfRule>
          <x14:cfRule type="expression" priority="2360" id="{88E829BE-6F74-47E5-B15F-5BF82E01B347}">
            <xm:f>'FX Card'!$F$1=16</xm:f>
            <x14:dxf>
              <numFmt numFmtId="177" formatCode="\k\r\ #,##0.00"/>
            </x14:dxf>
          </x14:cfRule>
          <x14:cfRule type="expression" priority="2361" id="{4A910B75-258C-443C-8B07-FB8B46434FC4}">
            <xm:f>'FX Card'!$F$1=15</xm:f>
            <x14:dxf>
              <numFmt numFmtId="183" formatCode="[$₩-412]#,##0.00"/>
            </x14:dxf>
          </x14:cfRule>
          <x14:cfRule type="expression" priority="2362" id="{050A7973-6EDC-4078-868B-25666050ABD5}">
            <xm:f>'FX Card'!$F$1=14</xm:f>
            <x14:dxf>
              <numFmt numFmtId="182" formatCode="[$¥-411]#,##0.00"/>
            </x14:dxf>
          </x14:cfRule>
          <x14:cfRule type="expression" priority="2363" id="{85E5BFB4-CE58-46BC-8759-1AB0E883CB89}">
            <xm:f>'FX Card'!$F$1=13</xm:f>
            <x14:dxf>
              <numFmt numFmtId="211" formatCode="[$₹-445]\ #,##0.00"/>
            </x14:dxf>
          </x14:cfRule>
          <x14:cfRule type="expression" priority="2364" id="{664501A6-0E41-4B76-AAA0-1CD7628B72B0}">
            <xm:f>'FX Card'!$F$1=12</xm:f>
            <x14:dxf>
              <numFmt numFmtId="180" formatCode="\R\p\ #,##0.00"/>
            </x14:dxf>
          </x14:cfRule>
          <x14:cfRule type="expression" priority="2365" id="{D0387DAA-B4AC-4E4E-9BB9-9C34619DBC1F}">
            <xm:f>'FX Card'!$F$1=11</xm:f>
            <x14:dxf>
              <numFmt numFmtId="198" formatCode="\H\K\ &quot;$&quot;\ #,##0.00"/>
            </x14:dxf>
          </x14:cfRule>
          <x14:cfRule type="expression" priority="2366" id="{EB485A9D-4F02-4887-8EBF-FF97AB990AEF}">
            <xm:f>'FX Card'!$F$1=10</xm:f>
            <x14:dxf>
              <numFmt numFmtId="179" formatCode="[$£-809]#,##0.00"/>
            </x14:dxf>
          </x14:cfRule>
          <x14:cfRule type="expression" priority="2367" id="{6C8BEF84-FD39-478F-B6A6-550E8F66CDD9}">
            <xm:f>'FX Card'!$F$1=9</xm:f>
            <x14:dxf>
              <numFmt numFmtId="178" formatCode="[$€-2]\ #,##0.00"/>
            </x14:dxf>
          </x14:cfRule>
          <x14:cfRule type="expression" priority="2368" id="{BE2E15C4-E901-4488-9F27-6D0749251935}">
            <xm:f>'FX Card'!$F$1=8</xm:f>
            <x14:dxf>
              <numFmt numFmtId="177" formatCode="\k\r\ #,##0.00"/>
            </x14:dxf>
          </x14:cfRule>
          <x14:cfRule type="expression" priority="2369" id="{68D706D8-D61F-4F6A-8C65-7666803273BD}">
            <xm:f>'FX Card'!$F$1=7</xm:f>
            <x14:dxf>
              <numFmt numFmtId="176" formatCode="[$¥-804]#,##0.00"/>
            </x14:dxf>
          </x14:cfRule>
          <x14:cfRule type="expression" priority="2370" id="{A23F72A4-1F0B-4BD3-A5E8-27B1116EEDD0}">
            <xm:f>'FX Card'!$F$1=6</xm:f>
            <x14:dxf>
              <numFmt numFmtId="175" formatCode="\F\r\ #,##0.00"/>
            </x14:dxf>
          </x14:cfRule>
          <x14:cfRule type="expression" priority="2371" id="{68035888-DA61-4C97-B986-49B75A5615CE}">
            <xm:f>'FX Card'!$F$1=5</xm:f>
            <x14:dxf>
              <numFmt numFmtId="174" formatCode="\C\A\ &quot;$&quot;\ #,##0.00"/>
            </x14:dxf>
          </x14:cfRule>
          <x14:cfRule type="expression" priority="2372" id="{8251B2AC-929E-4695-8462-54E11DD74F68}">
            <xm:f>'FX Card'!$F$1=4</xm:f>
            <x14:dxf>
              <numFmt numFmtId="196" formatCode="[$R$-416]\ #,##0.00"/>
            </x14:dxf>
          </x14:cfRule>
          <x14:cfRule type="expression" priority="2373" id="{14B12A3F-760D-4F44-93C0-B39530333184}">
            <xm:f>'FX Card'!$F$1=3</xm:f>
            <x14:dxf>
              <numFmt numFmtId="173" formatCode="\A\U\ &quot;$&quot;\ #,##0.00"/>
            </x14:dxf>
          </x14:cfRule>
          <x14:cfRule type="expression" priority="2374" id="{F4BC8F02-C114-4D32-B0FA-71ACEC3E6179}">
            <xm:f>'FX Card'!$F$1=2</xm:f>
            <x14:dxf>
              <numFmt numFmtId="186" formatCode="\A\R\ &quot;$&quot;#,##0.00"/>
            </x14:dxf>
          </x14:cfRule>
          <x14:cfRule type="expression" priority="2375" id="{41014190-BB70-40B2-B611-37EDD322BC4D}">
            <xm:f>'FX Card'!$F$1=1</xm:f>
            <x14:dxf>
              <numFmt numFmtId="170"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7" formatCode="\R\ #,##0.00"/>
            </x14:dxf>
          </x14:cfRule>
          <x14:cfRule type="expression" priority="2327" id="{44C7A9B0-A278-427D-ADE7-0F0548F7DCB6}">
            <xm:f>'FX Card'!$F$1=24</xm:f>
            <x14:dxf>
              <numFmt numFmtId="184" formatCode="\T\W\ &quot;$&quot;\ #,##0.00"/>
            </x14:dxf>
          </x14:cfRule>
          <x14:cfRule type="expression" priority="2328" id="{0258FF43-9371-4CF3-BF7A-D7A4F3FFADF2}">
            <xm:f>'FX Card'!$F$1=23</xm:f>
            <x14:dxf>
              <numFmt numFmtId="203" formatCode="#,##0.00\ [$₺-41F]"/>
            </x14:dxf>
          </x14:cfRule>
          <x14:cfRule type="expression" priority="2329" id="{CEF79CE0-F6DA-4A12-BBE2-271BCF3187DA}">
            <xm:f>'FX Card'!$F$1=22</xm:f>
            <x14:dxf>
              <numFmt numFmtId="177" formatCode="\k\r\ #,##0.00"/>
            </x14:dxf>
          </x14:cfRule>
          <x14:cfRule type="expression" priority="2330" id="{785FBEB6-A6F9-4EF0-A923-FCB754056A73}">
            <xm:f>'FX Card'!$F$1=21</xm:f>
            <x14:dxf>
              <numFmt numFmtId="201" formatCode="\﷼\ #,##0.000"/>
            </x14:dxf>
          </x14:cfRule>
          <x14:cfRule type="expression" priority="2331" id="{CE6CC71E-C18A-4CA4-A67D-6283297CA33E}">
            <xm:f>'FX Card'!$F$1=20</xm:f>
            <x14:dxf>
              <numFmt numFmtId="185" formatCode="\р\у\б\ #,##0.00"/>
            </x14:dxf>
          </x14:cfRule>
          <x14:cfRule type="expression" priority="2332" id="{12690069-CE00-4354-8C5F-C2F5EC2197BE}">
            <xm:f>'FX Card'!$F$1=19</xm:f>
            <x14:dxf>
              <numFmt numFmtId="200" formatCode="\M\X\ &quot;$&quot;\ #,##0.00"/>
            </x14:dxf>
          </x14:cfRule>
          <x14:cfRule type="expression" priority="2333" id="{5B3E3B00-C49D-45A3-BE83-B1F5EF83353D}">
            <xm:f>'FX Card'!$F$1=18</xm:f>
            <x14:dxf>
              <numFmt numFmtId="199" formatCode="[$RM-43E]#,##0.00"/>
            </x14:dxf>
          </x14:cfRule>
          <x14:cfRule type="expression" priority="2334" id="{F39E55B9-3295-40F1-BC74-D3955EBB1BF4}">
            <xm:f>'FX Card'!$F$1=17</xm:f>
            <x14:dxf>
              <numFmt numFmtId="202" formatCode="\N\Z\ &quot;$&quot;\ #,##0.00"/>
            </x14:dxf>
          </x14:cfRule>
          <x14:cfRule type="expression" priority="2335" id="{C0EE3AA3-B542-4361-8656-BA7AC6019C3B}">
            <xm:f>'FX Card'!$F$1=16</xm:f>
            <x14:dxf>
              <numFmt numFmtId="177" formatCode="\k\r\ #,##0.00"/>
            </x14:dxf>
          </x14:cfRule>
          <x14:cfRule type="expression" priority="2336" id="{7C581695-A000-4DD8-92F4-03D357333834}">
            <xm:f>'FX Card'!$F$1=15</xm:f>
            <x14:dxf>
              <numFmt numFmtId="183" formatCode="[$₩-412]#,##0.00"/>
            </x14:dxf>
          </x14:cfRule>
          <x14:cfRule type="expression" priority="2337" id="{793709B5-D2C9-4D12-9F12-68C9B329DF76}">
            <xm:f>'FX Card'!$F$1=14</xm:f>
            <x14:dxf>
              <numFmt numFmtId="182" formatCode="[$¥-411]#,##0.00"/>
            </x14:dxf>
          </x14:cfRule>
          <x14:cfRule type="expression" priority="2338" id="{3A967F91-A998-4558-8B2D-5841D8F792E1}">
            <xm:f>'FX Card'!$F$1=13</xm:f>
            <x14:dxf>
              <numFmt numFmtId="211" formatCode="[$₹-445]\ #,##0.00"/>
            </x14:dxf>
          </x14:cfRule>
          <x14:cfRule type="expression" priority="2339" id="{B7BCB0A4-F758-465A-B53C-847F12B3E962}">
            <xm:f>'FX Card'!$F$1=12</xm:f>
            <x14:dxf>
              <numFmt numFmtId="180" formatCode="\R\p\ #,##0.00"/>
            </x14:dxf>
          </x14:cfRule>
          <x14:cfRule type="expression" priority="2340" id="{E4CABA75-B4AD-43E4-8597-B73AC3779EF8}">
            <xm:f>'FX Card'!$F$1=11</xm:f>
            <x14:dxf>
              <numFmt numFmtId="198" formatCode="\H\K\ &quot;$&quot;\ #,##0.00"/>
            </x14:dxf>
          </x14:cfRule>
          <x14:cfRule type="expression" priority="2341" id="{12AEA015-D677-41CA-81A9-8DD3119FAB43}">
            <xm:f>'FX Card'!$F$1=10</xm:f>
            <x14:dxf>
              <numFmt numFmtId="179" formatCode="[$£-809]#,##0.00"/>
            </x14:dxf>
          </x14:cfRule>
          <x14:cfRule type="expression" priority="2342" id="{DA53B9AE-F1FB-4510-80C6-5E6CB070041A}">
            <xm:f>'FX Card'!$F$1=9</xm:f>
            <x14:dxf>
              <numFmt numFmtId="178" formatCode="[$€-2]\ #,##0.00"/>
            </x14:dxf>
          </x14:cfRule>
          <x14:cfRule type="expression" priority="2343" id="{B73F6524-A3D8-4882-A94B-A791FC772C4D}">
            <xm:f>'FX Card'!$F$1=8</xm:f>
            <x14:dxf>
              <numFmt numFmtId="177" formatCode="\k\r\ #,##0.00"/>
            </x14:dxf>
          </x14:cfRule>
          <x14:cfRule type="expression" priority="2344" id="{60EAF056-A5D7-4A28-A9E2-27C6D666F64D}">
            <xm:f>'FX Card'!$F$1=7</xm:f>
            <x14:dxf>
              <numFmt numFmtId="176" formatCode="[$¥-804]#,##0.00"/>
            </x14:dxf>
          </x14:cfRule>
          <x14:cfRule type="expression" priority="2345" id="{9896F054-D7E8-48C8-84F2-8C3FCFB18A6C}">
            <xm:f>'FX Card'!$F$1=6</xm:f>
            <x14:dxf>
              <numFmt numFmtId="175" formatCode="\F\r\ #,##0.00"/>
            </x14:dxf>
          </x14:cfRule>
          <x14:cfRule type="expression" priority="2346" id="{BC84E7C6-C01A-46C6-A6C7-01822622803A}">
            <xm:f>'FX Card'!$F$1=5</xm:f>
            <x14:dxf>
              <numFmt numFmtId="174" formatCode="\C\A\ &quot;$&quot;\ #,##0.00"/>
            </x14:dxf>
          </x14:cfRule>
          <x14:cfRule type="expression" priority="2347" id="{D10C4A76-48A8-40EF-BFCB-E5AD3A6D9FAD}">
            <xm:f>'FX Card'!$F$1=4</xm:f>
            <x14:dxf>
              <numFmt numFmtId="196" formatCode="[$R$-416]\ #,##0.00"/>
            </x14:dxf>
          </x14:cfRule>
          <x14:cfRule type="expression" priority="2348" id="{B43988AF-9770-4AA7-B3F6-4125E2FF1DE0}">
            <xm:f>'FX Card'!$F$1=3</xm:f>
            <x14:dxf>
              <numFmt numFmtId="173" formatCode="\A\U\ &quot;$&quot;\ #,##0.00"/>
            </x14:dxf>
          </x14:cfRule>
          <x14:cfRule type="expression" priority="2349" id="{BA82D916-B769-413A-8FE2-EEB76DBBD541}">
            <xm:f>'FX Card'!$F$1=2</xm:f>
            <x14:dxf>
              <numFmt numFmtId="186" formatCode="\A\R\ &quot;$&quot;#,##0.00"/>
            </x14:dxf>
          </x14:cfRule>
          <x14:cfRule type="expression" priority="2350" id="{C86EBEB1-B49E-4AE5-843C-F9C747FFAE2F}">
            <xm:f>'FX Card'!$F$1=1</xm:f>
            <x14:dxf>
              <numFmt numFmtId="170"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7" formatCode="\R\ #,##0.00"/>
            </x14:dxf>
          </x14:cfRule>
          <x14:cfRule type="expression" priority="2302" id="{0B85271B-2101-4C52-8C6E-9A8D6F6CD25F}">
            <xm:f>'FX Card'!$F$1=24</xm:f>
            <x14:dxf>
              <numFmt numFmtId="184" formatCode="\T\W\ &quot;$&quot;\ #,##0.00"/>
            </x14:dxf>
          </x14:cfRule>
          <x14:cfRule type="expression" priority="2303" id="{E27D508E-193C-449C-B8E9-C880A9AFFA58}">
            <xm:f>'FX Card'!$F$1=23</xm:f>
            <x14:dxf>
              <numFmt numFmtId="203" formatCode="#,##0.00\ [$₺-41F]"/>
            </x14:dxf>
          </x14:cfRule>
          <x14:cfRule type="expression" priority="2304" id="{889B2FD2-ACBB-4E4D-BD0D-D21C2FE07718}">
            <xm:f>'FX Card'!$F$1=22</xm:f>
            <x14:dxf>
              <numFmt numFmtId="177" formatCode="\k\r\ #,##0.00"/>
            </x14:dxf>
          </x14:cfRule>
          <x14:cfRule type="expression" priority="2305" id="{294DD7E2-243F-46C5-8C55-1345323B63F2}">
            <xm:f>'FX Card'!$F$1=21</xm:f>
            <x14:dxf>
              <numFmt numFmtId="201" formatCode="\﷼\ #,##0.000"/>
            </x14:dxf>
          </x14:cfRule>
          <x14:cfRule type="expression" priority="2306" id="{DE0EFDDE-CB33-4D89-959C-2431FAC94D08}">
            <xm:f>'FX Card'!$F$1=20</xm:f>
            <x14:dxf>
              <numFmt numFmtId="185" formatCode="\р\у\б\ #,##0.00"/>
            </x14:dxf>
          </x14:cfRule>
          <x14:cfRule type="expression" priority="2307" id="{639052D8-9B82-4F10-B321-DADA956C5417}">
            <xm:f>'FX Card'!$F$1=19</xm:f>
            <x14:dxf>
              <numFmt numFmtId="200" formatCode="\M\X\ &quot;$&quot;\ #,##0.00"/>
            </x14:dxf>
          </x14:cfRule>
          <x14:cfRule type="expression" priority="2308" id="{84D29D1E-7DF3-448E-9A07-F8D3929E810F}">
            <xm:f>'FX Card'!$F$1=18</xm:f>
            <x14:dxf>
              <numFmt numFmtId="199" formatCode="[$RM-43E]#,##0.00"/>
            </x14:dxf>
          </x14:cfRule>
          <x14:cfRule type="expression" priority="2309" id="{98672B43-D1A8-4507-8612-1C89B2D2D5F2}">
            <xm:f>'FX Card'!$F$1=17</xm:f>
            <x14:dxf>
              <numFmt numFmtId="202" formatCode="\N\Z\ &quot;$&quot;\ #,##0.00"/>
            </x14:dxf>
          </x14:cfRule>
          <x14:cfRule type="expression" priority="2310" id="{079A84F1-FC24-4BCB-A310-723A1FDFC3EB}">
            <xm:f>'FX Card'!$F$1=16</xm:f>
            <x14:dxf>
              <numFmt numFmtId="177" formatCode="\k\r\ #,##0.00"/>
            </x14:dxf>
          </x14:cfRule>
          <x14:cfRule type="expression" priority="2311" id="{8A4DE8F4-C515-4001-8E2E-F9E10C8EFA7E}">
            <xm:f>'FX Card'!$F$1=15</xm:f>
            <x14:dxf>
              <numFmt numFmtId="183" formatCode="[$₩-412]#,##0.00"/>
            </x14:dxf>
          </x14:cfRule>
          <x14:cfRule type="expression" priority="2312" id="{2B29CD4C-9416-433B-BAC2-AA022A575974}">
            <xm:f>'FX Card'!$F$1=14</xm:f>
            <x14:dxf>
              <numFmt numFmtId="182" formatCode="[$¥-411]#,##0.00"/>
            </x14:dxf>
          </x14:cfRule>
          <x14:cfRule type="expression" priority="2313" id="{CFD8AA42-A65D-4F8F-9E19-4CD6438E2448}">
            <xm:f>'FX Card'!$F$1=13</xm:f>
            <x14:dxf>
              <numFmt numFmtId="211" formatCode="[$₹-445]\ #,##0.00"/>
            </x14:dxf>
          </x14:cfRule>
          <x14:cfRule type="expression" priority="2314" id="{E7C8E9B6-50FC-4DCB-850F-35D86D27F8C2}">
            <xm:f>'FX Card'!$F$1=12</xm:f>
            <x14:dxf>
              <numFmt numFmtId="180" formatCode="\R\p\ #,##0.00"/>
            </x14:dxf>
          </x14:cfRule>
          <x14:cfRule type="expression" priority="2315" id="{91F905B4-B2BE-44FA-A04A-D9ED9718A59E}">
            <xm:f>'FX Card'!$F$1=11</xm:f>
            <x14:dxf>
              <numFmt numFmtId="198" formatCode="\H\K\ &quot;$&quot;\ #,##0.00"/>
            </x14:dxf>
          </x14:cfRule>
          <x14:cfRule type="expression" priority="2316" id="{6C06CCF3-7672-486E-9724-8F9BA95743FD}">
            <xm:f>'FX Card'!$F$1=10</xm:f>
            <x14:dxf>
              <numFmt numFmtId="179" formatCode="[$£-809]#,##0.00"/>
            </x14:dxf>
          </x14:cfRule>
          <x14:cfRule type="expression" priority="2317" id="{A04690D1-E3F6-4B11-A8C6-74D7EB3D131F}">
            <xm:f>'FX Card'!$F$1=9</xm:f>
            <x14:dxf>
              <numFmt numFmtId="178" formatCode="[$€-2]\ #,##0.00"/>
            </x14:dxf>
          </x14:cfRule>
          <x14:cfRule type="expression" priority="2318" id="{B41E7BA2-3A52-430E-86AC-03BFA4DD9582}">
            <xm:f>'FX Card'!$F$1=8</xm:f>
            <x14:dxf>
              <numFmt numFmtId="177" formatCode="\k\r\ #,##0.00"/>
            </x14:dxf>
          </x14:cfRule>
          <x14:cfRule type="expression" priority="2319" id="{01BA6A2A-92EF-49B1-A940-779C40033BCB}">
            <xm:f>'FX Card'!$F$1=7</xm:f>
            <x14:dxf>
              <numFmt numFmtId="176" formatCode="[$¥-804]#,##0.00"/>
            </x14:dxf>
          </x14:cfRule>
          <x14:cfRule type="expression" priority="2320" id="{7F64EC58-104C-4161-AB2F-9FBEEF73A72E}">
            <xm:f>'FX Card'!$F$1=6</xm:f>
            <x14:dxf>
              <numFmt numFmtId="175" formatCode="\F\r\ #,##0.00"/>
            </x14:dxf>
          </x14:cfRule>
          <x14:cfRule type="expression" priority="2321" id="{FE8745C5-A33F-424D-9B01-F3F56C326FB8}">
            <xm:f>'FX Card'!$F$1=5</xm:f>
            <x14:dxf>
              <numFmt numFmtId="174" formatCode="\C\A\ &quot;$&quot;\ #,##0.00"/>
            </x14:dxf>
          </x14:cfRule>
          <x14:cfRule type="expression" priority="2322" id="{E441AC2A-921E-4BA0-AEBC-CA4A2998E851}">
            <xm:f>'FX Card'!$F$1=4</xm:f>
            <x14:dxf>
              <numFmt numFmtId="196" formatCode="[$R$-416]\ #,##0.00"/>
            </x14:dxf>
          </x14:cfRule>
          <x14:cfRule type="expression" priority="2323" id="{28358D22-DFDE-4CF1-A573-CDBB9BBBAC7C}">
            <xm:f>'FX Card'!$F$1=3</xm:f>
            <x14:dxf>
              <numFmt numFmtId="173" formatCode="\A\U\ &quot;$&quot;\ #,##0.00"/>
            </x14:dxf>
          </x14:cfRule>
          <x14:cfRule type="expression" priority="2324" id="{718F720A-9823-4B12-8437-9AFC8CEBFD0C}">
            <xm:f>'FX Card'!$F$1=2</xm:f>
            <x14:dxf>
              <numFmt numFmtId="186" formatCode="\A\R\ &quot;$&quot;#,##0.00"/>
            </x14:dxf>
          </x14:cfRule>
          <x14:cfRule type="expression" priority="2325" id="{5CF9395E-BCB9-4ED8-9AD0-9B73E03A636E}">
            <xm:f>'FX Card'!$F$1=1</xm:f>
            <x14:dxf>
              <numFmt numFmtId="170"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7" formatCode="\R\ #,##0.00"/>
            </x14:dxf>
          </x14:cfRule>
          <x14:cfRule type="expression" priority="2277" id="{860C0F3A-970D-46C1-A21C-BFEA26C5A31F}">
            <xm:f>'FX Card'!$F$1=24</xm:f>
            <x14:dxf>
              <numFmt numFmtId="184" formatCode="\T\W\ &quot;$&quot;\ #,##0.00"/>
            </x14:dxf>
          </x14:cfRule>
          <x14:cfRule type="expression" priority="2278" id="{28F34E23-34B4-4A2F-A96D-12FCE0C2C64D}">
            <xm:f>'FX Card'!$F$1=23</xm:f>
            <x14:dxf>
              <numFmt numFmtId="203" formatCode="#,##0.00\ [$₺-41F]"/>
            </x14:dxf>
          </x14:cfRule>
          <x14:cfRule type="expression" priority="2279" id="{DF2694F9-4D45-49A3-9D98-0C621576802F}">
            <xm:f>'FX Card'!$F$1=22</xm:f>
            <x14:dxf>
              <numFmt numFmtId="177" formatCode="\k\r\ #,##0.00"/>
            </x14:dxf>
          </x14:cfRule>
          <x14:cfRule type="expression" priority="2280" id="{348E5804-7144-42A4-B0A6-98915EC59C53}">
            <xm:f>'FX Card'!$F$1=21</xm:f>
            <x14:dxf>
              <numFmt numFmtId="201" formatCode="\﷼\ #,##0.000"/>
            </x14:dxf>
          </x14:cfRule>
          <x14:cfRule type="expression" priority="2281" id="{06FECD93-DBD0-4096-8111-F1F308E75D0F}">
            <xm:f>'FX Card'!$F$1=20</xm:f>
            <x14:dxf>
              <numFmt numFmtId="185" formatCode="\р\у\б\ #,##0.00"/>
            </x14:dxf>
          </x14:cfRule>
          <x14:cfRule type="expression" priority="2282" id="{2FCF4FA6-1741-485C-B516-6F94F16769D1}">
            <xm:f>'FX Card'!$F$1=19</xm:f>
            <x14:dxf>
              <numFmt numFmtId="200" formatCode="\M\X\ &quot;$&quot;\ #,##0.00"/>
            </x14:dxf>
          </x14:cfRule>
          <x14:cfRule type="expression" priority="2283" id="{D66211CA-6863-47EE-B920-CA97A165EF49}">
            <xm:f>'FX Card'!$F$1=18</xm:f>
            <x14:dxf>
              <numFmt numFmtId="199" formatCode="[$RM-43E]#,##0.00"/>
            </x14:dxf>
          </x14:cfRule>
          <x14:cfRule type="expression" priority="2284" id="{74F8123F-3F4E-4833-8E71-E7B14BD02741}">
            <xm:f>'FX Card'!$F$1=17</xm:f>
            <x14:dxf>
              <numFmt numFmtId="202" formatCode="\N\Z\ &quot;$&quot;\ #,##0.00"/>
            </x14:dxf>
          </x14:cfRule>
          <x14:cfRule type="expression" priority="2285" id="{AA556457-1013-4F51-9D61-B0C38F4ABCFB}">
            <xm:f>'FX Card'!$F$1=16</xm:f>
            <x14:dxf>
              <numFmt numFmtId="177" formatCode="\k\r\ #,##0.00"/>
            </x14:dxf>
          </x14:cfRule>
          <x14:cfRule type="expression" priority="2286" id="{F6144B34-2D67-4A5A-9FC2-3EF9AE52A17F}">
            <xm:f>'FX Card'!$F$1=15</xm:f>
            <x14:dxf>
              <numFmt numFmtId="183" formatCode="[$₩-412]#,##0.00"/>
            </x14:dxf>
          </x14:cfRule>
          <x14:cfRule type="expression" priority="2287" id="{715E45C1-10B5-4364-8863-06C9D2C8F581}">
            <xm:f>'FX Card'!$F$1=14</xm:f>
            <x14:dxf>
              <numFmt numFmtId="182" formatCode="[$¥-411]#,##0.00"/>
            </x14:dxf>
          </x14:cfRule>
          <x14:cfRule type="expression" priority="2288" id="{F761CB88-AA68-429A-B91A-29F91F555777}">
            <xm:f>'FX Card'!$F$1=13</xm:f>
            <x14:dxf>
              <numFmt numFmtId="211" formatCode="[$₹-445]\ #,##0.00"/>
            </x14:dxf>
          </x14:cfRule>
          <x14:cfRule type="expression" priority="2289" id="{5DCE6D0A-B92D-4DD4-84FF-FA3A6F35D862}">
            <xm:f>'FX Card'!$F$1=12</xm:f>
            <x14:dxf>
              <numFmt numFmtId="180" formatCode="\R\p\ #,##0.00"/>
            </x14:dxf>
          </x14:cfRule>
          <x14:cfRule type="expression" priority="2290" id="{D59996EE-DEAA-41D4-8407-449AB14AF4BD}">
            <xm:f>'FX Card'!$F$1=11</xm:f>
            <x14:dxf>
              <numFmt numFmtId="198" formatCode="\H\K\ &quot;$&quot;\ #,##0.00"/>
            </x14:dxf>
          </x14:cfRule>
          <x14:cfRule type="expression" priority="2291" id="{718D1BB7-CA86-4C98-ACDF-B911E6CC3D91}">
            <xm:f>'FX Card'!$F$1=10</xm:f>
            <x14:dxf>
              <numFmt numFmtId="179" formatCode="[$£-809]#,##0.00"/>
            </x14:dxf>
          </x14:cfRule>
          <x14:cfRule type="expression" priority="2292" id="{188D4947-178C-4A46-92D7-253532B36242}">
            <xm:f>'FX Card'!$F$1=9</xm:f>
            <x14:dxf>
              <numFmt numFmtId="178" formatCode="[$€-2]\ #,##0.00"/>
            </x14:dxf>
          </x14:cfRule>
          <x14:cfRule type="expression" priority="2293" id="{565A0453-22B6-45A8-BFE1-BAEFA24AA781}">
            <xm:f>'FX Card'!$F$1=8</xm:f>
            <x14:dxf>
              <numFmt numFmtId="177" formatCode="\k\r\ #,##0.00"/>
            </x14:dxf>
          </x14:cfRule>
          <x14:cfRule type="expression" priority="2294" id="{5D4D892A-52B8-458E-AD33-5D21922AD3D7}">
            <xm:f>'FX Card'!$F$1=7</xm:f>
            <x14:dxf>
              <numFmt numFmtId="176" formatCode="[$¥-804]#,##0.00"/>
            </x14:dxf>
          </x14:cfRule>
          <x14:cfRule type="expression" priority="2295" id="{CA4262F6-DEAF-4657-ACB3-429F029C2363}">
            <xm:f>'FX Card'!$F$1=6</xm:f>
            <x14:dxf>
              <numFmt numFmtId="175" formatCode="\F\r\ #,##0.00"/>
            </x14:dxf>
          </x14:cfRule>
          <x14:cfRule type="expression" priority="2296" id="{2D5A8146-3C98-4982-A826-937E88EFBD2D}">
            <xm:f>'FX Card'!$F$1=5</xm:f>
            <x14:dxf>
              <numFmt numFmtId="174" formatCode="\C\A\ &quot;$&quot;\ #,##0.00"/>
            </x14:dxf>
          </x14:cfRule>
          <x14:cfRule type="expression" priority="2297" id="{C1F07599-19BF-4371-AD50-08CA73913C95}">
            <xm:f>'FX Card'!$F$1=4</xm:f>
            <x14:dxf>
              <numFmt numFmtId="196" formatCode="[$R$-416]\ #,##0.00"/>
            </x14:dxf>
          </x14:cfRule>
          <x14:cfRule type="expression" priority="2298" id="{84874B62-EF6A-498E-AB76-5021676918E8}">
            <xm:f>'FX Card'!$F$1=3</xm:f>
            <x14:dxf>
              <numFmt numFmtId="173" formatCode="\A\U\ &quot;$&quot;\ #,##0.00"/>
            </x14:dxf>
          </x14:cfRule>
          <x14:cfRule type="expression" priority="2299" id="{8B6BB40F-5963-4339-AD06-615DADC7951D}">
            <xm:f>'FX Card'!$F$1=2</xm:f>
            <x14:dxf>
              <numFmt numFmtId="186" formatCode="\A\R\ &quot;$&quot;#,##0.00"/>
            </x14:dxf>
          </x14:cfRule>
          <x14:cfRule type="expression" priority="2300" id="{747E88BB-0814-48FB-8DDB-85EA985DDD97}">
            <xm:f>'FX Card'!$F$1=1</xm:f>
            <x14:dxf>
              <numFmt numFmtId="170"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7" formatCode="\R\ #,##0.00"/>
            </x14:dxf>
          </x14:cfRule>
          <x14:cfRule type="expression" priority="2152" id="{19FF1D3F-83EB-415B-A2B6-4BB80C55A666}">
            <xm:f>'FX Card'!$F$1=24</xm:f>
            <x14:dxf>
              <numFmt numFmtId="184" formatCode="\T\W\ &quot;$&quot;\ #,##0.00"/>
            </x14:dxf>
          </x14:cfRule>
          <x14:cfRule type="expression" priority="2153" id="{BA7B3127-3564-44FD-BA3E-BD941B5B7CCA}">
            <xm:f>'FX Card'!$F$1=23</xm:f>
            <x14:dxf>
              <numFmt numFmtId="203" formatCode="#,##0.00\ [$₺-41F]"/>
            </x14:dxf>
          </x14:cfRule>
          <x14:cfRule type="expression" priority="2154" id="{280F58EA-488A-41CE-85D8-99DEDF127C3B}">
            <xm:f>'FX Card'!$F$1=22</xm:f>
            <x14:dxf>
              <numFmt numFmtId="177" formatCode="\k\r\ #,##0.00"/>
            </x14:dxf>
          </x14:cfRule>
          <x14:cfRule type="expression" priority="2155" id="{169A8B6A-4ADB-47A9-893E-83D2E5550983}">
            <xm:f>'FX Card'!$F$1=21</xm:f>
            <x14:dxf>
              <numFmt numFmtId="201" formatCode="\﷼\ #,##0.000"/>
            </x14:dxf>
          </x14:cfRule>
          <x14:cfRule type="expression" priority="2156" id="{98EB9E63-6654-4048-BE27-8199BA71DF23}">
            <xm:f>'FX Card'!$F$1=20</xm:f>
            <x14:dxf>
              <numFmt numFmtId="185" formatCode="\р\у\б\ #,##0.00"/>
            </x14:dxf>
          </x14:cfRule>
          <x14:cfRule type="expression" priority="2157" id="{889C03DC-547F-4014-ACBF-4CC72A49687D}">
            <xm:f>'FX Card'!$F$1=19</xm:f>
            <x14:dxf>
              <numFmt numFmtId="200" formatCode="\M\X\ &quot;$&quot;\ #,##0.00"/>
            </x14:dxf>
          </x14:cfRule>
          <x14:cfRule type="expression" priority="2158" id="{D25F67C6-CE4B-4E88-9E2C-A42878BB2EB9}">
            <xm:f>'FX Card'!$F$1=18</xm:f>
            <x14:dxf>
              <numFmt numFmtId="199" formatCode="[$RM-43E]#,##0.00"/>
            </x14:dxf>
          </x14:cfRule>
          <x14:cfRule type="expression" priority="2159" id="{542DAEFC-4E30-459F-8010-5F67B42A8AD3}">
            <xm:f>'FX Card'!$F$1=17</xm:f>
            <x14:dxf>
              <numFmt numFmtId="202" formatCode="\N\Z\ &quot;$&quot;\ #,##0.00"/>
            </x14:dxf>
          </x14:cfRule>
          <x14:cfRule type="expression" priority="2160" id="{1487E980-E94A-4DE7-AB64-933D0AF83012}">
            <xm:f>'FX Card'!$F$1=16</xm:f>
            <x14:dxf>
              <numFmt numFmtId="177" formatCode="\k\r\ #,##0.00"/>
            </x14:dxf>
          </x14:cfRule>
          <x14:cfRule type="expression" priority="2161" id="{7624CD5B-A040-48D4-BF0D-BF17F6AD776A}">
            <xm:f>'FX Card'!$F$1=15</xm:f>
            <x14:dxf>
              <numFmt numFmtId="183" formatCode="[$₩-412]#,##0.00"/>
            </x14:dxf>
          </x14:cfRule>
          <x14:cfRule type="expression" priority="2162" id="{88CD8431-B26D-4B87-82F5-2E72A3F439E9}">
            <xm:f>'FX Card'!$F$1=14</xm:f>
            <x14:dxf>
              <numFmt numFmtId="182" formatCode="[$¥-411]#,##0.00"/>
            </x14:dxf>
          </x14:cfRule>
          <x14:cfRule type="expression" priority="2163" id="{E3B38903-EB62-4831-BA8B-16D1960406D7}">
            <xm:f>'FX Card'!$F$1=13</xm:f>
            <x14:dxf>
              <numFmt numFmtId="211" formatCode="[$₹-445]\ #,##0.00"/>
            </x14:dxf>
          </x14:cfRule>
          <x14:cfRule type="expression" priority="2164" id="{179D26B0-D4D4-4A1E-8D5A-3A3AE3FA2435}">
            <xm:f>'FX Card'!$F$1=12</xm:f>
            <x14:dxf>
              <numFmt numFmtId="180" formatCode="\R\p\ #,##0.00"/>
            </x14:dxf>
          </x14:cfRule>
          <x14:cfRule type="expression" priority="2165" id="{E07EB1EC-B72C-44B0-A43E-E8258D085FA2}">
            <xm:f>'FX Card'!$F$1=11</xm:f>
            <x14:dxf>
              <numFmt numFmtId="198" formatCode="\H\K\ &quot;$&quot;\ #,##0.00"/>
            </x14:dxf>
          </x14:cfRule>
          <x14:cfRule type="expression" priority="2166" id="{061924CB-0869-4573-91C5-0E30E6621908}">
            <xm:f>'FX Card'!$F$1=10</xm:f>
            <x14:dxf>
              <numFmt numFmtId="179" formatCode="[$£-809]#,##0.00"/>
            </x14:dxf>
          </x14:cfRule>
          <x14:cfRule type="expression" priority="2167" id="{B2499A3B-C897-4761-B734-A894070D34F5}">
            <xm:f>'FX Card'!$F$1=9</xm:f>
            <x14:dxf>
              <numFmt numFmtId="178" formatCode="[$€-2]\ #,##0.00"/>
            </x14:dxf>
          </x14:cfRule>
          <x14:cfRule type="expression" priority="2168" id="{C9AF8366-FB50-4EF6-A3C8-5E6BD57C584D}">
            <xm:f>'FX Card'!$F$1=8</xm:f>
            <x14:dxf>
              <numFmt numFmtId="177" formatCode="\k\r\ #,##0.00"/>
            </x14:dxf>
          </x14:cfRule>
          <x14:cfRule type="expression" priority="2169" id="{332AD5BC-E5B3-482C-9359-4B6DFBF76ADE}">
            <xm:f>'FX Card'!$F$1=7</xm:f>
            <x14:dxf>
              <numFmt numFmtId="176" formatCode="[$¥-804]#,##0.00"/>
            </x14:dxf>
          </x14:cfRule>
          <x14:cfRule type="expression" priority="2170" id="{4539038A-C9EF-4C6E-879C-919A49814E2C}">
            <xm:f>'FX Card'!$F$1=6</xm:f>
            <x14:dxf>
              <numFmt numFmtId="175" formatCode="\F\r\ #,##0.00"/>
            </x14:dxf>
          </x14:cfRule>
          <x14:cfRule type="expression" priority="2171" id="{7F677EA3-64BB-4DB7-98FD-66326376E319}">
            <xm:f>'FX Card'!$F$1=5</xm:f>
            <x14:dxf>
              <numFmt numFmtId="174" formatCode="\C\A\ &quot;$&quot;\ #,##0.00"/>
            </x14:dxf>
          </x14:cfRule>
          <x14:cfRule type="expression" priority="2172" id="{A346B05B-EFAA-4054-8447-B9A018275E03}">
            <xm:f>'FX Card'!$F$1=4</xm:f>
            <x14:dxf>
              <numFmt numFmtId="196" formatCode="[$R$-416]\ #,##0.00"/>
            </x14:dxf>
          </x14:cfRule>
          <x14:cfRule type="expression" priority="2173" id="{20F72F43-7979-4923-82F5-BCE73086040B}">
            <xm:f>'FX Card'!$F$1=3</xm:f>
            <x14:dxf>
              <numFmt numFmtId="173" formatCode="\A\U\ &quot;$&quot;\ #,##0.00"/>
            </x14:dxf>
          </x14:cfRule>
          <x14:cfRule type="expression" priority="2174" id="{F84D2096-4846-4444-AE2C-E22AED17C883}">
            <xm:f>'FX Card'!$F$1=2</xm:f>
            <x14:dxf>
              <numFmt numFmtId="186" formatCode="\A\R\ &quot;$&quot;#,##0.00"/>
            </x14:dxf>
          </x14:cfRule>
          <x14:cfRule type="expression" priority="2175" id="{B9A9C988-E965-4E53-9990-D0B95C97DDEF}">
            <xm:f>'FX Card'!$F$1=1</xm:f>
            <x14:dxf>
              <numFmt numFmtId="170"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7" formatCode="\R\ #,##0.00"/>
            </x14:dxf>
          </x14:cfRule>
          <x14:cfRule type="expression" priority="2252" id="{3C4CD25E-1A28-4A91-B2FA-3B638E377DBD}">
            <xm:f>'FX Card'!$F$1=24</xm:f>
            <x14:dxf>
              <numFmt numFmtId="184" formatCode="\T\W\ &quot;$&quot;\ #,##0.00"/>
            </x14:dxf>
          </x14:cfRule>
          <x14:cfRule type="expression" priority="2253" id="{FD9AB760-DE60-4A9E-9B64-22B985F42190}">
            <xm:f>'FX Card'!$F$1=23</xm:f>
            <x14:dxf>
              <numFmt numFmtId="203" formatCode="#,##0.00\ [$₺-41F]"/>
            </x14:dxf>
          </x14:cfRule>
          <x14:cfRule type="expression" priority="2254" id="{9AC70974-6ED0-4EB4-9E4D-9716F6CF042E}">
            <xm:f>'FX Card'!$F$1=22</xm:f>
            <x14:dxf>
              <numFmt numFmtId="177" formatCode="\k\r\ #,##0.00"/>
            </x14:dxf>
          </x14:cfRule>
          <x14:cfRule type="expression" priority="2255" id="{A6ED3CDD-39F4-4221-8961-3A78EA1899A1}">
            <xm:f>'FX Card'!$F$1=21</xm:f>
            <x14:dxf>
              <numFmt numFmtId="201" formatCode="\﷼\ #,##0.000"/>
            </x14:dxf>
          </x14:cfRule>
          <x14:cfRule type="expression" priority="2256" id="{60BF0726-DEBD-4749-B5D0-AB81486F590A}">
            <xm:f>'FX Card'!$F$1=20</xm:f>
            <x14:dxf>
              <numFmt numFmtId="185" formatCode="\р\у\б\ #,##0.00"/>
            </x14:dxf>
          </x14:cfRule>
          <x14:cfRule type="expression" priority="2257" id="{D141F315-BA98-4AB4-8376-30417A5DE095}">
            <xm:f>'FX Card'!$F$1=19</xm:f>
            <x14:dxf>
              <numFmt numFmtId="200" formatCode="\M\X\ &quot;$&quot;\ #,##0.00"/>
            </x14:dxf>
          </x14:cfRule>
          <x14:cfRule type="expression" priority="2258" id="{BBF58683-8670-4A7C-9828-3ECCE1EF64AB}">
            <xm:f>'FX Card'!$F$1=18</xm:f>
            <x14:dxf>
              <numFmt numFmtId="199" formatCode="[$RM-43E]#,##0.00"/>
            </x14:dxf>
          </x14:cfRule>
          <x14:cfRule type="expression" priority="2259" id="{0E38D8BC-AA13-46A5-A255-BC3049F28324}">
            <xm:f>'FX Card'!$F$1=17</xm:f>
            <x14:dxf>
              <numFmt numFmtId="202" formatCode="\N\Z\ &quot;$&quot;\ #,##0.00"/>
            </x14:dxf>
          </x14:cfRule>
          <x14:cfRule type="expression" priority="2260" id="{A3F0D865-3CA1-4D6F-A76D-EABD2AD39D93}">
            <xm:f>'FX Card'!$F$1=16</xm:f>
            <x14:dxf>
              <numFmt numFmtId="177" formatCode="\k\r\ #,##0.00"/>
            </x14:dxf>
          </x14:cfRule>
          <x14:cfRule type="expression" priority="2261" id="{A3AA3926-2EBF-4D2A-B8F6-0351FDE45884}">
            <xm:f>'FX Card'!$F$1=15</xm:f>
            <x14:dxf>
              <numFmt numFmtId="183" formatCode="[$₩-412]#,##0.00"/>
            </x14:dxf>
          </x14:cfRule>
          <x14:cfRule type="expression" priority="2262" id="{F2BD8430-9400-4213-91A2-889976F0BC51}">
            <xm:f>'FX Card'!$F$1=14</xm:f>
            <x14:dxf>
              <numFmt numFmtId="182" formatCode="[$¥-411]#,##0.00"/>
            </x14:dxf>
          </x14:cfRule>
          <x14:cfRule type="expression" priority="2263" id="{A29F6EB1-5513-4ABF-B43D-09D504CFC70F}">
            <xm:f>'FX Card'!$F$1=13</xm:f>
            <x14:dxf>
              <numFmt numFmtId="211" formatCode="[$₹-445]\ #,##0.00"/>
            </x14:dxf>
          </x14:cfRule>
          <x14:cfRule type="expression" priority="2264" id="{E88ACBFA-156E-4C8F-B727-412E6DE61ECE}">
            <xm:f>'FX Card'!$F$1=12</xm:f>
            <x14:dxf>
              <numFmt numFmtId="180" formatCode="\R\p\ #,##0.00"/>
            </x14:dxf>
          </x14:cfRule>
          <x14:cfRule type="expression" priority="2265" id="{2B2EC9AC-6ECC-4480-A9EA-28B5252D8793}">
            <xm:f>'FX Card'!$F$1=11</xm:f>
            <x14:dxf>
              <numFmt numFmtId="198" formatCode="\H\K\ &quot;$&quot;\ #,##0.00"/>
            </x14:dxf>
          </x14:cfRule>
          <x14:cfRule type="expression" priority="2266" id="{E4938B60-C213-40DA-BE53-1643404194D1}">
            <xm:f>'FX Card'!$F$1=10</xm:f>
            <x14:dxf>
              <numFmt numFmtId="179" formatCode="[$£-809]#,##0.00"/>
            </x14:dxf>
          </x14:cfRule>
          <x14:cfRule type="expression" priority="2267" id="{C2313B4A-0831-4D4B-B9DF-C1C9ABD27A82}">
            <xm:f>'FX Card'!$F$1=9</xm:f>
            <x14:dxf>
              <numFmt numFmtId="178" formatCode="[$€-2]\ #,##0.00"/>
            </x14:dxf>
          </x14:cfRule>
          <x14:cfRule type="expression" priority="2268" id="{37A30D50-298D-4E1F-A33A-11FB029DD669}">
            <xm:f>'FX Card'!$F$1=8</xm:f>
            <x14:dxf>
              <numFmt numFmtId="177" formatCode="\k\r\ #,##0.00"/>
            </x14:dxf>
          </x14:cfRule>
          <x14:cfRule type="expression" priority="2269" id="{63F3E211-9969-46C7-B0F1-030CD2829B11}">
            <xm:f>'FX Card'!$F$1=7</xm:f>
            <x14:dxf>
              <numFmt numFmtId="176" formatCode="[$¥-804]#,##0.00"/>
            </x14:dxf>
          </x14:cfRule>
          <x14:cfRule type="expression" priority="2270" id="{9F51F30C-3B7F-48A8-9F4E-A1C77273B0A5}">
            <xm:f>'FX Card'!$F$1=6</xm:f>
            <x14:dxf>
              <numFmt numFmtId="175" formatCode="\F\r\ #,##0.00"/>
            </x14:dxf>
          </x14:cfRule>
          <x14:cfRule type="expression" priority="2271" id="{0B176336-EE97-44A5-A544-6FA995CA493A}">
            <xm:f>'FX Card'!$F$1=5</xm:f>
            <x14:dxf>
              <numFmt numFmtId="174" formatCode="\C\A\ &quot;$&quot;\ #,##0.00"/>
            </x14:dxf>
          </x14:cfRule>
          <x14:cfRule type="expression" priority="2272" id="{DFA4B5E7-4368-48D8-8402-E11D2F053AEA}">
            <xm:f>'FX Card'!$F$1=4</xm:f>
            <x14:dxf>
              <numFmt numFmtId="196" formatCode="[$R$-416]\ #,##0.00"/>
            </x14:dxf>
          </x14:cfRule>
          <x14:cfRule type="expression" priority="2273" id="{A016F2F3-8E1B-46B0-991E-5F6B54C7103D}">
            <xm:f>'FX Card'!$F$1=3</xm:f>
            <x14:dxf>
              <numFmt numFmtId="173" formatCode="\A\U\ &quot;$&quot;\ #,##0.00"/>
            </x14:dxf>
          </x14:cfRule>
          <x14:cfRule type="expression" priority="2274" id="{36D370D8-9A45-4C0F-AB21-C665E7C0FF1B}">
            <xm:f>'FX Card'!$F$1=2</xm:f>
            <x14:dxf>
              <numFmt numFmtId="186" formatCode="\A\R\ &quot;$&quot;#,##0.00"/>
            </x14:dxf>
          </x14:cfRule>
          <x14:cfRule type="expression" priority="2275" id="{C5CB1067-6815-432E-B430-725F3E936D79}">
            <xm:f>'FX Card'!$F$1=1</xm:f>
            <x14:dxf>
              <numFmt numFmtId="170"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7" formatCode="\R\ #,##0.00"/>
            </x14:dxf>
          </x14:cfRule>
          <x14:cfRule type="expression" priority="2227" id="{8E33F295-471D-4D12-9D89-93F1757F4C10}">
            <xm:f>'FX Card'!$F$1=24</xm:f>
            <x14:dxf>
              <numFmt numFmtId="184" formatCode="\T\W\ &quot;$&quot;\ #,##0.00"/>
            </x14:dxf>
          </x14:cfRule>
          <x14:cfRule type="expression" priority="2228" id="{899762DD-FD23-464D-AFC7-796F5FDB457D}">
            <xm:f>'FX Card'!$F$1=23</xm:f>
            <x14:dxf>
              <numFmt numFmtId="203" formatCode="#,##0.00\ [$₺-41F]"/>
            </x14:dxf>
          </x14:cfRule>
          <x14:cfRule type="expression" priority="2229" id="{AAB0A6EA-FA28-4B16-AE11-11A167710DF5}">
            <xm:f>'FX Card'!$F$1=22</xm:f>
            <x14:dxf>
              <numFmt numFmtId="177" formatCode="\k\r\ #,##0.00"/>
            </x14:dxf>
          </x14:cfRule>
          <x14:cfRule type="expression" priority="2230" id="{26F07506-4DB6-4562-A474-5D26ED46B6B1}">
            <xm:f>'FX Card'!$F$1=21</xm:f>
            <x14:dxf>
              <numFmt numFmtId="201" formatCode="\﷼\ #,##0.000"/>
            </x14:dxf>
          </x14:cfRule>
          <x14:cfRule type="expression" priority="2231" id="{C5CA3A60-365E-49F4-9550-FD4A682F426E}">
            <xm:f>'FX Card'!$F$1=20</xm:f>
            <x14:dxf>
              <numFmt numFmtId="185" formatCode="\р\у\б\ #,##0.00"/>
            </x14:dxf>
          </x14:cfRule>
          <x14:cfRule type="expression" priority="2232" id="{5ED80B6D-9D93-436D-B218-790E6CD3D5B9}">
            <xm:f>'FX Card'!$F$1=19</xm:f>
            <x14:dxf>
              <numFmt numFmtId="200" formatCode="\M\X\ &quot;$&quot;\ #,##0.00"/>
            </x14:dxf>
          </x14:cfRule>
          <x14:cfRule type="expression" priority="2233" id="{8E4430E8-68A8-4B0B-B7C1-29ABAE10B99C}">
            <xm:f>'FX Card'!$F$1=18</xm:f>
            <x14:dxf>
              <numFmt numFmtId="199" formatCode="[$RM-43E]#,##0.00"/>
            </x14:dxf>
          </x14:cfRule>
          <x14:cfRule type="expression" priority="2234" id="{BF118F58-EA62-49A0-915F-AC1BDBA84E05}">
            <xm:f>'FX Card'!$F$1=17</xm:f>
            <x14:dxf>
              <numFmt numFmtId="202" formatCode="\N\Z\ &quot;$&quot;\ #,##0.00"/>
            </x14:dxf>
          </x14:cfRule>
          <x14:cfRule type="expression" priority="2235" id="{4F834DC1-B287-4DD1-B7FB-C2845E384501}">
            <xm:f>'FX Card'!$F$1=16</xm:f>
            <x14:dxf>
              <numFmt numFmtId="177" formatCode="\k\r\ #,##0.00"/>
            </x14:dxf>
          </x14:cfRule>
          <x14:cfRule type="expression" priority="2236" id="{82061F63-714B-47FF-B4F0-9E9D049BABE9}">
            <xm:f>'FX Card'!$F$1=15</xm:f>
            <x14:dxf>
              <numFmt numFmtId="183" formatCode="[$₩-412]#,##0.00"/>
            </x14:dxf>
          </x14:cfRule>
          <x14:cfRule type="expression" priority="2237" id="{487512DE-6226-4060-89CA-F7BDFE6773BF}">
            <xm:f>'FX Card'!$F$1=14</xm:f>
            <x14:dxf>
              <numFmt numFmtId="182" formatCode="[$¥-411]#,##0.00"/>
            </x14:dxf>
          </x14:cfRule>
          <x14:cfRule type="expression" priority="2238" id="{FB615F5F-702A-45FD-BD50-29A11E04354F}">
            <xm:f>'FX Card'!$F$1=13</xm:f>
            <x14:dxf>
              <numFmt numFmtId="211" formatCode="[$₹-445]\ #,##0.00"/>
            </x14:dxf>
          </x14:cfRule>
          <x14:cfRule type="expression" priority="2239" id="{4F89DD34-ACA9-47A6-99D8-CFD69EC5D504}">
            <xm:f>'FX Card'!$F$1=12</xm:f>
            <x14:dxf>
              <numFmt numFmtId="180" formatCode="\R\p\ #,##0.00"/>
            </x14:dxf>
          </x14:cfRule>
          <x14:cfRule type="expression" priority="2240" id="{DB216902-BA59-4ABB-866E-B17A54E20437}">
            <xm:f>'FX Card'!$F$1=11</xm:f>
            <x14:dxf>
              <numFmt numFmtId="198" formatCode="\H\K\ &quot;$&quot;\ #,##0.00"/>
            </x14:dxf>
          </x14:cfRule>
          <x14:cfRule type="expression" priority="2241" id="{A52FD2D4-484E-49DC-BED2-817C8B200E32}">
            <xm:f>'FX Card'!$F$1=10</xm:f>
            <x14:dxf>
              <numFmt numFmtId="179" formatCode="[$£-809]#,##0.00"/>
            </x14:dxf>
          </x14:cfRule>
          <x14:cfRule type="expression" priority="2242" id="{598D8852-507B-47EF-9D50-1DA277FD95DB}">
            <xm:f>'FX Card'!$F$1=9</xm:f>
            <x14:dxf>
              <numFmt numFmtId="178" formatCode="[$€-2]\ #,##0.00"/>
            </x14:dxf>
          </x14:cfRule>
          <x14:cfRule type="expression" priority="2243" id="{322367E4-2B9F-4B0A-BBEE-039063BAEBDC}">
            <xm:f>'FX Card'!$F$1=8</xm:f>
            <x14:dxf>
              <numFmt numFmtId="177" formatCode="\k\r\ #,##0.00"/>
            </x14:dxf>
          </x14:cfRule>
          <x14:cfRule type="expression" priority="2244" id="{0FDB43CE-8098-4E2A-BA9C-914488526F3E}">
            <xm:f>'FX Card'!$F$1=7</xm:f>
            <x14:dxf>
              <numFmt numFmtId="176" formatCode="[$¥-804]#,##0.00"/>
            </x14:dxf>
          </x14:cfRule>
          <x14:cfRule type="expression" priority="2245" id="{5972A357-4303-4110-91E8-974A2C3A104A}">
            <xm:f>'FX Card'!$F$1=6</xm:f>
            <x14:dxf>
              <numFmt numFmtId="175" formatCode="\F\r\ #,##0.00"/>
            </x14:dxf>
          </x14:cfRule>
          <x14:cfRule type="expression" priority="2246" id="{08FB8376-C29D-4B8A-BE83-10C65EDB8BF4}">
            <xm:f>'FX Card'!$F$1=5</xm:f>
            <x14:dxf>
              <numFmt numFmtId="174" formatCode="\C\A\ &quot;$&quot;\ #,##0.00"/>
            </x14:dxf>
          </x14:cfRule>
          <x14:cfRule type="expression" priority="2247" id="{066EED5D-4618-4AA2-B898-87244F136755}">
            <xm:f>'FX Card'!$F$1=4</xm:f>
            <x14:dxf>
              <numFmt numFmtId="196" formatCode="[$R$-416]\ #,##0.00"/>
            </x14:dxf>
          </x14:cfRule>
          <x14:cfRule type="expression" priority="2248" id="{A7342FB0-7765-453B-830D-FBF7256A8106}">
            <xm:f>'FX Card'!$F$1=3</xm:f>
            <x14:dxf>
              <numFmt numFmtId="173" formatCode="\A\U\ &quot;$&quot;\ #,##0.00"/>
            </x14:dxf>
          </x14:cfRule>
          <x14:cfRule type="expression" priority="2249" id="{B3FD5726-22CF-44B2-8E3B-9574E169DFED}">
            <xm:f>'FX Card'!$F$1=2</xm:f>
            <x14:dxf>
              <numFmt numFmtId="186" formatCode="\A\R\ &quot;$&quot;#,##0.00"/>
            </x14:dxf>
          </x14:cfRule>
          <x14:cfRule type="expression" priority="2250" id="{02D1626A-2834-4650-97CC-B08807961FB4}">
            <xm:f>'FX Card'!$F$1=1</xm:f>
            <x14:dxf>
              <numFmt numFmtId="170"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7" formatCode="\R\ #,##0.00"/>
            </x14:dxf>
          </x14:cfRule>
          <x14:cfRule type="expression" priority="2177" id="{C24AE5F8-FB89-442C-A62E-9C96F7816B5B}">
            <xm:f>'FX Card'!$F$1=24</xm:f>
            <x14:dxf>
              <numFmt numFmtId="184" formatCode="\T\W\ &quot;$&quot;\ #,##0.00"/>
            </x14:dxf>
          </x14:cfRule>
          <x14:cfRule type="expression" priority="2178" id="{03766AB1-56C5-4532-99DE-FE7E4D31905F}">
            <xm:f>'FX Card'!$F$1=23</xm:f>
            <x14:dxf>
              <numFmt numFmtId="203" formatCode="#,##0.00\ [$₺-41F]"/>
            </x14:dxf>
          </x14:cfRule>
          <x14:cfRule type="expression" priority="2179" id="{1CE8DA25-27DC-43AF-8C8A-D1984C7C7D26}">
            <xm:f>'FX Card'!$F$1=22</xm:f>
            <x14:dxf>
              <numFmt numFmtId="177" formatCode="\k\r\ #,##0.00"/>
            </x14:dxf>
          </x14:cfRule>
          <x14:cfRule type="expression" priority="2180" id="{879DAD78-9F68-48EB-A48B-2EE2557727D0}">
            <xm:f>'FX Card'!$F$1=21</xm:f>
            <x14:dxf>
              <numFmt numFmtId="201" formatCode="\﷼\ #,##0.000"/>
            </x14:dxf>
          </x14:cfRule>
          <x14:cfRule type="expression" priority="2181" id="{151D2973-4B21-48A7-AEF6-703519509047}">
            <xm:f>'FX Card'!$F$1=20</xm:f>
            <x14:dxf>
              <numFmt numFmtId="185" formatCode="\р\у\б\ #,##0.00"/>
            </x14:dxf>
          </x14:cfRule>
          <x14:cfRule type="expression" priority="2182" id="{6323A7BA-51C3-4BC9-8C67-B6DD4AFA783E}">
            <xm:f>'FX Card'!$F$1=19</xm:f>
            <x14:dxf>
              <numFmt numFmtId="200" formatCode="\M\X\ &quot;$&quot;\ #,##0.00"/>
            </x14:dxf>
          </x14:cfRule>
          <x14:cfRule type="expression" priority="2183" id="{C46426CA-D37A-4E61-8EB0-C84CA38DA48F}">
            <xm:f>'FX Card'!$F$1=18</xm:f>
            <x14:dxf>
              <numFmt numFmtId="199" formatCode="[$RM-43E]#,##0.00"/>
            </x14:dxf>
          </x14:cfRule>
          <x14:cfRule type="expression" priority="2184" id="{E8D90735-0885-4128-AC9A-986BE189B225}">
            <xm:f>'FX Card'!$F$1=17</xm:f>
            <x14:dxf>
              <numFmt numFmtId="202" formatCode="\N\Z\ &quot;$&quot;\ #,##0.00"/>
            </x14:dxf>
          </x14:cfRule>
          <x14:cfRule type="expression" priority="2185" id="{F0C5328C-0839-4034-8279-C3C8018B54C2}">
            <xm:f>'FX Card'!$F$1=16</xm:f>
            <x14:dxf>
              <numFmt numFmtId="177" formatCode="\k\r\ #,##0.00"/>
            </x14:dxf>
          </x14:cfRule>
          <x14:cfRule type="expression" priority="2186" id="{8C751690-76FC-44C7-A644-D2A191878B2F}">
            <xm:f>'FX Card'!$F$1=15</xm:f>
            <x14:dxf>
              <numFmt numFmtId="183" formatCode="[$₩-412]#,##0.00"/>
            </x14:dxf>
          </x14:cfRule>
          <x14:cfRule type="expression" priority="2187" id="{7EE1F845-8CCE-47FA-85B4-810B7FD96D86}">
            <xm:f>'FX Card'!$F$1=14</xm:f>
            <x14:dxf>
              <numFmt numFmtId="182" formatCode="[$¥-411]#,##0.00"/>
            </x14:dxf>
          </x14:cfRule>
          <x14:cfRule type="expression" priority="2188" id="{4FBDD4B7-429F-49FC-BFA1-FE9833743051}">
            <xm:f>'FX Card'!$F$1=13</xm:f>
            <x14:dxf>
              <numFmt numFmtId="211" formatCode="[$₹-445]\ #,##0.00"/>
            </x14:dxf>
          </x14:cfRule>
          <x14:cfRule type="expression" priority="2189" id="{B063CA0A-4278-4FE0-B5FC-39A3B4632B4E}">
            <xm:f>'FX Card'!$F$1=12</xm:f>
            <x14:dxf>
              <numFmt numFmtId="180" formatCode="\R\p\ #,##0.00"/>
            </x14:dxf>
          </x14:cfRule>
          <x14:cfRule type="expression" priority="2190" id="{7013EF02-3540-4084-8DAB-4BD7EC37ADCD}">
            <xm:f>'FX Card'!$F$1=11</xm:f>
            <x14:dxf>
              <numFmt numFmtId="198" formatCode="\H\K\ &quot;$&quot;\ #,##0.00"/>
            </x14:dxf>
          </x14:cfRule>
          <x14:cfRule type="expression" priority="2191" id="{69D538D5-7E82-40C1-9DC6-B479C67569C6}">
            <xm:f>'FX Card'!$F$1=10</xm:f>
            <x14:dxf>
              <numFmt numFmtId="179" formatCode="[$£-809]#,##0.00"/>
            </x14:dxf>
          </x14:cfRule>
          <x14:cfRule type="expression" priority="2192" id="{9B459BA0-DD98-4F4A-9049-7BB91338FFA9}">
            <xm:f>'FX Card'!$F$1=9</xm:f>
            <x14:dxf>
              <numFmt numFmtId="178" formatCode="[$€-2]\ #,##0.00"/>
            </x14:dxf>
          </x14:cfRule>
          <x14:cfRule type="expression" priority="2193" id="{7360F1FC-A270-4A3C-BD29-48BE3F004D12}">
            <xm:f>'FX Card'!$F$1=8</xm:f>
            <x14:dxf>
              <numFmt numFmtId="177" formatCode="\k\r\ #,##0.00"/>
            </x14:dxf>
          </x14:cfRule>
          <x14:cfRule type="expression" priority="2194" id="{F4CA934D-C70E-4EF5-B680-2A6C30ED4E76}">
            <xm:f>'FX Card'!$F$1=7</xm:f>
            <x14:dxf>
              <numFmt numFmtId="176" formatCode="[$¥-804]#,##0.00"/>
            </x14:dxf>
          </x14:cfRule>
          <x14:cfRule type="expression" priority="2195" id="{38313770-09B6-4E6C-851B-227A1B33E418}">
            <xm:f>'FX Card'!$F$1=6</xm:f>
            <x14:dxf>
              <numFmt numFmtId="175" formatCode="\F\r\ #,##0.00"/>
            </x14:dxf>
          </x14:cfRule>
          <x14:cfRule type="expression" priority="2196" id="{3D11A233-9CDE-422B-BA81-FEE69D411528}">
            <xm:f>'FX Card'!$F$1=5</xm:f>
            <x14:dxf>
              <numFmt numFmtId="174" formatCode="\C\A\ &quot;$&quot;\ #,##0.00"/>
            </x14:dxf>
          </x14:cfRule>
          <x14:cfRule type="expression" priority="2197" id="{9CB5DC3A-E60A-4448-B37E-462FD3923BD8}">
            <xm:f>'FX Card'!$F$1=4</xm:f>
            <x14:dxf>
              <numFmt numFmtId="196" formatCode="[$R$-416]\ #,##0.00"/>
            </x14:dxf>
          </x14:cfRule>
          <x14:cfRule type="expression" priority="2198" id="{1BA79626-E9EF-4FE6-91FE-6CD1DAF3EA18}">
            <xm:f>'FX Card'!$F$1=3</xm:f>
            <x14:dxf>
              <numFmt numFmtId="173" formatCode="\A\U\ &quot;$&quot;\ #,##0.00"/>
            </x14:dxf>
          </x14:cfRule>
          <x14:cfRule type="expression" priority="2199" id="{9BD11B52-1F0F-453D-A1CB-C17173D83264}">
            <xm:f>'FX Card'!$F$1=2</xm:f>
            <x14:dxf>
              <numFmt numFmtId="186" formatCode="\A\R\ &quot;$&quot;#,##0.00"/>
            </x14:dxf>
          </x14:cfRule>
          <x14:cfRule type="expression" priority="2200" id="{DB1B8A51-871A-498E-9191-6B0D4135F08C}">
            <xm:f>'FX Card'!$F$1=1</xm:f>
            <x14:dxf>
              <numFmt numFmtId="170" formatCode="&quot;$&quot;#,##0.00"/>
            </x14:dxf>
          </x14:cfRule>
          <xm:sqref>AQ487</xm:sqref>
        </x14:conditionalFormatting>
        <x14:conditionalFormatting xmlns:xm="http://schemas.microsoft.com/office/excel/2006/main">
          <x14:cfRule type="expression" priority="2201" id="{CBEA5B75-8C03-4B2B-8DA2-C94CAB61B4C5}">
            <xm:f>'FX Card'!$F$1=25</xm:f>
            <x14:dxf>
              <numFmt numFmtId="187" formatCode="\R\ #,##0.00"/>
            </x14:dxf>
          </x14:cfRule>
          <x14:cfRule type="expression" priority="2202" id="{6BD9A5CE-44AE-4029-99B8-9A2BFA5B8A3C}">
            <xm:f>'FX Card'!$F$1=24</xm:f>
            <x14:dxf>
              <numFmt numFmtId="184" formatCode="\T\W\ &quot;$&quot;\ #,##0.00"/>
            </x14:dxf>
          </x14:cfRule>
          <x14:cfRule type="expression" priority="2203" id="{7447E5F3-65AB-4E44-910E-2D9611D42B46}">
            <xm:f>'FX Card'!$F$1=23</xm:f>
            <x14:dxf>
              <numFmt numFmtId="203" formatCode="#,##0.00\ [$₺-41F]"/>
            </x14:dxf>
          </x14:cfRule>
          <x14:cfRule type="expression" priority="2204" id="{66DA5D40-789A-4169-BDCA-2FED00B173F6}">
            <xm:f>'FX Card'!$F$1=22</xm:f>
            <x14:dxf>
              <numFmt numFmtId="177" formatCode="\k\r\ #,##0.00"/>
            </x14:dxf>
          </x14:cfRule>
          <x14:cfRule type="expression" priority="2205" id="{A3F163C3-67D2-48EE-A11C-442F80E85023}">
            <xm:f>'FX Card'!$F$1=21</xm:f>
            <x14:dxf>
              <numFmt numFmtId="201" formatCode="\﷼\ #,##0.000"/>
            </x14:dxf>
          </x14:cfRule>
          <x14:cfRule type="expression" priority="2206" id="{7D155582-1BCB-44D5-84F1-84483ABBA47C}">
            <xm:f>'FX Card'!$F$1=20</xm:f>
            <x14:dxf>
              <numFmt numFmtId="185" formatCode="\р\у\б\ #,##0.00"/>
            </x14:dxf>
          </x14:cfRule>
          <x14:cfRule type="expression" priority="2207" id="{8BBE2154-7C6E-4E28-9ADB-81F87A45CADC}">
            <xm:f>'FX Card'!$F$1=19</xm:f>
            <x14:dxf>
              <numFmt numFmtId="200" formatCode="\M\X\ &quot;$&quot;\ #,##0.00"/>
            </x14:dxf>
          </x14:cfRule>
          <x14:cfRule type="expression" priority="2208" id="{61935DC2-C783-4096-9C14-62E39D598121}">
            <xm:f>'FX Card'!$F$1=18</xm:f>
            <x14:dxf>
              <numFmt numFmtId="199" formatCode="[$RM-43E]#,##0.00"/>
            </x14:dxf>
          </x14:cfRule>
          <x14:cfRule type="expression" priority="2209" id="{08566B81-443A-4C36-869D-E4837CF8E431}">
            <xm:f>'FX Card'!$F$1=17</xm:f>
            <x14:dxf>
              <numFmt numFmtId="202" formatCode="\N\Z\ &quot;$&quot;\ #,##0.00"/>
            </x14:dxf>
          </x14:cfRule>
          <x14:cfRule type="expression" priority="2210" id="{08924E27-F4C6-41C3-85B8-C98AFDEF489C}">
            <xm:f>'FX Card'!$F$1=16</xm:f>
            <x14:dxf>
              <numFmt numFmtId="177" formatCode="\k\r\ #,##0.00"/>
            </x14:dxf>
          </x14:cfRule>
          <x14:cfRule type="expression" priority="2211" id="{04DAA7B1-A17D-4E29-8C6E-46D986854A73}">
            <xm:f>'FX Card'!$F$1=15</xm:f>
            <x14:dxf>
              <numFmt numFmtId="183" formatCode="[$₩-412]#,##0.00"/>
            </x14:dxf>
          </x14:cfRule>
          <x14:cfRule type="expression" priority="2212" id="{D6886AB0-3201-4F74-AA3E-40E84A1533E0}">
            <xm:f>'FX Card'!$F$1=14</xm:f>
            <x14:dxf>
              <numFmt numFmtId="182" formatCode="[$¥-411]#,##0.00"/>
            </x14:dxf>
          </x14:cfRule>
          <x14:cfRule type="expression" priority="2213" id="{A5EFD95E-522F-494F-BBD4-8C81686ED14A}">
            <xm:f>'FX Card'!$F$1=13</xm:f>
            <x14:dxf>
              <numFmt numFmtId="211" formatCode="[$₹-445]\ #,##0.00"/>
            </x14:dxf>
          </x14:cfRule>
          <x14:cfRule type="expression" priority="2214" id="{0C4A77C0-0045-473A-B4C0-F15466B2BDE4}">
            <xm:f>'FX Card'!$F$1=12</xm:f>
            <x14:dxf>
              <numFmt numFmtId="180" formatCode="\R\p\ #,##0.00"/>
            </x14:dxf>
          </x14:cfRule>
          <x14:cfRule type="expression" priority="2215" id="{0042EEBB-B569-4955-BCDF-E80DE5BB087E}">
            <xm:f>'FX Card'!$F$1=11</xm:f>
            <x14:dxf>
              <numFmt numFmtId="198" formatCode="\H\K\ &quot;$&quot;\ #,##0.00"/>
            </x14:dxf>
          </x14:cfRule>
          <x14:cfRule type="expression" priority="2216" id="{85FF3FBE-0290-4D5E-8B5C-6E693658D741}">
            <xm:f>'FX Card'!$F$1=10</xm:f>
            <x14:dxf>
              <numFmt numFmtId="179" formatCode="[$£-809]#,##0.00"/>
            </x14:dxf>
          </x14:cfRule>
          <x14:cfRule type="expression" priority="2217" id="{1078864C-E6AD-4B16-8157-47D8466BCBEB}">
            <xm:f>'FX Card'!$F$1=9</xm:f>
            <x14:dxf>
              <numFmt numFmtId="178" formatCode="[$€-2]\ #,##0.00"/>
            </x14:dxf>
          </x14:cfRule>
          <x14:cfRule type="expression" priority="2218" id="{AE2A67E1-D787-4976-992A-BE5A56378401}">
            <xm:f>'FX Card'!$F$1=8</xm:f>
            <x14:dxf>
              <numFmt numFmtId="177" formatCode="\k\r\ #,##0.00"/>
            </x14:dxf>
          </x14:cfRule>
          <x14:cfRule type="expression" priority="2219" id="{79DC3B6C-51C2-4261-A387-877F2DC6C695}">
            <xm:f>'FX Card'!$F$1=7</xm:f>
            <x14:dxf>
              <numFmt numFmtId="176" formatCode="[$¥-804]#,##0.00"/>
            </x14:dxf>
          </x14:cfRule>
          <x14:cfRule type="expression" priority="2220" id="{D8878D9E-19CC-461A-ADFA-9F300C054102}">
            <xm:f>'FX Card'!$F$1=6</xm:f>
            <x14:dxf>
              <numFmt numFmtId="175" formatCode="\F\r\ #,##0.00"/>
            </x14:dxf>
          </x14:cfRule>
          <x14:cfRule type="expression" priority="2221" id="{361BB50C-7B9B-408B-87F5-55FD06D7814C}">
            <xm:f>'FX Card'!$F$1=5</xm:f>
            <x14:dxf>
              <numFmt numFmtId="174" formatCode="\C\A\ &quot;$&quot;\ #,##0.00"/>
            </x14:dxf>
          </x14:cfRule>
          <x14:cfRule type="expression" priority="2222" id="{BE30A3F8-C3E4-4AD8-8106-E9D6F2D5FA2A}">
            <xm:f>'FX Card'!$F$1=4</xm:f>
            <x14:dxf>
              <numFmt numFmtId="196" formatCode="[$R$-416]\ #,##0.00"/>
            </x14:dxf>
          </x14:cfRule>
          <x14:cfRule type="expression" priority="2223" id="{31C6E79F-F7AE-4C42-BC29-766A80E0CD0B}">
            <xm:f>'FX Card'!$F$1=3</xm:f>
            <x14:dxf>
              <numFmt numFmtId="173" formatCode="\A\U\ &quot;$&quot;\ #,##0.00"/>
            </x14:dxf>
          </x14:cfRule>
          <x14:cfRule type="expression" priority="2224" id="{E7724D90-73B9-4B84-BC77-8F78C3BEF674}">
            <xm:f>'FX Card'!$F$1=2</xm:f>
            <x14:dxf>
              <numFmt numFmtId="186" formatCode="\A\R\ &quot;$&quot;#,##0.00"/>
            </x14:dxf>
          </x14:cfRule>
          <x14:cfRule type="expression" priority="2225" id="{AAE1F043-9DF0-4C38-9DB8-C9ABA2F33FEC}">
            <xm:f>'FX Card'!$F$1=1</xm:f>
            <x14:dxf>
              <numFmt numFmtId="170"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7" formatCode="\R\ #,##0.00"/>
            </x14:dxf>
          </x14:cfRule>
          <x14:cfRule type="expression" priority="2127" id="{FE4A1C02-3534-4A32-89A4-3C4C80F74C91}">
            <xm:f>'FX Card'!$F$1=24</xm:f>
            <x14:dxf>
              <numFmt numFmtId="184" formatCode="\T\W\ &quot;$&quot;\ #,##0.00"/>
            </x14:dxf>
          </x14:cfRule>
          <x14:cfRule type="expression" priority="2128" id="{B5C2C3DF-0BDA-4ACA-A897-71470EA4D4AB}">
            <xm:f>'FX Card'!$F$1=23</xm:f>
            <x14:dxf>
              <numFmt numFmtId="203" formatCode="#,##0.00\ [$₺-41F]"/>
            </x14:dxf>
          </x14:cfRule>
          <x14:cfRule type="expression" priority="2129" id="{625D5B65-F31B-45BA-AB1E-774DA4692A4F}">
            <xm:f>'FX Card'!$F$1=22</xm:f>
            <x14:dxf>
              <numFmt numFmtId="177" formatCode="\k\r\ #,##0.00"/>
            </x14:dxf>
          </x14:cfRule>
          <x14:cfRule type="expression" priority="2130" id="{59CC1FE8-0BC6-47C5-A3BA-A7B88A0D03F4}">
            <xm:f>'FX Card'!$F$1=21</xm:f>
            <x14:dxf>
              <numFmt numFmtId="201" formatCode="\﷼\ #,##0.000"/>
            </x14:dxf>
          </x14:cfRule>
          <x14:cfRule type="expression" priority="2131" id="{DDB39C92-7AA6-4057-8B14-ADD45F09CE04}">
            <xm:f>'FX Card'!$F$1=20</xm:f>
            <x14:dxf>
              <numFmt numFmtId="185" formatCode="\р\у\б\ #,##0.00"/>
            </x14:dxf>
          </x14:cfRule>
          <x14:cfRule type="expression" priority="2132" id="{764180C4-6D6F-493E-B10C-B9BCAF9BB3EE}">
            <xm:f>'FX Card'!$F$1=19</xm:f>
            <x14:dxf>
              <numFmt numFmtId="200" formatCode="\M\X\ &quot;$&quot;\ #,##0.00"/>
            </x14:dxf>
          </x14:cfRule>
          <x14:cfRule type="expression" priority="2133" id="{245D721D-1D7E-4EFC-8F60-26BE1F4B32E8}">
            <xm:f>'FX Card'!$F$1=18</xm:f>
            <x14:dxf>
              <numFmt numFmtId="199" formatCode="[$RM-43E]#,##0.00"/>
            </x14:dxf>
          </x14:cfRule>
          <x14:cfRule type="expression" priority="2134" id="{419C46E5-0AD9-4A1F-B39F-6ABF1167D32B}">
            <xm:f>'FX Card'!$F$1=17</xm:f>
            <x14:dxf>
              <numFmt numFmtId="202" formatCode="\N\Z\ &quot;$&quot;\ #,##0.00"/>
            </x14:dxf>
          </x14:cfRule>
          <x14:cfRule type="expression" priority="2135" id="{DD5A25CD-C6D5-40E8-B30F-B730A4E14773}">
            <xm:f>'FX Card'!$F$1=16</xm:f>
            <x14:dxf>
              <numFmt numFmtId="177" formatCode="\k\r\ #,##0.00"/>
            </x14:dxf>
          </x14:cfRule>
          <x14:cfRule type="expression" priority="2136" id="{425F2D0E-CDED-4052-B400-5749EC2C0A06}">
            <xm:f>'FX Card'!$F$1=15</xm:f>
            <x14:dxf>
              <numFmt numFmtId="183" formatCode="[$₩-412]#,##0.00"/>
            </x14:dxf>
          </x14:cfRule>
          <x14:cfRule type="expression" priority="2137" id="{E29EAEB6-9B52-4A9C-85A0-E6DE6A015B8F}">
            <xm:f>'FX Card'!$F$1=14</xm:f>
            <x14:dxf>
              <numFmt numFmtId="182" formatCode="[$¥-411]#,##0.00"/>
            </x14:dxf>
          </x14:cfRule>
          <x14:cfRule type="expression" priority="2138" id="{46BFAC36-7089-459D-9C6C-98793A69DDA5}">
            <xm:f>'FX Card'!$F$1=13</xm:f>
            <x14:dxf>
              <numFmt numFmtId="211" formatCode="[$₹-445]\ #,##0.00"/>
            </x14:dxf>
          </x14:cfRule>
          <x14:cfRule type="expression" priority="2139" id="{AF6E90F2-BA06-4B81-A597-16DEB2AFC385}">
            <xm:f>'FX Card'!$F$1=12</xm:f>
            <x14:dxf>
              <numFmt numFmtId="180" formatCode="\R\p\ #,##0.00"/>
            </x14:dxf>
          </x14:cfRule>
          <x14:cfRule type="expression" priority="2140" id="{8B959F40-76F1-481C-AC9C-CAFEC4FFAFBB}">
            <xm:f>'FX Card'!$F$1=11</xm:f>
            <x14:dxf>
              <numFmt numFmtId="198" formatCode="\H\K\ &quot;$&quot;\ #,##0.00"/>
            </x14:dxf>
          </x14:cfRule>
          <x14:cfRule type="expression" priority="2141" id="{EEECBC06-068F-47DF-93B2-C18638AF1568}">
            <xm:f>'FX Card'!$F$1=10</xm:f>
            <x14:dxf>
              <numFmt numFmtId="179" formatCode="[$£-809]#,##0.00"/>
            </x14:dxf>
          </x14:cfRule>
          <x14:cfRule type="expression" priority="2142" id="{2CF44F6E-38F2-4E4A-9A41-EA5699983FBC}">
            <xm:f>'FX Card'!$F$1=9</xm:f>
            <x14:dxf>
              <numFmt numFmtId="178" formatCode="[$€-2]\ #,##0.00"/>
            </x14:dxf>
          </x14:cfRule>
          <x14:cfRule type="expression" priority="2143" id="{C40A326F-CB48-4274-93D6-8AFA5A6B2DB0}">
            <xm:f>'FX Card'!$F$1=8</xm:f>
            <x14:dxf>
              <numFmt numFmtId="177" formatCode="\k\r\ #,##0.00"/>
            </x14:dxf>
          </x14:cfRule>
          <x14:cfRule type="expression" priority="2144" id="{91866DA9-2A80-46B4-8B3C-9BD7ACF51C29}">
            <xm:f>'FX Card'!$F$1=7</xm:f>
            <x14:dxf>
              <numFmt numFmtId="176" formatCode="[$¥-804]#,##0.00"/>
            </x14:dxf>
          </x14:cfRule>
          <x14:cfRule type="expression" priority="2145" id="{B1F03107-F5D5-4653-9DC1-536CEB54292B}">
            <xm:f>'FX Card'!$F$1=6</xm:f>
            <x14:dxf>
              <numFmt numFmtId="175" formatCode="\F\r\ #,##0.00"/>
            </x14:dxf>
          </x14:cfRule>
          <x14:cfRule type="expression" priority="2146" id="{2B8B1E9C-83B6-4C67-A4BB-4E8CC64B9B80}">
            <xm:f>'FX Card'!$F$1=5</xm:f>
            <x14:dxf>
              <numFmt numFmtId="174" formatCode="\C\A\ &quot;$&quot;\ #,##0.00"/>
            </x14:dxf>
          </x14:cfRule>
          <x14:cfRule type="expression" priority="2147" id="{DAB95C8B-9EE3-457B-8163-0F40E0A4C2DA}">
            <xm:f>'FX Card'!$F$1=4</xm:f>
            <x14:dxf>
              <numFmt numFmtId="196" formatCode="[$R$-416]\ #,##0.00"/>
            </x14:dxf>
          </x14:cfRule>
          <x14:cfRule type="expression" priority="2148" id="{605AE837-8CA0-469B-9D81-2C59F76EEAC1}">
            <xm:f>'FX Card'!$F$1=3</xm:f>
            <x14:dxf>
              <numFmt numFmtId="173" formatCode="\A\U\ &quot;$&quot;\ #,##0.00"/>
            </x14:dxf>
          </x14:cfRule>
          <x14:cfRule type="expression" priority="2149" id="{C04328D1-97AB-4A70-8A61-D44D30217C2C}">
            <xm:f>'FX Card'!$F$1=2</xm:f>
            <x14:dxf>
              <numFmt numFmtId="186" formatCode="\A\R\ &quot;$&quot;#,##0.00"/>
            </x14:dxf>
          </x14:cfRule>
          <x14:cfRule type="expression" priority="2150" id="{F44A1969-9C3E-483B-80F6-395738BD5456}">
            <xm:f>'FX Card'!$F$1=1</xm:f>
            <x14:dxf>
              <numFmt numFmtId="170"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7" formatCode="\R\ #,##0.00"/>
            </x14:dxf>
          </x14:cfRule>
          <x14:cfRule type="expression" priority="2102" id="{E367D87A-41DC-4289-BEC3-2A09354391F5}">
            <xm:f>'FX Card'!$F$1=24</xm:f>
            <x14:dxf>
              <numFmt numFmtId="184" formatCode="\T\W\ &quot;$&quot;\ #,##0.00"/>
            </x14:dxf>
          </x14:cfRule>
          <x14:cfRule type="expression" priority="2103" id="{FC9E831C-A96D-4F2F-9386-B58C9D25EF45}">
            <xm:f>'FX Card'!$F$1=23</xm:f>
            <x14:dxf>
              <numFmt numFmtId="203" formatCode="#,##0.00\ [$₺-41F]"/>
            </x14:dxf>
          </x14:cfRule>
          <x14:cfRule type="expression" priority="2104" id="{6B8173EF-1B4F-4796-B6D6-730C57E8C7F7}">
            <xm:f>'FX Card'!$F$1=22</xm:f>
            <x14:dxf>
              <numFmt numFmtId="177" formatCode="\k\r\ #,##0.00"/>
            </x14:dxf>
          </x14:cfRule>
          <x14:cfRule type="expression" priority="2105" id="{680FD6A0-A361-44CA-B21F-2AA3EDEF02FA}">
            <xm:f>'FX Card'!$F$1=21</xm:f>
            <x14:dxf>
              <numFmt numFmtId="201" formatCode="\﷼\ #,##0.000"/>
            </x14:dxf>
          </x14:cfRule>
          <x14:cfRule type="expression" priority="2106" id="{551EF508-9D15-4DCA-AFF8-A621D9114D09}">
            <xm:f>'FX Card'!$F$1=20</xm:f>
            <x14:dxf>
              <numFmt numFmtId="185" formatCode="\р\у\б\ #,##0.00"/>
            </x14:dxf>
          </x14:cfRule>
          <x14:cfRule type="expression" priority="2107" id="{37AC5EC5-6AA1-4A68-9858-538F7C7CF324}">
            <xm:f>'FX Card'!$F$1=19</xm:f>
            <x14:dxf>
              <numFmt numFmtId="200" formatCode="\M\X\ &quot;$&quot;\ #,##0.00"/>
            </x14:dxf>
          </x14:cfRule>
          <x14:cfRule type="expression" priority="2108" id="{F82F47ED-F055-48AC-8F2A-47CAEDA5849E}">
            <xm:f>'FX Card'!$F$1=18</xm:f>
            <x14:dxf>
              <numFmt numFmtId="199" formatCode="[$RM-43E]#,##0.00"/>
            </x14:dxf>
          </x14:cfRule>
          <x14:cfRule type="expression" priority="2109" id="{8AE814AA-6F96-462D-B973-7A8AF3113155}">
            <xm:f>'FX Card'!$F$1=17</xm:f>
            <x14:dxf>
              <numFmt numFmtId="202" formatCode="\N\Z\ &quot;$&quot;\ #,##0.00"/>
            </x14:dxf>
          </x14:cfRule>
          <x14:cfRule type="expression" priority="2110" id="{6303D43A-2D09-4A5B-A117-09B6AA8B4385}">
            <xm:f>'FX Card'!$F$1=16</xm:f>
            <x14:dxf>
              <numFmt numFmtId="177" formatCode="\k\r\ #,##0.00"/>
            </x14:dxf>
          </x14:cfRule>
          <x14:cfRule type="expression" priority="2111" id="{D694D2A6-E177-4B94-AB89-464A9C5A61BF}">
            <xm:f>'FX Card'!$F$1=15</xm:f>
            <x14:dxf>
              <numFmt numFmtId="183" formatCode="[$₩-412]#,##0.00"/>
            </x14:dxf>
          </x14:cfRule>
          <x14:cfRule type="expression" priority="2112" id="{A9A7D6AF-96EB-44D6-A338-AFBD186062EB}">
            <xm:f>'FX Card'!$F$1=14</xm:f>
            <x14:dxf>
              <numFmt numFmtId="182" formatCode="[$¥-411]#,##0.00"/>
            </x14:dxf>
          </x14:cfRule>
          <x14:cfRule type="expression" priority="2113" id="{CF85D781-0679-4D26-8E80-139B4C03C816}">
            <xm:f>'FX Card'!$F$1=13</xm:f>
            <x14:dxf>
              <numFmt numFmtId="211" formatCode="[$₹-445]\ #,##0.00"/>
            </x14:dxf>
          </x14:cfRule>
          <x14:cfRule type="expression" priority="2114" id="{0613136E-0532-4619-99AF-1B26ACCB4C52}">
            <xm:f>'FX Card'!$F$1=12</xm:f>
            <x14:dxf>
              <numFmt numFmtId="180" formatCode="\R\p\ #,##0.00"/>
            </x14:dxf>
          </x14:cfRule>
          <x14:cfRule type="expression" priority="2115" id="{6604CB67-E08D-4FE7-8871-B327C88795E3}">
            <xm:f>'FX Card'!$F$1=11</xm:f>
            <x14:dxf>
              <numFmt numFmtId="198" formatCode="\H\K\ &quot;$&quot;\ #,##0.00"/>
            </x14:dxf>
          </x14:cfRule>
          <x14:cfRule type="expression" priority="2116" id="{D10A2E74-B2E3-4626-94CC-DE6B9DEADD5E}">
            <xm:f>'FX Card'!$F$1=10</xm:f>
            <x14:dxf>
              <numFmt numFmtId="179" formatCode="[$£-809]#,##0.00"/>
            </x14:dxf>
          </x14:cfRule>
          <x14:cfRule type="expression" priority="2117" id="{58FD6052-B8DB-4DB6-8386-DC64EF22752D}">
            <xm:f>'FX Card'!$F$1=9</xm:f>
            <x14:dxf>
              <numFmt numFmtId="178" formatCode="[$€-2]\ #,##0.00"/>
            </x14:dxf>
          </x14:cfRule>
          <x14:cfRule type="expression" priority="2118" id="{B9393D3F-0374-4A8A-9D6B-ED9B65269D89}">
            <xm:f>'FX Card'!$F$1=8</xm:f>
            <x14:dxf>
              <numFmt numFmtId="177" formatCode="\k\r\ #,##0.00"/>
            </x14:dxf>
          </x14:cfRule>
          <x14:cfRule type="expression" priority="2119" id="{80211C0C-B17A-48D7-BFAA-0BA6CCC6FE0E}">
            <xm:f>'FX Card'!$F$1=7</xm:f>
            <x14:dxf>
              <numFmt numFmtId="176" formatCode="[$¥-804]#,##0.00"/>
            </x14:dxf>
          </x14:cfRule>
          <x14:cfRule type="expression" priority="2120" id="{6CBB5C08-420B-4E0C-8462-504720265A76}">
            <xm:f>'FX Card'!$F$1=6</xm:f>
            <x14:dxf>
              <numFmt numFmtId="175" formatCode="\F\r\ #,##0.00"/>
            </x14:dxf>
          </x14:cfRule>
          <x14:cfRule type="expression" priority="2121" id="{B440BC8C-33CF-44D4-9465-178FDCB39E08}">
            <xm:f>'FX Card'!$F$1=5</xm:f>
            <x14:dxf>
              <numFmt numFmtId="174" formatCode="\C\A\ &quot;$&quot;\ #,##0.00"/>
            </x14:dxf>
          </x14:cfRule>
          <x14:cfRule type="expression" priority="2122" id="{C6E34548-4583-4F62-82F1-9755081F3BD3}">
            <xm:f>'FX Card'!$F$1=4</xm:f>
            <x14:dxf>
              <numFmt numFmtId="196" formatCode="[$R$-416]\ #,##0.00"/>
            </x14:dxf>
          </x14:cfRule>
          <x14:cfRule type="expression" priority="2123" id="{0619D2FA-3D72-4B97-B482-39D8F9D45DA0}">
            <xm:f>'FX Card'!$F$1=3</xm:f>
            <x14:dxf>
              <numFmt numFmtId="173" formatCode="\A\U\ &quot;$&quot;\ #,##0.00"/>
            </x14:dxf>
          </x14:cfRule>
          <x14:cfRule type="expression" priority="2124" id="{714FEDBB-239A-4211-A8BC-C124A5377722}">
            <xm:f>'FX Card'!$F$1=2</xm:f>
            <x14:dxf>
              <numFmt numFmtId="186" formatCode="\A\R\ &quot;$&quot;#,##0.00"/>
            </x14:dxf>
          </x14:cfRule>
          <x14:cfRule type="expression" priority="2125" id="{DD08B776-0499-4C43-A68F-3569552E1153}">
            <xm:f>'FX Card'!$F$1=1</xm:f>
            <x14:dxf>
              <numFmt numFmtId="170"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7" formatCode="\R\ #,##0.00"/>
            </x14:dxf>
          </x14:cfRule>
          <x14:cfRule type="expression" priority="2077" id="{A5F13629-914A-4A3D-B1BC-864CB3512782}">
            <xm:f>'FX Card'!$F$1=24</xm:f>
            <x14:dxf>
              <numFmt numFmtId="184" formatCode="\T\W\ &quot;$&quot;\ #,##0.00"/>
            </x14:dxf>
          </x14:cfRule>
          <x14:cfRule type="expression" priority="2078" id="{FE7DA0CF-56B8-4FC7-B1CE-D636C5087204}">
            <xm:f>'FX Card'!$F$1=23</xm:f>
            <x14:dxf>
              <numFmt numFmtId="203" formatCode="#,##0.00\ [$₺-41F]"/>
            </x14:dxf>
          </x14:cfRule>
          <x14:cfRule type="expression" priority="2079" id="{7F326854-7D3D-413A-8BC2-648A0B7BB45D}">
            <xm:f>'FX Card'!$F$1=22</xm:f>
            <x14:dxf>
              <numFmt numFmtId="177" formatCode="\k\r\ #,##0.00"/>
            </x14:dxf>
          </x14:cfRule>
          <x14:cfRule type="expression" priority="2080" id="{2E89B9E5-E0D0-4D9A-A18A-CA36FD9B78B2}">
            <xm:f>'FX Card'!$F$1=21</xm:f>
            <x14:dxf>
              <numFmt numFmtId="201" formatCode="\﷼\ #,##0.000"/>
            </x14:dxf>
          </x14:cfRule>
          <x14:cfRule type="expression" priority="2081" id="{3BEE241B-3093-47AE-B80B-960DF71DE7CA}">
            <xm:f>'FX Card'!$F$1=20</xm:f>
            <x14:dxf>
              <numFmt numFmtId="185" formatCode="\р\у\б\ #,##0.00"/>
            </x14:dxf>
          </x14:cfRule>
          <x14:cfRule type="expression" priority="2082" id="{5F2A65FA-C03D-4B4D-9898-68B2E5A41858}">
            <xm:f>'FX Card'!$F$1=19</xm:f>
            <x14:dxf>
              <numFmt numFmtId="200" formatCode="\M\X\ &quot;$&quot;\ #,##0.00"/>
            </x14:dxf>
          </x14:cfRule>
          <x14:cfRule type="expression" priority="2083" id="{BB55D28A-FE10-413D-83BF-4F6A16829367}">
            <xm:f>'FX Card'!$F$1=18</xm:f>
            <x14:dxf>
              <numFmt numFmtId="199" formatCode="[$RM-43E]#,##0.00"/>
            </x14:dxf>
          </x14:cfRule>
          <x14:cfRule type="expression" priority="2084" id="{74FBAE6A-0900-42B9-9A86-0F0F1856623A}">
            <xm:f>'FX Card'!$F$1=17</xm:f>
            <x14:dxf>
              <numFmt numFmtId="202" formatCode="\N\Z\ &quot;$&quot;\ #,##0.00"/>
            </x14:dxf>
          </x14:cfRule>
          <x14:cfRule type="expression" priority="2085" id="{2A8C0BF9-34DB-4656-AF4E-3DA381847BE4}">
            <xm:f>'FX Card'!$F$1=16</xm:f>
            <x14:dxf>
              <numFmt numFmtId="177" formatCode="\k\r\ #,##0.00"/>
            </x14:dxf>
          </x14:cfRule>
          <x14:cfRule type="expression" priority="2086" id="{C57B8FB6-3382-4560-B3F0-072337597660}">
            <xm:f>'FX Card'!$F$1=15</xm:f>
            <x14:dxf>
              <numFmt numFmtId="183" formatCode="[$₩-412]#,##0.00"/>
            </x14:dxf>
          </x14:cfRule>
          <x14:cfRule type="expression" priority="2087" id="{0DA16EB6-1971-4F7C-B006-9BE6E39E9D10}">
            <xm:f>'FX Card'!$F$1=14</xm:f>
            <x14:dxf>
              <numFmt numFmtId="182" formatCode="[$¥-411]#,##0.00"/>
            </x14:dxf>
          </x14:cfRule>
          <x14:cfRule type="expression" priority="2088" id="{451F330A-2EF5-4510-BA6E-814E050F50D5}">
            <xm:f>'FX Card'!$F$1=13</xm:f>
            <x14:dxf>
              <numFmt numFmtId="211" formatCode="[$₹-445]\ #,##0.00"/>
            </x14:dxf>
          </x14:cfRule>
          <x14:cfRule type="expression" priority="2089" id="{66BE3793-19C4-4FAE-8FBD-7AF8295F3B2A}">
            <xm:f>'FX Card'!$F$1=12</xm:f>
            <x14:dxf>
              <numFmt numFmtId="180" formatCode="\R\p\ #,##0.00"/>
            </x14:dxf>
          </x14:cfRule>
          <x14:cfRule type="expression" priority="2090" id="{F15FE5A8-EFFC-48AA-BD36-01D572431882}">
            <xm:f>'FX Card'!$F$1=11</xm:f>
            <x14:dxf>
              <numFmt numFmtId="198" formatCode="\H\K\ &quot;$&quot;\ #,##0.00"/>
            </x14:dxf>
          </x14:cfRule>
          <x14:cfRule type="expression" priority="2091" id="{0015B969-365E-45E5-811E-2B83959B7120}">
            <xm:f>'FX Card'!$F$1=10</xm:f>
            <x14:dxf>
              <numFmt numFmtId="179" formatCode="[$£-809]#,##0.00"/>
            </x14:dxf>
          </x14:cfRule>
          <x14:cfRule type="expression" priority="2092" id="{36331264-2AAD-4BBF-BB81-FD74F6ABE439}">
            <xm:f>'FX Card'!$F$1=9</xm:f>
            <x14:dxf>
              <numFmt numFmtId="178" formatCode="[$€-2]\ #,##0.00"/>
            </x14:dxf>
          </x14:cfRule>
          <x14:cfRule type="expression" priority="2093" id="{857D3CAA-F070-4BAF-A6EE-EE59F1286117}">
            <xm:f>'FX Card'!$F$1=8</xm:f>
            <x14:dxf>
              <numFmt numFmtId="177" formatCode="\k\r\ #,##0.00"/>
            </x14:dxf>
          </x14:cfRule>
          <x14:cfRule type="expression" priority="2094" id="{A7FC7104-0EE0-4528-A0AC-F2D86BA61E32}">
            <xm:f>'FX Card'!$F$1=7</xm:f>
            <x14:dxf>
              <numFmt numFmtId="176" formatCode="[$¥-804]#,##0.00"/>
            </x14:dxf>
          </x14:cfRule>
          <x14:cfRule type="expression" priority="2095" id="{B57BA0F2-C32A-4386-8C2D-0DE2D280C764}">
            <xm:f>'FX Card'!$F$1=6</xm:f>
            <x14:dxf>
              <numFmt numFmtId="175" formatCode="\F\r\ #,##0.00"/>
            </x14:dxf>
          </x14:cfRule>
          <x14:cfRule type="expression" priority="2096" id="{30B00BEB-3C9A-4507-86CF-49826B6D1490}">
            <xm:f>'FX Card'!$F$1=5</xm:f>
            <x14:dxf>
              <numFmt numFmtId="174" formatCode="\C\A\ &quot;$&quot;\ #,##0.00"/>
            </x14:dxf>
          </x14:cfRule>
          <x14:cfRule type="expression" priority="2097" id="{8B94F18A-4D8D-4501-9E6E-4E7E1ECAE529}">
            <xm:f>'FX Card'!$F$1=4</xm:f>
            <x14:dxf>
              <numFmt numFmtId="196" formatCode="[$R$-416]\ #,##0.00"/>
            </x14:dxf>
          </x14:cfRule>
          <x14:cfRule type="expression" priority="2098" id="{FA3FBC93-486A-4A5B-BEF0-02EC2E38C660}">
            <xm:f>'FX Card'!$F$1=3</xm:f>
            <x14:dxf>
              <numFmt numFmtId="173" formatCode="\A\U\ &quot;$&quot;\ #,##0.00"/>
            </x14:dxf>
          </x14:cfRule>
          <x14:cfRule type="expression" priority="2099" id="{13453472-5CAD-4602-9B4E-987C573A0CDC}">
            <xm:f>'FX Card'!$F$1=2</xm:f>
            <x14:dxf>
              <numFmt numFmtId="186" formatCode="\A\R\ &quot;$&quot;#,##0.00"/>
            </x14:dxf>
          </x14:cfRule>
          <x14:cfRule type="expression" priority="2100" id="{E952CADE-2548-4D72-B2EE-26FE0BB2F7BE}">
            <xm:f>'FX Card'!$F$1=1</xm:f>
            <x14:dxf>
              <numFmt numFmtId="170"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7" formatCode="\R\ #,##0.00"/>
            </x14:dxf>
          </x14:cfRule>
          <x14:cfRule type="expression" priority="2052" id="{728708B6-4A33-412C-B7F1-69780BA4C0A1}">
            <xm:f>'FX Card'!$F$1=24</xm:f>
            <x14:dxf>
              <numFmt numFmtId="184" formatCode="\T\W\ &quot;$&quot;\ #,##0.00"/>
            </x14:dxf>
          </x14:cfRule>
          <x14:cfRule type="expression" priority="2053" id="{A9539052-383B-4348-B0FA-C7B8E7F4B21A}">
            <xm:f>'FX Card'!$F$1=23</xm:f>
            <x14:dxf>
              <numFmt numFmtId="203" formatCode="#,##0.00\ [$₺-41F]"/>
            </x14:dxf>
          </x14:cfRule>
          <x14:cfRule type="expression" priority="2054" id="{E93A0F7F-5BB0-455B-8EDA-AB581FA49F65}">
            <xm:f>'FX Card'!$F$1=22</xm:f>
            <x14:dxf>
              <numFmt numFmtId="177" formatCode="\k\r\ #,##0.00"/>
            </x14:dxf>
          </x14:cfRule>
          <x14:cfRule type="expression" priority="2055" id="{50DCB223-8319-456B-A9BA-C50E70B4C493}">
            <xm:f>'FX Card'!$F$1=21</xm:f>
            <x14:dxf>
              <numFmt numFmtId="201" formatCode="\﷼\ #,##0.000"/>
            </x14:dxf>
          </x14:cfRule>
          <x14:cfRule type="expression" priority="2056" id="{16CCCA06-8044-4D7F-B7E4-47C237FCE61C}">
            <xm:f>'FX Card'!$F$1=20</xm:f>
            <x14:dxf>
              <numFmt numFmtId="185" formatCode="\р\у\б\ #,##0.00"/>
            </x14:dxf>
          </x14:cfRule>
          <x14:cfRule type="expression" priority="2057" id="{595FC27D-65D6-4134-81AA-BA017420A617}">
            <xm:f>'FX Card'!$F$1=19</xm:f>
            <x14:dxf>
              <numFmt numFmtId="200" formatCode="\M\X\ &quot;$&quot;\ #,##0.00"/>
            </x14:dxf>
          </x14:cfRule>
          <x14:cfRule type="expression" priority="2058" id="{E81BB8E9-FE62-4F43-A4BB-DA38297BAB7A}">
            <xm:f>'FX Card'!$F$1=18</xm:f>
            <x14:dxf>
              <numFmt numFmtId="199" formatCode="[$RM-43E]#,##0.00"/>
            </x14:dxf>
          </x14:cfRule>
          <x14:cfRule type="expression" priority="2059" id="{DB67C29E-DF5F-47C4-9F63-1B0E38E3DB8A}">
            <xm:f>'FX Card'!$F$1=17</xm:f>
            <x14:dxf>
              <numFmt numFmtId="202" formatCode="\N\Z\ &quot;$&quot;\ #,##0.00"/>
            </x14:dxf>
          </x14:cfRule>
          <x14:cfRule type="expression" priority="2060" id="{021FF5CE-ED8E-47B0-9B08-38A10CA297C7}">
            <xm:f>'FX Card'!$F$1=16</xm:f>
            <x14:dxf>
              <numFmt numFmtId="177" formatCode="\k\r\ #,##0.00"/>
            </x14:dxf>
          </x14:cfRule>
          <x14:cfRule type="expression" priority="2061" id="{7D9B0E35-78C5-48AB-B35A-6885B10CE788}">
            <xm:f>'FX Card'!$F$1=15</xm:f>
            <x14:dxf>
              <numFmt numFmtId="183" formatCode="[$₩-412]#,##0.00"/>
            </x14:dxf>
          </x14:cfRule>
          <x14:cfRule type="expression" priority="2062" id="{7C627723-55C1-43D7-98AB-55EF492F65C8}">
            <xm:f>'FX Card'!$F$1=14</xm:f>
            <x14:dxf>
              <numFmt numFmtId="182" formatCode="[$¥-411]#,##0.00"/>
            </x14:dxf>
          </x14:cfRule>
          <x14:cfRule type="expression" priority="2063" id="{D7A5AE4E-FDCA-4E90-A04E-651929D749E6}">
            <xm:f>'FX Card'!$F$1=13</xm:f>
            <x14:dxf>
              <numFmt numFmtId="211" formatCode="[$₹-445]\ #,##0.00"/>
            </x14:dxf>
          </x14:cfRule>
          <x14:cfRule type="expression" priority="2064" id="{CFB55DD5-2EB6-4EEA-897B-92BD768EF50D}">
            <xm:f>'FX Card'!$F$1=12</xm:f>
            <x14:dxf>
              <numFmt numFmtId="180" formatCode="\R\p\ #,##0.00"/>
            </x14:dxf>
          </x14:cfRule>
          <x14:cfRule type="expression" priority="2065" id="{AE01B4C0-B233-4B6E-BEEB-D4970B10B297}">
            <xm:f>'FX Card'!$F$1=11</xm:f>
            <x14:dxf>
              <numFmt numFmtId="198" formatCode="\H\K\ &quot;$&quot;\ #,##0.00"/>
            </x14:dxf>
          </x14:cfRule>
          <x14:cfRule type="expression" priority="2066" id="{2085FC2F-570C-4A29-B8FB-A19B28EF7AE1}">
            <xm:f>'FX Card'!$F$1=10</xm:f>
            <x14:dxf>
              <numFmt numFmtId="179" formatCode="[$£-809]#,##0.00"/>
            </x14:dxf>
          </x14:cfRule>
          <x14:cfRule type="expression" priority="2067" id="{3FB5E0C6-99FF-4A12-9616-D3FA2E1E88B2}">
            <xm:f>'FX Card'!$F$1=9</xm:f>
            <x14:dxf>
              <numFmt numFmtId="178" formatCode="[$€-2]\ #,##0.00"/>
            </x14:dxf>
          </x14:cfRule>
          <x14:cfRule type="expression" priority="2068" id="{24AAEBA5-B9EF-4A95-B025-3E0975AF8582}">
            <xm:f>'FX Card'!$F$1=8</xm:f>
            <x14:dxf>
              <numFmt numFmtId="177" formatCode="\k\r\ #,##0.00"/>
            </x14:dxf>
          </x14:cfRule>
          <x14:cfRule type="expression" priority="2069" id="{EEAEEE97-C1EF-40EF-B00B-8730264F0F8A}">
            <xm:f>'FX Card'!$F$1=7</xm:f>
            <x14:dxf>
              <numFmt numFmtId="176" formatCode="[$¥-804]#,##0.00"/>
            </x14:dxf>
          </x14:cfRule>
          <x14:cfRule type="expression" priority="2070" id="{0353E31B-58A9-4F56-8138-17878D7FD2F6}">
            <xm:f>'FX Card'!$F$1=6</xm:f>
            <x14:dxf>
              <numFmt numFmtId="175" formatCode="\F\r\ #,##0.00"/>
            </x14:dxf>
          </x14:cfRule>
          <x14:cfRule type="expression" priority="2071" id="{18B60AD5-3551-4F04-95C9-FD46A962E070}">
            <xm:f>'FX Card'!$F$1=5</xm:f>
            <x14:dxf>
              <numFmt numFmtId="174" formatCode="\C\A\ &quot;$&quot;\ #,##0.00"/>
            </x14:dxf>
          </x14:cfRule>
          <x14:cfRule type="expression" priority="2072" id="{D4B4DE70-EF66-4432-A872-10FF9B15EDE8}">
            <xm:f>'FX Card'!$F$1=4</xm:f>
            <x14:dxf>
              <numFmt numFmtId="196" formatCode="[$R$-416]\ #,##0.00"/>
            </x14:dxf>
          </x14:cfRule>
          <x14:cfRule type="expression" priority="2073" id="{73F0D40C-9A68-44AE-82EB-1FC9293167A6}">
            <xm:f>'FX Card'!$F$1=3</xm:f>
            <x14:dxf>
              <numFmt numFmtId="173" formatCode="\A\U\ &quot;$&quot;\ #,##0.00"/>
            </x14:dxf>
          </x14:cfRule>
          <x14:cfRule type="expression" priority="2074" id="{3BBF2569-6F6B-436B-A8DE-2101609C9054}">
            <xm:f>'FX Card'!$F$1=2</xm:f>
            <x14:dxf>
              <numFmt numFmtId="186" formatCode="\A\R\ &quot;$&quot;#,##0.00"/>
            </x14:dxf>
          </x14:cfRule>
          <x14:cfRule type="expression" priority="2075" id="{B7CC95A4-3B15-4FBC-9FDB-308E79AF3068}">
            <xm:f>'FX Card'!$F$1=1</xm:f>
            <x14:dxf>
              <numFmt numFmtId="170"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7" formatCode="\R\ #,##0.00"/>
            </x14:dxf>
          </x14:cfRule>
          <x14:cfRule type="expression" priority="2027" id="{5C528AC2-307D-4420-88C1-9242F8B0B22C}">
            <xm:f>'FX Card'!$F$1=24</xm:f>
            <x14:dxf>
              <numFmt numFmtId="184" formatCode="\T\W\ &quot;$&quot;\ #,##0.00"/>
            </x14:dxf>
          </x14:cfRule>
          <x14:cfRule type="expression" priority="2028" id="{76D18EC9-89C9-486A-AAF5-26AC29361BE2}">
            <xm:f>'FX Card'!$F$1=23</xm:f>
            <x14:dxf>
              <numFmt numFmtId="203" formatCode="#,##0.00\ [$₺-41F]"/>
            </x14:dxf>
          </x14:cfRule>
          <x14:cfRule type="expression" priority="2029" id="{7A8BB449-515E-41FA-A041-4D36B756E3E8}">
            <xm:f>'FX Card'!$F$1=22</xm:f>
            <x14:dxf>
              <numFmt numFmtId="177" formatCode="\k\r\ #,##0.00"/>
            </x14:dxf>
          </x14:cfRule>
          <x14:cfRule type="expression" priority="2030" id="{5891CD00-0802-4A0E-BABD-DB0030DB536D}">
            <xm:f>'FX Card'!$F$1=21</xm:f>
            <x14:dxf>
              <numFmt numFmtId="201" formatCode="\﷼\ #,##0.000"/>
            </x14:dxf>
          </x14:cfRule>
          <x14:cfRule type="expression" priority="2031" id="{D3483646-78E7-4BFF-9C25-F5A57C01BC54}">
            <xm:f>'FX Card'!$F$1=20</xm:f>
            <x14:dxf>
              <numFmt numFmtId="185" formatCode="\р\у\б\ #,##0.00"/>
            </x14:dxf>
          </x14:cfRule>
          <x14:cfRule type="expression" priority="2032" id="{0E5784CC-D055-4F7E-90E6-4E2B44B85948}">
            <xm:f>'FX Card'!$F$1=19</xm:f>
            <x14:dxf>
              <numFmt numFmtId="200" formatCode="\M\X\ &quot;$&quot;\ #,##0.00"/>
            </x14:dxf>
          </x14:cfRule>
          <x14:cfRule type="expression" priority="2033" id="{5BFC0CD1-D5DB-46BF-8521-2DE0C8FDC430}">
            <xm:f>'FX Card'!$F$1=18</xm:f>
            <x14:dxf>
              <numFmt numFmtId="199" formatCode="[$RM-43E]#,##0.00"/>
            </x14:dxf>
          </x14:cfRule>
          <x14:cfRule type="expression" priority="2034" id="{FC562D1F-ED86-4082-8ED2-6E28B6E584E2}">
            <xm:f>'FX Card'!$F$1=17</xm:f>
            <x14:dxf>
              <numFmt numFmtId="202" formatCode="\N\Z\ &quot;$&quot;\ #,##0.00"/>
            </x14:dxf>
          </x14:cfRule>
          <x14:cfRule type="expression" priority="2035" id="{1671176C-0839-4119-BF69-FC7DFC1C13A1}">
            <xm:f>'FX Card'!$F$1=16</xm:f>
            <x14:dxf>
              <numFmt numFmtId="177" formatCode="\k\r\ #,##0.00"/>
            </x14:dxf>
          </x14:cfRule>
          <x14:cfRule type="expression" priority="2036" id="{82DD2C6D-3B03-45BE-8BE7-996D60CC4853}">
            <xm:f>'FX Card'!$F$1=15</xm:f>
            <x14:dxf>
              <numFmt numFmtId="183" formatCode="[$₩-412]#,##0.00"/>
            </x14:dxf>
          </x14:cfRule>
          <x14:cfRule type="expression" priority="2037" id="{72CEB7F8-0FA4-429C-A66E-2A58E11AC43C}">
            <xm:f>'FX Card'!$F$1=14</xm:f>
            <x14:dxf>
              <numFmt numFmtId="182" formatCode="[$¥-411]#,##0.00"/>
            </x14:dxf>
          </x14:cfRule>
          <x14:cfRule type="expression" priority="2038" id="{634C5D1F-517B-46F5-B92E-7B00237C33DD}">
            <xm:f>'FX Card'!$F$1=13</xm:f>
            <x14:dxf>
              <numFmt numFmtId="211" formatCode="[$₹-445]\ #,##0.00"/>
            </x14:dxf>
          </x14:cfRule>
          <x14:cfRule type="expression" priority="2039" id="{4E008AA0-6D61-48B0-AA2E-061DD659B41D}">
            <xm:f>'FX Card'!$F$1=12</xm:f>
            <x14:dxf>
              <numFmt numFmtId="180" formatCode="\R\p\ #,##0.00"/>
            </x14:dxf>
          </x14:cfRule>
          <x14:cfRule type="expression" priority="2040" id="{5ABD21EA-236F-4541-8DB2-EC77A3619461}">
            <xm:f>'FX Card'!$F$1=11</xm:f>
            <x14:dxf>
              <numFmt numFmtId="198" formatCode="\H\K\ &quot;$&quot;\ #,##0.00"/>
            </x14:dxf>
          </x14:cfRule>
          <x14:cfRule type="expression" priority="2041" id="{A8BE5780-C03D-4DDA-B7FF-0535CF4AA380}">
            <xm:f>'FX Card'!$F$1=10</xm:f>
            <x14:dxf>
              <numFmt numFmtId="179" formatCode="[$£-809]#,##0.00"/>
            </x14:dxf>
          </x14:cfRule>
          <x14:cfRule type="expression" priority="2042" id="{1DE11313-D6D6-4B2F-AA1A-8B4009E50256}">
            <xm:f>'FX Card'!$F$1=9</xm:f>
            <x14:dxf>
              <numFmt numFmtId="178" formatCode="[$€-2]\ #,##0.00"/>
            </x14:dxf>
          </x14:cfRule>
          <x14:cfRule type="expression" priority="2043" id="{43A0EB2F-D4ED-4B24-94C5-A62F9BAE1CC7}">
            <xm:f>'FX Card'!$F$1=8</xm:f>
            <x14:dxf>
              <numFmt numFmtId="177" formatCode="\k\r\ #,##0.00"/>
            </x14:dxf>
          </x14:cfRule>
          <x14:cfRule type="expression" priority="2044" id="{E8E79401-95B0-4D5C-AF10-45D3D7E58853}">
            <xm:f>'FX Card'!$F$1=7</xm:f>
            <x14:dxf>
              <numFmt numFmtId="176" formatCode="[$¥-804]#,##0.00"/>
            </x14:dxf>
          </x14:cfRule>
          <x14:cfRule type="expression" priority="2045" id="{16FD18BE-51CF-49D1-80E5-20F24791A458}">
            <xm:f>'FX Card'!$F$1=6</xm:f>
            <x14:dxf>
              <numFmt numFmtId="175" formatCode="\F\r\ #,##0.00"/>
            </x14:dxf>
          </x14:cfRule>
          <x14:cfRule type="expression" priority="2046" id="{08854AEA-B947-4964-97B1-61706754108B}">
            <xm:f>'FX Card'!$F$1=5</xm:f>
            <x14:dxf>
              <numFmt numFmtId="174" formatCode="\C\A\ &quot;$&quot;\ #,##0.00"/>
            </x14:dxf>
          </x14:cfRule>
          <x14:cfRule type="expression" priority="2047" id="{6D2BEE92-875C-4935-9F87-1178D5286493}">
            <xm:f>'FX Card'!$F$1=4</xm:f>
            <x14:dxf>
              <numFmt numFmtId="196" formatCode="[$R$-416]\ #,##0.00"/>
            </x14:dxf>
          </x14:cfRule>
          <x14:cfRule type="expression" priority="2048" id="{51549D4F-3FB2-458A-8921-C1FD2D29EF3B}">
            <xm:f>'FX Card'!$F$1=3</xm:f>
            <x14:dxf>
              <numFmt numFmtId="173" formatCode="\A\U\ &quot;$&quot;\ #,##0.00"/>
            </x14:dxf>
          </x14:cfRule>
          <x14:cfRule type="expression" priority="2049" id="{D976AEDA-00C3-4561-80D9-FA0884A9E541}">
            <xm:f>'FX Card'!$F$1=2</xm:f>
            <x14:dxf>
              <numFmt numFmtId="186" formatCode="\A\R\ &quot;$&quot;#,##0.00"/>
            </x14:dxf>
          </x14:cfRule>
          <x14:cfRule type="expression" priority="2050" id="{1989EB57-0939-4DA7-9C85-3C2FDE3E8098}">
            <xm:f>'FX Card'!$F$1=1</xm:f>
            <x14:dxf>
              <numFmt numFmtId="170" formatCode="&quot;$&quot;#,##0.00"/>
            </x14:dxf>
          </x14:cfRule>
          <xm:sqref>AP531</xm:sqref>
        </x14:conditionalFormatting>
        <x14:conditionalFormatting xmlns:xm="http://schemas.microsoft.com/office/excel/2006/main">
          <x14:cfRule type="expression" priority="2001" id="{CA771092-99A1-4CDD-8633-EC93510A123A}">
            <xm:f>'FX Card'!$F$1=25</xm:f>
            <x14:dxf>
              <numFmt numFmtId="187" formatCode="\R\ #,##0.00"/>
            </x14:dxf>
          </x14:cfRule>
          <x14:cfRule type="expression" priority="2002" id="{D59FFB67-4402-42DA-9687-DA5706F70DE9}">
            <xm:f>'FX Card'!$F$1=24</xm:f>
            <x14:dxf>
              <numFmt numFmtId="184" formatCode="\T\W\ &quot;$&quot;\ #,##0.00"/>
            </x14:dxf>
          </x14:cfRule>
          <x14:cfRule type="expression" priority="2003" id="{0405578C-A6FD-47CF-BB44-8A1D6FD61BE8}">
            <xm:f>'FX Card'!$F$1=23</xm:f>
            <x14:dxf>
              <numFmt numFmtId="203" formatCode="#,##0.00\ [$₺-41F]"/>
            </x14:dxf>
          </x14:cfRule>
          <x14:cfRule type="expression" priority="2004" id="{E5ACC75B-5FEA-4D51-B36B-2FA2833520D8}">
            <xm:f>'FX Card'!$F$1=22</xm:f>
            <x14:dxf>
              <numFmt numFmtId="177" formatCode="\k\r\ #,##0.00"/>
            </x14:dxf>
          </x14:cfRule>
          <x14:cfRule type="expression" priority="2005" id="{4A0FB1E7-5C76-4F43-92B1-F6E6F23A40AB}">
            <xm:f>'FX Card'!$F$1=21</xm:f>
            <x14:dxf>
              <numFmt numFmtId="201" formatCode="\﷼\ #,##0.000"/>
            </x14:dxf>
          </x14:cfRule>
          <x14:cfRule type="expression" priority="2006" id="{8407F808-5F25-401C-8942-C340A40B274D}">
            <xm:f>'FX Card'!$F$1=20</xm:f>
            <x14:dxf>
              <numFmt numFmtId="185" formatCode="\р\у\б\ #,##0.00"/>
            </x14:dxf>
          </x14:cfRule>
          <x14:cfRule type="expression" priority="2007" id="{4A7AE6CC-A874-4164-A29A-EE7E14139974}">
            <xm:f>'FX Card'!$F$1=19</xm:f>
            <x14:dxf>
              <numFmt numFmtId="200" formatCode="\M\X\ &quot;$&quot;\ #,##0.00"/>
            </x14:dxf>
          </x14:cfRule>
          <x14:cfRule type="expression" priority="2008" id="{65228FDD-DABB-4687-8F4E-124715BF7D36}">
            <xm:f>'FX Card'!$F$1=18</xm:f>
            <x14:dxf>
              <numFmt numFmtId="199" formatCode="[$RM-43E]#,##0.00"/>
            </x14:dxf>
          </x14:cfRule>
          <x14:cfRule type="expression" priority="2009" id="{D1A27E9F-00D8-4521-9476-67A815DA472A}">
            <xm:f>'FX Card'!$F$1=17</xm:f>
            <x14:dxf>
              <numFmt numFmtId="202" formatCode="\N\Z\ &quot;$&quot;\ #,##0.00"/>
            </x14:dxf>
          </x14:cfRule>
          <x14:cfRule type="expression" priority="2010" id="{35634265-D949-43BD-B4EA-0B9E581FC074}">
            <xm:f>'FX Card'!$F$1=16</xm:f>
            <x14:dxf>
              <numFmt numFmtId="177" formatCode="\k\r\ #,##0.00"/>
            </x14:dxf>
          </x14:cfRule>
          <x14:cfRule type="expression" priority="2011" id="{BF2F6EC9-2EF0-4F01-864C-A60952B936BA}">
            <xm:f>'FX Card'!$F$1=15</xm:f>
            <x14:dxf>
              <numFmt numFmtId="183" formatCode="[$₩-412]#,##0.00"/>
            </x14:dxf>
          </x14:cfRule>
          <x14:cfRule type="expression" priority="2012" id="{3587C892-4EE3-4ADE-A4E9-B1BA73A5362C}">
            <xm:f>'FX Card'!$F$1=14</xm:f>
            <x14:dxf>
              <numFmt numFmtId="182" formatCode="[$¥-411]#,##0.00"/>
            </x14:dxf>
          </x14:cfRule>
          <x14:cfRule type="expression" priority="2013" id="{11C1615C-F0CA-401E-88A2-F68EE24E49C8}">
            <xm:f>'FX Card'!$F$1=13</xm:f>
            <x14:dxf>
              <numFmt numFmtId="211" formatCode="[$₹-445]\ #,##0.00"/>
            </x14:dxf>
          </x14:cfRule>
          <x14:cfRule type="expression" priority="2014" id="{523A1F48-EB9F-4A00-9BE0-F517D2094DA2}">
            <xm:f>'FX Card'!$F$1=12</xm:f>
            <x14:dxf>
              <numFmt numFmtId="180" formatCode="\R\p\ #,##0.00"/>
            </x14:dxf>
          </x14:cfRule>
          <x14:cfRule type="expression" priority="2015" id="{1A175294-EE2C-454A-A284-BC921F18C0C8}">
            <xm:f>'FX Card'!$F$1=11</xm:f>
            <x14:dxf>
              <numFmt numFmtId="198" formatCode="\H\K\ &quot;$&quot;\ #,##0.00"/>
            </x14:dxf>
          </x14:cfRule>
          <x14:cfRule type="expression" priority="2016" id="{28DC6367-9566-4320-BB37-1C7ED30D2784}">
            <xm:f>'FX Card'!$F$1=10</xm:f>
            <x14:dxf>
              <numFmt numFmtId="179" formatCode="[$£-809]#,##0.00"/>
            </x14:dxf>
          </x14:cfRule>
          <x14:cfRule type="expression" priority="2017" id="{5331522E-3D4B-4A50-AB2F-C39895D9A854}">
            <xm:f>'FX Card'!$F$1=9</xm:f>
            <x14:dxf>
              <numFmt numFmtId="178" formatCode="[$€-2]\ #,##0.00"/>
            </x14:dxf>
          </x14:cfRule>
          <x14:cfRule type="expression" priority="2018" id="{ACD289D5-27AA-47FE-9E3D-43D01E90A56E}">
            <xm:f>'FX Card'!$F$1=8</xm:f>
            <x14:dxf>
              <numFmt numFmtId="177" formatCode="\k\r\ #,##0.00"/>
            </x14:dxf>
          </x14:cfRule>
          <x14:cfRule type="expression" priority="2019" id="{B70FC8F8-4A25-41AA-A37F-1E5AC512ECD3}">
            <xm:f>'FX Card'!$F$1=7</xm:f>
            <x14:dxf>
              <numFmt numFmtId="176" formatCode="[$¥-804]#,##0.00"/>
            </x14:dxf>
          </x14:cfRule>
          <x14:cfRule type="expression" priority="2020" id="{9F69AF25-BF53-4058-8AC6-D5A326C38FDF}">
            <xm:f>'FX Card'!$F$1=6</xm:f>
            <x14:dxf>
              <numFmt numFmtId="175" formatCode="\F\r\ #,##0.00"/>
            </x14:dxf>
          </x14:cfRule>
          <x14:cfRule type="expression" priority="2021" id="{0C24C2FC-511B-4385-82A7-63797DF9BD9D}">
            <xm:f>'FX Card'!$F$1=5</xm:f>
            <x14:dxf>
              <numFmt numFmtId="174" formatCode="\C\A\ &quot;$&quot;\ #,##0.00"/>
            </x14:dxf>
          </x14:cfRule>
          <x14:cfRule type="expression" priority="2022" id="{8DFB5963-5BE0-4C9C-AD00-0CDE2B2E6E39}">
            <xm:f>'FX Card'!$F$1=4</xm:f>
            <x14:dxf>
              <numFmt numFmtId="196" formatCode="[$R$-416]\ #,##0.00"/>
            </x14:dxf>
          </x14:cfRule>
          <x14:cfRule type="expression" priority="2023" id="{6C76C103-839F-4D4F-A922-90AC91AB0B85}">
            <xm:f>'FX Card'!$F$1=3</xm:f>
            <x14:dxf>
              <numFmt numFmtId="173" formatCode="\A\U\ &quot;$&quot;\ #,##0.00"/>
            </x14:dxf>
          </x14:cfRule>
          <x14:cfRule type="expression" priority="2024" id="{E1A54885-3896-40A3-8E31-D084B1A9D3B7}">
            <xm:f>'FX Card'!$F$1=2</xm:f>
            <x14:dxf>
              <numFmt numFmtId="186" formatCode="\A\R\ &quot;$&quot;#,##0.00"/>
            </x14:dxf>
          </x14:cfRule>
          <x14:cfRule type="expression" priority="2025" id="{1FF9EE9D-5EFE-4F13-9D1C-066F602812D7}">
            <xm:f>'FX Card'!$F$1=1</xm:f>
            <x14:dxf>
              <numFmt numFmtId="170"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7" formatCode="\R\ #,##0.00"/>
            </x14:dxf>
          </x14:cfRule>
          <x14:cfRule type="expression" priority="1952" id="{13D7CA70-C7AA-42E2-8643-4DF0383A3842}">
            <xm:f>'FX Card'!$F$1=24</xm:f>
            <x14:dxf>
              <numFmt numFmtId="184" formatCode="\T\W\ &quot;$&quot;\ #,##0.00"/>
            </x14:dxf>
          </x14:cfRule>
          <x14:cfRule type="expression" priority="1953" id="{C017D0F7-62C1-4BFC-8251-1ACA45FBA2C0}">
            <xm:f>'FX Card'!$F$1=23</xm:f>
            <x14:dxf>
              <numFmt numFmtId="203" formatCode="#,##0.00\ [$₺-41F]"/>
            </x14:dxf>
          </x14:cfRule>
          <x14:cfRule type="expression" priority="1954" id="{AF2A0205-9065-43EB-A5F7-3780E908FC7B}">
            <xm:f>'FX Card'!$F$1=22</xm:f>
            <x14:dxf>
              <numFmt numFmtId="177" formatCode="\k\r\ #,##0.00"/>
            </x14:dxf>
          </x14:cfRule>
          <x14:cfRule type="expression" priority="1955" id="{B2179F7B-2F43-4206-A560-0919ED1C8DB1}">
            <xm:f>'FX Card'!$F$1=21</xm:f>
            <x14:dxf>
              <numFmt numFmtId="201" formatCode="\﷼\ #,##0.000"/>
            </x14:dxf>
          </x14:cfRule>
          <x14:cfRule type="expression" priority="1956" id="{EDA4B4CC-9FD0-4A23-9FC3-0A5C75BFAE2F}">
            <xm:f>'FX Card'!$F$1=20</xm:f>
            <x14:dxf>
              <numFmt numFmtId="185" formatCode="\р\у\б\ #,##0.00"/>
            </x14:dxf>
          </x14:cfRule>
          <x14:cfRule type="expression" priority="1957" id="{2BEC00FA-59D2-4C3D-823A-D2747263FEE2}">
            <xm:f>'FX Card'!$F$1=19</xm:f>
            <x14:dxf>
              <numFmt numFmtId="200" formatCode="\M\X\ &quot;$&quot;\ #,##0.00"/>
            </x14:dxf>
          </x14:cfRule>
          <x14:cfRule type="expression" priority="1958" id="{248D1152-14F7-4BD0-A4FA-0BB416487862}">
            <xm:f>'FX Card'!$F$1=18</xm:f>
            <x14:dxf>
              <numFmt numFmtId="199" formatCode="[$RM-43E]#,##0.00"/>
            </x14:dxf>
          </x14:cfRule>
          <x14:cfRule type="expression" priority="1959" id="{146BA820-570C-47D8-B170-32E3B122E352}">
            <xm:f>'FX Card'!$F$1=17</xm:f>
            <x14:dxf>
              <numFmt numFmtId="202" formatCode="\N\Z\ &quot;$&quot;\ #,##0.00"/>
            </x14:dxf>
          </x14:cfRule>
          <x14:cfRule type="expression" priority="1960" id="{B928AC4C-46C4-4879-95AA-021B12C79308}">
            <xm:f>'FX Card'!$F$1=16</xm:f>
            <x14:dxf>
              <numFmt numFmtId="177" formatCode="\k\r\ #,##0.00"/>
            </x14:dxf>
          </x14:cfRule>
          <x14:cfRule type="expression" priority="1961" id="{330C0DA6-CFF4-41CF-8F79-BE5276F78E1B}">
            <xm:f>'FX Card'!$F$1=15</xm:f>
            <x14:dxf>
              <numFmt numFmtId="183" formatCode="[$₩-412]#,##0.00"/>
            </x14:dxf>
          </x14:cfRule>
          <x14:cfRule type="expression" priority="1962" id="{A62B2B1F-3E9C-437A-B248-20AD40C0C7AA}">
            <xm:f>'FX Card'!$F$1=14</xm:f>
            <x14:dxf>
              <numFmt numFmtId="182" formatCode="[$¥-411]#,##0.00"/>
            </x14:dxf>
          </x14:cfRule>
          <x14:cfRule type="expression" priority="1963" id="{29174125-5920-4244-8EFC-9805FCBD4AFC}">
            <xm:f>'FX Card'!$F$1=13</xm:f>
            <x14:dxf>
              <numFmt numFmtId="211" formatCode="[$₹-445]\ #,##0.00"/>
            </x14:dxf>
          </x14:cfRule>
          <x14:cfRule type="expression" priority="1964" id="{2B9FE82C-53BC-4394-BFE2-0DC6C54D02AD}">
            <xm:f>'FX Card'!$F$1=12</xm:f>
            <x14:dxf>
              <numFmt numFmtId="180" formatCode="\R\p\ #,##0.00"/>
            </x14:dxf>
          </x14:cfRule>
          <x14:cfRule type="expression" priority="1965" id="{3708ED20-A2A6-4D2D-9E02-BA52F485D4D3}">
            <xm:f>'FX Card'!$F$1=11</xm:f>
            <x14:dxf>
              <numFmt numFmtId="198" formatCode="\H\K\ &quot;$&quot;\ #,##0.00"/>
            </x14:dxf>
          </x14:cfRule>
          <x14:cfRule type="expression" priority="1966" id="{C4378DDD-1B8B-4171-AA63-A071BD87020E}">
            <xm:f>'FX Card'!$F$1=10</xm:f>
            <x14:dxf>
              <numFmt numFmtId="179" formatCode="[$£-809]#,##0.00"/>
            </x14:dxf>
          </x14:cfRule>
          <x14:cfRule type="expression" priority="1967" id="{4B4DF904-5275-457D-AA1B-E8D13890BE72}">
            <xm:f>'FX Card'!$F$1=9</xm:f>
            <x14:dxf>
              <numFmt numFmtId="178" formatCode="[$€-2]\ #,##0.00"/>
            </x14:dxf>
          </x14:cfRule>
          <x14:cfRule type="expression" priority="1968" id="{7EB49BA2-854D-447E-8F46-94E5F3BAC686}">
            <xm:f>'FX Card'!$F$1=8</xm:f>
            <x14:dxf>
              <numFmt numFmtId="177" formatCode="\k\r\ #,##0.00"/>
            </x14:dxf>
          </x14:cfRule>
          <x14:cfRule type="expression" priority="1969" id="{A707AFD4-B5CC-4FB6-A199-9F2B2ACA674B}">
            <xm:f>'FX Card'!$F$1=7</xm:f>
            <x14:dxf>
              <numFmt numFmtId="176" formatCode="[$¥-804]#,##0.00"/>
            </x14:dxf>
          </x14:cfRule>
          <x14:cfRule type="expression" priority="1970" id="{B9AA29C0-72B6-4393-B7A9-61E77287D2B2}">
            <xm:f>'FX Card'!$F$1=6</xm:f>
            <x14:dxf>
              <numFmt numFmtId="175" formatCode="\F\r\ #,##0.00"/>
            </x14:dxf>
          </x14:cfRule>
          <x14:cfRule type="expression" priority="1971" id="{97E8DE68-9E60-4665-B082-8ED9BE46EBDB}">
            <xm:f>'FX Card'!$F$1=5</xm:f>
            <x14:dxf>
              <numFmt numFmtId="174" formatCode="\C\A\ &quot;$&quot;\ #,##0.00"/>
            </x14:dxf>
          </x14:cfRule>
          <x14:cfRule type="expression" priority="1972" id="{E72FBCCB-C3EF-408A-A511-8C4E9728C3C4}">
            <xm:f>'FX Card'!$F$1=4</xm:f>
            <x14:dxf>
              <numFmt numFmtId="196" formatCode="[$R$-416]\ #,##0.00"/>
            </x14:dxf>
          </x14:cfRule>
          <x14:cfRule type="expression" priority="1973" id="{FA628470-A239-4B67-83BD-662912F89A72}">
            <xm:f>'FX Card'!$F$1=3</xm:f>
            <x14:dxf>
              <numFmt numFmtId="173" formatCode="\A\U\ &quot;$&quot;\ #,##0.00"/>
            </x14:dxf>
          </x14:cfRule>
          <x14:cfRule type="expression" priority="1974" id="{877EECFD-230A-477D-A067-17FB093707BB}">
            <xm:f>'FX Card'!$F$1=2</xm:f>
            <x14:dxf>
              <numFmt numFmtId="186" formatCode="\A\R\ &quot;$&quot;#,##0.00"/>
            </x14:dxf>
          </x14:cfRule>
          <x14:cfRule type="expression" priority="1975" id="{948C3A52-D1EF-42B6-89DB-7FF4A5CD2284}">
            <xm:f>'FX Card'!$F$1=1</xm:f>
            <x14:dxf>
              <numFmt numFmtId="170"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7" formatCode="\R\ #,##0.00"/>
            </x14:dxf>
          </x14:cfRule>
          <x14:cfRule type="expression" priority="1902" id="{6FB2DFDE-C438-44EA-992B-54D8339BEA8E}">
            <xm:f>'FX Card'!$F$1=24</xm:f>
            <x14:dxf>
              <numFmt numFmtId="184" formatCode="\T\W\ &quot;$&quot;\ #,##0.00"/>
            </x14:dxf>
          </x14:cfRule>
          <x14:cfRule type="expression" priority="1903" id="{2AE73781-0507-4B2A-BB7D-B5B79F57A868}">
            <xm:f>'FX Card'!$F$1=23</xm:f>
            <x14:dxf>
              <numFmt numFmtId="203" formatCode="#,##0.00\ [$₺-41F]"/>
            </x14:dxf>
          </x14:cfRule>
          <x14:cfRule type="expression" priority="1904" id="{86ACC76F-935C-47E4-BA1B-0BEA1B3E8005}">
            <xm:f>'FX Card'!$F$1=22</xm:f>
            <x14:dxf>
              <numFmt numFmtId="177" formatCode="\k\r\ #,##0.00"/>
            </x14:dxf>
          </x14:cfRule>
          <x14:cfRule type="expression" priority="1905" id="{5AACDC90-2ABC-46FB-897E-6EF156281B06}">
            <xm:f>'FX Card'!$F$1=21</xm:f>
            <x14:dxf>
              <numFmt numFmtId="201" formatCode="\﷼\ #,##0.000"/>
            </x14:dxf>
          </x14:cfRule>
          <x14:cfRule type="expression" priority="1906" id="{F3E0DC41-D150-4D30-8AAF-E3DFD1AE410A}">
            <xm:f>'FX Card'!$F$1=20</xm:f>
            <x14:dxf>
              <numFmt numFmtId="185" formatCode="\р\у\б\ #,##0.00"/>
            </x14:dxf>
          </x14:cfRule>
          <x14:cfRule type="expression" priority="1907" id="{684B88F3-CDCC-4838-B77C-FB82BE7D47F9}">
            <xm:f>'FX Card'!$F$1=19</xm:f>
            <x14:dxf>
              <numFmt numFmtId="200" formatCode="\M\X\ &quot;$&quot;\ #,##0.00"/>
            </x14:dxf>
          </x14:cfRule>
          <x14:cfRule type="expression" priority="1908" id="{F811A6F2-207C-4A17-8662-A729F2037B42}">
            <xm:f>'FX Card'!$F$1=18</xm:f>
            <x14:dxf>
              <numFmt numFmtId="199" formatCode="[$RM-43E]#,##0.00"/>
            </x14:dxf>
          </x14:cfRule>
          <x14:cfRule type="expression" priority="1909" id="{5789802F-BEEA-4E2A-A3EE-E11C836EC30B}">
            <xm:f>'FX Card'!$F$1=17</xm:f>
            <x14:dxf>
              <numFmt numFmtId="202" formatCode="\N\Z\ &quot;$&quot;\ #,##0.00"/>
            </x14:dxf>
          </x14:cfRule>
          <x14:cfRule type="expression" priority="1910" id="{6FB1FF12-1DA2-4BCA-976B-FE4E8920C5CA}">
            <xm:f>'FX Card'!$F$1=16</xm:f>
            <x14:dxf>
              <numFmt numFmtId="177" formatCode="\k\r\ #,##0.00"/>
            </x14:dxf>
          </x14:cfRule>
          <x14:cfRule type="expression" priority="1911" id="{3E9B900F-519B-44CF-B1F1-7D63D216476C}">
            <xm:f>'FX Card'!$F$1=15</xm:f>
            <x14:dxf>
              <numFmt numFmtId="183" formatCode="[$₩-412]#,##0.00"/>
            </x14:dxf>
          </x14:cfRule>
          <x14:cfRule type="expression" priority="1912" id="{10DAA979-AD2E-4B00-AD56-25FF421F092C}">
            <xm:f>'FX Card'!$F$1=14</xm:f>
            <x14:dxf>
              <numFmt numFmtId="182" formatCode="[$¥-411]#,##0.00"/>
            </x14:dxf>
          </x14:cfRule>
          <x14:cfRule type="expression" priority="1913" id="{381925B7-1220-4B89-BAE6-76337EFA3095}">
            <xm:f>'FX Card'!$F$1=13</xm:f>
            <x14:dxf>
              <numFmt numFmtId="211" formatCode="[$₹-445]\ #,##0.00"/>
            </x14:dxf>
          </x14:cfRule>
          <x14:cfRule type="expression" priority="1914" id="{AB068E05-01D6-4CB3-8BB7-2121D56BE4C8}">
            <xm:f>'FX Card'!$F$1=12</xm:f>
            <x14:dxf>
              <numFmt numFmtId="180" formatCode="\R\p\ #,##0.00"/>
            </x14:dxf>
          </x14:cfRule>
          <x14:cfRule type="expression" priority="1915" id="{D8CBC767-1961-4E1C-899D-BADFD4BD3022}">
            <xm:f>'FX Card'!$F$1=11</xm:f>
            <x14:dxf>
              <numFmt numFmtId="198" formatCode="\H\K\ &quot;$&quot;\ #,##0.00"/>
            </x14:dxf>
          </x14:cfRule>
          <x14:cfRule type="expression" priority="1916" id="{B443C339-9FD3-4F0A-BA36-E533273C1BAB}">
            <xm:f>'FX Card'!$F$1=10</xm:f>
            <x14:dxf>
              <numFmt numFmtId="179" formatCode="[$£-809]#,##0.00"/>
            </x14:dxf>
          </x14:cfRule>
          <x14:cfRule type="expression" priority="1917" id="{E782EF8B-0198-488C-9062-E253E741B3C1}">
            <xm:f>'FX Card'!$F$1=9</xm:f>
            <x14:dxf>
              <numFmt numFmtId="178" formatCode="[$€-2]\ #,##0.00"/>
            </x14:dxf>
          </x14:cfRule>
          <x14:cfRule type="expression" priority="1918" id="{DC7FA8F6-16E6-4041-9C2B-E17BA69D2446}">
            <xm:f>'FX Card'!$F$1=8</xm:f>
            <x14:dxf>
              <numFmt numFmtId="177" formatCode="\k\r\ #,##0.00"/>
            </x14:dxf>
          </x14:cfRule>
          <x14:cfRule type="expression" priority="1919" id="{4ECF16CA-7235-4166-BDA3-36EC1CCFA4F3}">
            <xm:f>'FX Card'!$F$1=7</xm:f>
            <x14:dxf>
              <numFmt numFmtId="176" formatCode="[$¥-804]#,##0.00"/>
            </x14:dxf>
          </x14:cfRule>
          <x14:cfRule type="expression" priority="1920" id="{7C7DA37B-FA41-41FC-AB3B-4E7D42E2F200}">
            <xm:f>'FX Card'!$F$1=6</xm:f>
            <x14:dxf>
              <numFmt numFmtId="175" formatCode="\F\r\ #,##0.00"/>
            </x14:dxf>
          </x14:cfRule>
          <x14:cfRule type="expression" priority="1921" id="{2876FF8A-4997-4FC2-B3AA-8513BDECB2B2}">
            <xm:f>'FX Card'!$F$1=5</xm:f>
            <x14:dxf>
              <numFmt numFmtId="174" formatCode="\C\A\ &quot;$&quot;\ #,##0.00"/>
            </x14:dxf>
          </x14:cfRule>
          <x14:cfRule type="expression" priority="1922" id="{17F0DDE3-9BF2-4791-A547-CCECD3D55F79}">
            <xm:f>'FX Card'!$F$1=4</xm:f>
            <x14:dxf>
              <numFmt numFmtId="196" formatCode="[$R$-416]\ #,##0.00"/>
            </x14:dxf>
          </x14:cfRule>
          <x14:cfRule type="expression" priority="1923" id="{640FEC5E-B002-4BE9-B71E-1797570FCFA1}">
            <xm:f>'FX Card'!$F$1=3</xm:f>
            <x14:dxf>
              <numFmt numFmtId="173" formatCode="\A\U\ &quot;$&quot;\ #,##0.00"/>
            </x14:dxf>
          </x14:cfRule>
          <x14:cfRule type="expression" priority="1924" id="{DFD504F3-84AB-4200-B5B3-3E0744D39CDA}">
            <xm:f>'FX Card'!$F$1=2</xm:f>
            <x14:dxf>
              <numFmt numFmtId="186" formatCode="\A\R\ &quot;$&quot;#,##0.00"/>
            </x14:dxf>
          </x14:cfRule>
          <x14:cfRule type="expression" priority="1925" id="{D0EDBA04-F345-487D-AA89-ABB89E890FA7}">
            <xm:f>'FX Card'!$F$1=1</xm:f>
            <x14:dxf>
              <numFmt numFmtId="170"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7" formatCode="\R\ #,##0.00"/>
            </x14:dxf>
          </x14:cfRule>
          <x14:cfRule type="expression" priority="1877" id="{48CAF780-A37E-44EA-9166-C88B970034C7}">
            <xm:f>'FX Card'!$F$1=24</xm:f>
            <x14:dxf>
              <numFmt numFmtId="184" formatCode="\T\W\ &quot;$&quot;\ #,##0.00"/>
            </x14:dxf>
          </x14:cfRule>
          <x14:cfRule type="expression" priority="1878" id="{1B120429-A9EB-4CAB-993C-D1F92E4BACA1}">
            <xm:f>'FX Card'!$F$1=23</xm:f>
            <x14:dxf>
              <numFmt numFmtId="203" formatCode="#,##0.00\ [$₺-41F]"/>
            </x14:dxf>
          </x14:cfRule>
          <x14:cfRule type="expression" priority="1879" id="{50CEA3CE-1C09-4FF6-8ACC-811C5DDF5A35}">
            <xm:f>'FX Card'!$F$1=22</xm:f>
            <x14:dxf>
              <numFmt numFmtId="177" formatCode="\k\r\ #,##0.00"/>
            </x14:dxf>
          </x14:cfRule>
          <x14:cfRule type="expression" priority="1880" id="{4705A22F-DD2E-444E-9A9C-BD525029BB74}">
            <xm:f>'FX Card'!$F$1=21</xm:f>
            <x14:dxf>
              <numFmt numFmtId="201" formatCode="\﷼\ #,##0.000"/>
            </x14:dxf>
          </x14:cfRule>
          <x14:cfRule type="expression" priority="1881" id="{F533739C-379D-469F-875E-6213E9BB14A6}">
            <xm:f>'FX Card'!$F$1=20</xm:f>
            <x14:dxf>
              <numFmt numFmtId="185" formatCode="\р\у\б\ #,##0.00"/>
            </x14:dxf>
          </x14:cfRule>
          <x14:cfRule type="expression" priority="1882" id="{1F34772E-CD75-4B0D-8F56-4F1648525B1E}">
            <xm:f>'FX Card'!$F$1=19</xm:f>
            <x14:dxf>
              <numFmt numFmtId="200" formatCode="\M\X\ &quot;$&quot;\ #,##0.00"/>
            </x14:dxf>
          </x14:cfRule>
          <x14:cfRule type="expression" priority="1883" id="{B6867C40-2CD2-4A9D-ADD3-651DD19ECB2F}">
            <xm:f>'FX Card'!$F$1=18</xm:f>
            <x14:dxf>
              <numFmt numFmtId="199" formatCode="[$RM-43E]#,##0.00"/>
            </x14:dxf>
          </x14:cfRule>
          <x14:cfRule type="expression" priority="1884" id="{3E91BCB5-6B7E-46A4-8339-A63A93CFEB9B}">
            <xm:f>'FX Card'!$F$1=17</xm:f>
            <x14:dxf>
              <numFmt numFmtId="202" formatCode="\N\Z\ &quot;$&quot;\ #,##0.00"/>
            </x14:dxf>
          </x14:cfRule>
          <x14:cfRule type="expression" priority="1885" id="{3156CB99-D4B1-4AEB-8147-A4C78314CABD}">
            <xm:f>'FX Card'!$F$1=16</xm:f>
            <x14:dxf>
              <numFmt numFmtId="177" formatCode="\k\r\ #,##0.00"/>
            </x14:dxf>
          </x14:cfRule>
          <x14:cfRule type="expression" priority="1886" id="{0ABCF65B-C4BE-43E1-A365-3296106BC98F}">
            <xm:f>'FX Card'!$F$1=15</xm:f>
            <x14:dxf>
              <numFmt numFmtId="183" formatCode="[$₩-412]#,##0.00"/>
            </x14:dxf>
          </x14:cfRule>
          <x14:cfRule type="expression" priority="1887" id="{3C89ADB0-BA3B-4AD4-8550-EF524502A897}">
            <xm:f>'FX Card'!$F$1=14</xm:f>
            <x14:dxf>
              <numFmt numFmtId="182" formatCode="[$¥-411]#,##0.00"/>
            </x14:dxf>
          </x14:cfRule>
          <x14:cfRule type="expression" priority="1888" id="{3E8A8C16-4B6E-4707-B00A-665FF11309CE}">
            <xm:f>'FX Card'!$F$1=13</xm:f>
            <x14:dxf>
              <numFmt numFmtId="211" formatCode="[$₹-445]\ #,##0.00"/>
            </x14:dxf>
          </x14:cfRule>
          <x14:cfRule type="expression" priority="1889" id="{540E66B9-37CF-48F9-8B40-B58FDFC1F926}">
            <xm:f>'FX Card'!$F$1=12</xm:f>
            <x14:dxf>
              <numFmt numFmtId="180" formatCode="\R\p\ #,##0.00"/>
            </x14:dxf>
          </x14:cfRule>
          <x14:cfRule type="expression" priority="1890" id="{A2F3E8AE-51C4-4399-B932-15A30B82289A}">
            <xm:f>'FX Card'!$F$1=11</xm:f>
            <x14:dxf>
              <numFmt numFmtId="198" formatCode="\H\K\ &quot;$&quot;\ #,##0.00"/>
            </x14:dxf>
          </x14:cfRule>
          <x14:cfRule type="expression" priority="1891" id="{3127D265-9028-47AD-92A2-AC5ACF749129}">
            <xm:f>'FX Card'!$F$1=10</xm:f>
            <x14:dxf>
              <numFmt numFmtId="179" formatCode="[$£-809]#,##0.00"/>
            </x14:dxf>
          </x14:cfRule>
          <x14:cfRule type="expression" priority="1892" id="{91F76C20-5556-4691-B0DA-366BAD8F3AAC}">
            <xm:f>'FX Card'!$F$1=9</xm:f>
            <x14:dxf>
              <numFmt numFmtId="178" formatCode="[$€-2]\ #,##0.00"/>
            </x14:dxf>
          </x14:cfRule>
          <x14:cfRule type="expression" priority="1893" id="{46CB65BE-4D34-4B9F-99F3-4B248C7EDB3D}">
            <xm:f>'FX Card'!$F$1=8</xm:f>
            <x14:dxf>
              <numFmt numFmtId="177" formatCode="\k\r\ #,##0.00"/>
            </x14:dxf>
          </x14:cfRule>
          <x14:cfRule type="expression" priority="1894" id="{68FAF90A-D264-486F-A9B0-D345505EC15F}">
            <xm:f>'FX Card'!$F$1=7</xm:f>
            <x14:dxf>
              <numFmt numFmtId="176" formatCode="[$¥-804]#,##0.00"/>
            </x14:dxf>
          </x14:cfRule>
          <x14:cfRule type="expression" priority="1895" id="{6879A478-36F7-424A-B01E-B5B671BC1302}">
            <xm:f>'FX Card'!$F$1=6</xm:f>
            <x14:dxf>
              <numFmt numFmtId="175" formatCode="\F\r\ #,##0.00"/>
            </x14:dxf>
          </x14:cfRule>
          <x14:cfRule type="expression" priority="1896" id="{97D7182C-956B-4DE5-BC0D-39B780E71342}">
            <xm:f>'FX Card'!$F$1=5</xm:f>
            <x14:dxf>
              <numFmt numFmtId="174" formatCode="\C\A\ &quot;$&quot;\ #,##0.00"/>
            </x14:dxf>
          </x14:cfRule>
          <x14:cfRule type="expression" priority="1897" id="{3EB52E50-E2DF-4FC2-B977-7A19A55D313E}">
            <xm:f>'FX Card'!$F$1=4</xm:f>
            <x14:dxf>
              <numFmt numFmtId="196" formatCode="[$R$-416]\ #,##0.00"/>
            </x14:dxf>
          </x14:cfRule>
          <x14:cfRule type="expression" priority="1898" id="{57FF22A7-0947-43C3-9E61-30ED8F018BBB}">
            <xm:f>'FX Card'!$F$1=3</xm:f>
            <x14:dxf>
              <numFmt numFmtId="173" formatCode="\A\U\ &quot;$&quot;\ #,##0.00"/>
            </x14:dxf>
          </x14:cfRule>
          <x14:cfRule type="expression" priority="1899" id="{A3E9CBA4-7677-4F2A-9FDE-CFF04790DE1C}">
            <xm:f>'FX Card'!$F$1=2</xm:f>
            <x14:dxf>
              <numFmt numFmtId="186" formatCode="\A\R\ &quot;$&quot;#,##0.00"/>
            </x14:dxf>
          </x14:cfRule>
          <x14:cfRule type="expression" priority="1900" id="{426DF12D-CA55-41ED-8005-7862B09E7F20}">
            <xm:f>'FX Card'!$F$1=1</xm:f>
            <x14:dxf>
              <numFmt numFmtId="170"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7" formatCode="\R\ #,##0.00"/>
            </x14:dxf>
          </x14:cfRule>
          <x14:cfRule type="expression" priority="1852" id="{2FA01493-5C49-450F-BDD9-35B77F15D17B}">
            <xm:f>'FX Card'!$F$1=24</xm:f>
            <x14:dxf>
              <numFmt numFmtId="184" formatCode="\T\W\ &quot;$&quot;\ #,##0.00"/>
            </x14:dxf>
          </x14:cfRule>
          <x14:cfRule type="expression" priority="1853" id="{DB44CE37-316A-4BF1-9DC1-5B0EAC5E1F07}">
            <xm:f>'FX Card'!$F$1=23</xm:f>
            <x14:dxf>
              <numFmt numFmtId="203" formatCode="#,##0.00\ [$₺-41F]"/>
            </x14:dxf>
          </x14:cfRule>
          <x14:cfRule type="expression" priority="1854" id="{7927FD2B-1370-4F88-996A-FC44E2379EE0}">
            <xm:f>'FX Card'!$F$1=22</xm:f>
            <x14:dxf>
              <numFmt numFmtId="177" formatCode="\k\r\ #,##0.00"/>
            </x14:dxf>
          </x14:cfRule>
          <x14:cfRule type="expression" priority="1855" id="{CCA94471-BA8B-49F2-9161-C7237D879688}">
            <xm:f>'FX Card'!$F$1=21</xm:f>
            <x14:dxf>
              <numFmt numFmtId="201" formatCode="\﷼\ #,##0.000"/>
            </x14:dxf>
          </x14:cfRule>
          <x14:cfRule type="expression" priority="1856" id="{8BBA676B-BB66-4CCA-9356-79B11121B86F}">
            <xm:f>'FX Card'!$F$1=20</xm:f>
            <x14:dxf>
              <numFmt numFmtId="185" formatCode="\р\у\б\ #,##0.00"/>
            </x14:dxf>
          </x14:cfRule>
          <x14:cfRule type="expression" priority="1857" id="{EE7A9D0C-2798-4DE6-B19F-8BA8DE7D43A9}">
            <xm:f>'FX Card'!$F$1=19</xm:f>
            <x14:dxf>
              <numFmt numFmtId="200" formatCode="\M\X\ &quot;$&quot;\ #,##0.00"/>
            </x14:dxf>
          </x14:cfRule>
          <x14:cfRule type="expression" priority="1858" id="{8D9BA7E2-EE60-4075-82B2-295FF2957F64}">
            <xm:f>'FX Card'!$F$1=18</xm:f>
            <x14:dxf>
              <numFmt numFmtId="199" formatCode="[$RM-43E]#,##0.00"/>
            </x14:dxf>
          </x14:cfRule>
          <x14:cfRule type="expression" priority="1859" id="{E2B843E3-D735-4FFA-8825-E16510D3F970}">
            <xm:f>'FX Card'!$F$1=17</xm:f>
            <x14:dxf>
              <numFmt numFmtId="202" formatCode="\N\Z\ &quot;$&quot;\ #,##0.00"/>
            </x14:dxf>
          </x14:cfRule>
          <x14:cfRule type="expression" priority="1860" id="{10F8E96D-BEA8-451A-8123-45F0E2285598}">
            <xm:f>'FX Card'!$F$1=16</xm:f>
            <x14:dxf>
              <numFmt numFmtId="177" formatCode="\k\r\ #,##0.00"/>
            </x14:dxf>
          </x14:cfRule>
          <x14:cfRule type="expression" priority="1861" id="{CFF09E6F-3C22-4F36-A868-46D4106FBB44}">
            <xm:f>'FX Card'!$F$1=15</xm:f>
            <x14:dxf>
              <numFmt numFmtId="183" formatCode="[$₩-412]#,##0.00"/>
            </x14:dxf>
          </x14:cfRule>
          <x14:cfRule type="expression" priority="1862" id="{B547AC0B-8622-434D-B5F6-C828EB34D76A}">
            <xm:f>'FX Card'!$F$1=14</xm:f>
            <x14:dxf>
              <numFmt numFmtId="182" formatCode="[$¥-411]#,##0.00"/>
            </x14:dxf>
          </x14:cfRule>
          <x14:cfRule type="expression" priority="1863" id="{A478B335-82E5-4551-BEA4-8C4495E76404}">
            <xm:f>'FX Card'!$F$1=13</xm:f>
            <x14:dxf>
              <numFmt numFmtId="211" formatCode="[$₹-445]\ #,##0.00"/>
            </x14:dxf>
          </x14:cfRule>
          <x14:cfRule type="expression" priority="1864" id="{DB1AB5D8-88D3-4BC3-8294-EE43F811DD0B}">
            <xm:f>'FX Card'!$F$1=12</xm:f>
            <x14:dxf>
              <numFmt numFmtId="180" formatCode="\R\p\ #,##0.00"/>
            </x14:dxf>
          </x14:cfRule>
          <x14:cfRule type="expression" priority="1865" id="{A1C297EF-7853-45ED-B382-F5D8BD060DD6}">
            <xm:f>'FX Card'!$F$1=11</xm:f>
            <x14:dxf>
              <numFmt numFmtId="198" formatCode="\H\K\ &quot;$&quot;\ #,##0.00"/>
            </x14:dxf>
          </x14:cfRule>
          <x14:cfRule type="expression" priority="1866" id="{8664E704-72E6-4EEA-BB90-20C3F7B76893}">
            <xm:f>'FX Card'!$F$1=10</xm:f>
            <x14:dxf>
              <numFmt numFmtId="179" formatCode="[$£-809]#,##0.00"/>
            </x14:dxf>
          </x14:cfRule>
          <x14:cfRule type="expression" priority="1867" id="{926A4A91-7207-4B06-A9B7-CE612EE2504A}">
            <xm:f>'FX Card'!$F$1=9</xm:f>
            <x14:dxf>
              <numFmt numFmtId="178" formatCode="[$€-2]\ #,##0.00"/>
            </x14:dxf>
          </x14:cfRule>
          <x14:cfRule type="expression" priority="1868" id="{58E77199-B5AA-4CEB-B743-860C76C0C5D3}">
            <xm:f>'FX Card'!$F$1=8</xm:f>
            <x14:dxf>
              <numFmt numFmtId="177" formatCode="\k\r\ #,##0.00"/>
            </x14:dxf>
          </x14:cfRule>
          <x14:cfRule type="expression" priority="1869" id="{4946DC05-69B3-4764-821C-13EBAF807DE9}">
            <xm:f>'FX Card'!$F$1=7</xm:f>
            <x14:dxf>
              <numFmt numFmtId="176" formatCode="[$¥-804]#,##0.00"/>
            </x14:dxf>
          </x14:cfRule>
          <x14:cfRule type="expression" priority="1870" id="{A94BD0A7-0FF2-4304-9228-DA023A487386}">
            <xm:f>'FX Card'!$F$1=6</xm:f>
            <x14:dxf>
              <numFmt numFmtId="175" formatCode="\F\r\ #,##0.00"/>
            </x14:dxf>
          </x14:cfRule>
          <x14:cfRule type="expression" priority="1871" id="{A9D436D2-35B9-4072-A015-6B55AE5ADD73}">
            <xm:f>'FX Card'!$F$1=5</xm:f>
            <x14:dxf>
              <numFmt numFmtId="174" formatCode="\C\A\ &quot;$&quot;\ #,##0.00"/>
            </x14:dxf>
          </x14:cfRule>
          <x14:cfRule type="expression" priority="1872" id="{29819E78-8353-4C59-BFD2-8116D3528D5A}">
            <xm:f>'FX Card'!$F$1=4</xm:f>
            <x14:dxf>
              <numFmt numFmtId="196" formatCode="[$R$-416]\ #,##0.00"/>
            </x14:dxf>
          </x14:cfRule>
          <x14:cfRule type="expression" priority="1873" id="{B5321EB3-9CF3-4C80-98D9-FFF69C0F88EC}">
            <xm:f>'FX Card'!$F$1=3</xm:f>
            <x14:dxf>
              <numFmt numFmtId="173" formatCode="\A\U\ &quot;$&quot;\ #,##0.00"/>
            </x14:dxf>
          </x14:cfRule>
          <x14:cfRule type="expression" priority="1874" id="{6D3428B1-9155-487F-9A62-A40B0A481DCE}">
            <xm:f>'FX Card'!$F$1=2</xm:f>
            <x14:dxf>
              <numFmt numFmtId="186" formatCode="\A\R\ &quot;$&quot;#,##0.00"/>
            </x14:dxf>
          </x14:cfRule>
          <x14:cfRule type="expression" priority="1875" id="{F2D444B2-030B-4A5F-8B45-5B3505918EFD}">
            <xm:f>'FX Card'!$F$1=1</xm:f>
            <x14:dxf>
              <numFmt numFmtId="170"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7" formatCode="\R\ #,##0.00"/>
            </x14:dxf>
          </x14:cfRule>
          <x14:cfRule type="expression" priority="1827" id="{4B4BF73A-C41D-4F7B-8DE7-DD70890985C5}">
            <xm:f>'FX Card'!$F$1=24</xm:f>
            <x14:dxf>
              <numFmt numFmtId="184" formatCode="\T\W\ &quot;$&quot;\ #,##0.00"/>
            </x14:dxf>
          </x14:cfRule>
          <x14:cfRule type="expression" priority="1828" id="{8928FFDE-2DB7-48D0-83FE-D7C9A92C54F6}">
            <xm:f>'FX Card'!$F$1=23</xm:f>
            <x14:dxf>
              <numFmt numFmtId="203" formatCode="#,##0.00\ [$₺-41F]"/>
            </x14:dxf>
          </x14:cfRule>
          <x14:cfRule type="expression" priority="1829" id="{0A6675DE-5E28-4857-8DB2-5D98B86E1FA3}">
            <xm:f>'FX Card'!$F$1=22</xm:f>
            <x14:dxf>
              <numFmt numFmtId="177" formatCode="\k\r\ #,##0.00"/>
            </x14:dxf>
          </x14:cfRule>
          <x14:cfRule type="expression" priority="1830" id="{E04BD669-C8FD-408E-92B3-AC7454F2EB47}">
            <xm:f>'FX Card'!$F$1=21</xm:f>
            <x14:dxf>
              <numFmt numFmtId="201" formatCode="\﷼\ #,##0.000"/>
            </x14:dxf>
          </x14:cfRule>
          <x14:cfRule type="expression" priority="1831" id="{0C394CCA-3795-4741-9DCB-C719BDED2B95}">
            <xm:f>'FX Card'!$F$1=20</xm:f>
            <x14:dxf>
              <numFmt numFmtId="185" formatCode="\р\у\б\ #,##0.00"/>
            </x14:dxf>
          </x14:cfRule>
          <x14:cfRule type="expression" priority="1832" id="{61A0BDB0-847F-4798-8F96-EF2BD1D1F151}">
            <xm:f>'FX Card'!$F$1=19</xm:f>
            <x14:dxf>
              <numFmt numFmtId="200" formatCode="\M\X\ &quot;$&quot;\ #,##0.00"/>
            </x14:dxf>
          </x14:cfRule>
          <x14:cfRule type="expression" priority="1833" id="{C6EB8AD0-EC86-474D-87CA-252822AAE523}">
            <xm:f>'FX Card'!$F$1=18</xm:f>
            <x14:dxf>
              <numFmt numFmtId="199" formatCode="[$RM-43E]#,##0.00"/>
            </x14:dxf>
          </x14:cfRule>
          <x14:cfRule type="expression" priority="1834" id="{2CAC7E32-0A73-4C44-9BF5-B707BAD060F0}">
            <xm:f>'FX Card'!$F$1=17</xm:f>
            <x14:dxf>
              <numFmt numFmtId="202" formatCode="\N\Z\ &quot;$&quot;\ #,##0.00"/>
            </x14:dxf>
          </x14:cfRule>
          <x14:cfRule type="expression" priority="1835" id="{D573DD6B-36E9-447B-985F-2E3492FAD463}">
            <xm:f>'FX Card'!$F$1=16</xm:f>
            <x14:dxf>
              <numFmt numFmtId="177" formatCode="\k\r\ #,##0.00"/>
            </x14:dxf>
          </x14:cfRule>
          <x14:cfRule type="expression" priority="1836" id="{DC5C773B-8B86-4FD5-82E0-1304A636222D}">
            <xm:f>'FX Card'!$F$1=15</xm:f>
            <x14:dxf>
              <numFmt numFmtId="183" formatCode="[$₩-412]#,##0.00"/>
            </x14:dxf>
          </x14:cfRule>
          <x14:cfRule type="expression" priority="1837" id="{DFC77D03-6BEA-4850-A927-35F900323EAD}">
            <xm:f>'FX Card'!$F$1=14</xm:f>
            <x14:dxf>
              <numFmt numFmtId="182" formatCode="[$¥-411]#,##0.00"/>
            </x14:dxf>
          </x14:cfRule>
          <x14:cfRule type="expression" priority="1838" id="{53A494D0-2260-443E-9A47-2353182EB9D2}">
            <xm:f>'FX Card'!$F$1=13</xm:f>
            <x14:dxf>
              <numFmt numFmtId="211" formatCode="[$₹-445]\ #,##0.00"/>
            </x14:dxf>
          </x14:cfRule>
          <x14:cfRule type="expression" priority="1839" id="{AE8F42FD-299A-4B74-B5AB-247C62D91FC9}">
            <xm:f>'FX Card'!$F$1=12</xm:f>
            <x14:dxf>
              <numFmt numFmtId="180" formatCode="\R\p\ #,##0.00"/>
            </x14:dxf>
          </x14:cfRule>
          <x14:cfRule type="expression" priority="1840" id="{E8EFAA9F-C594-4350-84AC-0CE0FD837091}">
            <xm:f>'FX Card'!$F$1=11</xm:f>
            <x14:dxf>
              <numFmt numFmtId="198" formatCode="\H\K\ &quot;$&quot;\ #,##0.00"/>
            </x14:dxf>
          </x14:cfRule>
          <x14:cfRule type="expression" priority="1841" id="{97DE06AA-0BB6-4DFB-A407-BEB082E3DDED}">
            <xm:f>'FX Card'!$F$1=10</xm:f>
            <x14:dxf>
              <numFmt numFmtId="179" formatCode="[$£-809]#,##0.00"/>
            </x14:dxf>
          </x14:cfRule>
          <x14:cfRule type="expression" priority="1842" id="{3E5D32C5-BFF4-4B9F-B27E-9036DE755AF1}">
            <xm:f>'FX Card'!$F$1=9</xm:f>
            <x14:dxf>
              <numFmt numFmtId="178" formatCode="[$€-2]\ #,##0.00"/>
            </x14:dxf>
          </x14:cfRule>
          <x14:cfRule type="expression" priority="1843" id="{0C95B9F4-A3B8-4BB3-9959-0467E17D30A7}">
            <xm:f>'FX Card'!$F$1=8</xm:f>
            <x14:dxf>
              <numFmt numFmtId="177" formatCode="\k\r\ #,##0.00"/>
            </x14:dxf>
          </x14:cfRule>
          <x14:cfRule type="expression" priority="1844" id="{7BEA54AC-EB03-4A4A-9461-F8D941441080}">
            <xm:f>'FX Card'!$F$1=7</xm:f>
            <x14:dxf>
              <numFmt numFmtId="176" formatCode="[$¥-804]#,##0.00"/>
            </x14:dxf>
          </x14:cfRule>
          <x14:cfRule type="expression" priority="1845" id="{2F0CB5D4-1D81-4268-A4A7-A3DECB398E05}">
            <xm:f>'FX Card'!$F$1=6</xm:f>
            <x14:dxf>
              <numFmt numFmtId="175" formatCode="\F\r\ #,##0.00"/>
            </x14:dxf>
          </x14:cfRule>
          <x14:cfRule type="expression" priority="1846" id="{E56E7C65-3241-47F5-A930-11CE98A8B6A8}">
            <xm:f>'FX Card'!$F$1=5</xm:f>
            <x14:dxf>
              <numFmt numFmtId="174" formatCode="\C\A\ &quot;$&quot;\ #,##0.00"/>
            </x14:dxf>
          </x14:cfRule>
          <x14:cfRule type="expression" priority="1847" id="{3E1F2DB0-441E-45DB-864C-AC247D037E2F}">
            <xm:f>'FX Card'!$F$1=4</xm:f>
            <x14:dxf>
              <numFmt numFmtId="196" formatCode="[$R$-416]\ #,##0.00"/>
            </x14:dxf>
          </x14:cfRule>
          <x14:cfRule type="expression" priority="1848" id="{A2279478-9EE3-4D62-B178-27BBF7D10EA0}">
            <xm:f>'FX Card'!$F$1=3</xm:f>
            <x14:dxf>
              <numFmt numFmtId="173" formatCode="\A\U\ &quot;$&quot;\ #,##0.00"/>
            </x14:dxf>
          </x14:cfRule>
          <x14:cfRule type="expression" priority="1849" id="{C3B3BC63-E823-45C3-A80A-8C6D60F18BD5}">
            <xm:f>'FX Card'!$F$1=2</xm:f>
            <x14:dxf>
              <numFmt numFmtId="186" formatCode="\A\R\ &quot;$&quot;#,##0.00"/>
            </x14:dxf>
          </x14:cfRule>
          <x14:cfRule type="expression" priority="1850" id="{7F3838D0-9C22-412F-837E-27F494034C86}">
            <xm:f>'FX Card'!$F$1=1</xm:f>
            <x14:dxf>
              <numFmt numFmtId="170"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7" formatCode="\R\ #,##0.00"/>
            </x14:dxf>
          </x14:cfRule>
          <x14:cfRule type="expression" priority="1777" id="{DA970B7D-5CC0-4E3D-A7AA-EFED13E28DDB}">
            <xm:f>'FX Card'!$F$1=24</xm:f>
            <x14:dxf>
              <numFmt numFmtId="184" formatCode="\T\W\ &quot;$&quot;\ #,##0.00"/>
            </x14:dxf>
          </x14:cfRule>
          <x14:cfRule type="expression" priority="1778" id="{7E3F93CD-3C34-46E2-8508-91736F287686}">
            <xm:f>'FX Card'!$F$1=23</xm:f>
            <x14:dxf>
              <numFmt numFmtId="203" formatCode="#,##0.00\ [$₺-41F]"/>
            </x14:dxf>
          </x14:cfRule>
          <x14:cfRule type="expression" priority="1779" id="{259400AD-7498-4558-9B40-2A8146BBFA81}">
            <xm:f>'FX Card'!$F$1=22</xm:f>
            <x14:dxf>
              <numFmt numFmtId="177" formatCode="\k\r\ #,##0.00"/>
            </x14:dxf>
          </x14:cfRule>
          <x14:cfRule type="expression" priority="1780" id="{B3092CEF-2028-4D16-B133-6F0B7C52540B}">
            <xm:f>'FX Card'!$F$1=21</xm:f>
            <x14:dxf>
              <numFmt numFmtId="201" formatCode="\﷼\ #,##0.000"/>
            </x14:dxf>
          </x14:cfRule>
          <x14:cfRule type="expression" priority="1781" id="{22E733C4-54DE-4B73-A5A8-D21A997DA316}">
            <xm:f>'FX Card'!$F$1=20</xm:f>
            <x14:dxf>
              <numFmt numFmtId="185" formatCode="\р\у\б\ #,##0.00"/>
            </x14:dxf>
          </x14:cfRule>
          <x14:cfRule type="expression" priority="1782" id="{497BA696-0516-4856-A32F-EDEC224695F5}">
            <xm:f>'FX Card'!$F$1=19</xm:f>
            <x14:dxf>
              <numFmt numFmtId="200" formatCode="\M\X\ &quot;$&quot;\ #,##0.00"/>
            </x14:dxf>
          </x14:cfRule>
          <x14:cfRule type="expression" priority="1783" id="{649EC810-DCEF-4394-9F8F-6A0BE60FE523}">
            <xm:f>'FX Card'!$F$1=18</xm:f>
            <x14:dxf>
              <numFmt numFmtId="199" formatCode="[$RM-43E]#,##0.00"/>
            </x14:dxf>
          </x14:cfRule>
          <x14:cfRule type="expression" priority="1784" id="{D5B8FE55-7068-484F-9EC3-9C0C5E127DF9}">
            <xm:f>'FX Card'!$F$1=17</xm:f>
            <x14:dxf>
              <numFmt numFmtId="202" formatCode="\N\Z\ &quot;$&quot;\ #,##0.00"/>
            </x14:dxf>
          </x14:cfRule>
          <x14:cfRule type="expression" priority="1785" id="{4F40A855-3B0A-4043-BB20-1C4BE28E64D0}">
            <xm:f>'FX Card'!$F$1=16</xm:f>
            <x14:dxf>
              <numFmt numFmtId="177" formatCode="\k\r\ #,##0.00"/>
            </x14:dxf>
          </x14:cfRule>
          <x14:cfRule type="expression" priority="1786" id="{C08AA7D0-051D-43EA-9E1C-3F8278669EB6}">
            <xm:f>'FX Card'!$F$1=15</xm:f>
            <x14:dxf>
              <numFmt numFmtId="183" formatCode="[$₩-412]#,##0.00"/>
            </x14:dxf>
          </x14:cfRule>
          <x14:cfRule type="expression" priority="1787" id="{57C8A5AB-115D-4665-92A1-7E65A821118C}">
            <xm:f>'FX Card'!$F$1=14</xm:f>
            <x14:dxf>
              <numFmt numFmtId="182" formatCode="[$¥-411]#,##0.00"/>
            </x14:dxf>
          </x14:cfRule>
          <x14:cfRule type="expression" priority="1788" id="{374B6B0C-A2FF-4B18-BD80-5A93B3ADFA53}">
            <xm:f>'FX Card'!$F$1=13</xm:f>
            <x14:dxf>
              <numFmt numFmtId="211" formatCode="[$₹-445]\ #,##0.00"/>
            </x14:dxf>
          </x14:cfRule>
          <x14:cfRule type="expression" priority="1789" id="{1D701CE0-A375-4B18-8E18-83CB9C123522}">
            <xm:f>'FX Card'!$F$1=12</xm:f>
            <x14:dxf>
              <numFmt numFmtId="180" formatCode="\R\p\ #,##0.00"/>
            </x14:dxf>
          </x14:cfRule>
          <x14:cfRule type="expression" priority="1790" id="{505AA2CF-C4D8-4E31-8407-A4DC25696F03}">
            <xm:f>'FX Card'!$F$1=11</xm:f>
            <x14:dxf>
              <numFmt numFmtId="198" formatCode="\H\K\ &quot;$&quot;\ #,##0.00"/>
            </x14:dxf>
          </x14:cfRule>
          <x14:cfRule type="expression" priority="1791" id="{5403CEE3-7903-44CC-BB42-617EB2999134}">
            <xm:f>'FX Card'!$F$1=10</xm:f>
            <x14:dxf>
              <numFmt numFmtId="179" formatCode="[$£-809]#,##0.00"/>
            </x14:dxf>
          </x14:cfRule>
          <x14:cfRule type="expression" priority="1792" id="{E8B9BBF2-75FB-47AC-B61A-FC307B7CB94A}">
            <xm:f>'FX Card'!$F$1=9</xm:f>
            <x14:dxf>
              <numFmt numFmtId="178" formatCode="[$€-2]\ #,##0.00"/>
            </x14:dxf>
          </x14:cfRule>
          <x14:cfRule type="expression" priority="1793" id="{F9920534-C61E-44CF-8EBD-A8BD30E2329F}">
            <xm:f>'FX Card'!$F$1=8</xm:f>
            <x14:dxf>
              <numFmt numFmtId="177" formatCode="\k\r\ #,##0.00"/>
            </x14:dxf>
          </x14:cfRule>
          <x14:cfRule type="expression" priority="1794" id="{EE8C37B1-8EA1-49D1-84C4-B62DD05A5284}">
            <xm:f>'FX Card'!$F$1=7</xm:f>
            <x14:dxf>
              <numFmt numFmtId="176" formatCode="[$¥-804]#,##0.00"/>
            </x14:dxf>
          </x14:cfRule>
          <x14:cfRule type="expression" priority="1795" id="{E3D917C6-BFDC-40C4-A682-131ED1A3DC7B}">
            <xm:f>'FX Card'!$F$1=6</xm:f>
            <x14:dxf>
              <numFmt numFmtId="175" formatCode="\F\r\ #,##0.00"/>
            </x14:dxf>
          </x14:cfRule>
          <x14:cfRule type="expression" priority="1796" id="{B61E6814-54D7-4E72-83C7-26D8121A5450}">
            <xm:f>'FX Card'!$F$1=5</xm:f>
            <x14:dxf>
              <numFmt numFmtId="174" formatCode="\C\A\ &quot;$&quot;\ #,##0.00"/>
            </x14:dxf>
          </x14:cfRule>
          <x14:cfRule type="expression" priority="1797" id="{F12240B6-4D05-4894-AEE5-57FBD6290DDE}">
            <xm:f>'FX Card'!$F$1=4</xm:f>
            <x14:dxf>
              <numFmt numFmtId="196" formatCode="[$R$-416]\ #,##0.00"/>
            </x14:dxf>
          </x14:cfRule>
          <x14:cfRule type="expression" priority="1798" id="{4F204E57-613E-47FF-AA45-9F627D60B31D}">
            <xm:f>'FX Card'!$F$1=3</xm:f>
            <x14:dxf>
              <numFmt numFmtId="173" formatCode="\A\U\ &quot;$&quot;\ #,##0.00"/>
            </x14:dxf>
          </x14:cfRule>
          <x14:cfRule type="expression" priority="1799" id="{53710E8B-AD73-4F8D-9080-39FF418CA111}">
            <xm:f>'FX Card'!$F$1=2</xm:f>
            <x14:dxf>
              <numFmt numFmtId="186" formatCode="\A\R\ &quot;$&quot;#,##0.00"/>
            </x14:dxf>
          </x14:cfRule>
          <x14:cfRule type="expression" priority="1800" id="{EF6970C9-82F1-4C82-B372-C35E0DF1EB50}">
            <xm:f>'FX Card'!$F$1=1</xm:f>
            <x14:dxf>
              <numFmt numFmtId="170"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7" formatCode="\R\ #,##0.00"/>
            </x14:dxf>
          </x14:cfRule>
          <x14:cfRule type="expression" priority="1752" id="{62A4ED62-CA0D-411C-88BA-92BC12D7333C}">
            <xm:f>'FX Card'!$F$1=24</xm:f>
            <x14:dxf>
              <numFmt numFmtId="184" formatCode="\T\W\ &quot;$&quot;\ #,##0.00"/>
            </x14:dxf>
          </x14:cfRule>
          <x14:cfRule type="expression" priority="1753" id="{248BEEF7-E4E3-439D-8F65-A012DEA462E4}">
            <xm:f>'FX Card'!$F$1=23</xm:f>
            <x14:dxf>
              <numFmt numFmtId="203" formatCode="#,##0.00\ [$₺-41F]"/>
            </x14:dxf>
          </x14:cfRule>
          <x14:cfRule type="expression" priority="1754" id="{30202493-F94F-43BA-ADA7-DC62009D62C2}">
            <xm:f>'FX Card'!$F$1=22</xm:f>
            <x14:dxf>
              <numFmt numFmtId="177" formatCode="\k\r\ #,##0.00"/>
            </x14:dxf>
          </x14:cfRule>
          <x14:cfRule type="expression" priority="1755" id="{FDF6BA2B-11E7-4EAA-9DB3-C5A1F8081AC5}">
            <xm:f>'FX Card'!$F$1=21</xm:f>
            <x14:dxf>
              <numFmt numFmtId="201" formatCode="\﷼\ #,##0.000"/>
            </x14:dxf>
          </x14:cfRule>
          <x14:cfRule type="expression" priority="1756" id="{47B5BD21-DC0D-4CB9-9C6E-F50AAE284ED7}">
            <xm:f>'FX Card'!$F$1=20</xm:f>
            <x14:dxf>
              <numFmt numFmtId="185" formatCode="\р\у\б\ #,##0.00"/>
            </x14:dxf>
          </x14:cfRule>
          <x14:cfRule type="expression" priority="1757" id="{D323A078-D96C-4E08-A11B-517EAF68CB01}">
            <xm:f>'FX Card'!$F$1=19</xm:f>
            <x14:dxf>
              <numFmt numFmtId="200" formatCode="\M\X\ &quot;$&quot;\ #,##0.00"/>
            </x14:dxf>
          </x14:cfRule>
          <x14:cfRule type="expression" priority="1758" id="{57A35914-DEB9-4BE4-BA71-0258C54FB949}">
            <xm:f>'FX Card'!$F$1=18</xm:f>
            <x14:dxf>
              <numFmt numFmtId="199" formatCode="[$RM-43E]#,##0.00"/>
            </x14:dxf>
          </x14:cfRule>
          <x14:cfRule type="expression" priority="1759" id="{866F0997-6E6D-4D3F-995C-48522A745E5E}">
            <xm:f>'FX Card'!$F$1=17</xm:f>
            <x14:dxf>
              <numFmt numFmtId="202" formatCode="\N\Z\ &quot;$&quot;\ #,##0.00"/>
            </x14:dxf>
          </x14:cfRule>
          <x14:cfRule type="expression" priority="1760" id="{90877AD8-BD7B-4EEC-A7CE-1FEC470C05EA}">
            <xm:f>'FX Card'!$F$1=16</xm:f>
            <x14:dxf>
              <numFmt numFmtId="177" formatCode="\k\r\ #,##0.00"/>
            </x14:dxf>
          </x14:cfRule>
          <x14:cfRule type="expression" priority="1761" id="{CB4363DE-C53D-453C-97C2-2325345D2BBA}">
            <xm:f>'FX Card'!$F$1=15</xm:f>
            <x14:dxf>
              <numFmt numFmtId="183" formatCode="[$₩-412]#,##0.00"/>
            </x14:dxf>
          </x14:cfRule>
          <x14:cfRule type="expression" priority="1762" id="{DE95CABC-7C40-41FF-B09E-BA38057F8BAF}">
            <xm:f>'FX Card'!$F$1=14</xm:f>
            <x14:dxf>
              <numFmt numFmtId="182" formatCode="[$¥-411]#,##0.00"/>
            </x14:dxf>
          </x14:cfRule>
          <x14:cfRule type="expression" priority="1763" id="{D6CE8162-76D5-44E8-B146-2CB469F24264}">
            <xm:f>'FX Card'!$F$1=13</xm:f>
            <x14:dxf>
              <numFmt numFmtId="211" formatCode="[$₹-445]\ #,##0.00"/>
            </x14:dxf>
          </x14:cfRule>
          <x14:cfRule type="expression" priority="1764" id="{9CF70D70-A790-4811-A635-11DE66413BA7}">
            <xm:f>'FX Card'!$F$1=12</xm:f>
            <x14:dxf>
              <numFmt numFmtId="180" formatCode="\R\p\ #,##0.00"/>
            </x14:dxf>
          </x14:cfRule>
          <x14:cfRule type="expression" priority="1765" id="{9973BE5A-A747-4D7A-9826-7A1974A6798F}">
            <xm:f>'FX Card'!$F$1=11</xm:f>
            <x14:dxf>
              <numFmt numFmtId="198" formatCode="\H\K\ &quot;$&quot;\ #,##0.00"/>
            </x14:dxf>
          </x14:cfRule>
          <x14:cfRule type="expression" priority="1766" id="{22439C64-7AEA-4092-9A18-EB71C19D029A}">
            <xm:f>'FX Card'!$F$1=10</xm:f>
            <x14:dxf>
              <numFmt numFmtId="179" formatCode="[$£-809]#,##0.00"/>
            </x14:dxf>
          </x14:cfRule>
          <x14:cfRule type="expression" priority="1767" id="{884F0738-09E8-48F5-8FD4-84BDD21A2643}">
            <xm:f>'FX Card'!$F$1=9</xm:f>
            <x14:dxf>
              <numFmt numFmtId="178" formatCode="[$€-2]\ #,##0.00"/>
            </x14:dxf>
          </x14:cfRule>
          <x14:cfRule type="expression" priority="1768" id="{04798009-1633-4CAE-AAC9-5D0AB1329EB3}">
            <xm:f>'FX Card'!$F$1=8</xm:f>
            <x14:dxf>
              <numFmt numFmtId="177" formatCode="\k\r\ #,##0.00"/>
            </x14:dxf>
          </x14:cfRule>
          <x14:cfRule type="expression" priority="1769" id="{732A7E0E-981F-461F-B4B9-D81A2BAE0B75}">
            <xm:f>'FX Card'!$F$1=7</xm:f>
            <x14:dxf>
              <numFmt numFmtId="176" formatCode="[$¥-804]#,##0.00"/>
            </x14:dxf>
          </x14:cfRule>
          <x14:cfRule type="expression" priority="1770" id="{7808B6AA-83BC-4E0A-92B2-D47F3FEE031F}">
            <xm:f>'FX Card'!$F$1=6</xm:f>
            <x14:dxf>
              <numFmt numFmtId="175" formatCode="\F\r\ #,##0.00"/>
            </x14:dxf>
          </x14:cfRule>
          <x14:cfRule type="expression" priority="1771" id="{0B449FD4-4418-45E6-9D9D-09069B7608AD}">
            <xm:f>'FX Card'!$F$1=5</xm:f>
            <x14:dxf>
              <numFmt numFmtId="174" formatCode="\C\A\ &quot;$&quot;\ #,##0.00"/>
            </x14:dxf>
          </x14:cfRule>
          <x14:cfRule type="expression" priority="1772" id="{3F1B7B3F-B081-4F72-BFF6-AD1BAEC84055}">
            <xm:f>'FX Card'!$F$1=4</xm:f>
            <x14:dxf>
              <numFmt numFmtId="196" formatCode="[$R$-416]\ #,##0.00"/>
            </x14:dxf>
          </x14:cfRule>
          <x14:cfRule type="expression" priority="1773" id="{4C86903B-2E1E-41A1-8E64-6B460385119D}">
            <xm:f>'FX Card'!$F$1=3</xm:f>
            <x14:dxf>
              <numFmt numFmtId="173" formatCode="\A\U\ &quot;$&quot;\ #,##0.00"/>
            </x14:dxf>
          </x14:cfRule>
          <x14:cfRule type="expression" priority="1774" id="{F2830C7F-C240-47E4-A5C2-736B02C0FEFD}">
            <xm:f>'FX Card'!$F$1=2</xm:f>
            <x14:dxf>
              <numFmt numFmtId="186" formatCode="\A\R\ &quot;$&quot;#,##0.00"/>
            </x14:dxf>
          </x14:cfRule>
          <x14:cfRule type="expression" priority="1775" id="{CBC9BC3E-0F0C-4249-AD79-175E49DB8B28}">
            <xm:f>'FX Card'!$F$1=1</xm:f>
            <x14:dxf>
              <numFmt numFmtId="170"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7" formatCode="\R\ #,##0.00"/>
            </x14:dxf>
          </x14:cfRule>
          <x14:cfRule type="expression" priority="1727" id="{30B45535-5581-45E0-9440-4039B3AD6D4A}">
            <xm:f>'FX Card'!$F$1=24</xm:f>
            <x14:dxf>
              <numFmt numFmtId="184" formatCode="\T\W\ &quot;$&quot;\ #,##0.00"/>
            </x14:dxf>
          </x14:cfRule>
          <x14:cfRule type="expression" priority="1728" id="{03BF7A43-21EA-4541-8A41-C73220D64A21}">
            <xm:f>'FX Card'!$F$1=23</xm:f>
            <x14:dxf>
              <numFmt numFmtId="203" formatCode="#,##0.00\ [$₺-41F]"/>
            </x14:dxf>
          </x14:cfRule>
          <x14:cfRule type="expression" priority="1729" id="{75F6A4D0-7A94-4862-88E8-1B65DB42A078}">
            <xm:f>'FX Card'!$F$1=22</xm:f>
            <x14:dxf>
              <numFmt numFmtId="177" formatCode="\k\r\ #,##0.00"/>
            </x14:dxf>
          </x14:cfRule>
          <x14:cfRule type="expression" priority="1730" id="{3FFCEE7F-77A5-46D5-8C79-001FE6F74992}">
            <xm:f>'FX Card'!$F$1=21</xm:f>
            <x14:dxf>
              <numFmt numFmtId="201" formatCode="\﷼\ #,##0.000"/>
            </x14:dxf>
          </x14:cfRule>
          <x14:cfRule type="expression" priority="1731" id="{09AFACAB-B83C-412C-823E-BBD4C2A5D62E}">
            <xm:f>'FX Card'!$F$1=20</xm:f>
            <x14:dxf>
              <numFmt numFmtId="185" formatCode="\р\у\б\ #,##0.00"/>
            </x14:dxf>
          </x14:cfRule>
          <x14:cfRule type="expression" priority="1732" id="{63F7ED90-43B2-49B4-A6E3-9AC5DFE5A4C2}">
            <xm:f>'FX Card'!$F$1=19</xm:f>
            <x14:dxf>
              <numFmt numFmtId="200" formatCode="\M\X\ &quot;$&quot;\ #,##0.00"/>
            </x14:dxf>
          </x14:cfRule>
          <x14:cfRule type="expression" priority="1733" id="{542706E5-3EF0-4644-AB15-3B4455475F47}">
            <xm:f>'FX Card'!$F$1=18</xm:f>
            <x14:dxf>
              <numFmt numFmtId="199" formatCode="[$RM-43E]#,##0.00"/>
            </x14:dxf>
          </x14:cfRule>
          <x14:cfRule type="expression" priority="1734" id="{C5CC0E48-ADCA-43F3-8632-1551CD54655A}">
            <xm:f>'FX Card'!$F$1=17</xm:f>
            <x14:dxf>
              <numFmt numFmtId="202" formatCode="\N\Z\ &quot;$&quot;\ #,##0.00"/>
            </x14:dxf>
          </x14:cfRule>
          <x14:cfRule type="expression" priority="1735" id="{72A8760C-5172-4FED-B027-4C0FF7B4DA37}">
            <xm:f>'FX Card'!$F$1=16</xm:f>
            <x14:dxf>
              <numFmt numFmtId="177" formatCode="\k\r\ #,##0.00"/>
            </x14:dxf>
          </x14:cfRule>
          <x14:cfRule type="expression" priority="1736" id="{8EFF31F1-8FB2-4D89-A36F-6791D5742DD6}">
            <xm:f>'FX Card'!$F$1=15</xm:f>
            <x14:dxf>
              <numFmt numFmtId="183" formatCode="[$₩-412]#,##0.00"/>
            </x14:dxf>
          </x14:cfRule>
          <x14:cfRule type="expression" priority="1737" id="{4B6348FC-EEE9-41E3-9498-42290221AF63}">
            <xm:f>'FX Card'!$F$1=14</xm:f>
            <x14:dxf>
              <numFmt numFmtId="182" formatCode="[$¥-411]#,##0.00"/>
            </x14:dxf>
          </x14:cfRule>
          <x14:cfRule type="expression" priority="1738" id="{0BF7B459-AE53-4045-8BA7-1D489B8F9028}">
            <xm:f>'FX Card'!$F$1=13</xm:f>
            <x14:dxf>
              <numFmt numFmtId="211" formatCode="[$₹-445]\ #,##0.00"/>
            </x14:dxf>
          </x14:cfRule>
          <x14:cfRule type="expression" priority="1739" id="{E889F3FB-5614-491F-9E1F-CFC21462BEE9}">
            <xm:f>'FX Card'!$F$1=12</xm:f>
            <x14:dxf>
              <numFmt numFmtId="180" formatCode="\R\p\ #,##0.00"/>
            </x14:dxf>
          </x14:cfRule>
          <x14:cfRule type="expression" priority="1740" id="{5386E6CC-598F-4BD9-92EE-96620471A648}">
            <xm:f>'FX Card'!$F$1=11</xm:f>
            <x14:dxf>
              <numFmt numFmtId="198" formatCode="\H\K\ &quot;$&quot;\ #,##0.00"/>
            </x14:dxf>
          </x14:cfRule>
          <x14:cfRule type="expression" priority="1741" id="{24F17A30-C7D5-44A8-8317-521829A7BAD4}">
            <xm:f>'FX Card'!$F$1=10</xm:f>
            <x14:dxf>
              <numFmt numFmtId="179" formatCode="[$£-809]#,##0.00"/>
            </x14:dxf>
          </x14:cfRule>
          <x14:cfRule type="expression" priority="1742" id="{242B51A9-D079-4837-8E62-E12449AA5251}">
            <xm:f>'FX Card'!$F$1=9</xm:f>
            <x14:dxf>
              <numFmt numFmtId="178" formatCode="[$€-2]\ #,##0.00"/>
            </x14:dxf>
          </x14:cfRule>
          <x14:cfRule type="expression" priority="1743" id="{4AC5D8C4-CBA4-4D9A-882F-FE864CAC74B4}">
            <xm:f>'FX Card'!$F$1=8</xm:f>
            <x14:dxf>
              <numFmt numFmtId="177" formatCode="\k\r\ #,##0.00"/>
            </x14:dxf>
          </x14:cfRule>
          <x14:cfRule type="expression" priority="1744" id="{76294FA8-4B72-4173-B403-FF2F9DDF2EC2}">
            <xm:f>'FX Card'!$F$1=7</xm:f>
            <x14:dxf>
              <numFmt numFmtId="176" formatCode="[$¥-804]#,##0.00"/>
            </x14:dxf>
          </x14:cfRule>
          <x14:cfRule type="expression" priority="1745" id="{BA3C57AC-D0B4-4FD3-90C2-0CC3C01FC939}">
            <xm:f>'FX Card'!$F$1=6</xm:f>
            <x14:dxf>
              <numFmt numFmtId="175" formatCode="\F\r\ #,##0.00"/>
            </x14:dxf>
          </x14:cfRule>
          <x14:cfRule type="expression" priority="1746" id="{69AC95A8-853D-4419-A3EE-C9244E9B3434}">
            <xm:f>'FX Card'!$F$1=5</xm:f>
            <x14:dxf>
              <numFmt numFmtId="174" formatCode="\C\A\ &quot;$&quot;\ #,##0.00"/>
            </x14:dxf>
          </x14:cfRule>
          <x14:cfRule type="expression" priority="1747" id="{3863E0E9-0FE5-49F1-8938-B2B88EE905F2}">
            <xm:f>'FX Card'!$F$1=4</xm:f>
            <x14:dxf>
              <numFmt numFmtId="196" formatCode="[$R$-416]\ #,##0.00"/>
            </x14:dxf>
          </x14:cfRule>
          <x14:cfRule type="expression" priority="1748" id="{D79BD1ED-0580-4B1F-8E82-C3D9C90026C9}">
            <xm:f>'FX Card'!$F$1=3</xm:f>
            <x14:dxf>
              <numFmt numFmtId="173" formatCode="\A\U\ &quot;$&quot;\ #,##0.00"/>
            </x14:dxf>
          </x14:cfRule>
          <x14:cfRule type="expression" priority="1749" id="{24AE29AB-3966-469F-953B-5C9392D7B9EF}">
            <xm:f>'FX Card'!$F$1=2</xm:f>
            <x14:dxf>
              <numFmt numFmtId="186" formatCode="\A\R\ &quot;$&quot;#,##0.00"/>
            </x14:dxf>
          </x14:cfRule>
          <x14:cfRule type="expression" priority="1750" id="{5B739179-F066-4ABB-901F-76209286CEA9}">
            <xm:f>'FX Card'!$F$1=1</xm:f>
            <x14:dxf>
              <numFmt numFmtId="170"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7" formatCode="\R\ #,##0.00"/>
            </x14:dxf>
          </x14:cfRule>
          <x14:cfRule type="expression" priority="1702" id="{BB3BFCC4-811C-4890-BDB9-1766084E7565}">
            <xm:f>'FX Card'!$F$1=24</xm:f>
            <x14:dxf>
              <numFmt numFmtId="184" formatCode="\T\W\ &quot;$&quot;\ #,##0.00"/>
            </x14:dxf>
          </x14:cfRule>
          <x14:cfRule type="expression" priority="1703" id="{C6CAE502-CF49-474D-885D-F87D9137CBAB}">
            <xm:f>'FX Card'!$F$1=23</xm:f>
            <x14:dxf>
              <numFmt numFmtId="203" formatCode="#,##0.00\ [$₺-41F]"/>
            </x14:dxf>
          </x14:cfRule>
          <x14:cfRule type="expression" priority="1704" id="{36B87D7D-299C-43E3-B347-088532A77EEE}">
            <xm:f>'FX Card'!$F$1=22</xm:f>
            <x14:dxf>
              <numFmt numFmtId="177" formatCode="\k\r\ #,##0.00"/>
            </x14:dxf>
          </x14:cfRule>
          <x14:cfRule type="expression" priority="1705" id="{E1092E23-604F-4804-803D-FA0108F678D3}">
            <xm:f>'FX Card'!$F$1=21</xm:f>
            <x14:dxf>
              <numFmt numFmtId="201" formatCode="\﷼\ #,##0.000"/>
            </x14:dxf>
          </x14:cfRule>
          <x14:cfRule type="expression" priority="1706" id="{90805AE2-02E5-4C34-BC9D-B891BF5E4EAC}">
            <xm:f>'FX Card'!$F$1=20</xm:f>
            <x14:dxf>
              <numFmt numFmtId="185" formatCode="\р\у\б\ #,##0.00"/>
            </x14:dxf>
          </x14:cfRule>
          <x14:cfRule type="expression" priority="1707" id="{52EFD0CA-2D4F-4DC8-8D43-DD2A327BC749}">
            <xm:f>'FX Card'!$F$1=19</xm:f>
            <x14:dxf>
              <numFmt numFmtId="200" formatCode="\M\X\ &quot;$&quot;\ #,##0.00"/>
            </x14:dxf>
          </x14:cfRule>
          <x14:cfRule type="expression" priority="1708" id="{44315052-6222-4ADE-95A8-83C2F2D958A1}">
            <xm:f>'FX Card'!$F$1=18</xm:f>
            <x14:dxf>
              <numFmt numFmtId="199" formatCode="[$RM-43E]#,##0.00"/>
            </x14:dxf>
          </x14:cfRule>
          <x14:cfRule type="expression" priority="1709" id="{6205AC1A-B113-4259-9B55-275F2052372F}">
            <xm:f>'FX Card'!$F$1=17</xm:f>
            <x14:dxf>
              <numFmt numFmtId="202" formatCode="\N\Z\ &quot;$&quot;\ #,##0.00"/>
            </x14:dxf>
          </x14:cfRule>
          <x14:cfRule type="expression" priority="1710" id="{D4961E35-0050-428B-85AA-B5FF0A6627B6}">
            <xm:f>'FX Card'!$F$1=16</xm:f>
            <x14:dxf>
              <numFmt numFmtId="177" formatCode="\k\r\ #,##0.00"/>
            </x14:dxf>
          </x14:cfRule>
          <x14:cfRule type="expression" priority="1711" id="{6555AB76-06FD-4884-975B-625DBCCD882F}">
            <xm:f>'FX Card'!$F$1=15</xm:f>
            <x14:dxf>
              <numFmt numFmtId="183" formatCode="[$₩-412]#,##0.00"/>
            </x14:dxf>
          </x14:cfRule>
          <x14:cfRule type="expression" priority="1712" id="{3164D420-9EC9-4CF0-8F0C-D4907E6317CE}">
            <xm:f>'FX Card'!$F$1=14</xm:f>
            <x14:dxf>
              <numFmt numFmtId="182" formatCode="[$¥-411]#,##0.00"/>
            </x14:dxf>
          </x14:cfRule>
          <x14:cfRule type="expression" priority="1713" id="{BA94FDD1-EAFA-485C-A16D-726004133275}">
            <xm:f>'FX Card'!$F$1=13</xm:f>
            <x14:dxf>
              <numFmt numFmtId="211" formatCode="[$₹-445]\ #,##0.00"/>
            </x14:dxf>
          </x14:cfRule>
          <x14:cfRule type="expression" priority="1714" id="{CFC9A38C-D627-46DF-AD86-CC748054F8D4}">
            <xm:f>'FX Card'!$F$1=12</xm:f>
            <x14:dxf>
              <numFmt numFmtId="180" formatCode="\R\p\ #,##0.00"/>
            </x14:dxf>
          </x14:cfRule>
          <x14:cfRule type="expression" priority="1715" id="{94E261E5-6CD3-40AE-BC55-1C707FF41524}">
            <xm:f>'FX Card'!$F$1=11</xm:f>
            <x14:dxf>
              <numFmt numFmtId="198" formatCode="\H\K\ &quot;$&quot;\ #,##0.00"/>
            </x14:dxf>
          </x14:cfRule>
          <x14:cfRule type="expression" priority="1716" id="{CE62A769-6BDD-4879-BC09-30471CC0961C}">
            <xm:f>'FX Card'!$F$1=10</xm:f>
            <x14:dxf>
              <numFmt numFmtId="179" formatCode="[$£-809]#,##0.00"/>
            </x14:dxf>
          </x14:cfRule>
          <x14:cfRule type="expression" priority="1717" id="{B8BAC118-12A2-471B-AE68-C51E190844C8}">
            <xm:f>'FX Card'!$F$1=9</xm:f>
            <x14:dxf>
              <numFmt numFmtId="178" formatCode="[$€-2]\ #,##0.00"/>
            </x14:dxf>
          </x14:cfRule>
          <x14:cfRule type="expression" priority="1718" id="{6827322E-A315-452D-B0C6-91BD66EF5F18}">
            <xm:f>'FX Card'!$F$1=8</xm:f>
            <x14:dxf>
              <numFmt numFmtId="177" formatCode="\k\r\ #,##0.00"/>
            </x14:dxf>
          </x14:cfRule>
          <x14:cfRule type="expression" priority="1719" id="{3EFEFFD9-F501-433B-85F2-4BAB1D013D79}">
            <xm:f>'FX Card'!$F$1=7</xm:f>
            <x14:dxf>
              <numFmt numFmtId="176" formatCode="[$¥-804]#,##0.00"/>
            </x14:dxf>
          </x14:cfRule>
          <x14:cfRule type="expression" priority="1720" id="{B95D7FB8-11CF-48D0-B31E-8C415E2271D0}">
            <xm:f>'FX Card'!$F$1=6</xm:f>
            <x14:dxf>
              <numFmt numFmtId="175" formatCode="\F\r\ #,##0.00"/>
            </x14:dxf>
          </x14:cfRule>
          <x14:cfRule type="expression" priority="1721" id="{062CF93A-2CD3-4627-94B1-50BC1D9E65F3}">
            <xm:f>'FX Card'!$F$1=5</xm:f>
            <x14:dxf>
              <numFmt numFmtId="174" formatCode="\C\A\ &quot;$&quot;\ #,##0.00"/>
            </x14:dxf>
          </x14:cfRule>
          <x14:cfRule type="expression" priority="1722" id="{DC1A30EB-3C68-476F-BE23-21BDD7FD829D}">
            <xm:f>'FX Card'!$F$1=4</xm:f>
            <x14:dxf>
              <numFmt numFmtId="196" formatCode="[$R$-416]\ #,##0.00"/>
            </x14:dxf>
          </x14:cfRule>
          <x14:cfRule type="expression" priority="1723" id="{6FA62D7E-D705-45A0-B3C8-1CC4458CDABF}">
            <xm:f>'FX Card'!$F$1=3</xm:f>
            <x14:dxf>
              <numFmt numFmtId="173" formatCode="\A\U\ &quot;$&quot;\ #,##0.00"/>
            </x14:dxf>
          </x14:cfRule>
          <x14:cfRule type="expression" priority="1724" id="{07ECCD25-CF2C-4F60-88C0-4C2C4A5E0257}">
            <xm:f>'FX Card'!$F$1=2</xm:f>
            <x14:dxf>
              <numFmt numFmtId="186" formatCode="\A\R\ &quot;$&quot;#,##0.00"/>
            </x14:dxf>
          </x14:cfRule>
          <x14:cfRule type="expression" priority="1725" id="{00E0E48A-0DB7-4F5A-971D-FAA664C2530D}">
            <xm:f>'FX Card'!$F$1=1</xm:f>
            <x14:dxf>
              <numFmt numFmtId="170"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7" formatCode="\R\ #,##0.00"/>
            </x14:dxf>
          </x14:cfRule>
          <x14:cfRule type="expression" priority="1677" id="{0B2D36CB-3ADD-4DB7-B7E8-30FA685C9E86}">
            <xm:f>'FX Card'!$F$1=24</xm:f>
            <x14:dxf>
              <numFmt numFmtId="184" formatCode="\T\W\ &quot;$&quot;\ #,##0.00"/>
            </x14:dxf>
          </x14:cfRule>
          <x14:cfRule type="expression" priority="1678" id="{3DC61A5E-F8EF-47D2-B925-1E74B05D2173}">
            <xm:f>'FX Card'!$F$1=23</xm:f>
            <x14:dxf>
              <numFmt numFmtId="203" formatCode="#,##0.00\ [$₺-41F]"/>
            </x14:dxf>
          </x14:cfRule>
          <x14:cfRule type="expression" priority="1679" id="{E08FBFFA-BEC7-433A-8D10-E877A69F0309}">
            <xm:f>'FX Card'!$F$1=22</xm:f>
            <x14:dxf>
              <numFmt numFmtId="177" formatCode="\k\r\ #,##0.00"/>
            </x14:dxf>
          </x14:cfRule>
          <x14:cfRule type="expression" priority="1680" id="{7781D280-D46B-4EAA-89C1-F160D8F1F172}">
            <xm:f>'FX Card'!$F$1=21</xm:f>
            <x14:dxf>
              <numFmt numFmtId="201" formatCode="\﷼\ #,##0.000"/>
            </x14:dxf>
          </x14:cfRule>
          <x14:cfRule type="expression" priority="1681" id="{504D972C-7632-49E8-93F8-B2998FADEF64}">
            <xm:f>'FX Card'!$F$1=20</xm:f>
            <x14:dxf>
              <numFmt numFmtId="185" formatCode="\р\у\б\ #,##0.00"/>
            </x14:dxf>
          </x14:cfRule>
          <x14:cfRule type="expression" priority="1682" id="{3700F24C-C2F7-4302-8081-B16EB19DAD27}">
            <xm:f>'FX Card'!$F$1=19</xm:f>
            <x14:dxf>
              <numFmt numFmtId="200" formatCode="\M\X\ &quot;$&quot;\ #,##0.00"/>
            </x14:dxf>
          </x14:cfRule>
          <x14:cfRule type="expression" priority="1683" id="{0D94881F-4CDC-452C-ADF3-D9E751F0EFD2}">
            <xm:f>'FX Card'!$F$1=18</xm:f>
            <x14:dxf>
              <numFmt numFmtId="199" formatCode="[$RM-43E]#,##0.00"/>
            </x14:dxf>
          </x14:cfRule>
          <x14:cfRule type="expression" priority="1684" id="{EAA7DACB-278F-4865-95B1-3F85FEDA64A6}">
            <xm:f>'FX Card'!$F$1=17</xm:f>
            <x14:dxf>
              <numFmt numFmtId="202" formatCode="\N\Z\ &quot;$&quot;\ #,##0.00"/>
            </x14:dxf>
          </x14:cfRule>
          <x14:cfRule type="expression" priority="1685" id="{DE571BF6-7DDB-4BBC-9F19-AA7BEF648D67}">
            <xm:f>'FX Card'!$F$1=16</xm:f>
            <x14:dxf>
              <numFmt numFmtId="177" formatCode="\k\r\ #,##0.00"/>
            </x14:dxf>
          </x14:cfRule>
          <x14:cfRule type="expression" priority="1686" id="{2F2A68ED-7D9E-4721-A80C-54D9D123CF6B}">
            <xm:f>'FX Card'!$F$1=15</xm:f>
            <x14:dxf>
              <numFmt numFmtId="183" formatCode="[$₩-412]#,##0.00"/>
            </x14:dxf>
          </x14:cfRule>
          <x14:cfRule type="expression" priority="1687" id="{E77FF6CD-E845-434E-9035-E71FC6A31100}">
            <xm:f>'FX Card'!$F$1=14</xm:f>
            <x14:dxf>
              <numFmt numFmtId="182" formatCode="[$¥-411]#,##0.00"/>
            </x14:dxf>
          </x14:cfRule>
          <x14:cfRule type="expression" priority="1688" id="{8EB385B4-893C-4705-91BC-D3651C54B9C4}">
            <xm:f>'FX Card'!$F$1=13</xm:f>
            <x14:dxf>
              <numFmt numFmtId="211" formatCode="[$₹-445]\ #,##0.00"/>
            </x14:dxf>
          </x14:cfRule>
          <x14:cfRule type="expression" priority="1689" id="{07219E88-F974-4978-96B1-277976936D5F}">
            <xm:f>'FX Card'!$F$1=12</xm:f>
            <x14:dxf>
              <numFmt numFmtId="180" formatCode="\R\p\ #,##0.00"/>
            </x14:dxf>
          </x14:cfRule>
          <x14:cfRule type="expression" priority="1690" id="{9C313E65-B89E-482A-A0FB-0D78FE23BA07}">
            <xm:f>'FX Card'!$F$1=11</xm:f>
            <x14:dxf>
              <numFmt numFmtId="198" formatCode="\H\K\ &quot;$&quot;\ #,##0.00"/>
            </x14:dxf>
          </x14:cfRule>
          <x14:cfRule type="expression" priority="1691" id="{0CA2901E-9AB9-4D3A-AF80-5A333E461B62}">
            <xm:f>'FX Card'!$F$1=10</xm:f>
            <x14:dxf>
              <numFmt numFmtId="179" formatCode="[$£-809]#,##0.00"/>
            </x14:dxf>
          </x14:cfRule>
          <x14:cfRule type="expression" priority="1692" id="{8D03C236-4E2C-40F7-951F-8D6B1FCA375F}">
            <xm:f>'FX Card'!$F$1=9</xm:f>
            <x14:dxf>
              <numFmt numFmtId="178" formatCode="[$€-2]\ #,##0.00"/>
            </x14:dxf>
          </x14:cfRule>
          <x14:cfRule type="expression" priority="1693" id="{B586440C-2815-4D25-87C0-DE0E969E0C7B}">
            <xm:f>'FX Card'!$F$1=8</xm:f>
            <x14:dxf>
              <numFmt numFmtId="177" formatCode="\k\r\ #,##0.00"/>
            </x14:dxf>
          </x14:cfRule>
          <x14:cfRule type="expression" priority="1694" id="{582E7754-AC2B-48DF-A7CD-67B27D11B78E}">
            <xm:f>'FX Card'!$F$1=7</xm:f>
            <x14:dxf>
              <numFmt numFmtId="176" formatCode="[$¥-804]#,##0.00"/>
            </x14:dxf>
          </x14:cfRule>
          <x14:cfRule type="expression" priority="1695" id="{8B1299C8-A174-44BC-9B92-2497B5280B43}">
            <xm:f>'FX Card'!$F$1=6</xm:f>
            <x14:dxf>
              <numFmt numFmtId="175" formatCode="\F\r\ #,##0.00"/>
            </x14:dxf>
          </x14:cfRule>
          <x14:cfRule type="expression" priority="1696" id="{4224CF03-70D8-4725-B9D4-778AE60B3686}">
            <xm:f>'FX Card'!$F$1=5</xm:f>
            <x14:dxf>
              <numFmt numFmtId="174" formatCode="\C\A\ &quot;$&quot;\ #,##0.00"/>
            </x14:dxf>
          </x14:cfRule>
          <x14:cfRule type="expression" priority="1697" id="{941F5A39-B474-43F0-8ADD-7930EDE7BB3A}">
            <xm:f>'FX Card'!$F$1=4</xm:f>
            <x14:dxf>
              <numFmt numFmtId="196" formatCode="[$R$-416]\ #,##0.00"/>
            </x14:dxf>
          </x14:cfRule>
          <x14:cfRule type="expression" priority="1698" id="{AAEDD2FE-9952-4FF5-88D9-52BE6A2B071B}">
            <xm:f>'FX Card'!$F$1=3</xm:f>
            <x14:dxf>
              <numFmt numFmtId="173" formatCode="\A\U\ &quot;$&quot;\ #,##0.00"/>
            </x14:dxf>
          </x14:cfRule>
          <x14:cfRule type="expression" priority="1699" id="{56C839BC-9222-464A-AC9E-F914B2833D3C}">
            <xm:f>'FX Card'!$F$1=2</xm:f>
            <x14:dxf>
              <numFmt numFmtId="186" formatCode="\A\R\ &quot;$&quot;#,##0.00"/>
            </x14:dxf>
          </x14:cfRule>
          <x14:cfRule type="expression" priority="1700" id="{A0AB31E7-AF49-4EE4-B7F9-70C7A5221FB1}">
            <xm:f>'FX Card'!$F$1=1</xm:f>
            <x14:dxf>
              <numFmt numFmtId="170"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7" formatCode="\R\ #,##0.00"/>
            </x14:dxf>
          </x14:cfRule>
          <x14:cfRule type="expression" priority="1652" id="{6AB7C2BD-451D-4402-A56B-819F05B55809}">
            <xm:f>'FX Card'!$F$1=24</xm:f>
            <x14:dxf>
              <numFmt numFmtId="184" formatCode="\T\W\ &quot;$&quot;\ #,##0.00"/>
            </x14:dxf>
          </x14:cfRule>
          <x14:cfRule type="expression" priority="1653" id="{3D27DE46-EEC3-4F29-99C3-37578EDB396F}">
            <xm:f>'FX Card'!$F$1=23</xm:f>
            <x14:dxf>
              <numFmt numFmtId="203" formatCode="#,##0.00\ [$₺-41F]"/>
            </x14:dxf>
          </x14:cfRule>
          <x14:cfRule type="expression" priority="1654" id="{FC06E9CE-E008-4EA1-800F-74F806444BF3}">
            <xm:f>'FX Card'!$F$1=22</xm:f>
            <x14:dxf>
              <numFmt numFmtId="177" formatCode="\k\r\ #,##0.00"/>
            </x14:dxf>
          </x14:cfRule>
          <x14:cfRule type="expression" priority="1655" id="{7BEA2401-3359-4372-A6E1-4BB5931C776A}">
            <xm:f>'FX Card'!$F$1=21</xm:f>
            <x14:dxf>
              <numFmt numFmtId="201" formatCode="\﷼\ #,##0.000"/>
            </x14:dxf>
          </x14:cfRule>
          <x14:cfRule type="expression" priority="1656" id="{5A407BFC-64B6-43A1-9F30-F03066C0A983}">
            <xm:f>'FX Card'!$F$1=20</xm:f>
            <x14:dxf>
              <numFmt numFmtId="185" formatCode="\р\у\б\ #,##0.00"/>
            </x14:dxf>
          </x14:cfRule>
          <x14:cfRule type="expression" priority="1657" id="{CC8EBB8D-CAB5-4562-BCB1-A4755D9DC127}">
            <xm:f>'FX Card'!$F$1=19</xm:f>
            <x14:dxf>
              <numFmt numFmtId="200" formatCode="\M\X\ &quot;$&quot;\ #,##0.00"/>
            </x14:dxf>
          </x14:cfRule>
          <x14:cfRule type="expression" priority="1658" id="{0028547C-816C-4EA4-82F3-10E20B22D98F}">
            <xm:f>'FX Card'!$F$1=18</xm:f>
            <x14:dxf>
              <numFmt numFmtId="199" formatCode="[$RM-43E]#,##0.00"/>
            </x14:dxf>
          </x14:cfRule>
          <x14:cfRule type="expression" priority="1659" id="{99C9695C-08F7-4C82-92ED-83CCDF073431}">
            <xm:f>'FX Card'!$F$1=17</xm:f>
            <x14:dxf>
              <numFmt numFmtId="202" formatCode="\N\Z\ &quot;$&quot;\ #,##0.00"/>
            </x14:dxf>
          </x14:cfRule>
          <x14:cfRule type="expression" priority="1660" id="{94543CAD-87E1-453B-A0D0-DADFFDD636E5}">
            <xm:f>'FX Card'!$F$1=16</xm:f>
            <x14:dxf>
              <numFmt numFmtId="177" formatCode="\k\r\ #,##0.00"/>
            </x14:dxf>
          </x14:cfRule>
          <x14:cfRule type="expression" priority="1661" id="{B9AEF07A-B708-4E18-A558-6BFB4C309193}">
            <xm:f>'FX Card'!$F$1=15</xm:f>
            <x14:dxf>
              <numFmt numFmtId="183" formatCode="[$₩-412]#,##0.00"/>
            </x14:dxf>
          </x14:cfRule>
          <x14:cfRule type="expression" priority="1662" id="{C10513CE-17B1-41EA-A5D0-9C2030EED621}">
            <xm:f>'FX Card'!$F$1=14</xm:f>
            <x14:dxf>
              <numFmt numFmtId="182" formatCode="[$¥-411]#,##0.00"/>
            </x14:dxf>
          </x14:cfRule>
          <x14:cfRule type="expression" priority="1663" id="{A9A23BE9-28D3-4C5B-8773-A74A4AB21595}">
            <xm:f>'FX Card'!$F$1=13</xm:f>
            <x14:dxf>
              <numFmt numFmtId="211" formatCode="[$₹-445]\ #,##0.00"/>
            </x14:dxf>
          </x14:cfRule>
          <x14:cfRule type="expression" priority="1664" id="{4E5FF3BE-0483-482C-A284-79082F4467A1}">
            <xm:f>'FX Card'!$F$1=12</xm:f>
            <x14:dxf>
              <numFmt numFmtId="180" formatCode="\R\p\ #,##0.00"/>
            </x14:dxf>
          </x14:cfRule>
          <x14:cfRule type="expression" priority="1665" id="{27745486-275D-43DC-A9B6-5CD29E64B43C}">
            <xm:f>'FX Card'!$F$1=11</xm:f>
            <x14:dxf>
              <numFmt numFmtId="198" formatCode="\H\K\ &quot;$&quot;\ #,##0.00"/>
            </x14:dxf>
          </x14:cfRule>
          <x14:cfRule type="expression" priority="1666" id="{273269DA-6C4F-4072-993D-A6AE59D509A6}">
            <xm:f>'FX Card'!$F$1=10</xm:f>
            <x14:dxf>
              <numFmt numFmtId="179" formatCode="[$£-809]#,##0.00"/>
            </x14:dxf>
          </x14:cfRule>
          <x14:cfRule type="expression" priority="1667" id="{8DA8EDC1-69E5-4758-AE78-CFCEB4CAB30D}">
            <xm:f>'FX Card'!$F$1=9</xm:f>
            <x14:dxf>
              <numFmt numFmtId="178" formatCode="[$€-2]\ #,##0.00"/>
            </x14:dxf>
          </x14:cfRule>
          <x14:cfRule type="expression" priority="1668" id="{08B2E374-780B-44F5-A381-08EF48DCD7B0}">
            <xm:f>'FX Card'!$F$1=8</xm:f>
            <x14:dxf>
              <numFmt numFmtId="177" formatCode="\k\r\ #,##0.00"/>
            </x14:dxf>
          </x14:cfRule>
          <x14:cfRule type="expression" priority="1669" id="{FEE51E79-854F-464C-8B20-8B1AA2A847D3}">
            <xm:f>'FX Card'!$F$1=7</xm:f>
            <x14:dxf>
              <numFmt numFmtId="176" formatCode="[$¥-804]#,##0.00"/>
            </x14:dxf>
          </x14:cfRule>
          <x14:cfRule type="expression" priority="1670" id="{ED8D2E10-79D9-453A-9D8F-0B7719B1DB08}">
            <xm:f>'FX Card'!$F$1=6</xm:f>
            <x14:dxf>
              <numFmt numFmtId="175" formatCode="\F\r\ #,##0.00"/>
            </x14:dxf>
          </x14:cfRule>
          <x14:cfRule type="expression" priority="1671" id="{B67E39E3-7760-476C-8C17-7CAA11479F0C}">
            <xm:f>'FX Card'!$F$1=5</xm:f>
            <x14:dxf>
              <numFmt numFmtId="174" formatCode="\C\A\ &quot;$&quot;\ #,##0.00"/>
            </x14:dxf>
          </x14:cfRule>
          <x14:cfRule type="expression" priority="1672" id="{DFE91990-E1CF-4602-A0FD-3A368320E51D}">
            <xm:f>'FX Card'!$F$1=4</xm:f>
            <x14:dxf>
              <numFmt numFmtId="196" formatCode="[$R$-416]\ #,##0.00"/>
            </x14:dxf>
          </x14:cfRule>
          <x14:cfRule type="expression" priority="1673" id="{D8C98D28-D7F5-4063-BE83-0E29BA44C436}">
            <xm:f>'FX Card'!$F$1=3</xm:f>
            <x14:dxf>
              <numFmt numFmtId="173" formatCode="\A\U\ &quot;$&quot;\ #,##0.00"/>
            </x14:dxf>
          </x14:cfRule>
          <x14:cfRule type="expression" priority="1674" id="{C950B173-0949-41EB-952F-294265CF1482}">
            <xm:f>'FX Card'!$F$1=2</xm:f>
            <x14:dxf>
              <numFmt numFmtId="186" formatCode="\A\R\ &quot;$&quot;#,##0.00"/>
            </x14:dxf>
          </x14:cfRule>
          <x14:cfRule type="expression" priority="1675" id="{F739A9C9-D66C-49E7-81AD-581762E5EEEE}">
            <xm:f>'FX Card'!$F$1=1</xm:f>
            <x14:dxf>
              <numFmt numFmtId="170"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7" formatCode="\R\ #,##0.00"/>
            </x14:dxf>
          </x14:cfRule>
          <x14:cfRule type="expression" priority="1627" id="{D4394C05-853A-43EC-B3A6-E361FA906032}">
            <xm:f>'FX Card'!$F$1=24</xm:f>
            <x14:dxf>
              <numFmt numFmtId="184" formatCode="\T\W\ &quot;$&quot;\ #,##0.00"/>
            </x14:dxf>
          </x14:cfRule>
          <x14:cfRule type="expression" priority="1628" id="{EA9CA44B-DE09-454D-820E-6FCF26C2E603}">
            <xm:f>'FX Card'!$F$1=23</xm:f>
            <x14:dxf>
              <numFmt numFmtId="203" formatCode="#,##0.00\ [$₺-41F]"/>
            </x14:dxf>
          </x14:cfRule>
          <x14:cfRule type="expression" priority="1629" id="{3D09E2D3-FF8E-4299-9768-6BFD5BB944A3}">
            <xm:f>'FX Card'!$F$1=22</xm:f>
            <x14:dxf>
              <numFmt numFmtId="177" formatCode="\k\r\ #,##0.00"/>
            </x14:dxf>
          </x14:cfRule>
          <x14:cfRule type="expression" priority="1630" id="{BD789C4D-22B2-4A89-92FB-133780CBA911}">
            <xm:f>'FX Card'!$F$1=21</xm:f>
            <x14:dxf>
              <numFmt numFmtId="201" formatCode="\﷼\ #,##0.000"/>
            </x14:dxf>
          </x14:cfRule>
          <x14:cfRule type="expression" priority="1631" id="{EA16AE03-851F-4751-AA04-2243F8785167}">
            <xm:f>'FX Card'!$F$1=20</xm:f>
            <x14:dxf>
              <numFmt numFmtId="185" formatCode="\р\у\б\ #,##0.00"/>
            </x14:dxf>
          </x14:cfRule>
          <x14:cfRule type="expression" priority="1632" id="{B41AFB44-FF87-4580-89F4-418F390A4E28}">
            <xm:f>'FX Card'!$F$1=19</xm:f>
            <x14:dxf>
              <numFmt numFmtId="200" formatCode="\M\X\ &quot;$&quot;\ #,##0.00"/>
            </x14:dxf>
          </x14:cfRule>
          <x14:cfRule type="expression" priority="1633" id="{6FD49198-570A-4308-8748-2258CFD1D157}">
            <xm:f>'FX Card'!$F$1=18</xm:f>
            <x14:dxf>
              <numFmt numFmtId="199" formatCode="[$RM-43E]#,##0.00"/>
            </x14:dxf>
          </x14:cfRule>
          <x14:cfRule type="expression" priority="1634" id="{DF968993-3D74-4215-AF32-5C9FC637F417}">
            <xm:f>'FX Card'!$F$1=17</xm:f>
            <x14:dxf>
              <numFmt numFmtId="202" formatCode="\N\Z\ &quot;$&quot;\ #,##0.00"/>
            </x14:dxf>
          </x14:cfRule>
          <x14:cfRule type="expression" priority="1635" id="{675342FB-F82D-48BA-BB38-7B3BB2000A82}">
            <xm:f>'FX Card'!$F$1=16</xm:f>
            <x14:dxf>
              <numFmt numFmtId="177" formatCode="\k\r\ #,##0.00"/>
            </x14:dxf>
          </x14:cfRule>
          <x14:cfRule type="expression" priority="1636" id="{9AD28592-158C-4ED4-AB0C-D96806F950AB}">
            <xm:f>'FX Card'!$F$1=15</xm:f>
            <x14:dxf>
              <numFmt numFmtId="183" formatCode="[$₩-412]#,##0.00"/>
            </x14:dxf>
          </x14:cfRule>
          <x14:cfRule type="expression" priority="1637" id="{73E4C02D-25AA-4BF9-A0FA-B82C1C3546D5}">
            <xm:f>'FX Card'!$F$1=14</xm:f>
            <x14:dxf>
              <numFmt numFmtId="182" formatCode="[$¥-411]#,##0.00"/>
            </x14:dxf>
          </x14:cfRule>
          <x14:cfRule type="expression" priority="1638" id="{A3717CE3-E43C-49B1-8C11-CEE0CA7AAB51}">
            <xm:f>'FX Card'!$F$1=13</xm:f>
            <x14:dxf>
              <numFmt numFmtId="211" formatCode="[$₹-445]\ #,##0.00"/>
            </x14:dxf>
          </x14:cfRule>
          <x14:cfRule type="expression" priority="1639" id="{71D657D3-5CA2-4BD1-8C43-BBCCE65DE1C8}">
            <xm:f>'FX Card'!$F$1=12</xm:f>
            <x14:dxf>
              <numFmt numFmtId="180" formatCode="\R\p\ #,##0.00"/>
            </x14:dxf>
          </x14:cfRule>
          <x14:cfRule type="expression" priority="1640" id="{A1C4B916-1A4D-4AE9-B34F-4AC999FC2757}">
            <xm:f>'FX Card'!$F$1=11</xm:f>
            <x14:dxf>
              <numFmt numFmtId="198" formatCode="\H\K\ &quot;$&quot;\ #,##0.00"/>
            </x14:dxf>
          </x14:cfRule>
          <x14:cfRule type="expression" priority="1641" id="{F52B8243-427D-4F0E-9142-08B70D387BE5}">
            <xm:f>'FX Card'!$F$1=10</xm:f>
            <x14:dxf>
              <numFmt numFmtId="179" formatCode="[$£-809]#,##0.00"/>
            </x14:dxf>
          </x14:cfRule>
          <x14:cfRule type="expression" priority="1642" id="{BCB4593E-5A57-4C9D-942A-5B9C70223BF4}">
            <xm:f>'FX Card'!$F$1=9</xm:f>
            <x14:dxf>
              <numFmt numFmtId="178" formatCode="[$€-2]\ #,##0.00"/>
            </x14:dxf>
          </x14:cfRule>
          <x14:cfRule type="expression" priority="1643" id="{F0182BB4-E617-4F86-BB0A-2179C303A88C}">
            <xm:f>'FX Card'!$F$1=8</xm:f>
            <x14:dxf>
              <numFmt numFmtId="177" formatCode="\k\r\ #,##0.00"/>
            </x14:dxf>
          </x14:cfRule>
          <x14:cfRule type="expression" priority="1644" id="{85B61A88-B442-483F-BACA-4096A83039B0}">
            <xm:f>'FX Card'!$F$1=7</xm:f>
            <x14:dxf>
              <numFmt numFmtId="176" formatCode="[$¥-804]#,##0.00"/>
            </x14:dxf>
          </x14:cfRule>
          <x14:cfRule type="expression" priority="1645" id="{5529F234-893E-4926-84AB-84597F461831}">
            <xm:f>'FX Card'!$F$1=6</xm:f>
            <x14:dxf>
              <numFmt numFmtId="175" formatCode="\F\r\ #,##0.00"/>
            </x14:dxf>
          </x14:cfRule>
          <x14:cfRule type="expression" priority="1646" id="{82360763-EC6D-449D-AB9F-8F1A297D6554}">
            <xm:f>'FX Card'!$F$1=5</xm:f>
            <x14:dxf>
              <numFmt numFmtId="174" formatCode="\C\A\ &quot;$&quot;\ #,##0.00"/>
            </x14:dxf>
          </x14:cfRule>
          <x14:cfRule type="expression" priority="1647" id="{672AB5FD-690C-42DE-BD37-8CCF780831A4}">
            <xm:f>'FX Card'!$F$1=4</xm:f>
            <x14:dxf>
              <numFmt numFmtId="196" formatCode="[$R$-416]\ #,##0.00"/>
            </x14:dxf>
          </x14:cfRule>
          <x14:cfRule type="expression" priority="1648" id="{DC9783DF-5B8A-4B10-8451-D12527B22C01}">
            <xm:f>'FX Card'!$F$1=3</xm:f>
            <x14:dxf>
              <numFmt numFmtId="173" formatCode="\A\U\ &quot;$&quot;\ #,##0.00"/>
            </x14:dxf>
          </x14:cfRule>
          <x14:cfRule type="expression" priority="1649" id="{B789A29D-A53C-48E8-9324-F5B4DC4A9A8D}">
            <xm:f>'FX Card'!$F$1=2</xm:f>
            <x14:dxf>
              <numFmt numFmtId="186" formatCode="\A\R\ &quot;$&quot;#,##0.00"/>
            </x14:dxf>
          </x14:cfRule>
          <x14:cfRule type="expression" priority="1650" id="{C3B2BB51-08CF-4B3F-8672-BB6D00009E98}">
            <xm:f>'FX Card'!$F$1=1</xm:f>
            <x14:dxf>
              <numFmt numFmtId="170"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7" formatCode="\R\ #,##0.00"/>
            </x14:dxf>
          </x14:cfRule>
          <x14:cfRule type="expression" priority="1602" id="{7C11585B-04E7-4B77-9B06-EFB100DBFFB1}">
            <xm:f>'FX Card'!$F$1=24</xm:f>
            <x14:dxf>
              <numFmt numFmtId="184" formatCode="\T\W\ &quot;$&quot;\ #,##0.00"/>
            </x14:dxf>
          </x14:cfRule>
          <x14:cfRule type="expression" priority="1603" id="{9E86FB30-8EBF-4A9D-91C6-A93ADF45D331}">
            <xm:f>'FX Card'!$F$1=23</xm:f>
            <x14:dxf>
              <numFmt numFmtId="203" formatCode="#,##0.00\ [$₺-41F]"/>
            </x14:dxf>
          </x14:cfRule>
          <x14:cfRule type="expression" priority="1604" id="{C6B06E9B-0DAE-46E9-AD26-5C2171E7C8C8}">
            <xm:f>'FX Card'!$F$1=22</xm:f>
            <x14:dxf>
              <numFmt numFmtId="177" formatCode="\k\r\ #,##0.00"/>
            </x14:dxf>
          </x14:cfRule>
          <x14:cfRule type="expression" priority="1605" id="{071DD0C4-6DFB-4A10-BFCA-3C8667E311EF}">
            <xm:f>'FX Card'!$F$1=21</xm:f>
            <x14:dxf>
              <numFmt numFmtId="201" formatCode="\﷼\ #,##0.000"/>
            </x14:dxf>
          </x14:cfRule>
          <x14:cfRule type="expression" priority="1606" id="{38EA70CD-EFC3-417A-8827-5FAD7C2CE3B1}">
            <xm:f>'FX Card'!$F$1=20</xm:f>
            <x14:dxf>
              <numFmt numFmtId="185" formatCode="\р\у\б\ #,##0.00"/>
            </x14:dxf>
          </x14:cfRule>
          <x14:cfRule type="expression" priority="1607" id="{EEDFF021-491E-4F90-B091-226289CBB5F0}">
            <xm:f>'FX Card'!$F$1=19</xm:f>
            <x14:dxf>
              <numFmt numFmtId="200" formatCode="\M\X\ &quot;$&quot;\ #,##0.00"/>
            </x14:dxf>
          </x14:cfRule>
          <x14:cfRule type="expression" priority="1608" id="{4C44F954-1B45-4B89-9191-7F3A6CBDF0A0}">
            <xm:f>'FX Card'!$F$1=18</xm:f>
            <x14:dxf>
              <numFmt numFmtId="199" formatCode="[$RM-43E]#,##0.00"/>
            </x14:dxf>
          </x14:cfRule>
          <x14:cfRule type="expression" priority="1609" id="{F7F6B018-E51A-4873-AD08-70F68B0A64BF}">
            <xm:f>'FX Card'!$F$1=17</xm:f>
            <x14:dxf>
              <numFmt numFmtId="202" formatCode="\N\Z\ &quot;$&quot;\ #,##0.00"/>
            </x14:dxf>
          </x14:cfRule>
          <x14:cfRule type="expression" priority="1610" id="{0933E6E4-3049-40B4-B976-42EB0CAD6EB4}">
            <xm:f>'FX Card'!$F$1=16</xm:f>
            <x14:dxf>
              <numFmt numFmtId="177" formatCode="\k\r\ #,##0.00"/>
            </x14:dxf>
          </x14:cfRule>
          <x14:cfRule type="expression" priority="1611" id="{658D133E-7F9C-445E-86BC-8F61A46AF06A}">
            <xm:f>'FX Card'!$F$1=15</xm:f>
            <x14:dxf>
              <numFmt numFmtId="183" formatCode="[$₩-412]#,##0.00"/>
            </x14:dxf>
          </x14:cfRule>
          <x14:cfRule type="expression" priority="1612" id="{290CB2AD-D23D-4D71-87AD-2241BF70212E}">
            <xm:f>'FX Card'!$F$1=14</xm:f>
            <x14:dxf>
              <numFmt numFmtId="182" formatCode="[$¥-411]#,##0.00"/>
            </x14:dxf>
          </x14:cfRule>
          <x14:cfRule type="expression" priority="1613" id="{A95BEF28-9C7E-446E-B230-77F9BBC06AB1}">
            <xm:f>'FX Card'!$F$1=13</xm:f>
            <x14:dxf>
              <numFmt numFmtId="211" formatCode="[$₹-445]\ #,##0.00"/>
            </x14:dxf>
          </x14:cfRule>
          <x14:cfRule type="expression" priority="1614" id="{5303F16A-2886-49F4-92DD-3316D68D6A0C}">
            <xm:f>'FX Card'!$F$1=12</xm:f>
            <x14:dxf>
              <numFmt numFmtId="180" formatCode="\R\p\ #,##0.00"/>
            </x14:dxf>
          </x14:cfRule>
          <x14:cfRule type="expression" priority="1615" id="{EF45646C-1B1A-45FD-AA91-09EC0A25A24D}">
            <xm:f>'FX Card'!$F$1=11</xm:f>
            <x14:dxf>
              <numFmt numFmtId="198" formatCode="\H\K\ &quot;$&quot;\ #,##0.00"/>
            </x14:dxf>
          </x14:cfRule>
          <x14:cfRule type="expression" priority="1616" id="{2F28C95C-694E-4281-B957-55A1AFE71A52}">
            <xm:f>'FX Card'!$F$1=10</xm:f>
            <x14:dxf>
              <numFmt numFmtId="179" formatCode="[$£-809]#,##0.00"/>
            </x14:dxf>
          </x14:cfRule>
          <x14:cfRule type="expression" priority="1617" id="{3A6B0E02-A8DC-40C3-A65F-B30A46886E20}">
            <xm:f>'FX Card'!$F$1=9</xm:f>
            <x14:dxf>
              <numFmt numFmtId="178" formatCode="[$€-2]\ #,##0.00"/>
            </x14:dxf>
          </x14:cfRule>
          <x14:cfRule type="expression" priority="1618" id="{3298D969-7A4D-4482-BA24-3EA39024B848}">
            <xm:f>'FX Card'!$F$1=8</xm:f>
            <x14:dxf>
              <numFmt numFmtId="177" formatCode="\k\r\ #,##0.00"/>
            </x14:dxf>
          </x14:cfRule>
          <x14:cfRule type="expression" priority="1619" id="{2CBA035D-8A7F-4D1D-A94A-B9AE20FDEA6F}">
            <xm:f>'FX Card'!$F$1=7</xm:f>
            <x14:dxf>
              <numFmt numFmtId="176" formatCode="[$¥-804]#,##0.00"/>
            </x14:dxf>
          </x14:cfRule>
          <x14:cfRule type="expression" priority="1620" id="{D4054876-9DE2-4DEA-BEB2-8B4A2865BC64}">
            <xm:f>'FX Card'!$F$1=6</xm:f>
            <x14:dxf>
              <numFmt numFmtId="175" formatCode="\F\r\ #,##0.00"/>
            </x14:dxf>
          </x14:cfRule>
          <x14:cfRule type="expression" priority="1621" id="{69BCE35D-E1A1-488D-AB6D-968F50E01BEB}">
            <xm:f>'FX Card'!$F$1=5</xm:f>
            <x14:dxf>
              <numFmt numFmtId="174" formatCode="\C\A\ &quot;$&quot;\ #,##0.00"/>
            </x14:dxf>
          </x14:cfRule>
          <x14:cfRule type="expression" priority="1622" id="{DCBA92E8-DE10-4601-8CFE-5209EB5B9DA7}">
            <xm:f>'FX Card'!$F$1=4</xm:f>
            <x14:dxf>
              <numFmt numFmtId="196" formatCode="[$R$-416]\ #,##0.00"/>
            </x14:dxf>
          </x14:cfRule>
          <x14:cfRule type="expression" priority="1623" id="{C69FA481-161F-483D-911F-27DA8A5EAF05}">
            <xm:f>'FX Card'!$F$1=3</xm:f>
            <x14:dxf>
              <numFmt numFmtId="173" formatCode="\A\U\ &quot;$&quot;\ #,##0.00"/>
            </x14:dxf>
          </x14:cfRule>
          <x14:cfRule type="expression" priority="1624" id="{1F82E8A1-3516-4139-931E-DEEDCCC63070}">
            <xm:f>'FX Card'!$F$1=2</xm:f>
            <x14:dxf>
              <numFmt numFmtId="186" formatCode="\A\R\ &quot;$&quot;#,##0.00"/>
            </x14:dxf>
          </x14:cfRule>
          <x14:cfRule type="expression" priority="1625" id="{DD4AEED7-2C97-4DCD-8FB9-6C07C39D8F5B}">
            <xm:f>'FX Card'!$F$1=1</xm:f>
            <x14:dxf>
              <numFmt numFmtId="170"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7" formatCode="\R\ #,##0.00"/>
            </x14:dxf>
          </x14:cfRule>
          <x14:cfRule type="expression" priority="1577" id="{4DB3F1E8-84A3-4ACE-AA26-9B0D05999F26}">
            <xm:f>'FX Card'!$F$1=24</xm:f>
            <x14:dxf>
              <numFmt numFmtId="184" formatCode="\T\W\ &quot;$&quot;\ #,##0.00"/>
            </x14:dxf>
          </x14:cfRule>
          <x14:cfRule type="expression" priority="1578" id="{F81A854E-3A4B-46D3-98B9-83DAE4CCBAE4}">
            <xm:f>'FX Card'!$F$1=23</xm:f>
            <x14:dxf>
              <numFmt numFmtId="203" formatCode="#,##0.00\ [$₺-41F]"/>
            </x14:dxf>
          </x14:cfRule>
          <x14:cfRule type="expression" priority="1579" id="{842D1386-8BD7-4B64-9307-C9F4DCF05BB2}">
            <xm:f>'FX Card'!$F$1=22</xm:f>
            <x14:dxf>
              <numFmt numFmtId="177" formatCode="\k\r\ #,##0.00"/>
            </x14:dxf>
          </x14:cfRule>
          <x14:cfRule type="expression" priority="1580" id="{01D3B8F4-7D67-4AE2-8379-420A7DB88E2B}">
            <xm:f>'FX Card'!$F$1=21</xm:f>
            <x14:dxf>
              <numFmt numFmtId="201" formatCode="\﷼\ #,##0.000"/>
            </x14:dxf>
          </x14:cfRule>
          <x14:cfRule type="expression" priority="1581" id="{E3963E91-5BAD-48EC-9F1D-32A1C3BF67B2}">
            <xm:f>'FX Card'!$F$1=20</xm:f>
            <x14:dxf>
              <numFmt numFmtId="185" formatCode="\р\у\б\ #,##0.00"/>
            </x14:dxf>
          </x14:cfRule>
          <x14:cfRule type="expression" priority="1582" id="{E75C4396-FD2F-4232-97EB-9C1C96127B30}">
            <xm:f>'FX Card'!$F$1=19</xm:f>
            <x14:dxf>
              <numFmt numFmtId="200" formatCode="\M\X\ &quot;$&quot;\ #,##0.00"/>
            </x14:dxf>
          </x14:cfRule>
          <x14:cfRule type="expression" priority="1583" id="{774499A5-501F-40C1-8994-A557ADCC8388}">
            <xm:f>'FX Card'!$F$1=18</xm:f>
            <x14:dxf>
              <numFmt numFmtId="199" formatCode="[$RM-43E]#,##0.00"/>
            </x14:dxf>
          </x14:cfRule>
          <x14:cfRule type="expression" priority="1584" id="{EA7C0E83-7394-4FB3-90E2-C1FED70A7C96}">
            <xm:f>'FX Card'!$F$1=17</xm:f>
            <x14:dxf>
              <numFmt numFmtId="202" formatCode="\N\Z\ &quot;$&quot;\ #,##0.00"/>
            </x14:dxf>
          </x14:cfRule>
          <x14:cfRule type="expression" priority="1585" id="{6E93055B-C77B-406E-A8F0-6A3EBC485ECB}">
            <xm:f>'FX Card'!$F$1=16</xm:f>
            <x14:dxf>
              <numFmt numFmtId="177" formatCode="\k\r\ #,##0.00"/>
            </x14:dxf>
          </x14:cfRule>
          <x14:cfRule type="expression" priority="1586" id="{BC23B46C-6BE2-496B-9927-E38BDA63D8B7}">
            <xm:f>'FX Card'!$F$1=15</xm:f>
            <x14:dxf>
              <numFmt numFmtId="183" formatCode="[$₩-412]#,##0.00"/>
            </x14:dxf>
          </x14:cfRule>
          <x14:cfRule type="expression" priority="1587" id="{E57D20EE-EC59-4966-8FF3-F2F6F802525C}">
            <xm:f>'FX Card'!$F$1=14</xm:f>
            <x14:dxf>
              <numFmt numFmtId="182" formatCode="[$¥-411]#,##0.00"/>
            </x14:dxf>
          </x14:cfRule>
          <x14:cfRule type="expression" priority="1588" id="{77627265-8EA6-46D0-8DCF-17176A7D2FE5}">
            <xm:f>'FX Card'!$F$1=13</xm:f>
            <x14:dxf>
              <numFmt numFmtId="211" formatCode="[$₹-445]\ #,##0.00"/>
            </x14:dxf>
          </x14:cfRule>
          <x14:cfRule type="expression" priority="1589" id="{5200420C-356C-4E44-A9A1-ADA7C9A100A9}">
            <xm:f>'FX Card'!$F$1=12</xm:f>
            <x14:dxf>
              <numFmt numFmtId="180" formatCode="\R\p\ #,##0.00"/>
            </x14:dxf>
          </x14:cfRule>
          <x14:cfRule type="expression" priority="1590" id="{405C25CB-CCF5-438D-9304-5A9EB4B464F7}">
            <xm:f>'FX Card'!$F$1=11</xm:f>
            <x14:dxf>
              <numFmt numFmtId="198" formatCode="\H\K\ &quot;$&quot;\ #,##0.00"/>
            </x14:dxf>
          </x14:cfRule>
          <x14:cfRule type="expression" priority="1591" id="{6547AB36-1AE5-411E-B306-F76AE8321281}">
            <xm:f>'FX Card'!$F$1=10</xm:f>
            <x14:dxf>
              <numFmt numFmtId="179" formatCode="[$£-809]#,##0.00"/>
            </x14:dxf>
          </x14:cfRule>
          <x14:cfRule type="expression" priority="1592" id="{0F708667-076A-4412-83F2-479BB620D8B7}">
            <xm:f>'FX Card'!$F$1=9</xm:f>
            <x14:dxf>
              <numFmt numFmtId="178" formatCode="[$€-2]\ #,##0.00"/>
            </x14:dxf>
          </x14:cfRule>
          <x14:cfRule type="expression" priority="1593" id="{5D5A5D13-8E63-4F5C-880B-6680AA5DD189}">
            <xm:f>'FX Card'!$F$1=8</xm:f>
            <x14:dxf>
              <numFmt numFmtId="177" formatCode="\k\r\ #,##0.00"/>
            </x14:dxf>
          </x14:cfRule>
          <x14:cfRule type="expression" priority="1594" id="{EA7B45EF-4DAD-4268-BFA7-6B4965413C06}">
            <xm:f>'FX Card'!$F$1=7</xm:f>
            <x14:dxf>
              <numFmt numFmtId="176" formatCode="[$¥-804]#,##0.00"/>
            </x14:dxf>
          </x14:cfRule>
          <x14:cfRule type="expression" priority="1595" id="{9ADA27CB-6971-4CD9-9AEA-D9C21053E7D5}">
            <xm:f>'FX Card'!$F$1=6</xm:f>
            <x14:dxf>
              <numFmt numFmtId="175" formatCode="\F\r\ #,##0.00"/>
            </x14:dxf>
          </x14:cfRule>
          <x14:cfRule type="expression" priority="1596" id="{31D31B19-8708-4EBD-AA40-20B9DCA384B6}">
            <xm:f>'FX Card'!$F$1=5</xm:f>
            <x14:dxf>
              <numFmt numFmtId="174" formatCode="\C\A\ &quot;$&quot;\ #,##0.00"/>
            </x14:dxf>
          </x14:cfRule>
          <x14:cfRule type="expression" priority="1597" id="{F54DBB57-2D81-4868-8B01-3E794210A586}">
            <xm:f>'FX Card'!$F$1=4</xm:f>
            <x14:dxf>
              <numFmt numFmtId="196" formatCode="[$R$-416]\ #,##0.00"/>
            </x14:dxf>
          </x14:cfRule>
          <x14:cfRule type="expression" priority="1598" id="{2E83EE68-AAF0-47B3-8996-7B09FE9187A4}">
            <xm:f>'FX Card'!$F$1=3</xm:f>
            <x14:dxf>
              <numFmt numFmtId="173" formatCode="\A\U\ &quot;$&quot;\ #,##0.00"/>
            </x14:dxf>
          </x14:cfRule>
          <x14:cfRule type="expression" priority="1599" id="{A0BC4266-074E-4059-90B1-F19C05660A63}">
            <xm:f>'FX Card'!$F$1=2</xm:f>
            <x14:dxf>
              <numFmt numFmtId="186" formatCode="\A\R\ &quot;$&quot;#,##0.00"/>
            </x14:dxf>
          </x14:cfRule>
          <x14:cfRule type="expression" priority="1600" id="{FC693D34-7EE7-467C-AEF7-392879995978}">
            <xm:f>'FX Card'!$F$1=1</xm:f>
            <x14:dxf>
              <numFmt numFmtId="170" formatCode="&quot;$&quot;#,##0.00"/>
            </x14:dxf>
          </x14:cfRule>
          <xm:sqref>AG464</xm:sqref>
        </x14:conditionalFormatting>
        <x14:conditionalFormatting xmlns:xm="http://schemas.microsoft.com/office/excel/2006/main">
          <x14:cfRule type="expression" priority="1551" id="{F832817C-FCD0-4CE3-87E5-1EAF353B4D70}">
            <xm:f>'FX Card'!$F$1=25</xm:f>
            <x14:dxf>
              <numFmt numFmtId="187" formatCode="\R\ #,##0.00"/>
            </x14:dxf>
          </x14:cfRule>
          <x14:cfRule type="expression" priority="1552" id="{60179B8B-9C94-4557-A26F-47B29F0B1FF9}">
            <xm:f>'FX Card'!$F$1=24</xm:f>
            <x14:dxf>
              <numFmt numFmtId="184" formatCode="\T\W\ &quot;$&quot;\ #,##0.00"/>
            </x14:dxf>
          </x14:cfRule>
          <x14:cfRule type="expression" priority="1553" id="{0677F459-6E15-4016-92B3-F25FE5141E51}">
            <xm:f>'FX Card'!$F$1=23</xm:f>
            <x14:dxf>
              <numFmt numFmtId="203" formatCode="#,##0.00\ [$₺-41F]"/>
            </x14:dxf>
          </x14:cfRule>
          <x14:cfRule type="expression" priority="1554" id="{5F725C46-9981-4517-BCFF-DAAE43F6B1E5}">
            <xm:f>'FX Card'!$F$1=22</xm:f>
            <x14:dxf>
              <numFmt numFmtId="177" formatCode="\k\r\ #,##0.00"/>
            </x14:dxf>
          </x14:cfRule>
          <x14:cfRule type="expression" priority="1555" id="{57A53B6C-D55A-40AE-A262-BD6CB6AECBFC}">
            <xm:f>'FX Card'!$F$1=21</xm:f>
            <x14:dxf>
              <numFmt numFmtId="201" formatCode="\﷼\ #,##0.000"/>
            </x14:dxf>
          </x14:cfRule>
          <x14:cfRule type="expression" priority="1556" id="{A93B7428-BFBC-43FB-A6F6-30E62D639E36}">
            <xm:f>'FX Card'!$F$1=20</xm:f>
            <x14:dxf>
              <numFmt numFmtId="185" formatCode="\р\у\б\ #,##0.00"/>
            </x14:dxf>
          </x14:cfRule>
          <x14:cfRule type="expression" priority="1557" id="{11AA7081-9BBC-422A-A8E6-274ADB10FCC0}">
            <xm:f>'FX Card'!$F$1=19</xm:f>
            <x14:dxf>
              <numFmt numFmtId="200" formatCode="\M\X\ &quot;$&quot;\ #,##0.00"/>
            </x14:dxf>
          </x14:cfRule>
          <x14:cfRule type="expression" priority="1558" id="{81B32C2F-DF14-4FF5-A474-B4462FC3A69B}">
            <xm:f>'FX Card'!$F$1=18</xm:f>
            <x14:dxf>
              <numFmt numFmtId="199" formatCode="[$RM-43E]#,##0.00"/>
            </x14:dxf>
          </x14:cfRule>
          <x14:cfRule type="expression" priority="1559" id="{33CEA089-CA94-4443-B4B8-ABE214F0E549}">
            <xm:f>'FX Card'!$F$1=17</xm:f>
            <x14:dxf>
              <numFmt numFmtId="202" formatCode="\N\Z\ &quot;$&quot;\ #,##0.00"/>
            </x14:dxf>
          </x14:cfRule>
          <x14:cfRule type="expression" priority="1560" id="{5D68A1FC-6B7A-4E42-94C9-E005EE66E6BC}">
            <xm:f>'FX Card'!$F$1=16</xm:f>
            <x14:dxf>
              <numFmt numFmtId="177" formatCode="\k\r\ #,##0.00"/>
            </x14:dxf>
          </x14:cfRule>
          <x14:cfRule type="expression" priority="1561" id="{15D97828-301C-42D0-A9DF-1855A07AEF95}">
            <xm:f>'FX Card'!$F$1=15</xm:f>
            <x14:dxf>
              <numFmt numFmtId="183" formatCode="[$₩-412]#,##0.00"/>
            </x14:dxf>
          </x14:cfRule>
          <x14:cfRule type="expression" priority="1562" id="{721B2382-A47D-4D21-9B66-7DAC78F77797}">
            <xm:f>'FX Card'!$F$1=14</xm:f>
            <x14:dxf>
              <numFmt numFmtId="182" formatCode="[$¥-411]#,##0.00"/>
            </x14:dxf>
          </x14:cfRule>
          <x14:cfRule type="expression" priority="1563" id="{4A0079D6-E7FE-4AB8-BCA5-33AD5C56D8D1}">
            <xm:f>'FX Card'!$F$1=13</xm:f>
            <x14:dxf>
              <numFmt numFmtId="211" formatCode="[$₹-445]\ #,##0.00"/>
            </x14:dxf>
          </x14:cfRule>
          <x14:cfRule type="expression" priority="1564" id="{0F488A62-BCF5-418D-82C2-45424E42E602}">
            <xm:f>'FX Card'!$F$1=12</xm:f>
            <x14:dxf>
              <numFmt numFmtId="180" formatCode="\R\p\ #,##0.00"/>
            </x14:dxf>
          </x14:cfRule>
          <x14:cfRule type="expression" priority="1565" id="{3DC9234E-F508-47DF-AB6F-9CBD784460EE}">
            <xm:f>'FX Card'!$F$1=11</xm:f>
            <x14:dxf>
              <numFmt numFmtId="198" formatCode="\H\K\ &quot;$&quot;\ #,##0.00"/>
            </x14:dxf>
          </x14:cfRule>
          <x14:cfRule type="expression" priority="1566" id="{9DE2C124-11E5-4422-9030-A7A2E91A2950}">
            <xm:f>'FX Card'!$F$1=10</xm:f>
            <x14:dxf>
              <numFmt numFmtId="179" formatCode="[$£-809]#,##0.00"/>
            </x14:dxf>
          </x14:cfRule>
          <x14:cfRule type="expression" priority="1567" id="{1D2CE119-6582-4E68-994E-0A7165E02D1F}">
            <xm:f>'FX Card'!$F$1=9</xm:f>
            <x14:dxf>
              <numFmt numFmtId="178" formatCode="[$€-2]\ #,##0.00"/>
            </x14:dxf>
          </x14:cfRule>
          <x14:cfRule type="expression" priority="1568" id="{70E114B6-8589-4C7A-872C-033D56EEB3C3}">
            <xm:f>'FX Card'!$F$1=8</xm:f>
            <x14:dxf>
              <numFmt numFmtId="177" formatCode="\k\r\ #,##0.00"/>
            </x14:dxf>
          </x14:cfRule>
          <x14:cfRule type="expression" priority="1569" id="{4B7D8589-D2CE-43B7-ADE3-FEB686A905F2}">
            <xm:f>'FX Card'!$F$1=7</xm:f>
            <x14:dxf>
              <numFmt numFmtId="176" formatCode="[$¥-804]#,##0.00"/>
            </x14:dxf>
          </x14:cfRule>
          <x14:cfRule type="expression" priority="1570" id="{85896F6B-85EF-4802-A22A-7654CF192D7C}">
            <xm:f>'FX Card'!$F$1=6</xm:f>
            <x14:dxf>
              <numFmt numFmtId="175" formatCode="\F\r\ #,##0.00"/>
            </x14:dxf>
          </x14:cfRule>
          <x14:cfRule type="expression" priority="1571" id="{71B3E4D5-30CB-401A-AF0A-C5855E107311}">
            <xm:f>'FX Card'!$F$1=5</xm:f>
            <x14:dxf>
              <numFmt numFmtId="174" formatCode="\C\A\ &quot;$&quot;\ #,##0.00"/>
            </x14:dxf>
          </x14:cfRule>
          <x14:cfRule type="expression" priority="1572" id="{EF21340D-A861-4FF4-93AC-3FE568801BA5}">
            <xm:f>'FX Card'!$F$1=4</xm:f>
            <x14:dxf>
              <numFmt numFmtId="196" formatCode="[$R$-416]\ #,##0.00"/>
            </x14:dxf>
          </x14:cfRule>
          <x14:cfRule type="expression" priority="1573" id="{D6F48133-1212-4450-BF42-B26887DA0F39}">
            <xm:f>'FX Card'!$F$1=3</xm:f>
            <x14:dxf>
              <numFmt numFmtId="173" formatCode="\A\U\ &quot;$&quot;\ #,##0.00"/>
            </x14:dxf>
          </x14:cfRule>
          <x14:cfRule type="expression" priority="1574" id="{1A109C66-D9A8-4795-983F-23B47EB3406B}">
            <xm:f>'FX Card'!$F$1=2</xm:f>
            <x14:dxf>
              <numFmt numFmtId="186" formatCode="\A\R\ &quot;$&quot;#,##0.00"/>
            </x14:dxf>
          </x14:cfRule>
          <x14:cfRule type="expression" priority="1575" id="{31ADDF6B-E535-48EC-A9B9-2206FC1EFA9D}">
            <xm:f>'FX Card'!$F$1=1</xm:f>
            <x14:dxf>
              <numFmt numFmtId="170"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7" formatCode="\R\ #,##0.00"/>
            </x14:dxf>
          </x14:cfRule>
          <x14:cfRule type="expression" priority="1527" id="{88BF2F69-BF5A-4996-BA3A-C35FB11082B1}">
            <xm:f>'FX Card'!$F$1=24</xm:f>
            <x14:dxf>
              <numFmt numFmtId="184" formatCode="\T\W\ &quot;$&quot;\ #,##0.00"/>
            </x14:dxf>
          </x14:cfRule>
          <x14:cfRule type="expression" priority="1528" id="{5BCDEBAA-9974-4774-889E-359F534B3BF9}">
            <xm:f>'FX Card'!$F$1=23</xm:f>
            <x14:dxf>
              <numFmt numFmtId="203" formatCode="#,##0.00\ [$₺-41F]"/>
            </x14:dxf>
          </x14:cfRule>
          <x14:cfRule type="expression" priority="1529" id="{D9C7A644-05FC-48C3-8DCA-D43E6A9E475E}">
            <xm:f>'FX Card'!$F$1=22</xm:f>
            <x14:dxf>
              <numFmt numFmtId="177" formatCode="\k\r\ #,##0.00"/>
            </x14:dxf>
          </x14:cfRule>
          <x14:cfRule type="expression" priority="1530" id="{5CDC2678-29D2-4A98-834A-D22B3CF2C698}">
            <xm:f>'FX Card'!$F$1=21</xm:f>
            <x14:dxf>
              <numFmt numFmtId="201" formatCode="\﷼\ #,##0.000"/>
            </x14:dxf>
          </x14:cfRule>
          <x14:cfRule type="expression" priority="1531" id="{879FF81F-DDF7-486B-8445-2923C8B5FE7A}">
            <xm:f>'FX Card'!$F$1=20</xm:f>
            <x14:dxf>
              <numFmt numFmtId="185" formatCode="\р\у\б\ #,##0.00"/>
            </x14:dxf>
          </x14:cfRule>
          <x14:cfRule type="expression" priority="1532" id="{086F3E77-8F2B-4CCD-B23B-5206357F325D}">
            <xm:f>'FX Card'!$F$1=19</xm:f>
            <x14:dxf>
              <numFmt numFmtId="200" formatCode="\M\X\ &quot;$&quot;\ #,##0.00"/>
            </x14:dxf>
          </x14:cfRule>
          <x14:cfRule type="expression" priority="1533" id="{AE614B93-3C4C-48E4-AEE9-BE2339904314}">
            <xm:f>'FX Card'!$F$1=18</xm:f>
            <x14:dxf>
              <numFmt numFmtId="199" formatCode="[$RM-43E]#,##0.00"/>
            </x14:dxf>
          </x14:cfRule>
          <x14:cfRule type="expression" priority="1534" id="{DB2FD6B7-E9AA-4B42-81E2-08D135B549F4}">
            <xm:f>'FX Card'!$F$1=17</xm:f>
            <x14:dxf>
              <numFmt numFmtId="202" formatCode="\N\Z\ &quot;$&quot;\ #,##0.00"/>
            </x14:dxf>
          </x14:cfRule>
          <x14:cfRule type="expression" priority="1535" id="{9ACE69E8-C744-4DF4-BB6C-904EEAA458F9}">
            <xm:f>'FX Card'!$F$1=16</xm:f>
            <x14:dxf>
              <numFmt numFmtId="177" formatCode="\k\r\ #,##0.00"/>
            </x14:dxf>
          </x14:cfRule>
          <x14:cfRule type="expression" priority="1536" id="{100F3A88-E2BD-47EB-B6AF-FF166E6DFC02}">
            <xm:f>'FX Card'!$F$1=15</xm:f>
            <x14:dxf>
              <numFmt numFmtId="183" formatCode="[$₩-412]#,##0.00"/>
            </x14:dxf>
          </x14:cfRule>
          <x14:cfRule type="expression" priority="1537" id="{15578474-6BF2-41F9-BFAF-A320F4FFFB5D}">
            <xm:f>'FX Card'!$F$1=14</xm:f>
            <x14:dxf>
              <numFmt numFmtId="182" formatCode="[$¥-411]#,##0.00"/>
            </x14:dxf>
          </x14:cfRule>
          <x14:cfRule type="expression" priority="1538" id="{A8F7A881-F046-4B96-A78B-A0375121CED7}">
            <xm:f>'FX Card'!$F$1=13</xm:f>
            <x14:dxf>
              <numFmt numFmtId="211" formatCode="[$₹-445]\ #,##0.00"/>
            </x14:dxf>
          </x14:cfRule>
          <x14:cfRule type="expression" priority="1539" id="{21EE777C-323B-42C9-93DC-3B02EF040398}">
            <xm:f>'FX Card'!$F$1=12</xm:f>
            <x14:dxf>
              <numFmt numFmtId="180" formatCode="\R\p\ #,##0.00"/>
            </x14:dxf>
          </x14:cfRule>
          <x14:cfRule type="expression" priority="1540" id="{145EC93C-6F10-4336-968D-418C3995B999}">
            <xm:f>'FX Card'!$F$1=11</xm:f>
            <x14:dxf>
              <numFmt numFmtId="198" formatCode="\H\K\ &quot;$&quot;\ #,##0.00"/>
            </x14:dxf>
          </x14:cfRule>
          <x14:cfRule type="expression" priority="1541" id="{72E14D4E-B827-4652-BD1C-D3070C2D948B}">
            <xm:f>'FX Card'!$F$1=10</xm:f>
            <x14:dxf>
              <numFmt numFmtId="179" formatCode="[$£-809]#,##0.00"/>
            </x14:dxf>
          </x14:cfRule>
          <x14:cfRule type="expression" priority="1542" id="{FB4F9991-CA7D-4A7C-AE17-333E0087C5A2}">
            <xm:f>'FX Card'!$F$1=9</xm:f>
            <x14:dxf>
              <numFmt numFmtId="178" formatCode="[$€-2]\ #,##0.00"/>
            </x14:dxf>
          </x14:cfRule>
          <x14:cfRule type="expression" priority="1543" id="{FCC52E54-6937-4518-B617-FF4642AE8DE9}">
            <xm:f>'FX Card'!$F$1=8</xm:f>
            <x14:dxf>
              <numFmt numFmtId="177" formatCode="\k\r\ #,##0.00"/>
            </x14:dxf>
          </x14:cfRule>
          <x14:cfRule type="expression" priority="1544" id="{67D296BC-BD8E-433B-A9BD-EB69EFA9D218}">
            <xm:f>'FX Card'!$F$1=7</xm:f>
            <x14:dxf>
              <numFmt numFmtId="176" formatCode="[$¥-804]#,##0.00"/>
            </x14:dxf>
          </x14:cfRule>
          <x14:cfRule type="expression" priority="1545" id="{9B78EB4B-31C4-4F92-82EF-8C5A4083E128}">
            <xm:f>'FX Card'!$F$1=6</xm:f>
            <x14:dxf>
              <numFmt numFmtId="175" formatCode="\F\r\ #,##0.00"/>
            </x14:dxf>
          </x14:cfRule>
          <x14:cfRule type="expression" priority="1546" id="{B5DF4D34-A563-40A2-B7B4-84B81F0A9E5D}">
            <xm:f>'FX Card'!$F$1=5</xm:f>
            <x14:dxf>
              <numFmt numFmtId="174" formatCode="\C\A\ &quot;$&quot;\ #,##0.00"/>
            </x14:dxf>
          </x14:cfRule>
          <x14:cfRule type="expression" priority="1547" id="{C70EC2BF-C00C-440D-A820-B63A0E50CF3C}">
            <xm:f>'FX Card'!$F$1=4</xm:f>
            <x14:dxf>
              <numFmt numFmtId="196" formatCode="[$R$-416]\ #,##0.00"/>
            </x14:dxf>
          </x14:cfRule>
          <x14:cfRule type="expression" priority="1548" id="{A99551A9-E5A3-4744-A9EC-A1EFDB748393}">
            <xm:f>'FX Card'!$F$1=3</xm:f>
            <x14:dxf>
              <numFmt numFmtId="173" formatCode="\A\U\ &quot;$&quot;\ #,##0.00"/>
            </x14:dxf>
          </x14:cfRule>
          <x14:cfRule type="expression" priority="1549" id="{A33ACDAB-E087-47ED-B2E4-1432E89C649A}">
            <xm:f>'FX Card'!$F$1=2</xm:f>
            <x14:dxf>
              <numFmt numFmtId="186" formatCode="\A\R\ &quot;$&quot;#,##0.00"/>
            </x14:dxf>
          </x14:cfRule>
          <x14:cfRule type="expression" priority="1550" id="{93CA6A9F-AB4F-459B-A958-BC325648E7B7}">
            <xm:f>'FX Card'!$F$1=1</xm:f>
            <x14:dxf>
              <numFmt numFmtId="170"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7" formatCode="\R\ #,##0.00"/>
            </x14:dxf>
          </x14:cfRule>
          <x14:cfRule type="expression" priority="1502" id="{84E1DC9C-9FE9-47CD-8CF7-974E925ECE21}">
            <xm:f>'FX Card'!$F$1=24</xm:f>
            <x14:dxf>
              <numFmt numFmtId="184" formatCode="\T\W\ &quot;$&quot;\ #,##0.00"/>
            </x14:dxf>
          </x14:cfRule>
          <x14:cfRule type="expression" priority="1503" id="{A09042DA-D876-41A5-A570-35DC2A030C10}">
            <xm:f>'FX Card'!$F$1=23</xm:f>
            <x14:dxf>
              <numFmt numFmtId="203" formatCode="#,##0.00\ [$₺-41F]"/>
            </x14:dxf>
          </x14:cfRule>
          <x14:cfRule type="expression" priority="1504" id="{515EF1AB-A540-4648-B560-C22FD0507E28}">
            <xm:f>'FX Card'!$F$1=22</xm:f>
            <x14:dxf>
              <numFmt numFmtId="177" formatCode="\k\r\ #,##0.00"/>
            </x14:dxf>
          </x14:cfRule>
          <x14:cfRule type="expression" priority="1505" id="{B0E88062-29E5-4F40-8754-7A5F87AD93C0}">
            <xm:f>'FX Card'!$F$1=21</xm:f>
            <x14:dxf>
              <numFmt numFmtId="201" formatCode="\﷼\ #,##0.000"/>
            </x14:dxf>
          </x14:cfRule>
          <x14:cfRule type="expression" priority="1506" id="{B5BD7F0C-34B3-457C-833F-18245C60645A}">
            <xm:f>'FX Card'!$F$1=20</xm:f>
            <x14:dxf>
              <numFmt numFmtId="185" formatCode="\р\у\б\ #,##0.00"/>
            </x14:dxf>
          </x14:cfRule>
          <x14:cfRule type="expression" priority="1507" id="{20D5041F-1627-4691-9623-EF1D33ECF749}">
            <xm:f>'FX Card'!$F$1=19</xm:f>
            <x14:dxf>
              <numFmt numFmtId="200" formatCode="\M\X\ &quot;$&quot;\ #,##0.00"/>
            </x14:dxf>
          </x14:cfRule>
          <x14:cfRule type="expression" priority="1508" id="{9D6B1547-0A5D-47BB-BF0F-EE4FFEECA565}">
            <xm:f>'FX Card'!$F$1=18</xm:f>
            <x14:dxf>
              <numFmt numFmtId="199" formatCode="[$RM-43E]#,##0.00"/>
            </x14:dxf>
          </x14:cfRule>
          <x14:cfRule type="expression" priority="1509" id="{585EF4B6-CEFE-4FA4-988D-2D581E497880}">
            <xm:f>'FX Card'!$F$1=17</xm:f>
            <x14:dxf>
              <numFmt numFmtId="202" formatCode="\N\Z\ &quot;$&quot;\ #,##0.00"/>
            </x14:dxf>
          </x14:cfRule>
          <x14:cfRule type="expression" priority="1510" id="{37D364F8-7E6E-489B-A095-E0478937D82A}">
            <xm:f>'FX Card'!$F$1=16</xm:f>
            <x14:dxf>
              <numFmt numFmtId="177" formatCode="\k\r\ #,##0.00"/>
            </x14:dxf>
          </x14:cfRule>
          <x14:cfRule type="expression" priority="1511" id="{DEB69284-1D8D-44D1-ADAB-95294C9EA33D}">
            <xm:f>'FX Card'!$F$1=15</xm:f>
            <x14:dxf>
              <numFmt numFmtId="183" formatCode="[$₩-412]#,##0.00"/>
            </x14:dxf>
          </x14:cfRule>
          <x14:cfRule type="expression" priority="1512" id="{DF1AA86D-44A2-4202-82E3-DF8B19FB0734}">
            <xm:f>'FX Card'!$F$1=14</xm:f>
            <x14:dxf>
              <numFmt numFmtId="182" formatCode="[$¥-411]#,##0.00"/>
            </x14:dxf>
          </x14:cfRule>
          <x14:cfRule type="expression" priority="1513" id="{1AAEC742-4EB3-4207-ABC3-B97F1C0C7647}">
            <xm:f>'FX Card'!$F$1=13</xm:f>
            <x14:dxf>
              <numFmt numFmtId="211" formatCode="[$₹-445]\ #,##0.00"/>
            </x14:dxf>
          </x14:cfRule>
          <x14:cfRule type="expression" priority="1514" id="{9045753A-BC44-4DBE-9FC0-EF39DFF7426D}">
            <xm:f>'FX Card'!$F$1=12</xm:f>
            <x14:dxf>
              <numFmt numFmtId="180" formatCode="\R\p\ #,##0.00"/>
            </x14:dxf>
          </x14:cfRule>
          <x14:cfRule type="expression" priority="1515" id="{48DA155B-386D-471A-AE3C-C77A5E783B25}">
            <xm:f>'FX Card'!$F$1=11</xm:f>
            <x14:dxf>
              <numFmt numFmtId="198" formatCode="\H\K\ &quot;$&quot;\ #,##0.00"/>
            </x14:dxf>
          </x14:cfRule>
          <x14:cfRule type="expression" priority="1516" id="{750754D1-210E-4EE4-8B12-7306A7FABC02}">
            <xm:f>'FX Card'!$F$1=10</xm:f>
            <x14:dxf>
              <numFmt numFmtId="179" formatCode="[$£-809]#,##0.00"/>
            </x14:dxf>
          </x14:cfRule>
          <x14:cfRule type="expression" priority="1517" id="{00A157B1-E59C-4D7C-8371-1334E9AE7BFE}">
            <xm:f>'FX Card'!$F$1=9</xm:f>
            <x14:dxf>
              <numFmt numFmtId="178" formatCode="[$€-2]\ #,##0.00"/>
            </x14:dxf>
          </x14:cfRule>
          <x14:cfRule type="expression" priority="1518" id="{3225FBFF-03C7-4A27-8B92-99B3CB600D20}">
            <xm:f>'FX Card'!$F$1=8</xm:f>
            <x14:dxf>
              <numFmt numFmtId="177" formatCode="\k\r\ #,##0.00"/>
            </x14:dxf>
          </x14:cfRule>
          <x14:cfRule type="expression" priority="1519" id="{7066883C-C4DC-4A70-BB4D-3A866E70AA3C}">
            <xm:f>'FX Card'!$F$1=7</xm:f>
            <x14:dxf>
              <numFmt numFmtId="176" formatCode="[$¥-804]#,##0.00"/>
            </x14:dxf>
          </x14:cfRule>
          <x14:cfRule type="expression" priority="1520" id="{685E2ED2-8E4C-4CB4-B412-49D1A211712A}">
            <xm:f>'FX Card'!$F$1=6</xm:f>
            <x14:dxf>
              <numFmt numFmtId="175" formatCode="\F\r\ #,##0.00"/>
            </x14:dxf>
          </x14:cfRule>
          <x14:cfRule type="expression" priority="1521" id="{7D3837E0-BA48-47BA-8ACD-13D560285022}">
            <xm:f>'FX Card'!$F$1=5</xm:f>
            <x14:dxf>
              <numFmt numFmtId="174" formatCode="\C\A\ &quot;$&quot;\ #,##0.00"/>
            </x14:dxf>
          </x14:cfRule>
          <x14:cfRule type="expression" priority="1522" id="{FAE2C6D2-5495-4100-B4DF-71B4FBC4516B}">
            <xm:f>'FX Card'!$F$1=4</xm:f>
            <x14:dxf>
              <numFmt numFmtId="196" formatCode="[$R$-416]\ #,##0.00"/>
            </x14:dxf>
          </x14:cfRule>
          <x14:cfRule type="expression" priority="1523" id="{E895D3F9-0000-4ABD-B649-715339B6245D}">
            <xm:f>'FX Card'!$F$1=3</xm:f>
            <x14:dxf>
              <numFmt numFmtId="173" formatCode="\A\U\ &quot;$&quot;\ #,##0.00"/>
            </x14:dxf>
          </x14:cfRule>
          <x14:cfRule type="expression" priority="1524" id="{468DB7C6-BF66-4ABD-8ED5-C6B3891252CC}">
            <xm:f>'FX Card'!$F$1=2</xm:f>
            <x14:dxf>
              <numFmt numFmtId="186" formatCode="\A\R\ &quot;$&quot;#,##0.00"/>
            </x14:dxf>
          </x14:cfRule>
          <x14:cfRule type="expression" priority="1525" id="{C972E552-750A-403D-9FFE-0E29CBA875D5}">
            <xm:f>'FX Card'!$F$1=1</xm:f>
            <x14:dxf>
              <numFmt numFmtId="170" formatCode="&quot;$&quot;#,##0.00"/>
            </x14:dxf>
          </x14:cfRule>
          <xm:sqref>AG466</xm:sqref>
        </x14:conditionalFormatting>
        <x14:conditionalFormatting xmlns:xm="http://schemas.microsoft.com/office/excel/2006/main">
          <x14:cfRule type="expression" priority="1476" id="{E72C3E13-EDFE-4E91-8682-B0C8F976BBEC}">
            <xm:f>'FX Card'!$F$1=25</xm:f>
            <x14:dxf>
              <numFmt numFmtId="187" formatCode="\R\ #,##0.00"/>
            </x14:dxf>
          </x14:cfRule>
          <x14:cfRule type="expression" priority="1477" id="{BF5DF51A-D706-472E-AE6E-F4140AB1D466}">
            <xm:f>'FX Card'!$F$1=24</xm:f>
            <x14:dxf>
              <numFmt numFmtId="184" formatCode="\T\W\ &quot;$&quot;\ #,##0.00"/>
            </x14:dxf>
          </x14:cfRule>
          <x14:cfRule type="expression" priority="1478" id="{DD013F8D-B9D2-4757-8851-E0A8EAFF4279}">
            <xm:f>'FX Card'!$F$1=23</xm:f>
            <x14:dxf>
              <numFmt numFmtId="203" formatCode="#,##0.00\ [$₺-41F]"/>
            </x14:dxf>
          </x14:cfRule>
          <x14:cfRule type="expression" priority="1479" id="{D08A22C3-3071-4FAF-AB6C-6DC24564BD0F}">
            <xm:f>'FX Card'!$F$1=22</xm:f>
            <x14:dxf>
              <numFmt numFmtId="177" formatCode="\k\r\ #,##0.00"/>
            </x14:dxf>
          </x14:cfRule>
          <x14:cfRule type="expression" priority="1480" id="{443D3EC5-C835-4EC8-81DC-8F9635E335E4}">
            <xm:f>'FX Card'!$F$1=21</xm:f>
            <x14:dxf>
              <numFmt numFmtId="201" formatCode="\﷼\ #,##0.000"/>
            </x14:dxf>
          </x14:cfRule>
          <x14:cfRule type="expression" priority="1481" id="{DEC847C1-A4E7-419F-A380-FB4F0C04988C}">
            <xm:f>'FX Card'!$F$1=20</xm:f>
            <x14:dxf>
              <numFmt numFmtId="185" formatCode="\р\у\б\ #,##0.00"/>
            </x14:dxf>
          </x14:cfRule>
          <x14:cfRule type="expression" priority="1482" id="{F1B84F6C-6D8D-4A36-B83E-1158BA27E4A1}">
            <xm:f>'FX Card'!$F$1=19</xm:f>
            <x14:dxf>
              <numFmt numFmtId="200" formatCode="\M\X\ &quot;$&quot;\ #,##0.00"/>
            </x14:dxf>
          </x14:cfRule>
          <x14:cfRule type="expression" priority="1483" id="{4A5E4B35-08FD-4AA2-B5A5-04AB5DFF27F0}">
            <xm:f>'FX Card'!$F$1=18</xm:f>
            <x14:dxf>
              <numFmt numFmtId="199" formatCode="[$RM-43E]#,##0.00"/>
            </x14:dxf>
          </x14:cfRule>
          <x14:cfRule type="expression" priority="1484" id="{6B31B281-FAA8-4213-AED6-D321D55A06D8}">
            <xm:f>'FX Card'!$F$1=17</xm:f>
            <x14:dxf>
              <numFmt numFmtId="202" formatCode="\N\Z\ &quot;$&quot;\ #,##0.00"/>
            </x14:dxf>
          </x14:cfRule>
          <x14:cfRule type="expression" priority="1485" id="{9806C97C-7EA3-4C9A-85C3-A93442DE07D7}">
            <xm:f>'FX Card'!$F$1=16</xm:f>
            <x14:dxf>
              <numFmt numFmtId="177" formatCode="\k\r\ #,##0.00"/>
            </x14:dxf>
          </x14:cfRule>
          <x14:cfRule type="expression" priority="1486" id="{EE2B04C1-9627-4413-9BDA-312B7712DC1F}">
            <xm:f>'FX Card'!$F$1=15</xm:f>
            <x14:dxf>
              <numFmt numFmtId="183" formatCode="[$₩-412]#,##0.00"/>
            </x14:dxf>
          </x14:cfRule>
          <x14:cfRule type="expression" priority="1487" id="{3D439EF8-8B2E-475F-AB6F-CB07D8C28876}">
            <xm:f>'FX Card'!$F$1=14</xm:f>
            <x14:dxf>
              <numFmt numFmtId="182" formatCode="[$¥-411]#,##0.00"/>
            </x14:dxf>
          </x14:cfRule>
          <x14:cfRule type="expression" priority="1488" id="{F880EF06-9018-433A-961D-A66398EB2D4D}">
            <xm:f>'FX Card'!$F$1=13</xm:f>
            <x14:dxf>
              <numFmt numFmtId="211" formatCode="[$₹-445]\ #,##0.00"/>
            </x14:dxf>
          </x14:cfRule>
          <x14:cfRule type="expression" priority="1489" id="{0055251A-6F15-48D6-85EE-DC3B615711DB}">
            <xm:f>'FX Card'!$F$1=12</xm:f>
            <x14:dxf>
              <numFmt numFmtId="180" formatCode="\R\p\ #,##0.00"/>
            </x14:dxf>
          </x14:cfRule>
          <x14:cfRule type="expression" priority="1490" id="{8C577631-7276-4BDC-A619-B5553E059D47}">
            <xm:f>'FX Card'!$F$1=11</xm:f>
            <x14:dxf>
              <numFmt numFmtId="198" formatCode="\H\K\ &quot;$&quot;\ #,##0.00"/>
            </x14:dxf>
          </x14:cfRule>
          <x14:cfRule type="expression" priority="1491" id="{D60A94C8-67DA-4F87-A710-CE8B5930CA16}">
            <xm:f>'FX Card'!$F$1=10</xm:f>
            <x14:dxf>
              <numFmt numFmtId="179" formatCode="[$£-809]#,##0.00"/>
            </x14:dxf>
          </x14:cfRule>
          <x14:cfRule type="expression" priority="1492" id="{916FF5C2-1207-4AE6-9980-9E583674CFCB}">
            <xm:f>'FX Card'!$F$1=9</xm:f>
            <x14:dxf>
              <numFmt numFmtId="178" formatCode="[$€-2]\ #,##0.00"/>
            </x14:dxf>
          </x14:cfRule>
          <x14:cfRule type="expression" priority="1493" id="{E3136EA7-524A-41EB-ABB9-5BB4BFF0D93D}">
            <xm:f>'FX Card'!$F$1=8</xm:f>
            <x14:dxf>
              <numFmt numFmtId="177" formatCode="\k\r\ #,##0.00"/>
            </x14:dxf>
          </x14:cfRule>
          <x14:cfRule type="expression" priority="1494" id="{B4B0A32A-CFF1-4AF6-808B-49A038AD4864}">
            <xm:f>'FX Card'!$F$1=7</xm:f>
            <x14:dxf>
              <numFmt numFmtId="176" formatCode="[$¥-804]#,##0.00"/>
            </x14:dxf>
          </x14:cfRule>
          <x14:cfRule type="expression" priority="1495" id="{63EFDFD3-7AA7-4D2D-8B33-FA51D528AAA3}">
            <xm:f>'FX Card'!$F$1=6</xm:f>
            <x14:dxf>
              <numFmt numFmtId="175" formatCode="\F\r\ #,##0.00"/>
            </x14:dxf>
          </x14:cfRule>
          <x14:cfRule type="expression" priority="1496" id="{704904D9-8AE7-461C-8E64-A61D2D5E525E}">
            <xm:f>'FX Card'!$F$1=5</xm:f>
            <x14:dxf>
              <numFmt numFmtId="174" formatCode="\C\A\ &quot;$&quot;\ #,##0.00"/>
            </x14:dxf>
          </x14:cfRule>
          <x14:cfRule type="expression" priority="1497" id="{9D4C0EF8-C9DD-488E-8D8C-34620E043D47}">
            <xm:f>'FX Card'!$F$1=4</xm:f>
            <x14:dxf>
              <numFmt numFmtId="196" formatCode="[$R$-416]\ #,##0.00"/>
            </x14:dxf>
          </x14:cfRule>
          <x14:cfRule type="expression" priority="1498" id="{9FA2849D-36E6-40AC-8689-1E20C9219AC9}">
            <xm:f>'FX Card'!$F$1=3</xm:f>
            <x14:dxf>
              <numFmt numFmtId="173" formatCode="\A\U\ &quot;$&quot;\ #,##0.00"/>
            </x14:dxf>
          </x14:cfRule>
          <x14:cfRule type="expression" priority="1499" id="{2AFE0B3E-4E27-493F-9D42-C2729393358A}">
            <xm:f>'FX Card'!$F$1=2</xm:f>
            <x14:dxf>
              <numFmt numFmtId="186" formatCode="\A\R\ &quot;$&quot;#,##0.00"/>
            </x14:dxf>
          </x14:cfRule>
          <x14:cfRule type="expression" priority="1500" id="{2BE878AA-A68B-433A-BF05-BA05AACB8FF2}">
            <xm:f>'FX Card'!$F$1=1</xm:f>
            <x14:dxf>
              <numFmt numFmtId="170"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7" formatCode="\R\ #,##0.00"/>
            </x14:dxf>
          </x14:cfRule>
          <x14:cfRule type="expression" priority="1427" id="{B191B42E-74BC-49BF-A3A3-7C2D53C5AADD}">
            <xm:f>'FX Card'!$F$1=24</xm:f>
            <x14:dxf>
              <numFmt numFmtId="184" formatCode="\T\W\ &quot;$&quot;\ #,##0.00"/>
            </x14:dxf>
          </x14:cfRule>
          <x14:cfRule type="expression" priority="1428" id="{79C1636B-8FF1-490C-BC10-DB9381F385C3}">
            <xm:f>'FX Card'!$F$1=23</xm:f>
            <x14:dxf>
              <numFmt numFmtId="203" formatCode="#,##0.00\ [$₺-41F]"/>
            </x14:dxf>
          </x14:cfRule>
          <x14:cfRule type="expression" priority="1429" id="{1AE33B7E-ED76-489F-B3C3-3BC43B3FB304}">
            <xm:f>'FX Card'!$F$1=22</xm:f>
            <x14:dxf>
              <numFmt numFmtId="177" formatCode="\k\r\ #,##0.00"/>
            </x14:dxf>
          </x14:cfRule>
          <x14:cfRule type="expression" priority="1430" id="{DAD02CD0-642E-44BE-B0BB-0D951AD98188}">
            <xm:f>'FX Card'!$F$1=21</xm:f>
            <x14:dxf>
              <numFmt numFmtId="201" formatCode="\﷼\ #,##0.000"/>
            </x14:dxf>
          </x14:cfRule>
          <x14:cfRule type="expression" priority="1431" id="{25CA0FC9-FBF5-4CFC-9E58-9C15892FAE17}">
            <xm:f>'FX Card'!$F$1=20</xm:f>
            <x14:dxf>
              <numFmt numFmtId="185" formatCode="\р\у\б\ #,##0.00"/>
            </x14:dxf>
          </x14:cfRule>
          <x14:cfRule type="expression" priority="1432" id="{EA7C861E-D586-4A7D-8430-BE6A3BC13981}">
            <xm:f>'FX Card'!$F$1=19</xm:f>
            <x14:dxf>
              <numFmt numFmtId="200" formatCode="\M\X\ &quot;$&quot;\ #,##0.00"/>
            </x14:dxf>
          </x14:cfRule>
          <x14:cfRule type="expression" priority="1433" id="{823BCD52-F93E-41D4-A5B0-40EC8E93970B}">
            <xm:f>'FX Card'!$F$1=18</xm:f>
            <x14:dxf>
              <numFmt numFmtId="199" formatCode="[$RM-43E]#,##0.00"/>
            </x14:dxf>
          </x14:cfRule>
          <x14:cfRule type="expression" priority="1434" id="{A0E2BCF2-532A-4050-84D4-8FDFDEECC91E}">
            <xm:f>'FX Card'!$F$1=17</xm:f>
            <x14:dxf>
              <numFmt numFmtId="202" formatCode="\N\Z\ &quot;$&quot;\ #,##0.00"/>
            </x14:dxf>
          </x14:cfRule>
          <x14:cfRule type="expression" priority="1435" id="{CB5122FD-FFEA-4816-96E1-52A183A898CE}">
            <xm:f>'FX Card'!$F$1=16</xm:f>
            <x14:dxf>
              <numFmt numFmtId="177" formatCode="\k\r\ #,##0.00"/>
            </x14:dxf>
          </x14:cfRule>
          <x14:cfRule type="expression" priority="1436" id="{0DD17632-0434-49BE-8B05-B9E152C55370}">
            <xm:f>'FX Card'!$F$1=15</xm:f>
            <x14:dxf>
              <numFmt numFmtId="183" formatCode="[$₩-412]#,##0.00"/>
            </x14:dxf>
          </x14:cfRule>
          <x14:cfRule type="expression" priority="1437" id="{3B2F2D91-4567-4EE8-BB8B-D119312BBDE3}">
            <xm:f>'FX Card'!$F$1=14</xm:f>
            <x14:dxf>
              <numFmt numFmtId="182" formatCode="[$¥-411]#,##0.00"/>
            </x14:dxf>
          </x14:cfRule>
          <x14:cfRule type="expression" priority="1438" id="{C94BD63C-6487-435A-86B1-A7FCCB0D429B}">
            <xm:f>'FX Card'!$F$1=13</xm:f>
            <x14:dxf>
              <numFmt numFmtId="211" formatCode="[$₹-445]\ #,##0.00"/>
            </x14:dxf>
          </x14:cfRule>
          <x14:cfRule type="expression" priority="1439" id="{D267876C-51F6-4677-B402-BA2F54267D60}">
            <xm:f>'FX Card'!$F$1=12</xm:f>
            <x14:dxf>
              <numFmt numFmtId="180" formatCode="\R\p\ #,##0.00"/>
            </x14:dxf>
          </x14:cfRule>
          <x14:cfRule type="expression" priority="1440" id="{ED4F1A22-D453-4792-987A-C62E5EDF9478}">
            <xm:f>'FX Card'!$F$1=11</xm:f>
            <x14:dxf>
              <numFmt numFmtId="198" formatCode="\H\K\ &quot;$&quot;\ #,##0.00"/>
            </x14:dxf>
          </x14:cfRule>
          <x14:cfRule type="expression" priority="1441" id="{D36E610E-1E8B-4932-A336-FBA18B469B34}">
            <xm:f>'FX Card'!$F$1=10</xm:f>
            <x14:dxf>
              <numFmt numFmtId="179" formatCode="[$£-809]#,##0.00"/>
            </x14:dxf>
          </x14:cfRule>
          <x14:cfRule type="expression" priority="1442" id="{019044DA-B428-4F72-91D2-5E2805807F7F}">
            <xm:f>'FX Card'!$F$1=9</xm:f>
            <x14:dxf>
              <numFmt numFmtId="178" formatCode="[$€-2]\ #,##0.00"/>
            </x14:dxf>
          </x14:cfRule>
          <x14:cfRule type="expression" priority="1443" id="{BFF0EC2A-81D0-4DC0-A6FD-E9879BF25D10}">
            <xm:f>'FX Card'!$F$1=8</xm:f>
            <x14:dxf>
              <numFmt numFmtId="177" formatCode="\k\r\ #,##0.00"/>
            </x14:dxf>
          </x14:cfRule>
          <x14:cfRule type="expression" priority="1444" id="{F7EF93A5-D0D2-46B9-BE5D-5BA359315D6A}">
            <xm:f>'FX Card'!$F$1=7</xm:f>
            <x14:dxf>
              <numFmt numFmtId="176" formatCode="[$¥-804]#,##0.00"/>
            </x14:dxf>
          </x14:cfRule>
          <x14:cfRule type="expression" priority="1445" id="{D8FD99C8-8CFD-48E6-A5C0-4D432AEA5627}">
            <xm:f>'FX Card'!$F$1=6</xm:f>
            <x14:dxf>
              <numFmt numFmtId="175" formatCode="\F\r\ #,##0.00"/>
            </x14:dxf>
          </x14:cfRule>
          <x14:cfRule type="expression" priority="1446" id="{300CF134-E31E-4A12-B229-0C043EAB5926}">
            <xm:f>'FX Card'!$F$1=5</xm:f>
            <x14:dxf>
              <numFmt numFmtId="174" formatCode="\C\A\ &quot;$&quot;\ #,##0.00"/>
            </x14:dxf>
          </x14:cfRule>
          <x14:cfRule type="expression" priority="1447" id="{794CB590-6528-495F-A296-06085A49A576}">
            <xm:f>'FX Card'!$F$1=4</xm:f>
            <x14:dxf>
              <numFmt numFmtId="196" formatCode="[$R$-416]\ #,##0.00"/>
            </x14:dxf>
          </x14:cfRule>
          <x14:cfRule type="expression" priority="1448" id="{032E6972-550D-4879-AF49-539EF3CA6D09}">
            <xm:f>'FX Card'!$F$1=3</xm:f>
            <x14:dxf>
              <numFmt numFmtId="173" formatCode="\A\U\ &quot;$&quot;\ #,##0.00"/>
            </x14:dxf>
          </x14:cfRule>
          <x14:cfRule type="expression" priority="1449" id="{CFE64228-7D0B-425F-AB95-567335FDDD27}">
            <xm:f>'FX Card'!$F$1=2</xm:f>
            <x14:dxf>
              <numFmt numFmtId="186" formatCode="\A\R\ &quot;$&quot;#,##0.00"/>
            </x14:dxf>
          </x14:cfRule>
          <x14:cfRule type="expression" priority="1450" id="{EB5BFF87-7A3C-460A-84CE-DFA50D5AE026}">
            <xm:f>'FX Card'!$F$1=1</xm:f>
            <x14:dxf>
              <numFmt numFmtId="170"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7" formatCode="\R\ #,##0.00"/>
            </x14:dxf>
          </x14:cfRule>
          <x14:cfRule type="expression" priority="1352" id="{BE5C7C17-42DA-4A8A-A381-5FC52E9E9056}">
            <xm:f>'FX Card'!$F$1=24</xm:f>
            <x14:dxf>
              <numFmt numFmtId="184" formatCode="\T\W\ &quot;$&quot;\ #,##0.00"/>
            </x14:dxf>
          </x14:cfRule>
          <x14:cfRule type="expression" priority="1353" id="{D12D4190-B0FD-4460-98FC-7420002108EC}">
            <xm:f>'FX Card'!$F$1=23</xm:f>
            <x14:dxf>
              <numFmt numFmtId="203" formatCode="#,##0.00\ [$₺-41F]"/>
            </x14:dxf>
          </x14:cfRule>
          <x14:cfRule type="expression" priority="1354" id="{1D353135-60A0-405D-90D1-2F1CC8EFDE07}">
            <xm:f>'FX Card'!$F$1=22</xm:f>
            <x14:dxf>
              <numFmt numFmtId="177" formatCode="\k\r\ #,##0.00"/>
            </x14:dxf>
          </x14:cfRule>
          <x14:cfRule type="expression" priority="1355" id="{2C2D55C4-7D6B-4BFA-B0CD-67A4EF3EDEBF}">
            <xm:f>'FX Card'!$F$1=21</xm:f>
            <x14:dxf>
              <numFmt numFmtId="201" formatCode="\﷼\ #,##0.000"/>
            </x14:dxf>
          </x14:cfRule>
          <x14:cfRule type="expression" priority="1356" id="{4BF18576-0803-44DD-AC1C-7CF7B690E0CD}">
            <xm:f>'FX Card'!$F$1=20</xm:f>
            <x14:dxf>
              <numFmt numFmtId="185" formatCode="\р\у\б\ #,##0.00"/>
            </x14:dxf>
          </x14:cfRule>
          <x14:cfRule type="expression" priority="1357" id="{E7B45486-18AC-4A50-8509-DA2E46D439D6}">
            <xm:f>'FX Card'!$F$1=19</xm:f>
            <x14:dxf>
              <numFmt numFmtId="200" formatCode="\M\X\ &quot;$&quot;\ #,##0.00"/>
            </x14:dxf>
          </x14:cfRule>
          <x14:cfRule type="expression" priority="1358" id="{C208AEB1-2489-4D7C-8221-42E6C93756F8}">
            <xm:f>'FX Card'!$F$1=18</xm:f>
            <x14:dxf>
              <numFmt numFmtId="199" formatCode="[$RM-43E]#,##0.00"/>
            </x14:dxf>
          </x14:cfRule>
          <x14:cfRule type="expression" priority="1359" id="{3C1AA967-4558-45ED-9865-B63293169039}">
            <xm:f>'FX Card'!$F$1=17</xm:f>
            <x14:dxf>
              <numFmt numFmtId="202" formatCode="\N\Z\ &quot;$&quot;\ #,##0.00"/>
            </x14:dxf>
          </x14:cfRule>
          <x14:cfRule type="expression" priority="1360" id="{0C0FB6E8-95E2-4225-BD1D-6CB90ED6D44A}">
            <xm:f>'FX Card'!$F$1=16</xm:f>
            <x14:dxf>
              <numFmt numFmtId="177" formatCode="\k\r\ #,##0.00"/>
            </x14:dxf>
          </x14:cfRule>
          <x14:cfRule type="expression" priority="1361" id="{FF14DA98-A4B3-4BFF-A100-990BAC7D7861}">
            <xm:f>'FX Card'!$F$1=15</xm:f>
            <x14:dxf>
              <numFmt numFmtId="183" formatCode="[$₩-412]#,##0.00"/>
            </x14:dxf>
          </x14:cfRule>
          <x14:cfRule type="expression" priority="1362" id="{D1D8F075-D675-4289-91D0-1D21C20ABFF2}">
            <xm:f>'FX Card'!$F$1=14</xm:f>
            <x14:dxf>
              <numFmt numFmtId="182" formatCode="[$¥-411]#,##0.00"/>
            </x14:dxf>
          </x14:cfRule>
          <x14:cfRule type="expression" priority="1363" id="{EEE54985-1B32-40A6-B2A8-A20EECD4F353}">
            <xm:f>'FX Card'!$F$1=13</xm:f>
            <x14:dxf>
              <numFmt numFmtId="211" formatCode="[$₹-445]\ #,##0.00"/>
            </x14:dxf>
          </x14:cfRule>
          <x14:cfRule type="expression" priority="1364" id="{3B66E4ED-B2D2-4411-A929-C1DEA75259A5}">
            <xm:f>'FX Card'!$F$1=12</xm:f>
            <x14:dxf>
              <numFmt numFmtId="180" formatCode="\R\p\ #,##0.00"/>
            </x14:dxf>
          </x14:cfRule>
          <x14:cfRule type="expression" priority="1365" id="{F6BA1E78-F72A-4AC5-950D-6430E806E328}">
            <xm:f>'FX Card'!$F$1=11</xm:f>
            <x14:dxf>
              <numFmt numFmtId="198" formatCode="\H\K\ &quot;$&quot;\ #,##0.00"/>
            </x14:dxf>
          </x14:cfRule>
          <x14:cfRule type="expression" priority="1366" id="{15F12C33-D522-438A-A563-AF3BF35906AB}">
            <xm:f>'FX Card'!$F$1=10</xm:f>
            <x14:dxf>
              <numFmt numFmtId="179" formatCode="[$£-809]#,##0.00"/>
            </x14:dxf>
          </x14:cfRule>
          <x14:cfRule type="expression" priority="1367" id="{40550DEF-A800-49A0-AB15-6D0768C14AD0}">
            <xm:f>'FX Card'!$F$1=9</xm:f>
            <x14:dxf>
              <numFmt numFmtId="178" formatCode="[$€-2]\ #,##0.00"/>
            </x14:dxf>
          </x14:cfRule>
          <x14:cfRule type="expression" priority="1368" id="{5AB5813B-4E25-44C5-A8C7-A51E4A955102}">
            <xm:f>'FX Card'!$F$1=8</xm:f>
            <x14:dxf>
              <numFmt numFmtId="177" formatCode="\k\r\ #,##0.00"/>
            </x14:dxf>
          </x14:cfRule>
          <x14:cfRule type="expression" priority="1369" id="{6F108E13-5298-48F7-A7A7-B47BA1857434}">
            <xm:f>'FX Card'!$F$1=7</xm:f>
            <x14:dxf>
              <numFmt numFmtId="176" formatCode="[$¥-804]#,##0.00"/>
            </x14:dxf>
          </x14:cfRule>
          <x14:cfRule type="expression" priority="1370" id="{FE71F65F-77DB-4666-8733-5A8E845BDAF5}">
            <xm:f>'FX Card'!$F$1=6</xm:f>
            <x14:dxf>
              <numFmt numFmtId="175" formatCode="\F\r\ #,##0.00"/>
            </x14:dxf>
          </x14:cfRule>
          <x14:cfRule type="expression" priority="1371" id="{D798B641-14D5-492F-9E51-6B20E3938DDE}">
            <xm:f>'FX Card'!$F$1=5</xm:f>
            <x14:dxf>
              <numFmt numFmtId="174" formatCode="\C\A\ &quot;$&quot;\ #,##0.00"/>
            </x14:dxf>
          </x14:cfRule>
          <x14:cfRule type="expression" priority="1372" id="{C508594C-918E-4840-BE20-29DCB217661C}">
            <xm:f>'FX Card'!$F$1=4</xm:f>
            <x14:dxf>
              <numFmt numFmtId="196" formatCode="[$R$-416]\ #,##0.00"/>
            </x14:dxf>
          </x14:cfRule>
          <x14:cfRule type="expression" priority="1373" id="{D1FF2BF6-D58A-44A4-8B8A-9B15AD4D54FB}">
            <xm:f>'FX Card'!$F$1=3</xm:f>
            <x14:dxf>
              <numFmt numFmtId="173" formatCode="\A\U\ &quot;$&quot;\ #,##0.00"/>
            </x14:dxf>
          </x14:cfRule>
          <x14:cfRule type="expression" priority="1374" id="{B4B3F6CB-D658-448E-A421-99542DCE95A5}">
            <xm:f>'FX Card'!$F$1=2</xm:f>
            <x14:dxf>
              <numFmt numFmtId="186" formatCode="\A\R\ &quot;$&quot;#,##0.00"/>
            </x14:dxf>
          </x14:cfRule>
          <x14:cfRule type="expression" priority="1375" id="{D2CF490F-90D0-404A-9913-DC67FE677B71}">
            <xm:f>'FX Card'!$F$1=1</xm:f>
            <x14:dxf>
              <numFmt numFmtId="170"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7" formatCode="\R\ #,##0.00"/>
            </x14:dxf>
          </x14:cfRule>
          <x14:cfRule type="expression" priority="1452" id="{BA4C7FCB-207F-4B70-AB68-E6C680825496}">
            <xm:f>'FX Card'!$F$1=24</xm:f>
            <x14:dxf>
              <numFmt numFmtId="184" formatCode="\T\W\ &quot;$&quot;\ #,##0.00"/>
            </x14:dxf>
          </x14:cfRule>
          <x14:cfRule type="expression" priority="1453" id="{A3C04FE8-ECCA-4393-A097-B7E411DFE22C}">
            <xm:f>'FX Card'!$F$1=23</xm:f>
            <x14:dxf>
              <numFmt numFmtId="203" formatCode="#,##0.00\ [$₺-41F]"/>
            </x14:dxf>
          </x14:cfRule>
          <x14:cfRule type="expression" priority="1454" id="{9942A222-7043-4A6D-8AFF-B79CD4A99BBA}">
            <xm:f>'FX Card'!$F$1=22</xm:f>
            <x14:dxf>
              <numFmt numFmtId="177" formatCode="\k\r\ #,##0.00"/>
            </x14:dxf>
          </x14:cfRule>
          <x14:cfRule type="expression" priority="1455" id="{A8B995F8-3164-4EF0-9F27-28ECC71E1853}">
            <xm:f>'FX Card'!$F$1=21</xm:f>
            <x14:dxf>
              <numFmt numFmtId="201" formatCode="\﷼\ #,##0.000"/>
            </x14:dxf>
          </x14:cfRule>
          <x14:cfRule type="expression" priority="1456" id="{93A42FC3-D567-4B76-A635-51B78F6572EA}">
            <xm:f>'FX Card'!$F$1=20</xm:f>
            <x14:dxf>
              <numFmt numFmtId="185" formatCode="\р\у\б\ #,##0.00"/>
            </x14:dxf>
          </x14:cfRule>
          <x14:cfRule type="expression" priority="1457" id="{AEC7A5D6-2E4E-4A6A-868A-E953AC844130}">
            <xm:f>'FX Card'!$F$1=19</xm:f>
            <x14:dxf>
              <numFmt numFmtId="200" formatCode="\M\X\ &quot;$&quot;\ #,##0.00"/>
            </x14:dxf>
          </x14:cfRule>
          <x14:cfRule type="expression" priority="1458" id="{44980995-82B7-4A9E-9B70-7B0C20673B13}">
            <xm:f>'FX Card'!$F$1=18</xm:f>
            <x14:dxf>
              <numFmt numFmtId="199" formatCode="[$RM-43E]#,##0.00"/>
            </x14:dxf>
          </x14:cfRule>
          <x14:cfRule type="expression" priority="1459" id="{439720CC-9FAC-49BA-A737-87F979A72726}">
            <xm:f>'FX Card'!$F$1=17</xm:f>
            <x14:dxf>
              <numFmt numFmtId="202" formatCode="\N\Z\ &quot;$&quot;\ #,##0.00"/>
            </x14:dxf>
          </x14:cfRule>
          <x14:cfRule type="expression" priority="1460" id="{1ACD20B8-FA50-4A58-8779-89000DAAFE91}">
            <xm:f>'FX Card'!$F$1=16</xm:f>
            <x14:dxf>
              <numFmt numFmtId="177" formatCode="\k\r\ #,##0.00"/>
            </x14:dxf>
          </x14:cfRule>
          <x14:cfRule type="expression" priority="1461" id="{100374E0-F670-41A3-B12F-A4D9DE125122}">
            <xm:f>'FX Card'!$F$1=15</xm:f>
            <x14:dxf>
              <numFmt numFmtId="183" formatCode="[$₩-412]#,##0.00"/>
            </x14:dxf>
          </x14:cfRule>
          <x14:cfRule type="expression" priority="1462" id="{D5990075-839C-4D55-82A4-7BADF5D574B1}">
            <xm:f>'FX Card'!$F$1=14</xm:f>
            <x14:dxf>
              <numFmt numFmtId="182" formatCode="[$¥-411]#,##0.00"/>
            </x14:dxf>
          </x14:cfRule>
          <x14:cfRule type="expression" priority="1463" id="{A226D226-CF24-4CB8-AB2F-86FE46FC17A2}">
            <xm:f>'FX Card'!$F$1=13</xm:f>
            <x14:dxf>
              <numFmt numFmtId="211" formatCode="[$₹-445]\ #,##0.00"/>
            </x14:dxf>
          </x14:cfRule>
          <x14:cfRule type="expression" priority="1464" id="{87510F00-3B57-455B-8981-C1656BE34075}">
            <xm:f>'FX Card'!$F$1=12</xm:f>
            <x14:dxf>
              <numFmt numFmtId="180" formatCode="\R\p\ #,##0.00"/>
            </x14:dxf>
          </x14:cfRule>
          <x14:cfRule type="expression" priority="1465" id="{214F9E11-CB88-472A-9185-E34231DD65C1}">
            <xm:f>'FX Card'!$F$1=11</xm:f>
            <x14:dxf>
              <numFmt numFmtId="198" formatCode="\H\K\ &quot;$&quot;\ #,##0.00"/>
            </x14:dxf>
          </x14:cfRule>
          <x14:cfRule type="expression" priority="1466" id="{4C167441-FBFA-42BE-A49D-C88EF222CA46}">
            <xm:f>'FX Card'!$F$1=10</xm:f>
            <x14:dxf>
              <numFmt numFmtId="179" formatCode="[$£-809]#,##0.00"/>
            </x14:dxf>
          </x14:cfRule>
          <x14:cfRule type="expression" priority="1467" id="{715D8BD0-2207-425A-811E-8321B69C1D73}">
            <xm:f>'FX Card'!$F$1=9</xm:f>
            <x14:dxf>
              <numFmt numFmtId="178" formatCode="[$€-2]\ #,##0.00"/>
            </x14:dxf>
          </x14:cfRule>
          <x14:cfRule type="expression" priority="1468" id="{E653BFAC-7BE7-4349-966C-3C486258EAF3}">
            <xm:f>'FX Card'!$F$1=8</xm:f>
            <x14:dxf>
              <numFmt numFmtId="177" formatCode="\k\r\ #,##0.00"/>
            </x14:dxf>
          </x14:cfRule>
          <x14:cfRule type="expression" priority="1469" id="{5B3A33AC-AF7B-4E41-B3B2-44177565F5F2}">
            <xm:f>'FX Card'!$F$1=7</xm:f>
            <x14:dxf>
              <numFmt numFmtId="176" formatCode="[$¥-804]#,##0.00"/>
            </x14:dxf>
          </x14:cfRule>
          <x14:cfRule type="expression" priority="1470" id="{7AF967CA-0285-46E9-B6BD-39697DFF1B1C}">
            <xm:f>'FX Card'!$F$1=6</xm:f>
            <x14:dxf>
              <numFmt numFmtId="175" formatCode="\F\r\ #,##0.00"/>
            </x14:dxf>
          </x14:cfRule>
          <x14:cfRule type="expression" priority="1471" id="{C9AB3DEA-C34B-4BB6-AE94-AD5657389D6B}">
            <xm:f>'FX Card'!$F$1=5</xm:f>
            <x14:dxf>
              <numFmt numFmtId="174" formatCode="\C\A\ &quot;$&quot;\ #,##0.00"/>
            </x14:dxf>
          </x14:cfRule>
          <x14:cfRule type="expression" priority="1472" id="{BD6CAEA3-AF0B-45F2-835B-8370339D9C77}">
            <xm:f>'FX Card'!$F$1=4</xm:f>
            <x14:dxf>
              <numFmt numFmtId="196" formatCode="[$R$-416]\ #,##0.00"/>
            </x14:dxf>
          </x14:cfRule>
          <x14:cfRule type="expression" priority="1473" id="{ED43117C-3686-4BF4-ADAE-9EAD905FB6F1}">
            <xm:f>'FX Card'!$F$1=3</xm:f>
            <x14:dxf>
              <numFmt numFmtId="173" formatCode="\A\U\ &quot;$&quot;\ #,##0.00"/>
            </x14:dxf>
          </x14:cfRule>
          <x14:cfRule type="expression" priority="1474" id="{3C391D09-2165-40EE-B8E9-40D027B0FAB4}">
            <xm:f>'FX Card'!$F$1=2</xm:f>
            <x14:dxf>
              <numFmt numFmtId="186" formatCode="\A\R\ &quot;$&quot;#,##0.00"/>
            </x14:dxf>
          </x14:cfRule>
          <x14:cfRule type="expression" priority="1475" id="{C0531B01-057E-4755-B1CA-1A0076EFF680}">
            <xm:f>'FX Card'!$F$1=1</xm:f>
            <x14:dxf>
              <numFmt numFmtId="170"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7" formatCode="\R\ #,##0.00"/>
            </x14:dxf>
          </x14:cfRule>
          <x14:cfRule type="expression" priority="1377" id="{1685B972-5657-4A6F-82F2-206B4D505CBE}">
            <xm:f>'FX Card'!$F$1=24</xm:f>
            <x14:dxf>
              <numFmt numFmtId="184" formatCode="\T\W\ &quot;$&quot;\ #,##0.00"/>
            </x14:dxf>
          </x14:cfRule>
          <x14:cfRule type="expression" priority="1378" id="{615C8E40-1144-4495-AF65-9EEB32B07CAA}">
            <xm:f>'FX Card'!$F$1=23</xm:f>
            <x14:dxf>
              <numFmt numFmtId="203" formatCode="#,##0.00\ [$₺-41F]"/>
            </x14:dxf>
          </x14:cfRule>
          <x14:cfRule type="expression" priority="1379" id="{E0E313E8-4FC2-4647-8458-3A5AED16E9CF}">
            <xm:f>'FX Card'!$F$1=22</xm:f>
            <x14:dxf>
              <numFmt numFmtId="177" formatCode="\k\r\ #,##0.00"/>
            </x14:dxf>
          </x14:cfRule>
          <x14:cfRule type="expression" priority="1380" id="{F9E12814-BF3A-4B20-8D62-B0179F38CBBF}">
            <xm:f>'FX Card'!$F$1=21</xm:f>
            <x14:dxf>
              <numFmt numFmtId="201" formatCode="\﷼\ #,##0.000"/>
            </x14:dxf>
          </x14:cfRule>
          <x14:cfRule type="expression" priority="1381" id="{7FE6A62F-6D0F-470B-884A-36F3BF716FA7}">
            <xm:f>'FX Card'!$F$1=20</xm:f>
            <x14:dxf>
              <numFmt numFmtId="185" formatCode="\р\у\б\ #,##0.00"/>
            </x14:dxf>
          </x14:cfRule>
          <x14:cfRule type="expression" priority="1382" id="{247B5BCC-C89B-4933-9157-6FED5C8689CC}">
            <xm:f>'FX Card'!$F$1=19</xm:f>
            <x14:dxf>
              <numFmt numFmtId="200" formatCode="\M\X\ &quot;$&quot;\ #,##0.00"/>
            </x14:dxf>
          </x14:cfRule>
          <x14:cfRule type="expression" priority="1383" id="{43D9CB7D-BAEF-4836-B2BD-8CA590A6707F}">
            <xm:f>'FX Card'!$F$1=18</xm:f>
            <x14:dxf>
              <numFmt numFmtId="199" formatCode="[$RM-43E]#,##0.00"/>
            </x14:dxf>
          </x14:cfRule>
          <x14:cfRule type="expression" priority="1384" id="{F37D3604-17D9-4EE8-BE80-3EF02F659A4C}">
            <xm:f>'FX Card'!$F$1=17</xm:f>
            <x14:dxf>
              <numFmt numFmtId="202" formatCode="\N\Z\ &quot;$&quot;\ #,##0.00"/>
            </x14:dxf>
          </x14:cfRule>
          <x14:cfRule type="expression" priority="1385" id="{1734E1FE-E2FD-4BAB-B7AC-CE460F31E131}">
            <xm:f>'FX Card'!$F$1=16</xm:f>
            <x14:dxf>
              <numFmt numFmtId="177" formatCode="\k\r\ #,##0.00"/>
            </x14:dxf>
          </x14:cfRule>
          <x14:cfRule type="expression" priority="1386" id="{A062B0B4-2D8F-45BA-828C-FF3A29307455}">
            <xm:f>'FX Card'!$F$1=15</xm:f>
            <x14:dxf>
              <numFmt numFmtId="183" formatCode="[$₩-412]#,##0.00"/>
            </x14:dxf>
          </x14:cfRule>
          <x14:cfRule type="expression" priority="1387" id="{84A3ACA8-726C-4ACD-AC25-DDA4BAF28CAF}">
            <xm:f>'FX Card'!$F$1=14</xm:f>
            <x14:dxf>
              <numFmt numFmtId="182" formatCode="[$¥-411]#,##0.00"/>
            </x14:dxf>
          </x14:cfRule>
          <x14:cfRule type="expression" priority="1388" id="{DEFE387E-A9D7-467B-AAF5-B6AF61A67AD3}">
            <xm:f>'FX Card'!$F$1=13</xm:f>
            <x14:dxf>
              <numFmt numFmtId="211" formatCode="[$₹-445]\ #,##0.00"/>
            </x14:dxf>
          </x14:cfRule>
          <x14:cfRule type="expression" priority="1389" id="{241135F4-ADAD-494E-976B-30CDB82D941C}">
            <xm:f>'FX Card'!$F$1=12</xm:f>
            <x14:dxf>
              <numFmt numFmtId="180" formatCode="\R\p\ #,##0.00"/>
            </x14:dxf>
          </x14:cfRule>
          <x14:cfRule type="expression" priority="1390" id="{DE48A56B-B220-4992-A672-E7B6BD5B70B3}">
            <xm:f>'FX Card'!$F$1=11</xm:f>
            <x14:dxf>
              <numFmt numFmtId="198" formatCode="\H\K\ &quot;$&quot;\ #,##0.00"/>
            </x14:dxf>
          </x14:cfRule>
          <x14:cfRule type="expression" priority="1391" id="{92C0A518-7B3D-4EBD-9F92-C40EE8FB5840}">
            <xm:f>'FX Card'!$F$1=10</xm:f>
            <x14:dxf>
              <numFmt numFmtId="179" formatCode="[$£-809]#,##0.00"/>
            </x14:dxf>
          </x14:cfRule>
          <x14:cfRule type="expression" priority="1392" id="{2014EE44-3D7F-42EF-94A8-8A14939DE35F}">
            <xm:f>'FX Card'!$F$1=9</xm:f>
            <x14:dxf>
              <numFmt numFmtId="178" formatCode="[$€-2]\ #,##0.00"/>
            </x14:dxf>
          </x14:cfRule>
          <x14:cfRule type="expression" priority="1393" id="{98E7E643-3F57-4E50-8A61-4A35E920F93B}">
            <xm:f>'FX Card'!$F$1=8</xm:f>
            <x14:dxf>
              <numFmt numFmtId="177" formatCode="\k\r\ #,##0.00"/>
            </x14:dxf>
          </x14:cfRule>
          <x14:cfRule type="expression" priority="1394" id="{CE850F53-A82C-4BA3-B53B-C6FF1C24B086}">
            <xm:f>'FX Card'!$F$1=7</xm:f>
            <x14:dxf>
              <numFmt numFmtId="176" formatCode="[$¥-804]#,##0.00"/>
            </x14:dxf>
          </x14:cfRule>
          <x14:cfRule type="expression" priority="1395" id="{C16BD12B-A5A4-44DF-9F36-1B2B56E01539}">
            <xm:f>'FX Card'!$F$1=6</xm:f>
            <x14:dxf>
              <numFmt numFmtId="175" formatCode="\F\r\ #,##0.00"/>
            </x14:dxf>
          </x14:cfRule>
          <x14:cfRule type="expression" priority="1396" id="{2E863F99-A729-4474-9274-2A893F9F4F64}">
            <xm:f>'FX Card'!$F$1=5</xm:f>
            <x14:dxf>
              <numFmt numFmtId="174" formatCode="\C\A\ &quot;$&quot;\ #,##0.00"/>
            </x14:dxf>
          </x14:cfRule>
          <x14:cfRule type="expression" priority="1397" id="{FF81BA47-57A1-45FE-9B9A-BA7132F332F4}">
            <xm:f>'FX Card'!$F$1=4</xm:f>
            <x14:dxf>
              <numFmt numFmtId="196" formatCode="[$R$-416]\ #,##0.00"/>
            </x14:dxf>
          </x14:cfRule>
          <x14:cfRule type="expression" priority="1398" id="{DD75EE80-4C88-420F-BF3A-6B522C5BD792}">
            <xm:f>'FX Card'!$F$1=3</xm:f>
            <x14:dxf>
              <numFmt numFmtId="173" formatCode="\A\U\ &quot;$&quot;\ #,##0.00"/>
            </x14:dxf>
          </x14:cfRule>
          <x14:cfRule type="expression" priority="1399" id="{B8190981-72EF-4630-9FAC-069EDE593AAD}">
            <xm:f>'FX Card'!$F$1=2</xm:f>
            <x14:dxf>
              <numFmt numFmtId="186" formatCode="\A\R\ &quot;$&quot;#,##0.00"/>
            </x14:dxf>
          </x14:cfRule>
          <x14:cfRule type="expression" priority="1400" id="{3B185B39-D83C-4049-9D10-5DEA27AEF531}">
            <xm:f>'FX Card'!$F$1=1</xm:f>
            <x14:dxf>
              <numFmt numFmtId="170"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7" formatCode="\R\ #,##0.00"/>
            </x14:dxf>
          </x14:cfRule>
          <x14:cfRule type="expression" priority="1302" id="{B92A35FD-3607-43CF-AD05-4B4114422288}">
            <xm:f>'FX Card'!$F$1=24</xm:f>
            <x14:dxf>
              <numFmt numFmtId="184" formatCode="\T\W\ &quot;$&quot;\ #,##0.00"/>
            </x14:dxf>
          </x14:cfRule>
          <x14:cfRule type="expression" priority="1303" id="{8522742F-12B7-4A5F-AD99-6EDFEED09CE8}">
            <xm:f>'FX Card'!$F$1=23</xm:f>
            <x14:dxf>
              <numFmt numFmtId="203" formatCode="#,##0.00\ [$₺-41F]"/>
            </x14:dxf>
          </x14:cfRule>
          <x14:cfRule type="expression" priority="1304" id="{C8A4155D-24C1-46B6-A2E1-909240E98ACA}">
            <xm:f>'FX Card'!$F$1=22</xm:f>
            <x14:dxf>
              <numFmt numFmtId="177" formatCode="\k\r\ #,##0.00"/>
            </x14:dxf>
          </x14:cfRule>
          <x14:cfRule type="expression" priority="1305" id="{D2F160BE-F2D2-4317-A574-AC30FDC34EE6}">
            <xm:f>'FX Card'!$F$1=21</xm:f>
            <x14:dxf>
              <numFmt numFmtId="201" formatCode="\﷼\ #,##0.000"/>
            </x14:dxf>
          </x14:cfRule>
          <x14:cfRule type="expression" priority="1306" id="{C447CC49-27BF-4CA5-882E-82D55CE3A156}">
            <xm:f>'FX Card'!$F$1=20</xm:f>
            <x14:dxf>
              <numFmt numFmtId="185" formatCode="\р\у\б\ #,##0.00"/>
            </x14:dxf>
          </x14:cfRule>
          <x14:cfRule type="expression" priority="1307" id="{0557B265-E8B0-4356-ADB1-1D518197472B}">
            <xm:f>'FX Card'!$F$1=19</xm:f>
            <x14:dxf>
              <numFmt numFmtId="200" formatCode="\M\X\ &quot;$&quot;\ #,##0.00"/>
            </x14:dxf>
          </x14:cfRule>
          <x14:cfRule type="expression" priority="1308" id="{92F58D46-4880-4BD2-B993-46BF06D54E67}">
            <xm:f>'FX Card'!$F$1=18</xm:f>
            <x14:dxf>
              <numFmt numFmtId="199" formatCode="[$RM-43E]#,##0.00"/>
            </x14:dxf>
          </x14:cfRule>
          <x14:cfRule type="expression" priority="1309" id="{F4E86963-72DA-4AED-A3EE-631766825C90}">
            <xm:f>'FX Card'!$F$1=17</xm:f>
            <x14:dxf>
              <numFmt numFmtId="202" formatCode="\N\Z\ &quot;$&quot;\ #,##0.00"/>
            </x14:dxf>
          </x14:cfRule>
          <x14:cfRule type="expression" priority="1310" id="{DA0822F9-E473-462F-99A0-5456830770B2}">
            <xm:f>'FX Card'!$F$1=16</xm:f>
            <x14:dxf>
              <numFmt numFmtId="177" formatCode="\k\r\ #,##0.00"/>
            </x14:dxf>
          </x14:cfRule>
          <x14:cfRule type="expression" priority="1311" id="{9AA575CF-1B56-427C-B322-73180AD4731D}">
            <xm:f>'FX Card'!$F$1=15</xm:f>
            <x14:dxf>
              <numFmt numFmtId="183" formatCode="[$₩-412]#,##0.00"/>
            </x14:dxf>
          </x14:cfRule>
          <x14:cfRule type="expression" priority="1312" id="{53640114-9C19-4082-986F-B183E166531B}">
            <xm:f>'FX Card'!$F$1=14</xm:f>
            <x14:dxf>
              <numFmt numFmtId="182" formatCode="[$¥-411]#,##0.00"/>
            </x14:dxf>
          </x14:cfRule>
          <x14:cfRule type="expression" priority="1313" id="{AF5A4E38-D70F-48B3-87D0-62534245E22D}">
            <xm:f>'FX Card'!$F$1=13</xm:f>
            <x14:dxf>
              <numFmt numFmtId="211" formatCode="[$₹-445]\ #,##0.00"/>
            </x14:dxf>
          </x14:cfRule>
          <x14:cfRule type="expression" priority="1314" id="{EEE6341A-78C9-4316-AFBF-315F9B387449}">
            <xm:f>'FX Card'!$F$1=12</xm:f>
            <x14:dxf>
              <numFmt numFmtId="180" formatCode="\R\p\ #,##0.00"/>
            </x14:dxf>
          </x14:cfRule>
          <x14:cfRule type="expression" priority="1315" id="{91711334-6FC5-4ED4-A703-5F407F4CA1FB}">
            <xm:f>'FX Card'!$F$1=11</xm:f>
            <x14:dxf>
              <numFmt numFmtId="198" formatCode="\H\K\ &quot;$&quot;\ #,##0.00"/>
            </x14:dxf>
          </x14:cfRule>
          <x14:cfRule type="expression" priority="1316" id="{C13C8948-6A42-4DF8-A76A-7170BC8EADDA}">
            <xm:f>'FX Card'!$F$1=10</xm:f>
            <x14:dxf>
              <numFmt numFmtId="179" formatCode="[$£-809]#,##0.00"/>
            </x14:dxf>
          </x14:cfRule>
          <x14:cfRule type="expression" priority="1317" id="{E4FD104F-0F23-48BF-ABB0-C1CC53419302}">
            <xm:f>'FX Card'!$F$1=9</xm:f>
            <x14:dxf>
              <numFmt numFmtId="178" formatCode="[$€-2]\ #,##0.00"/>
            </x14:dxf>
          </x14:cfRule>
          <x14:cfRule type="expression" priority="1318" id="{4EBB9E4C-E1D0-41C4-8672-9A939FFA2D3B}">
            <xm:f>'FX Card'!$F$1=8</xm:f>
            <x14:dxf>
              <numFmt numFmtId="177" formatCode="\k\r\ #,##0.00"/>
            </x14:dxf>
          </x14:cfRule>
          <x14:cfRule type="expression" priority="1319" id="{E810B339-B974-4386-8DAB-E73FCE6099D9}">
            <xm:f>'FX Card'!$F$1=7</xm:f>
            <x14:dxf>
              <numFmt numFmtId="176" formatCode="[$¥-804]#,##0.00"/>
            </x14:dxf>
          </x14:cfRule>
          <x14:cfRule type="expression" priority="1320" id="{E6BD96A4-75D7-4820-BE53-30EEED303F12}">
            <xm:f>'FX Card'!$F$1=6</xm:f>
            <x14:dxf>
              <numFmt numFmtId="175" formatCode="\F\r\ #,##0.00"/>
            </x14:dxf>
          </x14:cfRule>
          <x14:cfRule type="expression" priority="1321" id="{C5D555FB-8760-4825-833E-BA3AC53B905F}">
            <xm:f>'FX Card'!$F$1=5</xm:f>
            <x14:dxf>
              <numFmt numFmtId="174" formatCode="\C\A\ &quot;$&quot;\ #,##0.00"/>
            </x14:dxf>
          </x14:cfRule>
          <x14:cfRule type="expression" priority="1322" id="{4AC55DC4-B0C3-4A73-A678-65FEE912C12A}">
            <xm:f>'FX Card'!$F$1=4</xm:f>
            <x14:dxf>
              <numFmt numFmtId="196" formatCode="[$R$-416]\ #,##0.00"/>
            </x14:dxf>
          </x14:cfRule>
          <x14:cfRule type="expression" priority="1323" id="{4819B1C6-91EA-47E5-93C0-9DD2712DCD89}">
            <xm:f>'FX Card'!$F$1=3</xm:f>
            <x14:dxf>
              <numFmt numFmtId="173" formatCode="\A\U\ &quot;$&quot;\ #,##0.00"/>
            </x14:dxf>
          </x14:cfRule>
          <x14:cfRule type="expression" priority="1324" id="{8D562396-72B4-406A-BA0E-6B70ACE41C19}">
            <xm:f>'FX Card'!$F$1=2</xm:f>
            <x14:dxf>
              <numFmt numFmtId="186" formatCode="\A\R\ &quot;$&quot;#,##0.00"/>
            </x14:dxf>
          </x14:cfRule>
          <x14:cfRule type="expression" priority="1325" id="{C0823B04-FD0D-4A1D-B2EA-42651088B4A1}">
            <xm:f>'FX Card'!$F$1=1</xm:f>
            <x14:dxf>
              <numFmt numFmtId="170"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7" formatCode="\R\ #,##0.00"/>
            </x14:dxf>
          </x14:cfRule>
          <x14:cfRule type="expression" priority="1277" id="{3C6C4E97-15FE-44EE-B961-90A4EFE28A65}">
            <xm:f>'FX Card'!$F$1=24</xm:f>
            <x14:dxf>
              <numFmt numFmtId="184" formatCode="\T\W\ &quot;$&quot;\ #,##0.00"/>
            </x14:dxf>
          </x14:cfRule>
          <x14:cfRule type="expression" priority="1278" id="{C33BAD16-DBE3-4D93-9F38-A0CD700831E6}">
            <xm:f>'FX Card'!$F$1=23</xm:f>
            <x14:dxf>
              <numFmt numFmtId="203" formatCode="#,##0.00\ [$₺-41F]"/>
            </x14:dxf>
          </x14:cfRule>
          <x14:cfRule type="expression" priority="1279" id="{F32FFA37-81CF-4D61-B551-1BD56155CE4A}">
            <xm:f>'FX Card'!$F$1=22</xm:f>
            <x14:dxf>
              <numFmt numFmtId="177" formatCode="\k\r\ #,##0.00"/>
            </x14:dxf>
          </x14:cfRule>
          <x14:cfRule type="expression" priority="1280" id="{B7654F28-2E04-4BD9-8933-4C42C630CB2A}">
            <xm:f>'FX Card'!$F$1=21</xm:f>
            <x14:dxf>
              <numFmt numFmtId="201" formatCode="\﷼\ #,##0.000"/>
            </x14:dxf>
          </x14:cfRule>
          <x14:cfRule type="expression" priority="1281" id="{9824CD42-AE2B-47CF-9923-A33C606693C3}">
            <xm:f>'FX Card'!$F$1=20</xm:f>
            <x14:dxf>
              <numFmt numFmtId="185" formatCode="\р\у\б\ #,##0.00"/>
            </x14:dxf>
          </x14:cfRule>
          <x14:cfRule type="expression" priority="1282" id="{DF5989A0-E919-41B8-944C-FAC63BA6C5F5}">
            <xm:f>'FX Card'!$F$1=19</xm:f>
            <x14:dxf>
              <numFmt numFmtId="200" formatCode="\M\X\ &quot;$&quot;\ #,##0.00"/>
            </x14:dxf>
          </x14:cfRule>
          <x14:cfRule type="expression" priority="1283" id="{A644B3DD-D646-47C5-89A6-AAEFA16BF3F0}">
            <xm:f>'FX Card'!$F$1=18</xm:f>
            <x14:dxf>
              <numFmt numFmtId="199" formatCode="[$RM-43E]#,##0.00"/>
            </x14:dxf>
          </x14:cfRule>
          <x14:cfRule type="expression" priority="1284" id="{D6B801F9-3B98-4479-941A-A5F7699C9B37}">
            <xm:f>'FX Card'!$F$1=17</xm:f>
            <x14:dxf>
              <numFmt numFmtId="202" formatCode="\N\Z\ &quot;$&quot;\ #,##0.00"/>
            </x14:dxf>
          </x14:cfRule>
          <x14:cfRule type="expression" priority="1285" id="{3DD100AE-2114-4445-9E24-EACAC067D07F}">
            <xm:f>'FX Card'!$F$1=16</xm:f>
            <x14:dxf>
              <numFmt numFmtId="177" formatCode="\k\r\ #,##0.00"/>
            </x14:dxf>
          </x14:cfRule>
          <x14:cfRule type="expression" priority="1286" id="{B0EBC9A4-E2A0-43CE-8C03-342BE3612811}">
            <xm:f>'FX Card'!$F$1=15</xm:f>
            <x14:dxf>
              <numFmt numFmtId="183" formatCode="[$₩-412]#,##0.00"/>
            </x14:dxf>
          </x14:cfRule>
          <x14:cfRule type="expression" priority="1287" id="{4C39FC7E-4273-44D0-A648-0DAFA73AB0E9}">
            <xm:f>'FX Card'!$F$1=14</xm:f>
            <x14:dxf>
              <numFmt numFmtId="182" formatCode="[$¥-411]#,##0.00"/>
            </x14:dxf>
          </x14:cfRule>
          <x14:cfRule type="expression" priority="1288" id="{E63048CC-80BF-48D9-B43C-CD243236A678}">
            <xm:f>'FX Card'!$F$1=13</xm:f>
            <x14:dxf>
              <numFmt numFmtId="211" formatCode="[$₹-445]\ #,##0.00"/>
            </x14:dxf>
          </x14:cfRule>
          <x14:cfRule type="expression" priority="1289" id="{F4D3EB10-1301-43BA-8AD4-54DFE614659A}">
            <xm:f>'FX Card'!$F$1=12</xm:f>
            <x14:dxf>
              <numFmt numFmtId="180" formatCode="\R\p\ #,##0.00"/>
            </x14:dxf>
          </x14:cfRule>
          <x14:cfRule type="expression" priority="1290" id="{A0A84443-173C-405F-A963-E95B5B41C027}">
            <xm:f>'FX Card'!$F$1=11</xm:f>
            <x14:dxf>
              <numFmt numFmtId="198" formatCode="\H\K\ &quot;$&quot;\ #,##0.00"/>
            </x14:dxf>
          </x14:cfRule>
          <x14:cfRule type="expression" priority="1291" id="{07111428-256C-482D-A74D-73ACCE601FBC}">
            <xm:f>'FX Card'!$F$1=10</xm:f>
            <x14:dxf>
              <numFmt numFmtId="179" formatCode="[$£-809]#,##0.00"/>
            </x14:dxf>
          </x14:cfRule>
          <x14:cfRule type="expression" priority="1292" id="{1871B1B9-08CC-478F-9A71-388ABFD8BC10}">
            <xm:f>'FX Card'!$F$1=9</xm:f>
            <x14:dxf>
              <numFmt numFmtId="178" formatCode="[$€-2]\ #,##0.00"/>
            </x14:dxf>
          </x14:cfRule>
          <x14:cfRule type="expression" priority="1293" id="{892703F9-CB05-44B4-A9E8-663908623BE3}">
            <xm:f>'FX Card'!$F$1=8</xm:f>
            <x14:dxf>
              <numFmt numFmtId="177" formatCode="\k\r\ #,##0.00"/>
            </x14:dxf>
          </x14:cfRule>
          <x14:cfRule type="expression" priority="1294" id="{BED9AEA9-A4B2-4D46-8226-88301A90CD8E}">
            <xm:f>'FX Card'!$F$1=7</xm:f>
            <x14:dxf>
              <numFmt numFmtId="176" formatCode="[$¥-804]#,##0.00"/>
            </x14:dxf>
          </x14:cfRule>
          <x14:cfRule type="expression" priority="1295" id="{6EFFCA54-ECD5-4BD0-A306-99DAC2154667}">
            <xm:f>'FX Card'!$F$1=6</xm:f>
            <x14:dxf>
              <numFmt numFmtId="175" formatCode="\F\r\ #,##0.00"/>
            </x14:dxf>
          </x14:cfRule>
          <x14:cfRule type="expression" priority="1296" id="{5DC1BF9E-2698-45EE-A954-ED2DE5BF508D}">
            <xm:f>'FX Card'!$F$1=5</xm:f>
            <x14:dxf>
              <numFmt numFmtId="174" formatCode="\C\A\ &quot;$&quot;\ #,##0.00"/>
            </x14:dxf>
          </x14:cfRule>
          <x14:cfRule type="expression" priority="1297" id="{4A063E91-4C93-42A7-83FD-08EB22820622}">
            <xm:f>'FX Card'!$F$1=4</xm:f>
            <x14:dxf>
              <numFmt numFmtId="196" formatCode="[$R$-416]\ #,##0.00"/>
            </x14:dxf>
          </x14:cfRule>
          <x14:cfRule type="expression" priority="1298" id="{E6F95F3B-6F67-44D1-8610-8597170ABA51}">
            <xm:f>'FX Card'!$F$1=3</xm:f>
            <x14:dxf>
              <numFmt numFmtId="173" formatCode="\A\U\ &quot;$&quot;\ #,##0.00"/>
            </x14:dxf>
          </x14:cfRule>
          <x14:cfRule type="expression" priority="1299" id="{20392197-346A-4041-A11B-E7041CE96379}">
            <xm:f>'FX Card'!$F$1=2</xm:f>
            <x14:dxf>
              <numFmt numFmtId="186" formatCode="\A\R\ &quot;$&quot;#,##0.00"/>
            </x14:dxf>
          </x14:cfRule>
          <x14:cfRule type="expression" priority="1300" id="{8245E972-6DE1-4FAC-A42A-D1E41C7BA664}">
            <xm:f>'FX Card'!$F$1=1</xm:f>
            <x14:dxf>
              <numFmt numFmtId="170"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7" formatCode="\R\ #,##0.00"/>
            </x14:dxf>
          </x14:cfRule>
          <x14:cfRule type="expression" priority="1252" id="{1D2B44BD-1D61-469C-88AE-5CF7669FB4F5}">
            <xm:f>'FX Card'!$F$1=24</xm:f>
            <x14:dxf>
              <numFmt numFmtId="184" formatCode="\T\W\ &quot;$&quot;\ #,##0.00"/>
            </x14:dxf>
          </x14:cfRule>
          <x14:cfRule type="expression" priority="1253" id="{42139E3E-0486-479B-B6F3-A74BC869517C}">
            <xm:f>'FX Card'!$F$1=23</xm:f>
            <x14:dxf>
              <numFmt numFmtId="203" formatCode="#,##0.00\ [$₺-41F]"/>
            </x14:dxf>
          </x14:cfRule>
          <x14:cfRule type="expression" priority="1254" id="{1088114D-E48D-438E-8932-1A0E604B46DA}">
            <xm:f>'FX Card'!$F$1=22</xm:f>
            <x14:dxf>
              <numFmt numFmtId="177" formatCode="\k\r\ #,##0.00"/>
            </x14:dxf>
          </x14:cfRule>
          <x14:cfRule type="expression" priority="1255" id="{0FCB7F4B-F655-469C-ADE2-E28A919A3408}">
            <xm:f>'FX Card'!$F$1=21</xm:f>
            <x14:dxf>
              <numFmt numFmtId="201" formatCode="\﷼\ #,##0.000"/>
            </x14:dxf>
          </x14:cfRule>
          <x14:cfRule type="expression" priority="1256" id="{B6914F1C-ECCA-4DF3-8F57-274B4D17F055}">
            <xm:f>'FX Card'!$F$1=20</xm:f>
            <x14:dxf>
              <numFmt numFmtId="185" formatCode="\р\у\б\ #,##0.00"/>
            </x14:dxf>
          </x14:cfRule>
          <x14:cfRule type="expression" priority="1257" id="{41BC535C-A1BC-431C-8D50-511B146E49A0}">
            <xm:f>'FX Card'!$F$1=19</xm:f>
            <x14:dxf>
              <numFmt numFmtId="200" formatCode="\M\X\ &quot;$&quot;\ #,##0.00"/>
            </x14:dxf>
          </x14:cfRule>
          <x14:cfRule type="expression" priority="1258" id="{8422F60C-052F-4A5E-871F-8E32B264EE9F}">
            <xm:f>'FX Card'!$F$1=18</xm:f>
            <x14:dxf>
              <numFmt numFmtId="199" formatCode="[$RM-43E]#,##0.00"/>
            </x14:dxf>
          </x14:cfRule>
          <x14:cfRule type="expression" priority="1259" id="{278002E3-35B4-495F-A1E7-E12D8D5B6324}">
            <xm:f>'FX Card'!$F$1=17</xm:f>
            <x14:dxf>
              <numFmt numFmtId="202" formatCode="\N\Z\ &quot;$&quot;\ #,##0.00"/>
            </x14:dxf>
          </x14:cfRule>
          <x14:cfRule type="expression" priority="1260" id="{91CD017B-5618-4850-B91B-3322D454A902}">
            <xm:f>'FX Card'!$F$1=16</xm:f>
            <x14:dxf>
              <numFmt numFmtId="177" formatCode="\k\r\ #,##0.00"/>
            </x14:dxf>
          </x14:cfRule>
          <x14:cfRule type="expression" priority="1261" id="{F9C1D312-4136-476C-A8C7-C22A872839B7}">
            <xm:f>'FX Card'!$F$1=15</xm:f>
            <x14:dxf>
              <numFmt numFmtId="183" formatCode="[$₩-412]#,##0.00"/>
            </x14:dxf>
          </x14:cfRule>
          <x14:cfRule type="expression" priority="1262" id="{3754012F-A792-4764-A28F-7C3286D33064}">
            <xm:f>'FX Card'!$F$1=14</xm:f>
            <x14:dxf>
              <numFmt numFmtId="182" formatCode="[$¥-411]#,##0.00"/>
            </x14:dxf>
          </x14:cfRule>
          <x14:cfRule type="expression" priority="1263" id="{D303D60F-4A54-4F09-A82D-C76A7D302B05}">
            <xm:f>'FX Card'!$F$1=13</xm:f>
            <x14:dxf>
              <numFmt numFmtId="211" formatCode="[$₹-445]\ #,##0.00"/>
            </x14:dxf>
          </x14:cfRule>
          <x14:cfRule type="expression" priority="1264" id="{8B05128F-7624-42A8-A06B-886BB6207377}">
            <xm:f>'FX Card'!$F$1=12</xm:f>
            <x14:dxf>
              <numFmt numFmtId="180" formatCode="\R\p\ #,##0.00"/>
            </x14:dxf>
          </x14:cfRule>
          <x14:cfRule type="expression" priority="1265" id="{0B0CE6DC-9E56-4CA1-B38F-712CE3D63E48}">
            <xm:f>'FX Card'!$F$1=11</xm:f>
            <x14:dxf>
              <numFmt numFmtId="198" formatCode="\H\K\ &quot;$&quot;\ #,##0.00"/>
            </x14:dxf>
          </x14:cfRule>
          <x14:cfRule type="expression" priority="1266" id="{AA3AA17A-2499-4381-A246-D506BDCEEA9A}">
            <xm:f>'FX Card'!$F$1=10</xm:f>
            <x14:dxf>
              <numFmt numFmtId="179" formatCode="[$£-809]#,##0.00"/>
            </x14:dxf>
          </x14:cfRule>
          <x14:cfRule type="expression" priority="1267" id="{B4C406A7-BED5-4C87-B7B4-01AAFF8B14D0}">
            <xm:f>'FX Card'!$F$1=9</xm:f>
            <x14:dxf>
              <numFmt numFmtId="178" formatCode="[$€-2]\ #,##0.00"/>
            </x14:dxf>
          </x14:cfRule>
          <x14:cfRule type="expression" priority="1268" id="{CAD95B63-F61E-4DD2-A186-4A5546E61431}">
            <xm:f>'FX Card'!$F$1=8</xm:f>
            <x14:dxf>
              <numFmt numFmtId="177" formatCode="\k\r\ #,##0.00"/>
            </x14:dxf>
          </x14:cfRule>
          <x14:cfRule type="expression" priority="1269" id="{08886574-3DFE-4B07-9158-5A025E968480}">
            <xm:f>'FX Card'!$F$1=7</xm:f>
            <x14:dxf>
              <numFmt numFmtId="176" formatCode="[$¥-804]#,##0.00"/>
            </x14:dxf>
          </x14:cfRule>
          <x14:cfRule type="expression" priority="1270" id="{81958851-0670-45DA-A691-F6890AD012A7}">
            <xm:f>'FX Card'!$F$1=6</xm:f>
            <x14:dxf>
              <numFmt numFmtId="175" formatCode="\F\r\ #,##0.00"/>
            </x14:dxf>
          </x14:cfRule>
          <x14:cfRule type="expression" priority="1271" id="{9C346CBA-36C4-4CA2-9596-5BB6155B1195}">
            <xm:f>'FX Card'!$F$1=5</xm:f>
            <x14:dxf>
              <numFmt numFmtId="174" formatCode="\C\A\ &quot;$&quot;\ #,##0.00"/>
            </x14:dxf>
          </x14:cfRule>
          <x14:cfRule type="expression" priority="1272" id="{0B299EF7-BCE5-4F5A-B100-B9FA740656FE}">
            <xm:f>'FX Card'!$F$1=4</xm:f>
            <x14:dxf>
              <numFmt numFmtId="196" formatCode="[$R$-416]\ #,##0.00"/>
            </x14:dxf>
          </x14:cfRule>
          <x14:cfRule type="expression" priority="1273" id="{5E57DDEB-40BE-4A58-95B7-4CA75C6F624A}">
            <xm:f>'FX Card'!$F$1=3</xm:f>
            <x14:dxf>
              <numFmt numFmtId="173" formatCode="\A\U\ &quot;$&quot;\ #,##0.00"/>
            </x14:dxf>
          </x14:cfRule>
          <x14:cfRule type="expression" priority="1274" id="{70BE5936-408B-4CC1-8D6A-172610569D51}">
            <xm:f>'FX Card'!$F$1=2</xm:f>
            <x14:dxf>
              <numFmt numFmtId="186" formatCode="\A\R\ &quot;$&quot;#,##0.00"/>
            </x14:dxf>
          </x14:cfRule>
          <x14:cfRule type="expression" priority="1275" id="{D02BFCF9-29FF-41BD-9BCF-FA62C5C336E8}">
            <xm:f>'FX Card'!$F$1=1</xm:f>
            <x14:dxf>
              <numFmt numFmtId="170" formatCode="&quot;$&quot;#,##0.00"/>
            </x14:dxf>
          </x14:cfRule>
          <xm:sqref>AP541</xm:sqref>
        </x14:conditionalFormatting>
        <x14:conditionalFormatting xmlns:xm="http://schemas.microsoft.com/office/excel/2006/main">
          <x14:cfRule type="expression" priority="1226" id="{0C742817-3960-400D-B935-434107A4A371}">
            <xm:f>'FX Card'!$F$1=25</xm:f>
            <x14:dxf>
              <numFmt numFmtId="187" formatCode="\R\ #,##0.00"/>
            </x14:dxf>
          </x14:cfRule>
          <x14:cfRule type="expression" priority="1227" id="{2DB6B3BF-10AB-41D3-A465-EED887E7360F}">
            <xm:f>'FX Card'!$F$1=24</xm:f>
            <x14:dxf>
              <numFmt numFmtId="184" formatCode="\T\W\ &quot;$&quot;\ #,##0.00"/>
            </x14:dxf>
          </x14:cfRule>
          <x14:cfRule type="expression" priority="1228" id="{7A3C3F67-E6D4-4A8B-8A96-5C27FE53CB85}">
            <xm:f>'FX Card'!$F$1=23</xm:f>
            <x14:dxf>
              <numFmt numFmtId="203" formatCode="#,##0.00\ [$₺-41F]"/>
            </x14:dxf>
          </x14:cfRule>
          <x14:cfRule type="expression" priority="1229" id="{4030421A-34F4-481D-9ABE-BF861D722889}">
            <xm:f>'FX Card'!$F$1=22</xm:f>
            <x14:dxf>
              <numFmt numFmtId="177" formatCode="\k\r\ #,##0.00"/>
            </x14:dxf>
          </x14:cfRule>
          <x14:cfRule type="expression" priority="1230" id="{4651E74E-C052-49AA-9175-205DCECC3B95}">
            <xm:f>'FX Card'!$F$1=21</xm:f>
            <x14:dxf>
              <numFmt numFmtId="201" formatCode="\﷼\ #,##0.000"/>
            </x14:dxf>
          </x14:cfRule>
          <x14:cfRule type="expression" priority="1231" id="{B36F2217-1E15-4164-A044-9226580D83F9}">
            <xm:f>'FX Card'!$F$1=20</xm:f>
            <x14:dxf>
              <numFmt numFmtId="185" formatCode="\р\у\б\ #,##0.00"/>
            </x14:dxf>
          </x14:cfRule>
          <x14:cfRule type="expression" priority="1232" id="{836F03BE-5A48-44DF-9276-D1A1F53AACEB}">
            <xm:f>'FX Card'!$F$1=19</xm:f>
            <x14:dxf>
              <numFmt numFmtId="200" formatCode="\M\X\ &quot;$&quot;\ #,##0.00"/>
            </x14:dxf>
          </x14:cfRule>
          <x14:cfRule type="expression" priority="1233" id="{65CDB448-DB99-463E-AF5B-EC163350AC83}">
            <xm:f>'FX Card'!$F$1=18</xm:f>
            <x14:dxf>
              <numFmt numFmtId="199" formatCode="[$RM-43E]#,##0.00"/>
            </x14:dxf>
          </x14:cfRule>
          <x14:cfRule type="expression" priority="1234" id="{E984FC99-25A9-45F0-8365-56F2C97765CE}">
            <xm:f>'FX Card'!$F$1=17</xm:f>
            <x14:dxf>
              <numFmt numFmtId="202" formatCode="\N\Z\ &quot;$&quot;\ #,##0.00"/>
            </x14:dxf>
          </x14:cfRule>
          <x14:cfRule type="expression" priority="1235" id="{D0219440-A216-466D-81EE-BA66C4CD9791}">
            <xm:f>'FX Card'!$F$1=16</xm:f>
            <x14:dxf>
              <numFmt numFmtId="177" formatCode="\k\r\ #,##0.00"/>
            </x14:dxf>
          </x14:cfRule>
          <x14:cfRule type="expression" priority="1236" id="{6DDFFB50-95F7-4F33-99CE-A830B620C3A6}">
            <xm:f>'FX Card'!$F$1=15</xm:f>
            <x14:dxf>
              <numFmt numFmtId="183" formatCode="[$₩-412]#,##0.00"/>
            </x14:dxf>
          </x14:cfRule>
          <x14:cfRule type="expression" priority="1237" id="{437AF220-C7FE-4860-8521-2D34895EA194}">
            <xm:f>'FX Card'!$F$1=14</xm:f>
            <x14:dxf>
              <numFmt numFmtId="182" formatCode="[$¥-411]#,##0.00"/>
            </x14:dxf>
          </x14:cfRule>
          <x14:cfRule type="expression" priority="1238" id="{5131B1A2-995D-48B9-9DCB-44767EB7E57A}">
            <xm:f>'FX Card'!$F$1=13</xm:f>
            <x14:dxf>
              <numFmt numFmtId="211" formatCode="[$₹-445]\ #,##0.00"/>
            </x14:dxf>
          </x14:cfRule>
          <x14:cfRule type="expression" priority="1239" id="{EA5E69DD-C441-453F-979C-3DFD891EB25A}">
            <xm:f>'FX Card'!$F$1=12</xm:f>
            <x14:dxf>
              <numFmt numFmtId="180" formatCode="\R\p\ #,##0.00"/>
            </x14:dxf>
          </x14:cfRule>
          <x14:cfRule type="expression" priority="1240" id="{09B6419D-66FF-4AEE-99C2-5E97698A2CEF}">
            <xm:f>'FX Card'!$F$1=11</xm:f>
            <x14:dxf>
              <numFmt numFmtId="198" formatCode="\H\K\ &quot;$&quot;\ #,##0.00"/>
            </x14:dxf>
          </x14:cfRule>
          <x14:cfRule type="expression" priority="1241" id="{1354D5FA-F8A0-4E21-8DD4-9D86E9532EE1}">
            <xm:f>'FX Card'!$F$1=10</xm:f>
            <x14:dxf>
              <numFmt numFmtId="179" formatCode="[$£-809]#,##0.00"/>
            </x14:dxf>
          </x14:cfRule>
          <x14:cfRule type="expression" priority="1242" id="{BAA8605A-1026-4DAB-A60A-2B2402B13522}">
            <xm:f>'FX Card'!$F$1=9</xm:f>
            <x14:dxf>
              <numFmt numFmtId="178" formatCode="[$€-2]\ #,##0.00"/>
            </x14:dxf>
          </x14:cfRule>
          <x14:cfRule type="expression" priority="1243" id="{55115E75-177B-4D6D-9BBF-BC98FB29104A}">
            <xm:f>'FX Card'!$F$1=8</xm:f>
            <x14:dxf>
              <numFmt numFmtId="177" formatCode="\k\r\ #,##0.00"/>
            </x14:dxf>
          </x14:cfRule>
          <x14:cfRule type="expression" priority="1244" id="{7D6D1C97-0E44-4D19-BA06-B35A56055293}">
            <xm:f>'FX Card'!$F$1=7</xm:f>
            <x14:dxf>
              <numFmt numFmtId="176" formatCode="[$¥-804]#,##0.00"/>
            </x14:dxf>
          </x14:cfRule>
          <x14:cfRule type="expression" priority="1245" id="{D3D8C5AC-D039-45DB-B90A-737942C54FB1}">
            <xm:f>'FX Card'!$F$1=6</xm:f>
            <x14:dxf>
              <numFmt numFmtId="175" formatCode="\F\r\ #,##0.00"/>
            </x14:dxf>
          </x14:cfRule>
          <x14:cfRule type="expression" priority="1246" id="{9F4F0416-5A77-4882-97CA-7F210F281A35}">
            <xm:f>'FX Card'!$F$1=5</xm:f>
            <x14:dxf>
              <numFmt numFmtId="174" formatCode="\C\A\ &quot;$&quot;\ #,##0.00"/>
            </x14:dxf>
          </x14:cfRule>
          <x14:cfRule type="expression" priority="1247" id="{B301AD9E-28A9-42DD-9643-EDC424D60095}">
            <xm:f>'FX Card'!$F$1=4</xm:f>
            <x14:dxf>
              <numFmt numFmtId="196" formatCode="[$R$-416]\ #,##0.00"/>
            </x14:dxf>
          </x14:cfRule>
          <x14:cfRule type="expression" priority="1248" id="{76827EB6-EB0A-49D8-BBED-343A0040A3A6}">
            <xm:f>'FX Card'!$F$1=3</xm:f>
            <x14:dxf>
              <numFmt numFmtId="173" formatCode="\A\U\ &quot;$&quot;\ #,##0.00"/>
            </x14:dxf>
          </x14:cfRule>
          <x14:cfRule type="expression" priority="1249" id="{47889368-A4C5-43EF-A0C8-4F3420A08E6F}">
            <xm:f>'FX Card'!$F$1=2</xm:f>
            <x14:dxf>
              <numFmt numFmtId="186" formatCode="\A\R\ &quot;$&quot;#,##0.00"/>
            </x14:dxf>
          </x14:cfRule>
          <x14:cfRule type="expression" priority="1250" id="{1675E63F-BC09-4A72-9517-BA1559B9D09D}">
            <xm:f>'FX Card'!$F$1=1</xm:f>
            <x14:dxf>
              <numFmt numFmtId="170"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7" formatCode="\R\ #,##0.00"/>
            </x14:dxf>
          </x14:cfRule>
          <x14:cfRule type="expression" priority="1202" id="{9551507B-1F70-4A22-8F50-3695082BFCD3}">
            <xm:f>'FX Card'!$F$1=24</xm:f>
            <x14:dxf>
              <numFmt numFmtId="184" formatCode="\T\W\ &quot;$&quot;\ #,##0.00"/>
            </x14:dxf>
          </x14:cfRule>
          <x14:cfRule type="expression" priority="1203" id="{2D9FE939-7B0D-4433-B048-6F3465FAE61F}">
            <xm:f>'FX Card'!$F$1=23</xm:f>
            <x14:dxf>
              <numFmt numFmtId="203" formatCode="#,##0.00\ [$₺-41F]"/>
            </x14:dxf>
          </x14:cfRule>
          <x14:cfRule type="expression" priority="1204" id="{107A285E-A60C-431E-A803-32ED1DB560BA}">
            <xm:f>'FX Card'!$F$1=22</xm:f>
            <x14:dxf>
              <numFmt numFmtId="177" formatCode="\k\r\ #,##0.00"/>
            </x14:dxf>
          </x14:cfRule>
          <x14:cfRule type="expression" priority="1205" id="{081202FD-DF6D-471D-9365-18793D06A37C}">
            <xm:f>'FX Card'!$F$1=21</xm:f>
            <x14:dxf>
              <numFmt numFmtId="201" formatCode="\﷼\ #,##0.000"/>
            </x14:dxf>
          </x14:cfRule>
          <x14:cfRule type="expression" priority="1206" id="{1A06CABC-83E6-4724-B28A-C9EEF9E5CCA6}">
            <xm:f>'FX Card'!$F$1=20</xm:f>
            <x14:dxf>
              <numFmt numFmtId="185" formatCode="\р\у\б\ #,##0.00"/>
            </x14:dxf>
          </x14:cfRule>
          <x14:cfRule type="expression" priority="1207" id="{D23559D9-ADF6-473A-A5F5-25C733E09EE1}">
            <xm:f>'FX Card'!$F$1=19</xm:f>
            <x14:dxf>
              <numFmt numFmtId="200" formatCode="\M\X\ &quot;$&quot;\ #,##0.00"/>
            </x14:dxf>
          </x14:cfRule>
          <x14:cfRule type="expression" priority="1208" id="{B37EFA0C-6F53-4E0A-B6D3-30CE6DADE863}">
            <xm:f>'FX Card'!$F$1=18</xm:f>
            <x14:dxf>
              <numFmt numFmtId="199" formatCode="[$RM-43E]#,##0.00"/>
            </x14:dxf>
          </x14:cfRule>
          <x14:cfRule type="expression" priority="1209" id="{93C43F6C-D70E-4C47-9F0B-E49138EF1770}">
            <xm:f>'FX Card'!$F$1=17</xm:f>
            <x14:dxf>
              <numFmt numFmtId="202" formatCode="\N\Z\ &quot;$&quot;\ #,##0.00"/>
            </x14:dxf>
          </x14:cfRule>
          <x14:cfRule type="expression" priority="1210" id="{F292972F-942F-4D6F-9461-BF79081D72F4}">
            <xm:f>'FX Card'!$F$1=16</xm:f>
            <x14:dxf>
              <numFmt numFmtId="177" formatCode="\k\r\ #,##0.00"/>
            </x14:dxf>
          </x14:cfRule>
          <x14:cfRule type="expression" priority="1211" id="{56826D8E-713B-4092-9827-3F6C6E49D107}">
            <xm:f>'FX Card'!$F$1=15</xm:f>
            <x14:dxf>
              <numFmt numFmtId="183" formatCode="[$₩-412]#,##0.00"/>
            </x14:dxf>
          </x14:cfRule>
          <x14:cfRule type="expression" priority="1212" id="{A8CFA821-1A04-46FF-B749-CA8BE8612D82}">
            <xm:f>'FX Card'!$F$1=14</xm:f>
            <x14:dxf>
              <numFmt numFmtId="182" formatCode="[$¥-411]#,##0.00"/>
            </x14:dxf>
          </x14:cfRule>
          <x14:cfRule type="expression" priority="1213" id="{869E1552-C782-4949-BEED-68AFF3A6D075}">
            <xm:f>'FX Card'!$F$1=13</xm:f>
            <x14:dxf>
              <numFmt numFmtId="211" formatCode="[$₹-445]\ #,##0.00"/>
            </x14:dxf>
          </x14:cfRule>
          <x14:cfRule type="expression" priority="1214" id="{CFB921A0-19F1-4EE2-AEB6-FBB158815883}">
            <xm:f>'FX Card'!$F$1=12</xm:f>
            <x14:dxf>
              <numFmt numFmtId="180" formatCode="\R\p\ #,##0.00"/>
            </x14:dxf>
          </x14:cfRule>
          <x14:cfRule type="expression" priority="1215" id="{E67A01CA-97CF-465E-A119-8D5168C14719}">
            <xm:f>'FX Card'!$F$1=11</xm:f>
            <x14:dxf>
              <numFmt numFmtId="198" formatCode="\H\K\ &quot;$&quot;\ #,##0.00"/>
            </x14:dxf>
          </x14:cfRule>
          <x14:cfRule type="expression" priority="1216" id="{04A43C5C-B279-401C-B118-B89923613B6C}">
            <xm:f>'FX Card'!$F$1=10</xm:f>
            <x14:dxf>
              <numFmt numFmtId="179" formatCode="[$£-809]#,##0.00"/>
            </x14:dxf>
          </x14:cfRule>
          <x14:cfRule type="expression" priority="1217" id="{051948CD-7A5A-46EE-8F18-513483CAC7D1}">
            <xm:f>'FX Card'!$F$1=9</xm:f>
            <x14:dxf>
              <numFmt numFmtId="178" formatCode="[$€-2]\ #,##0.00"/>
            </x14:dxf>
          </x14:cfRule>
          <x14:cfRule type="expression" priority="1218" id="{D8930ACE-0EA5-4D4F-95D2-426DB3909E46}">
            <xm:f>'FX Card'!$F$1=8</xm:f>
            <x14:dxf>
              <numFmt numFmtId="177" formatCode="\k\r\ #,##0.00"/>
            </x14:dxf>
          </x14:cfRule>
          <x14:cfRule type="expression" priority="1219" id="{D68A2E83-0D58-4033-B3B7-70CD529A0487}">
            <xm:f>'FX Card'!$F$1=7</xm:f>
            <x14:dxf>
              <numFmt numFmtId="176" formatCode="[$¥-804]#,##0.00"/>
            </x14:dxf>
          </x14:cfRule>
          <x14:cfRule type="expression" priority="1220" id="{79D8DCC6-5937-491E-A7ED-013B72038289}">
            <xm:f>'FX Card'!$F$1=6</xm:f>
            <x14:dxf>
              <numFmt numFmtId="175" formatCode="\F\r\ #,##0.00"/>
            </x14:dxf>
          </x14:cfRule>
          <x14:cfRule type="expression" priority="1221" id="{6FBAF855-6BA3-4F2C-8E5B-BA6B53502295}">
            <xm:f>'FX Card'!$F$1=5</xm:f>
            <x14:dxf>
              <numFmt numFmtId="174" formatCode="\C\A\ &quot;$&quot;\ #,##0.00"/>
            </x14:dxf>
          </x14:cfRule>
          <x14:cfRule type="expression" priority="1222" id="{2C2D5B7A-0551-4AEA-8D5A-8EA199CC3CD2}">
            <xm:f>'FX Card'!$F$1=4</xm:f>
            <x14:dxf>
              <numFmt numFmtId="196" formatCode="[$R$-416]\ #,##0.00"/>
            </x14:dxf>
          </x14:cfRule>
          <x14:cfRule type="expression" priority="1223" id="{17B28FBA-FF68-4197-B9E5-5F86EF655339}">
            <xm:f>'FX Card'!$F$1=3</xm:f>
            <x14:dxf>
              <numFmt numFmtId="173" formatCode="\A\U\ &quot;$&quot;\ #,##0.00"/>
            </x14:dxf>
          </x14:cfRule>
          <x14:cfRule type="expression" priority="1224" id="{7ABC7A5D-F614-4D59-87CE-6B2CF3D290AD}">
            <xm:f>'FX Card'!$F$1=2</xm:f>
            <x14:dxf>
              <numFmt numFmtId="186" formatCode="\A\R\ &quot;$&quot;#,##0.00"/>
            </x14:dxf>
          </x14:cfRule>
          <x14:cfRule type="expression" priority="1225" id="{08AFCF97-6B83-4D53-AFB2-5E5B93F43D16}">
            <xm:f>'FX Card'!$F$1=1</xm:f>
            <x14:dxf>
              <numFmt numFmtId="170"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7" formatCode="\R\ #,##0.00"/>
            </x14:dxf>
          </x14:cfRule>
          <x14:cfRule type="expression" priority="1177" id="{E7EF6320-0048-4CB1-AE38-6EC60F3D4E97}">
            <xm:f>'FX Card'!$F$1=24</xm:f>
            <x14:dxf>
              <numFmt numFmtId="184" formatCode="\T\W\ &quot;$&quot;\ #,##0.00"/>
            </x14:dxf>
          </x14:cfRule>
          <x14:cfRule type="expression" priority="1178" id="{99278805-0DA0-41B1-AF64-947F7EC2ED4C}">
            <xm:f>'FX Card'!$F$1=23</xm:f>
            <x14:dxf>
              <numFmt numFmtId="203" formatCode="#,##0.00\ [$₺-41F]"/>
            </x14:dxf>
          </x14:cfRule>
          <x14:cfRule type="expression" priority="1179" id="{618FE805-563B-48E2-929A-575BEAD1C543}">
            <xm:f>'FX Card'!$F$1=22</xm:f>
            <x14:dxf>
              <numFmt numFmtId="177" formatCode="\k\r\ #,##0.00"/>
            </x14:dxf>
          </x14:cfRule>
          <x14:cfRule type="expression" priority="1180" id="{A13FDD4A-8ECE-44C7-8276-43A675F1BA80}">
            <xm:f>'FX Card'!$F$1=21</xm:f>
            <x14:dxf>
              <numFmt numFmtId="201" formatCode="\﷼\ #,##0.000"/>
            </x14:dxf>
          </x14:cfRule>
          <x14:cfRule type="expression" priority="1181" id="{2594FE63-77EC-41BF-B810-C52807A66F79}">
            <xm:f>'FX Card'!$F$1=20</xm:f>
            <x14:dxf>
              <numFmt numFmtId="185" formatCode="\р\у\б\ #,##0.00"/>
            </x14:dxf>
          </x14:cfRule>
          <x14:cfRule type="expression" priority="1182" id="{741DD030-3523-446B-BE21-AEB1763895D9}">
            <xm:f>'FX Card'!$F$1=19</xm:f>
            <x14:dxf>
              <numFmt numFmtId="200" formatCode="\M\X\ &quot;$&quot;\ #,##0.00"/>
            </x14:dxf>
          </x14:cfRule>
          <x14:cfRule type="expression" priority="1183" id="{E9A91DA9-0D10-4479-9201-76DC7F49AF7B}">
            <xm:f>'FX Card'!$F$1=18</xm:f>
            <x14:dxf>
              <numFmt numFmtId="199" formatCode="[$RM-43E]#,##0.00"/>
            </x14:dxf>
          </x14:cfRule>
          <x14:cfRule type="expression" priority="1184" id="{47AAE16E-E7B7-408D-ACD7-6F5759CA5200}">
            <xm:f>'FX Card'!$F$1=17</xm:f>
            <x14:dxf>
              <numFmt numFmtId="202" formatCode="\N\Z\ &quot;$&quot;\ #,##0.00"/>
            </x14:dxf>
          </x14:cfRule>
          <x14:cfRule type="expression" priority="1185" id="{350967F2-C139-4AD6-8C2D-49AB0B5FC1BE}">
            <xm:f>'FX Card'!$F$1=16</xm:f>
            <x14:dxf>
              <numFmt numFmtId="177" formatCode="\k\r\ #,##0.00"/>
            </x14:dxf>
          </x14:cfRule>
          <x14:cfRule type="expression" priority="1186" id="{C1DD3939-1CEE-4144-96DC-CE1D81935AFB}">
            <xm:f>'FX Card'!$F$1=15</xm:f>
            <x14:dxf>
              <numFmt numFmtId="183" formatCode="[$₩-412]#,##0.00"/>
            </x14:dxf>
          </x14:cfRule>
          <x14:cfRule type="expression" priority="1187" id="{1A8A29C7-5F2B-4782-B385-6DE629BCD897}">
            <xm:f>'FX Card'!$F$1=14</xm:f>
            <x14:dxf>
              <numFmt numFmtId="182" formatCode="[$¥-411]#,##0.00"/>
            </x14:dxf>
          </x14:cfRule>
          <x14:cfRule type="expression" priority="1188" id="{48897DF3-BCDB-480F-A608-4B293C47049B}">
            <xm:f>'FX Card'!$F$1=13</xm:f>
            <x14:dxf>
              <numFmt numFmtId="211" formatCode="[$₹-445]\ #,##0.00"/>
            </x14:dxf>
          </x14:cfRule>
          <x14:cfRule type="expression" priority="1189" id="{BA3A8824-BDFA-4F0F-AD50-65AB71FDEC0A}">
            <xm:f>'FX Card'!$F$1=12</xm:f>
            <x14:dxf>
              <numFmt numFmtId="180" formatCode="\R\p\ #,##0.00"/>
            </x14:dxf>
          </x14:cfRule>
          <x14:cfRule type="expression" priority="1190" id="{1D305862-C08F-4352-A6ED-03EBF9BB34A3}">
            <xm:f>'FX Card'!$F$1=11</xm:f>
            <x14:dxf>
              <numFmt numFmtId="198" formatCode="\H\K\ &quot;$&quot;\ #,##0.00"/>
            </x14:dxf>
          </x14:cfRule>
          <x14:cfRule type="expression" priority="1191" id="{54C87532-EDB7-4483-A810-DF333AB7785C}">
            <xm:f>'FX Card'!$F$1=10</xm:f>
            <x14:dxf>
              <numFmt numFmtId="179" formatCode="[$£-809]#,##0.00"/>
            </x14:dxf>
          </x14:cfRule>
          <x14:cfRule type="expression" priority="1192" id="{05A55222-7BDA-4631-872D-DDB4BC3D4495}">
            <xm:f>'FX Card'!$F$1=9</xm:f>
            <x14:dxf>
              <numFmt numFmtId="178" formatCode="[$€-2]\ #,##0.00"/>
            </x14:dxf>
          </x14:cfRule>
          <x14:cfRule type="expression" priority="1193" id="{731F9F46-A1D5-42C1-937C-99594A3D306B}">
            <xm:f>'FX Card'!$F$1=8</xm:f>
            <x14:dxf>
              <numFmt numFmtId="177" formatCode="\k\r\ #,##0.00"/>
            </x14:dxf>
          </x14:cfRule>
          <x14:cfRule type="expression" priority="1194" id="{E47AE2C5-0C7D-4568-8679-7AD77EAD9222}">
            <xm:f>'FX Card'!$F$1=7</xm:f>
            <x14:dxf>
              <numFmt numFmtId="176" formatCode="[$¥-804]#,##0.00"/>
            </x14:dxf>
          </x14:cfRule>
          <x14:cfRule type="expression" priority="1195" id="{51DA814E-E5B6-4920-AABD-F46496CA0401}">
            <xm:f>'FX Card'!$F$1=6</xm:f>
            <x14:dxf>
              <numFmt numFmtId="175" formatCode="\F\r\ #,##0.00"/>
            </x14:dxf>
          </x14:cfRule>
          <x14:cfRule type="expression" priority="1196" id="{672165E2-4D39-4675-AD1F-794C471ED027}">
            <xm:f>'FX Card'!$F$1=5</xm:f>
            <x14:dxf>
              <numFmt numFmtId="174" formatCode="\C\A\ &quot;$&quot;\ #,##0.00"/>
            </x14:dxf>
          </x14:cfRule>
          <x14:cfRule type="expression" priority="1197" id="{67100B88-A7D2-4AAC-AB13-BFD3AF4FB033}">
            <xm:f>'FX Card'!$F$1=4</xm:f>
            <x14:dxf>
              <numFmt numFmtId="196" formatCode="[$R$-416]\ #,##0.00"/>
            </x14:dxf>
          </x14:cfRule>
          <x14:cfRule type="expression" priority="1198" id="{67B7FE83-521E-4128-8E4B-51588BDF2278}">
            <xm:f>'FX Card'!$F$1=3</xm:f>
            <x14:dxf>
              <numFmt numFmtId="173" formatCode="\A\U\ &quot;$&quot;\ #,##0.00"/>
            </x14:dxf>
          </x14:cfRule>
          <x14:cfRule type="expression" priority="1199" id="{D32B77CE-CE23-4EC6-91E5-ACE461268018}">
            <xm:f>'FX Card'!$F$1=2</xm:f>
            <x14:dxf>
              <numFmt numFmtId="186" formatCode="\A\R\ &quot;$&quot;#,##0.00"/>
            </x14:dxf>
          </x14:cfRule>
          <x14:cfRule type="expression" priority="1200" id="{1D20286D-7B8F-4956-8C52-4393528AF489}">
            <xm:f>'FX Card'!$F$1=1</xm:f>
            <x14:dxf>
              <numFmt numFmtId="170" formatCode="&quot;$&quot;#,##0.00"/>
            </x14:dxf>
          </x14:cfRule>
          <xm:sqref>AP543</xm:sqref>
        </x14:conditionalFormatting>
        <x14:conditionalFormatting xmlns:xm="http://schemas.microsoft.com/office/excel/2006/main">
          <x14:cfRule type="expression" priority="1151" id="{E843D15D-11AF-4450-81F7-1DC126A76A4A}">
            <xm:f>'FX Card'!$F$1=25</xm:f>
            <x14:dxf>
              <numFmt numFmtId="187" formatCode="\R\ #,##0.00"/>
            </x14:dxf>
          </x14:cfRule>
          <x14:cfRule type="expression" priority="1152" id="{614B6548-F836-47B0-89B1-C06B0C79E537}">
            <xm:f>'FX Card'!$F$1=24</xm:f>
            <x14:dxf>
              <numFmt numFmtId="184" formatCode="\T\W\ &quot;$&quot;\ #,##0.00"/>
            </x14:dxf>
          </x14:cfRule>
          <x14:cfRule type="expression" priority="1153" id="{FE4D620E-BEF4-4675-917C-17B4D70196A8}">
            <xm:f>'FX Card'!$F$1=23</xm:f>
            <x14:dxf>
              <numFmt numFmtId="203" formatCode="#,##0.00\ [$₺-41F]"/>
            </x14:dxf>
          </x14:cfRule>
          <x14:cfRule type="expression" priority="1154" id="{27ADF446-A947-43FC-83C7-DF9841F3DCEC}">
            <xm:f>'FX Card'!$F$1=22</xm:f>
            <x14:dxf>
              <numFmt numFmtId="177" formatCode="\k\r\ #,##0.00"/>
            </x14:dxf>
          </x14:cfRule>
          <x14:cfRule type="expression" priority="1155" id="{9EE45427-AF48-4A65-A102-35E4E32EA634}">
            <xm:f>'FX Card'!$F$1=21</xm:f>
            <x14:dxf>
              <numFmt numFmtId="201" formatCode="\﷼\ #,##0.000"/>
            </x14:dxf>
          </x14:cfRule>
          <x14:cfRule type="expression" priority="1156" id="{860224DC-A440-41EF-BDF9-5F71351F66E9}">
            <xm:f>'FX Card'!$F$1=20</xm:f>
            <x14:dxf>
              <numFmt numFmtId="185" formatCode="\р\у\б\ #,##0.00"/>
            </x14:dxf>
          </x14:cfRule>
          <x14:cfRule type="expression" priority="1157" id="{8C72F313-348E-45D1-ADDC-9577DD40D4E5}">
            <xm:f>'FX Card'!$F$1=19</xm:f>
            <x14:dxf>
              <numFmt numFmtId="200" formatCode="\M\X\ &quot;$&quot;\ #,##0.00"/>
            </x14:dxf>
          </x14:cfRule>
          <x14:cfRule type="expression" priority="1158" id="{C8BF849B-3809-49B5-9EE2-9C2ED60D32A4}">
            <xm:f>'FX Card'!$F$1=18</xm:f>
            <x14:dxf>
              <numFmt numFmtId="199" formatCode="[$RM-43E]#,##0.00"/>
            </x14:dxf>
          </x14:cfRule>
          <x14:cfRule type="expression" priority="1159" id="{2673D8A9-FED6-4A42-BC83-1193E21F01F6}">
            <xm:f>'FX Card'!$F$1=17</xm:f>
            <x14:dxf>
              <numFmt numFmtId="202" formatCode="\N\Z\ &quot;$&quot;\ #,##0.00"/>
            </x14:dxf>
          </x14:cfRule>
          <x14:cfRule type="expression" priority="1160" id="{07B94A63-C354-456D-B8A5-0A1CB534E65D}">
            <xm:f>'FX Card'!$F$1=16</xm:f>
            <x14:dxf>
              <numFmt numFmtId="177" formatCode="\k\r\ #,##0.00"/>
            </x14:dxf>
          </x14:cfRule>
          <x14:cfRule type="expression" priority="1161" id="{67F7D392-BA5F-4057-957C-B5D7520A8048}">
            <xm:f>'FX Card'!$F$1=15</xm:f>
            <x14:dxf>
              <numFmt numFmtId="183" formatCode="[$₩-412]#,##0.00"/>
            </x14:dxf>
          </x14:cfRule>
          <x14:cfRule type="expression" priority="1162" id="{3FFFA4BF-D43D-409C-AC35-F0485CBFCC71}">
            <xm:f>'FX Card'!$F$1=14</xm:f>
            <x14:dxf>
              <numFmt numFmtId="182" formatCode="[$¥-411]#,##0.00"/>
            </x14:dxf>
          </x14:cfRule>
          <x14:cfRule type="expression" priority="1163" id="{931AD31D-7390-402C-9693-DA6FA6239402}">
            <xm:f>'FX Card'!$F$1=13</xm:f>
            <x14:dxf>
              <numFmt numFmtId="211" formatCode="[$₹-445]\ #,##0.00"/>
            </x14:dxf>
          </x14:cfRule>
          <x14:cfRule type="expression" priority="1164" id="{3A41C8E7-1747-4687-BDA0-2E24444B5585}">
            <xm:f>'FX Card'!$F$1=12</xm:f>
            <x14:dxf>
              <numFmt numFmtId="180" formatCode="\R\p\ #,##0.00"/>
            </x14:dxf>
          </x14:cfRule>
          <x14:cfRule type="expression" priority="1165" id="{E0957A5B-E578-44E2-804A-C1C965677B03}">
            <xm:f>'FX Card'!$F$1=11</xm:f>
            <x14:dxf>
              <numFmt numFmtId="198" formatCode="\H\K\ &quot;$&quot;\ #,##0.00"/>
            </x14:dxf>
          </x14:cfRule>
          <x14:cfRule type="expression" priority="1166" id="{40A1093B-221C-4BCE-A041-CC17BE188FCE}">
            <xm:f>'FX Card'!$F$1=10</xm:f>
            <x14:dxf>
              <numFmt numFmtId="179" formatCode="[$£-809]#,##0.00"/>
            </x14:dxf>
          </x14:cfRule>
          <x14:cfRule type="expression" priority="1167" id="{1679A215-4F95-4094-ACBC-485B35410C8F}">
            <xm:f>'FX Card'!$F$1=9</xm:f>
            <x14:dxf>
              <numFmt numFmtId="178" formatCode="[$€-2]\ #,##0.00"/>
            </x14:dxf>
          </x14:cfRule>
          <x14:cfRule type="expression" priority="1168" id="{F7508545-2D18-4604-A067-31D1C5AE149D}">
            <xm:f>'FX Card'!$F$1=8</xm:f>
            <x14:dxf>
              <numFmt numFmtId="177" formatCode="\k\r\ #,##0.00"/>
            </x14:dxf>
          </x14:cfRule>
          <x14:cfRule type="expression" priority="1169" id="{D5A654D6-BB2A-478D-AE87-6A9B5FEE962F}">
            <xm:f>'FX Card'!$F$1=7</xm:f>
            <x14:dxf>
              <numFmt numFmtId="176" formatCode="[$¥-804]#,##0.00"/>
            </x14:dxf>
          </x14:cfRule>
          <x14:cfRule type="expression" priority="1170" id="{CF78B2CD-E2C6-461E-80A1-260EE9E0F996}">
            <xm:f>'FX Card'!$F$1=6</xm:f>
            <x14:dxf>
              <numFmt numFmtId="175" formatCode="\F\r\ #,##0.00"/>
            </x14:dxf>
          </x14:cfRule>
          <x14:cfRule type="expression" priority="1171" id="{46065902-0856-4E3C-B3FE-D6D073DB6109}">
            <xm:f>'FX Card'!$F$1=5</xm:f>
            <x14:dxf>
              <numFmt numFmtId="174" formatCode="\C\A\ &quot;$&quot;\ #,##0.00"/>
            </x14:dxf>
          </x14:cfRule>
          <x14:cfRule type="expression" priority="1172" id="{C3CD0DC9-D31F-4429-9C8D-71D8FF5FA077}">
            <xm:f>'FX Card'!$F$1=4</xm:f>
            <x14:dxf>
              <numFmt numFmtId="196" formatCode="[$R$-416]\ #,##0.00"/>
            </x14:dxf>
          </x14:cfRule>
          <x14:cfRule type="expression" priority="1173" id="{0AE22C72-4EB2-44FA-9FB8-B7E258403EF9}">
            <xm:f>'FX Card'!$F$1=3</xm:f>
            <x14:dxf>
              <numFmt numFmtId="173" formatCode="\A\U\ &quot;$&quot;\ #,##0.00"/>
            </x14:dxf>
          </x14:cfRule>
          <x14:cfRule type="expression" priority="1174" id="{B4404AA4-D014-4DFA-851B-D6C37F8661A5}">
            <xm:f>'FX Card'!$F$1=2</xm:f>
            <x14:dxf>
              <numFmt numFmtId="186" formatCode="\A\R\ &quot;$&quot;#,##0.00"/>
            </x14:dxf>
          </x14:cfRule>
          <x14:cfRule type="expression" priority="1175" id="{82636C3B-68C3-4E9A-A52F-E3EFD0379B3A}">
            <xm:f>'FX Card'!$F$1=1</xm:f>
            <x14:dxf>
              <numFmt numFmtId="170" formatCode="&quot;$&quot;#,##0.00"/>
            </x14:dxf>
          </x14:cfRule>
          <xm:sqref>AP545</xm:sqref>
        </x14:conditionalFormatting>
        <x14:conditionalFormatting xmlns:xm="http://schemas.microsoft.com/office/excel/2006/main">
          <x14:cfRule type="expression" priority="1126" id="{58D773DD-D028-469D-9048-BC984C26BD12}">
            <xm:f>'FX Card'!$F$1=25</xm:f>
            <x14:dxf>
              <numFmt numFmtId="187" formatCode="\R\ #,##0.00"/>
            </x14:dxf>
          </x14:cfRule>
          <x14:cfRule type="expression" priority="1127" id="{263F4314-3452-4E29-A762-B9AD5F81B797}">
            <xm:f>'FX Card'!$F$1=24</xm:f>
            <x14:dxf>
              <numFmt numFmtId="184" formatCode="\T\W\ &quot;$&quot;\ #,##0.00"/>
            </x14:dxf>
          </x14:cfRule>
          <x14:cfRule type="expression" priority="1128" id="{62CC4B39-B554-4B1E-851F-0D945666AC1D}">
            <xm:f>'FX Card'!$F$1=23</xm:f>
            <x14:dxf>
              <numFmt numFmtId="203" formatCode="#,##0.00\ [$₺-41F]"/>
            </x14:dxf>
          </x14:cfRule>
          <x14:cfRule type="expression" priority="1129" id="{471E2828-BE44-402A-9DAB-2A68224CE4FE}">
            <xm:f>'FX Card'!$F$1=22</xm:f>
            <x14:dxf>
              <numFmt numFmtId="177" formatCode="\k\r\ #,##0.00"/>
            </x14:dxf>
          </x14:cfRule>
          <x14:cfRule type="expression" priority="1130" id="{D9938966-C7AC-4140-AC34-5D0F2CEEF655}">
            <xm:f>'FX Card'!$F$1=21</xm:f>
            <x14:dxf>
              <numFmt numFmtId="201" formatCode="\﷼\ #,##0.000"/>
            </x14:dxf>
          </x14:cfRule>
          <x14:cfRule type="expression" priority="1131" id="{DBC60F43-D20C-4C1F-9916-849D1661C520}">
            <xm:f>'FX Card'!$F$1=20</xm:f>
            <x14:dxf>
              <numFmt numFmtId="185" formatCode="\р\у\б\ #,##0.00"/>
            </x14:dxf>
          </x14:cfRule>
          <x14:cfRule type="expression" priority="1132" id="{C8046576-C85C-4A54-9EB8-329AFCAE240A}">
            <xm:f>'FX Card'!$F$1=19</xm:f>
            <x14:dxf>
              <numFmt numFmtId="200" formatCode="\M\X\ &quot;$&quot;\ #,##0.00"/>
            </x14:dxf>
          </x14:cfRule>
          <x14:cfRule type="expression" priority="1133" id="{6E656547-F06E-4963-BC88-59D4031FF02A}">
            <xm:f>'FX Card'!$F$1=18</xm:f>
            <x14:dxf>
              <numFmt numFmtId="199" formatCode="[$RM-43E]#,##0.00"/>
            </x14:dxf>
          </x14:cfRule>
          <x14:cfRule type="expression" priority="1134" id="{38E2C6F6-38BB-47AE-A11A-1035791070CB}">
            <xm:f>'FX Card'!$F$1=17</xm:f>
            <x14:dxf>
              <numFmt numFmtId="202" formatCode="\N\Z\ &quot;$&quot;\ #,##0.00"/>
            </x14:dxf>
          </x14:cfRule>
          <x14:cfRule type="expression" priority="1135" id="{F6DA697B-4177-4DEE-BFFE-34FE524135AF}">
            <xm:f>'FX Card'!$F$1=16</xm:f>
            <x14:dxf>
              <numFmt numFmtId="177" formatCode="\k\r\ #,##0.00"/>
            </x14:dxf>
          </x14:cfRule>
          <x14:cfRule type="expression" priority="1136" id="{EA84A991-A2C4-44B4-A008-C50E1ABD73F3}">
            <xm:f>'FX Card'!$F$1=15</xm:f>
            <x14:dxf>
              <numFmt numFmtId="183" formatCode="[$₩-412]#,##0.00"/>
            </x14:dxf>
          </x14:cfRule>
          <x14:cfRule type="expression" priority="1137" id="{3B889F0F-E6FC-46AD-A707-B213BAD03673}">
            <xm:f>'FX Card'!$F$1=14</xm:f>
            <x14:dxf>
              <numFmt numFmtId="182" formatCode="[$¥-411]#,##0.00"/>
            </x14:dxf>
          </x14:cfRule>
          <x14:cfRule type="expression" priority="1138" id="{7FAAEBF7-66D7-4C07-B723-27D46E05DF0F}">
            <xm:f>'FX Card'!$F$1=13</xm:f>
            <x14:dxf>
              <numFmt numFmtId="211" formatCode="[$₹-445]\ #,##0.00"/>
            </x14:dxf>
          </x14:cfRule>
          <x14:cfRule type="expression" priority="1139" id="{6FFF0A50-0F8E-491B-9C34-9BFFB437C292}">
            <xm:f>'FX Card'!$F$1=12</xm:f>
            <x14:dxf>
              <numFmt numFmtId="180" formatCode="\R\p\ #,##0.00"/>
            </x14:dxf>
          </x14:cfRule>
          <x14:cfRule type="expression" priority="1140" id="{58931855-6BC2-47BF-9C6A-EF0A77B45A97}">
            <xm:f>'FX Card'!$F$1=11</xm:f>
            <x14:dxf>
              <numFmt numFmtId="198" formatCode="\H\K\ &quot;$&quot;\ #,##0.00"/>
            </x14:dxf>
          </x14:cfRule>
          <x14:cfRule type="expression" priority="1141" id="{1439E6D9-44B1-4780-AB8A-380A9970EC0A}">
            <xm:f>'FX Card'!$F$1=10</xm:f>
            <x14:dxf>
              <numFmt numFmtId="179" formatCode="[$£-809]#,##0.00"/>
            </x14:dxf>
          </x14:cfRule>
          <x14:cfRule type="expression" priority="1142" id="{2E82DB61-E6A5-4810-9067-17F65546558F}">
            <xm:f>'FX Card'!$F$1=9</xm:f>
            <x14:dxf>
              <numFmt numFmtId="178" formatCode="[$€-2]\ #,##0.00"/>
            </x14:dxf>
          </x14:cfRule>
          <x14:cfRule type="expression" priority="1143" id="{5DE7BD08-11B0-4062-859A-31BC40729CDB}">
            <xm:f>'FX Card'!$F$1=8</xm:f>
            <x14:dxf>
              <numFmt numFmtId="177" formatCode="\k\r\ #,##0.00"/>
            </x14:dxf>
          </x14:cfRule>
          <x14:cfRule type="expression" priority="1144" id="{E0298826-357A-4D27-9FB4-CE48690CFB3C}">
            <xm:f>'FX Card'!$F$1=7</xm:f>
            <x14:dxf>
              <numFmt numFmtId="176" formatCode="[$¥-804]#,##0.00"/>
            </x14:dxf>
          </x14:cfRule>
          <x14:cfRule type="expression" priority="1145" id="{FC2661CA-F9EB-4AB4-AA5C-8BFBDFD8F4EA}">
            <xm:f>'FX Card'!$F$1=6</xm:f>
            <x14:dxf>
              <numFmt numFmtId="175" formatCode="\F\r\ #,##0.00"/>
            </x14:dxf>
          </x14:cfRule>
          <x14:cfRule type="expression" priority="1146" id="{20AAC875-42B7-4111-AF3A-E8C3AF057C73}">
            <xm:f>'FX Card'!$F$1=5</xm:f>
            <x14:dxf>
              <numFmt numFmtId="174" formatCode="\C\A\ &quot;$&quot;\ #,##0.00"/>
            </x14:dxf>
          </x14:cfRule>
          <x14:cfRule type="expression" priority="1147" id="{D520A12D-11A4-4D2D-A7A8-E378D545361A}">
            <xm:f>'FX Card'!$F$1=4</xm:f>
            <x14:dxf>
              <numFmt numFmtId="196" formatCode="[$R$-416]\ #,##0.00"/>
            </x14:dxf>
          </x14:cfRule>
          <x14:cfRule type="expression" priority="1148" id="{8E46A3EA-B7AD-405E-887D-8C45567FF6DC}">
            <xm:f>'FX Card'!$F$1=3</xm:f>
            <x14:dxf>
              <numFmt numFmtId="173" formatCode="\A\U\ &quot;$&quot;\ #,##0.00"/>
            </x14:dxf>
          </x14:cfRule>
          <x14:cfRule type="expression" priority="1149" id="{A8C83004-3DD1-455B-AA34-61C86E816DBE}">
            <xm:f>'FX Card'!$F$1=2</xm:f>
            <x14:dxf>
              <numFmt numFmtId="186" formatCode="\A\R\ &quot;$&quot;#,##0.00"/>
            </x14:dxf>
          </x14:cfRule>
          <x14:cfRule type="expression" priority="1150" id="{336A954C-6165-4E1B-A975-0C6CF1B0F6B2}">
            <xm:f>'FX Card'!$F$1=1</xm:f>
            <x14:dxf>
              <numFmt numFmtId="170"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7" formatCode="\R\ #,##0.00"/>
            </x14:dxf>
          </x14:cfRule>
          <x14:cfRule type="expression" priority="1077" id="{31F45680-91EB-4021-8C7B-166484C2DE43}">
            <xm:f>'FX Card'!$F$1=24</xm:f>
            <x14:dxf>
              <numFmt numFmtId="184" formatCode="\T\W\ &quot;$&quot;\ #,##0.00"/>
            </x14:dxf>
          </x14:cfRule>
          <x14:cfRule type="expression" priority="1078" id="{C7115EA4-D071-4BFD-A1EF-246E4830EC1D}">
            <xm:f>'FX Card'!$F$1=23</xm:f>
            <x14:dxf>
              <numFmt numFmtId="203" formatCode="#,##0.00\ [$₺-41F]"/>
            </x14:dxf>
          </x14:cfRule>
          <x14:cfRule type="expression" priority="1079" id="{43106189-EB81-44F7-87CA-2DCD1A3F3C0B}">
            <xm:f>'FX Card'!$F$1=22</xm:f>
            <x14:dxf>
              <numFmt numFmtId="177" formatCode="\k\r\ #,##0.00"/>
            </x14:dxf>
          </x14:cfRule>
          <x14:cfRule type="expression" priority="1080" id="{D513C198-165A-4B5C-9C72-65C65E654A19}">
            <xm:f>'FX Card'!$F$1=21</xm:f>
            <x14:dxf>
              <numFmt numFmtId="201" formatCode="\﷼\ #,##0.000"/>
            </x14:dxf>
          </x14:cfRule>
          <x14:cfRule type="expression" priority="1081" id="{B3251811-52BA-4497-A3AC-9372F19AAEE1}">
            <xm:f>'FX Card'!$F$1=20</xm:f>
            <x14:dxf>
              <numFmt numFmtId="185" formatCode="\р\у\б\ #,##0.00"/>
            </x14:dxf>
          </x14:cfRule>
          <x14:cfRule type="expression" priority="1082" id="{63F7FE4C-7F8A-4C10-9AA5-E0F174563763}">
            <xm:f>'FX Card'!$F$1=19</xm:f>
            <x14:dxf>
              <numFmt numFmtId="200" formatCode="\M\X\ &quot;$&quot;\ #,##0.00"/>
            </x14:dxf>
          </x14:cfRule>
          <x14:cfRule type="expression" priority="1083" id="{BABAAE2C-FAF4-4E76-9C99-C604CCF85E33}">
            <xm:f>'FX Card'!$F$1=18</xm:f>
            <x14:dxf>
              <numFmt numFmtId="199" formatCode="[$RM-43E]#,##0.00"/>
            </x14:dxf>
          </x14:cfRule>
          <x14:cfRule type="expression" priority="1084" id="{E5C4E7BD-6A45-40E5-9A8C-79818E8E0074}">
            <xm:f>'FX Card'!$F$1=17</xm:f>
            <x14:dxf>
              <numFmt numFmtId="202" formatCode="\N\Z\ &quot;$&quot;\ #,##0.00"/>
            </x14:dxf>
          </x14:cfRule>
          <x14:cfRule type="expression" priority="1085" id="{AEF93BF2-F78D-4ED9-960B-679A43C82D06}">
            <xm:f>'FX Card'!$F$1=16</xm:f>
            <x14:dxf>
              <numFmt numFmtId="177" formatCode="\k\r\ #,##0.00"/>
            </x14:dxf>
          </x14:cfRule>
          <x14:cfRule type="expression" priority="1086" id="{0D967749-88CE-45BC-8CC7-07496DC1447C}">
            <xm:f>'FX Card'!$F$1=15</xm:f>
            <x14:dxf>
              <numFmt numFmtId="183" formatCode="[$₩-412]#,##0.00"/>
            </x14:dxf>
          </x14:cfRule>
          <x14:cfRule type="expression" priority="1087" id="{A65FF925-C5A4-4113-8303-026F3BB4F6E0}">
            <xm:f>'FX Card'!$F$1=14</xm:f>
            <x14:dxf>
              <numFmt numFmtId="182" formatCode="[$¥-411]#,##0.00"/>
            </x14:dxf>
          </x14:cfRule>
          <x14:cfRule type="expression" priority="1088" id="{8ACE153E-56D3-4E36-A3DD-FA9F75C9CCEF}">
            <xm:f>'FX Card'!$F$1=13</xm:f>
            <x14:dxf>
              <numFmt numFmtId="211" formatCode="[$₹-445]\ #,##0.00"/>
            </x14:dxf>
          </x14:cfRule>
          <x14:cfRule type="expression" priority="1089" id="{8F1542CE-3B30-498B-875C-9DD9194C3BD4}">
            <xm:f>'FX Card'!$F$1=12</xm:f>
            <x14:dxf>
              <numFmt numFmtId="180" formatCode="\R\p\ #,##0.00"/>
            </x14:dxf>
          </x14:cfRule>
          <x14:cfRule type="expression" priority="1090" id="{E79F66DE-9BCC-48BB-B952-F8FF673E1AC3}">
            <xm:f>'FX Card'!$F$1=11</xm:f>
            <x14:dxf>
              <numFmt numFmtId="198" formatCode="\H\K\ &quot;$&quot;\ #,##0.00"/>
            </x14:dxf>
          </x14:cfRule>
          <x14:cfRule type="expression" priority="1091" id="{15D9EA2D-7E8A-4FC2-A0BD-E211BD4417A6}">
            <xm:f>'FX Card'!$F$1=10</xm:f>
            <x14:dxf>
              <numFmt numFmtId="179" formatCode="[$£-809]#,##0.00"/>
            </x14:dxf>
          </x14:cfRule>
          <x14:cfRule type="expression" priority="1092" id="{AF2D8296-B132-4DB9-A0EB-C7A51D05EFE0}">
            <xm:f>'FX Card'!$F$1=9</xm:f>
            <x14:dxf>
              <numFmt numFmtId="178" formatCode="[$€-2]\ #,##0.00"/>
            </x14:dxf>
          </x14:cfRule>
          <x14:cfRule type="expression" priority="1093" id="{D2753C1F-2FD2-41C0-AA1A-29C34B6579B9}">
            <xm:f>'FX Card'!$F$1=8</xm:f>
            <x14:dxf>
              <numFmt numFmtId="177" formatCode="\k\r\ #,##0.00"/>
            </x14:dxf>
          </x14:cfRule>
          <x14:cfRule type="expression" priority="1094" id="{F79340F5-8B29-4AAF-869C-CE0FCB2DE553}">
            <xm:f>'FX Card'!$F$1=7</xm:f>
            <x14:dxf>
              <numFmt numFmtId="176" formatCode="[$¥-804]#,##0.00"/>
            </x14:dxf>
          </x14:cfRule>
          <x14:cfRule type="expression" priority="1095" id="{BD5794E5-249C-479C-8B37-5FC08C11BAA5}">
            <xm:f>'FX Card'!$F$1=6</xm:f>
            <x14:dxf>
              <numFmt numFmtId="175" formatCode="\F\r\ #,##0.00"/>
            </x14:dxf>
          </x14:cfRule>
          <x14:cfRule type="expression" priority="1096" id="{9EF35475-86AA-4846-9825-0046AA2A1D64}">
            <xm:f>'FX Card'!$F$1=5</xm:f>
            <x14:dxf>
              <numFmt numFmtId="174" formatCode="\C\A\ &quot;$&quot;\ #,##0.00"/>
            </x14:dxf>
          </x14:cfRule>
          <x14:cfRule type="expression" priority="1097" id="{4481C27C-6AF1-4FC4-AFF2-8980413C733C}">
            <xm:f>'FX Card'!$F$1=4</xm:f>
            <x14:dxf>
              <numFmt numFmtId="196" formatCode="[$R$-416]\ #,##0.00"/>
            </x14:dxf>
          </x14:cfRule>
          <x14:cfRule type="expression" priority="1098" id="{BE74A27D-3609-4CAF-BC5D-917EC31F15FF}">
            <xm:f>'FX Card'!$F$1=3</xm:f>
            <x14:dxf>
              <numFmt numFmtId="173" formatCode="\A\U\ &quot;$&quot;\ #,##0.00"/>
            </x14:dxf>
          </x14:cfRule>
          <x14:cfRule type="expression" priority="1099" id="{86788208-503D-49FE-9212-1BA81E3F35FB}">
            <xm:f>'FX Card'!$F$1=2</xm:f>
            <x14:dxf>
              <numFmt numFmtId="186" formatCode="\A\R\ &quot;$&quot;#,##0.00"/>
            </x14:dxf>
          </x14:cfRule>
          <x14:cfRule type="expression" priority="1100" id="{8D980D1D-7B33-4395-B927-228458A75643}">
            <xm:f>'FX Card'!$F$1=1</xm:f>
            <x14:dxf>
              <numFmt numFmtId="170"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7" formatCode="\R\ #,##0.00"/>
            </x14:dxf>
          </x14:cfRule>
          <x14:cfRule type="expression" priority="1052" id="{A565BA33-7DCD-435E-81F2-FF3E9745B34F}">
            <xm:f>'FX Card'!$F$1=24</xm:f>
            <x14:dxf>
              <numFmt numFmtId="184" formatCode="\T\W\ &quot;$&quot;\ #,##0.00"/>
            </x14:dxf>
          </x14:cfRule>
          <x14:cfRule type="expression" priority="1053" id="{D00CB7D6-D6DE-4A09-A97B-95E7BE464666}">
            <xm:f>'FX Card'!$F$1=23</xm:f>
            <x14:dxf>
              <numFmt numFmtId="203" formatCode="#,##0.00\ [$₺-41F]"/>
            </x14:dxf>
          </x14:cfRule>
          <x14:cfRule type="expression" priority="1054" id="{5DDEE4CD-2669-4739-B994-96324B5097B0}">
            <xm:f>'FX Card'!$F$1=22</xm:f>
            <x14:dxf>
              <numFmt numFmtId="177" formatCode="\k\r\ #,##0.00"/>
            </x14:dxf>
          </x14:cfRule>
          <x14:cfRule type="expression" priority="1055" id="{94522FD4-9D18-48D6-86C9-AC53FF0FCA97}">
            <xm:f>'FX Card'!$F$1=21</xm:f>
            <x14:dxf>
              <numFmt numFmtId="201" formatCode="\﷼\ #,##0.000"/>
            </x14:dxf>
          </x14:cfRule>
          <x14:cfRule type="expression" priority="1056" id="{83339CC9-EF94-442B-AF70-D151E009D114}">
            <xm:f>'FX Card'!$F$1=20</xm:f>
            <x14:dxf>
              <numFmt numFmtId="185" formatCode="\р\у\б\ #,##0.00"/>
            </x14:dxf>
          </x14:cfRule>
          <x14:cfRule type="expression" priority="1057" id="{290B2C98-F858-436B-B63B-CC22314EF9DA}">
            <xm:f>'FX Card'!$F$1=19</xm:f>
            <x14:dxf>
              <numFmt numFmtId="200" formatCode="\M\X\ &quot;$&quot;\ #,##0.00"/>
            </x14:dxf>
          </x14:cfRule>
          <x14:cfRule type="expression" priority="1058" id="{7212A910-5946-4964-9925-57CCBA13B92C}">
            <xm:f>'FX Card'!$F$1=18</xm:f>
            <x14:dxf>
              <numFmt numFmtId="199" formatCode="[$RM-43E]#,##0.00"/>
            </x14:dxf>
          </x14:cfRule>
          <x14:cfRule type="expression" priority="1059" id="{E6C74F13-041E-451B-BCAE-3E43D3BF6063}">
            <xm:f>'FX Card'!$F$1=17</xm:f>
            <x14:dxf>
              <numFmt numFmtId="202" formatCode="\N\Z\ &quot;$&quot;\ #,##0.00"/>
            </x14:dxf>
          </x14:cfRule>
          <x14:cfRule type="expression" priority="1060" id="{F70AF062-A0FA-4F8C-9D56-845FF17DD74F}">
            <xm:f>'FX Card'!$F$1=16</xm:f>
            <x14:dxf>
              <numFmt numFmtId="177" formatCode="\k\r\ #,##0.00"/>
            </x14:dxf>
          </x14:cfRule>
          <x14:cfRule type="expression" priority="1061" id="{5496289F-BAD7-41C7-A2B1-29BE2E3FEF2E}">
            <xm:f>'FX Card'!$F$1=15</xm:f>
            <x14:dxf>
              <numFmt numFmtId="183" formatCode="[$₩-412]#,##0.00"/>
            </x14:dxf>
          </x14:cfRule>
          <x14:cfRule type="expression" priority="1062" id="{747B6398-6018-44A5-B137-4A1049B3DD8C}">
            <xm:f>'FX Card'!$F$1=14</xm:f>
            <x14:dxf>
              <numFmt numFmtId="182" formatCode="[$¥-411]#,##0.00"/>
            </x14:dxf>
          </x14:cfRule>
          <x14:cfRule type="expression" priority="1063" id="{E121B5DF-AC70-4BA7-BCF1-EDF7F78E0187}">
            <xm:f>'FX Card'!$F$1=13</xm:f>
            <x14:dxf>
              <numFmt numFmtId="211" formatCode="[$₹-445]\ #,##0.00"/>
            </x14:dxf>
          </x14:cfRule>
          <x14:cfRule type="expression" priority="1064" id="{22917357-81F7-4D66-906D-F186F0D8AEFE}">
            <xm:f>'FX Card'!$F$1=12</xm:f>
            <x14:dxf>
              <numFmt numFmtId="180" formatCode="\R\p\ #,##0.00"/>
            </x14:dxf>
          </x14:cfRule>
          <x14:cfRule type="expression" priority="1065" id="{05D4E711-2733-40E3-9711-898589F89AE6}">
            <xm:f>'FX Card'!$F$1=11</xm:f>
            <x14:dxf>
              <numFmt numFmtId="198" formatCode="\H\K\ &quot;$&quot;\ #,##0.00"/>
            </x14:dxf>
          </x14:cfRule>
          <x14:cfRule type="expression" priority="1066" id="{0167CB7B-4360-43B3-8B18-A1D143DEB733}">
            <xm:f>'FX Card'!$F$1=10</xm:f>
            <x14:dxf>
              <numFmt numFmtId="179" formatCode="[$£-809]#,##0.00"/>
            </x14:dxf>
          </x14:cfRule>
          <x14:cfRule type="expression" priority="1067" id="{53E4F0DA-FB6B-49DB-8ABE-F95A1F721FBE}">
            <xm:f>'FX Card'!$F$1=9</xm:f>
            <x14:dxf>
              <numFmt numFmtId="178" formatCode="[$€-2]\ #,##0.00"/>
            </x14:dxf>
          </x14:cfRule>
          <x14:cfRule type="expression" priority="1068" id="{A9CF5C64-F77B-4FCB-A6E6-0B62DFE5163B}">
            <xm:f>'FX Card'!$F$1=8</xm:f>
            <x14:dxf>
              <numFmt numFmtId="177" formatCode="\k\r\ #,##0.00"/>
            </x14:dxf>
          </x14:cfRule>
          <x14:cfRule type="expression" priority="1069" id="{DA533DE1-139D-4CB0-A04A-C3F4D78358D9}">
            <xm:f>'FX Card'!$F$1=7</xm:f>
            <x14:dxf>
              <numFmt numFmtId="176" formatCode="[$¥-804]#,##0.00"/>
            </x14:dxf>
          </x14:cfRule>
          <x14:cfRule type="expression" priority="1070" id="{29A0CD71-1681-45D1-BBD8-190F453EB90B}">
            <xm:f>'FX Card'!$F$1=6</xm:f>
            <x14:dxf>
              <numFmt numFmtId="175" formatCode="\F\r\ #,##0.00"/>
            </x14:dxf>
          </x14:cfRule>
          <x14:cfRule type="expression" priority="1071" id="{5AF0A538-6768-4992-BECF-3414B92545FB}">
            <xm:f>'FX Card'!$F$1=5</xm:f>
            <x14:dxf>
              <numFmt numFmtId="174" formatCode="\C\A\ &quot;$&quot;\ #,##0.00"/>
            </x14:dxf>
          </x14:cfRule>
          <x14:cfRule type="expression" priority="1072" id="{47E9A3F0-9B9A-4596-87B5-3085DE15A058}">
            <xm:f>'FX Card'!$F$1=4</xm:f>
            <x14:dxf>
              <numFmt numFmtId="196" formatCode="[$R$-416]\ #,##0.00"/>
            </x14:dxf>
          </x14:cfRule>
          <x14:cfRule type="expression" priority="1073" id="{9BF5FD3B-CC9A-4F70-96A5-226773DBEC7A}">
            <xm:f>'FX Card'!$F$1=3</xm:f>
            <x14:dxf>
              <numFmt numFmtId="173" formatCode="\A\U\ &quot;$&quot;\ #,##0.00"/>
            </x14:dxf>
          </x14:cfRule>
          <x14:cfRule type="expression" priority="1074" id="{1EFBDB02-F2CD-4070-91DE-BDA548B9BF2B}">
            <xm:f>'FX Card'!$F$1=2</xm:f>
            <x14:dxf>
              <numFmt numFmtId="186" formatCode="\A\R\ &quot;$&quot;#,##0.00"/>
            </x14:dxf>
          </x14:cfRule>
          <x14:cfRule type="expression" priority="1075" id="{E2770F45-A89F-448C-B5CD-AB9060FF6731}">
            <xm:f>'FX Card'!$F$1=1</xm:f>
            <x14:dxf>
              <numFmt numFmtId="170" formatCode="&quot;$&quot;#,##0.00"/>
            </x14:dxf>
          </x14:cfRule>
          <xm:sqref>AQ293</xm:sqref>
        </x14:conditionalFormatting>
        <x14:conditionalFormatting xmlns:xm="http://schemas.microsoft.com/office/excel/2006/main">
          <x14:cfRule type="expression" priority="1026" id="{FE74785D-414C-4032-B20A-2368CD4FE66B}">
            <xm:f>'FX Card'!$F$1=25</xm:f>
            <x14:dxf>
              <numFmt numFmtId="187" formatCode="\R\ #,##0.00"/>
            </x14:dxf>
          </x14:cfRule>
          <x14:cfRule type="expression" priority="1027" id="{27330C86-DD0A-49CD-AF8B-57B21FBCC570}">
            <xm:f>'FX Card'!$F$1=24</xm:f>
            <x14:dxf>
              <numFmt numFmtId="184" formatCode="\T\W\ &quot;$&quot;\ #,##0.00"/>
            </x14:dxf>
          </x14:cfRule>
          <x14:cfRule type="expression" priority="1028" id="{2EAF7641-728F-4D36-A613-C8D57DB3D9DE}">
            <xm:f>'FX Card'!$F$1=23</xm:f>
            <x14:dxf>
              <numFmt numFmtId="203" formatCode="#,##0.00\ [$₺-41F]"/>
            </x14:dxf>
          </x14:cfRule>
          <x14:cfRule type="expression" priority="1029" id="{35470EE8-57F0-4A6D-BA91-A2A8DDBE2661}">
            <xm:f>'FX Card'!$F$1=22</xm:f>
            <x14:dxf>
              <numFmt numFmtId="177" formatCode="\k\r\ #,##0.00"/>
            </x14:dxf>
          </x14:cfRule>
          <x14:cfRule type="expression" priority="1030" id="{926E4AC4-CAF5-47BC-AF2E-FD7C5DB64AF4}">
            <xm:f>'FX Card'!$F$1=21</xm:f>
            <x14:dxf>
              <numFmt numFmtId="201" formatCode="\﷼\ #,##0.000"/>
            </x14:dxf>
          </x14:cfRule>
          <x14:cfRule type="expression" priority="1031" id="{21596515-9E50-4AD3-9539-CAFC3F15412C}">
            <xm:f>'FX Card'!$F$1=20</xm:f>
            <x14:dxf>
              <numFmt numFmtId="185" formatCode="\р\у\б\ #,##0.00"/>
            </x14:dxf>
          </x14:cfRule>
          <x14:cfRule type="expression" priority="1032" id="{7688406E-81A5-4893-BAE3-18AD4205EAAC}">
            <xm:f>'FX Card'!$F$1=19</xm:f>
            <x14:dxf>
              <numFmt numFmtId="200" formatCode="\M\X\ &quot;$&quot;\ #,##0.00"/>
            </x14:dxf>
          </x14:cfRule>
          <x14:cfRule type="expression" priority="1033" id="{539C5921-4DCB-4AC1-ACFA-10973D9D3587}">
            <xm:f>'FX Card'!$F$1=18</xm:f>
            <x14:dxf>
              <numFmt numFmtId="199" formatCode="[$RM-43E]#,##0.00"/>
            </x14:dxf>
          </x14:cfRule>
          <x14:cfRule type="expression" priority="1034" id="{DA5767FD-5B90-4A77-A780-BBF8EC393FAB}">
            <xm:f>'FX Card'!$F$1=17</xm:f>
            <x14:dxf>
              <numFmt numFmtId="202" formatCode="\N\Z\ &quot;$&quot;\ #,##0.00"/>
            </x14:dxf>
          </x14:cfRule>
          <x14:cfRule type="expression" priority="1035" id="{C1A19CA7-484F-4B4A-8146-E79669396B20}">
            <xm:f>'FX Card'!$F$1=16</xm:f>
            <x14:dxf>
              <numFmt numFmtId="177" formatCode="\k\r\ #,##0.00"/>
            </x14:dxf>
          </x14:cfRule>
          <x14:cfRule type="expression" priority="1036" id="{66741CCF-C7A1-465A-9501-E8C54D5AE692}">
            <xm:f>'FX Card'!$F$1=15</xm:f>
            <x14:dxf>
              <numFmt numFmtId="183" formatCode="[$₩-412]#,##0.00"/>
            </x14:dxf>
          </x14:cfRule>
          <x14:cfRule type="expression" priority="1037" id="{7AACA929-BFB4-418B-9C15-BE8FB28F2796}">
            <xm:f>'FX Card'!$F$1=14</xm:f>
            <x14:dxf>
              <numFmt numFmtId="182" formatCode="[$¥-411]#,##0.00"/>
            </x14:dxf>
          </x14:cfRule>
          <x14:cfRule type="expression" priority="1038" id="{9FA870C5-FA85-47ED-92DF-24959DCD5822}">
            <xm:f>'FX Card'!$F$1=13</xm:f>
            <x14:dxf>
              <numFmt numFmtId="211" formatCode="[$₹-445]\ #,##0.00"/>
            </x14:dxf>
          </x14:cfRule>
          <x14:cfRule type="expression" priority="1039" id="{C1DCD3D6-7099-4913-871D-880A99CC80FE}">
            <xm:f>'FX Card'!$F$1=12</xm:f>
            <x14:dxf>
              <numFmt numFmtId="180" formatCode="\R\p\ #,##0.00"/>
            </x14:dxf>
          </x14:cfRule>
          <x14:cfRule type="expression" priority="1040" id="{4BC5D94D-C57E-4906-9A7C-028C1F718A52}">
            <xm:f>'FX Card'!$F$1=11</xm:f>
            <x14:dxf>
              <numFmt numFmtId="198" formatCode="\H\K\ &quot;$&quot;\ #,##0.00"/>
            </x14:dxf>
          </x14:cfRule>
          <x14:cfRule type="expression" priority="1041" id="{A119B46F-5582-43DF-BD4A-1861EDB5A38B}">
            <xm:f>'FX Card'!$F$1=10</xm:f>
            <x14:dxf>
              <numFmt numFmtId="179" formatCode="[$£-809]#,##0.00"/>
            </x14:dxf>
          </x14:cfRule>
          <x14:cfRule type="expression" priority="1042" id="{72D10F85-1A39-40BF-955B-B599A8EAF7F7}">
            <xm:f>'FX Card'!$F$1=9</xm:f>
            <x14:dxf>
              <numFmt numFmtId="178" formatCode="[$€-2]\ #,##0.00"/>
            </x14:dxf>
          </x14:cfRule>
          <x14:cfRule type="expression" priority="1043" id="{449D5F6D-BE3D-42DD-9DEE-DCF520417768}">
            <xm:f>'FX Card'!$F$1=8</xm:f>
            <x14:dxf>
              <numFmt numFmtId="177" formatCode="\k\r\ #,##0.00"/>
            </x14:dxf>
          </x14:cfRule>
          <x14:cfRule type="expression" priority="1044" id="{3834127B-1B22-45DA-B031-BE74FCCB4348}">
            <xm:f>'FX Card'!$F$1=7</xm:f>
            <x14:dxf>
              <numFmt numFmtId="176" formatCode="[$¥-804]#,##0.00"/>
            </x14:dxf>
          </x14:cfRule>
          <x14:cfRule type="expression" priority="1045" id="{9ACE0DC7-A708-400B-AD7F-B924F899FAEA}">
            <xm:f>'FX Card'!$F$1=6</xm:f>
            <x14:dxf>
              <numFmt numFmtId="175" formatCode="\F\r\ #,##0.00"/>
            </x14:dxf>
          </x14:cfRule>
          <x14:cfRule type="expression" priority="1046" id="{C01D8922-4A5E-4C9D-B184-72E9EC78949A}">
            <xm:f>'FX Card'!$F$1=5</xm:f>
            <x14:dxf>
              <numFmt numFmtId="174" formatCode="\C\A\ &quot;$&quot;\ #,##0.00"/>
            </x14:dxf>
          </x14:cfRule>
          <x14:cfRule type="expression" priority="1047" id="{05B55D0A-F9F8-4030-8667-03FD488F6F38}">
            <xm:f>'FX Card'!$F$1=4</xm:f>
            <x14:dxf>
              <numFmt numFmtId="196" formatCode="[$R$-416]\ #,##0.00"/>
            </x14:dxf>
          </x14:cfRule>
          <x14:cfRule type="expression" priority="1048" id="{1A5E487C-7257-477A-B121-908B508FED3E}">
            <xm:f>'FX Card'!$F$1=3</xm:f>
            <x14:dxf>
              <numFmt numFmtId="173" formatCode="\A\U\ &quot;$&quot;\ #,##0.00"/>
            </x14:dxf>
          </x14:cfRule>
          <x14:cfRule type="expression" priority="1049" id="{5E45A2F5-ACA4-46B9-9EE3-CCB57A0B3D91}">
            <xm:f>'FX Card'!$F$1=2</xm:f>
            <x14:dxf>
              <numFmt numFmtId="186" formatCode="\A\R\ &quot;$&quot;#,##0.00"/>
            </x14:dxf>
          </x14:cfRule>
          <x14:cfRule type="expression" priority="1050" id="{6BF9E1B0-7AFA-474A-8767-B8B4AEFA585C}">
            <xm:f>'FX Card'!$F$1=1</xm:f>
            <x14:dxf>
              <numFmt numFmtId="170" formatCode="&quot;$&quot;#,##0.00"/>
            </x14:dxf>
          </x14:cfRule>
          <xm:sqref>AS290:BA291</xm:sqref>
        </x14:conditionalFormatting>
        <x14:conditionalFormatting xmlns:xm="http://schemas.microsoft.com/office/excel/2006/main">
          <x14:cfRule type="expression" priority="976" id="{86495454-CDC4-43F7-99DB-F51BDCFDD784}">
            <xm:f>'FX Card'!$F$1=25</xm:f>
            <x14:dxf>
              <numFmt numFmtId="187" formatCode="\R\ #,##0.00"/>
            </x14:dxf>
          </x14:cfRule>
          <x14:cfRule type="expression" priority="977" id="{0819E90D-93BC-46FA-9130-6D358688DC03}">
            <xm:f>'FX Card'!$F$1=24</xm:f>
            <x14:dxf>
              <numFmt numFmtId="184" formatCode="\T\W\ &quot;$&quot;\ #,##0.00"/>
            </x14:dxf>
          </x14:cfRule>
          <x14:cfRule type="expression" priority="978" id="{A4430DF0-EFB6-4D87-A551-7C57CEBBB887}">
            <xm:f>'FX Card'!$F$1=23</xm:f>
            <x14:dxf>
              <numFmt numFmtId="203" formatCode="#,##0.00\ [$₺-41F]"/>
            </x14:dxf>
          </x14:cfRule>
          <x14:cfRule type="expression" priority="979" id="{BBDB918F-6435-4DE9-AEB0-AA23625F55FE}">
            <xm:f>'FX Card'!$F$1=22</xm:f>
            <x14:dxf>
              <numFmt numFmtId="177" formatCode="\k\r\ #,##0.00"/>
            </x14:dxf>
          </x14:cfRule>
          <x14:cfRule type="expression" priority="980" id="{622437F1-BC74-45EF-B2CA-D95319D48AB5}">
            <xm:f>'FX Card'!$F$1=21</xm:f>
            <x14:dxf>
              <numFmt numFmtId="201" formatCode="\﷼\ #,##0.000"/>
            </x14:dxf>
          </x14:cfRule>
          <x14:cfRule type="expression" priority="981" id="{EA4DC585-048C-4F94-814F-428838DC60EC}">
            <xm:f>'FX Card'!$F$1=20</xm:f>
            <x14:dxf>
              <numFmt numFmtId="185" formatCode="\р\у\б\ #,##0.00"/>
            </x14:dxf>
          </x14:cfRule>
          <x14:cfRule type="expression" priority="982" id="{A706A58C-FED4-426E-8DF8-BA8013CBD905}">
            <xm:f>'FX Card'!$F$1=19</xm:f>
            <x14:dxf>
              <numFmt numFmtId="200" formatCode="\M\X\ &quot;$&quot;\ #,##0.00"/>
            </x14:dxf>
          </x14:cfRule>
          <x14:cfRule type="expression" priority="983" id="{643AB17B-FF0B-4E40-AE8D-704766FB4767}">
            <xm:f>'FX Card'!$F$1=18</xm:f>
            <x14:dxf>
              <numFmt numFmtId="199" formatCode="[$RM-43E]#,##0.00"/>
            </x14:dxf>
          </x14:cfRule>
          <x14:cfRule type="expression" priority="984" id="{AAB4F2EE-62D6-4FCE-9137-C0A77E18B314}">
            <xm:f>'FX Card'!$F$1=17</xm:f>
            <x14:dxf>
              <numFmt numFmtId="202" formatCode="\N\Z\ &quot;$&quot;\ #,##0.00"/>
            </x14:dxf>
          </x14:cfRule>
          <x14:cfRule type="expression" priority="985" id="{469877CE-FC8D-46D1-BD23-856C76AD9C84}">
            <xm:f>'FX Card'!$F$1=16</xm:f>
            <x14:dxf>
              <numFmt numFmtId="177" formatCode="\k\r\ #,##0.00"/>
            </x14:dxf>
          </x14:cfRule>
          <x14:cfRule type="expression" priority="986" id="{A1481ED5-512C-46C8-B9B2-389CB33A7D9E}">
            <xm:f>'FX Card'!$F$1=15</xm:f>
            <x14:dxf>
              <numFmt numFmtId="183" formatCode="[$₩-412]#,##0.00"/>
            </x14:dxf>
          </x14:cfRule>
          <x14:cfRule type="expression" priority="987" id="{BA313430-2CFC-40ED-9735-2AC7BB162619}">
            <xm:f>'FX Card'!$F$1=14</xm:f>
            <x14:dxf>
              <numFmt numFmtId="182" formatCode="[$¥-411]#,##0.00"/>
            </x14:dxf>
          </x14:cfRule>
          <x14:cfRule type="expression" priority="988" id="{E3C5CC2C-1ADC-4CBE-B4A7-3EA8BF4FE757}">
            <xm:f>'FX Card'!$F$1=13</xm:f>
            <x14:dxf>
              <numFmt numFmtId="211" formatCode="[$₹-445]\ #,##0.00"/>
            </x14:dxf>
          </x14:cfRule>
          <x14:cfRule type="expression" priority="989" id="{9A4EBB83-3AD0-4E6F-911A-FD0FC45AFE7F}">
            <xm:f>'FX Card'!$F$1=12</xm:f>
            <x14:dxf>
              <numFmt numFmtId="180" formatCode="\R\p\ #,##0.00"/>
            </x14:dxf>
          </x14:cfRule>
          <x14:cfRule type="expression" priority="990" id="{371C2517-2115-4201-A847-E426C83804F7}">
            <xm:f>'FX Card'!$F$1=11</xm:f>
            <x14:dxf>
              <numFmt numFmtId="198" formatCode="\H\K\ &quot;$&quot;\ #,##0.00"/>
            </x14:dxf>
          </x14:cfRule>
          <x14:cfRule type="expression" priority="991" id="{5BA81EA8-B730-4949-BD2D-FD3D19B6925C}">
            <xm:f>'FX Card'!$F$1=10</xm:f>
            <x14:dxf>
              <numFmt numFmtId="179" formatCode="[$£-809]#,##0.00"/>
            </x14:dxf>
          </x14:cfRule>
          <x14:cfRule type="expression" priority="992" id="{E8F66319-CC47-40D5-B72E-B06D6AB3F93A}">
            <xm:f>'FX Card'!$F$1=9</xm:f>
            <x14:dxf>
              <numFmt numFmtId="178" formatCode="[$€-2]\ #,##0.00"/>
            </x14:dxf>
          </x14:cfRule>
          <x14:cfRule type="expression" priority="993" id="{F0842219-4DD0-41EE-98D0-42AB3140698C}">
            <xm:f>'FX Card'!$F$1=8</xm:f>
            <x14:dxf>
              <numFmt numFmtId="177" formatCode="\k\r\ #,##0.00"/>
            </x14:dxf>
          </x14:cfRule>
          <x14:cfRule type="expression" priority="994" id="{E6E1CDC5-03FF-4641-B7E1-C1B9D7AF5CB9}">
            <xm:f>'FX Card'!$F$1=7</xm:f>
            <x14:dxf>
              <numFmt numFmtId="176" formatCode="[$¥-804]#,##0.00"/>
            </x14:dxf>
          </x14:cfRule>
          <x14:cfRule type="expression" priority="995" id="{7BD94594-CCCA-4B0C-91FC-AD4F15E5FF98}">
            <xm:f>'FX Card'!$F$1=6</xm:f>
            <x14:dxf>
              <numFmt numFmtId="175" formatCode="\F\r\ #,##0.00"/>
            </x14:dxf>
          </x14:cfRule>
          <x14:cfRule type="expression" priority="996" id="{D9A69EA8-E7A3-4325-A1BC-2F21BCB91283}">
            <xm:f>'FX Card'!$F$1=5</xm:f>
            <x14:dxf>
              <numFmt numFmtId="174" formatCode="\C\A\ &quot;$&quot;\ #,##0.00"/>
            </x14:dxf>
          </x14:cfRule>
          <x14:cfRule type="expression" priority="997" id="{DC27A629-0CCD-4FBB-8C90-F98E4EEB79B1}">
            <xm:f>'FX Card'!$F$1=4</xm:f>
            <x14:dxf>
              <numFmt numFmtId="196" formatCode="[$R$-416]\ #,##0.00"/>
            </x14:dxf>
          </x14:cfRule>
          <x14:cfRule type="expression" priority="998" id="{17BAB5DD-224C-47BE-8126-7D438EE07346}">
            <xm:f>'FX Card'!$F$1=3</xm:f>
            <x14:dxf>
              <numFmt numFmtId="173" formatCode="\A\U\ &quot;$&quot;\ #,##0.00"/>
            </x14:dxf>
          </x14:cfRule>
          <x14:cfRule type="expression" priority="999" id="{2A4646A8-0802-4A7B-B04F-6E63D4860EF1}">
            <xm:f>'FX Card'!$F$1=2</xm:f>
            <x14:dxf>
              <numFmt numFmtId="186" formatCode="\A\R\ &quot;$&quot;#,##0.00"/>
            </x14:dxf>
          </x14:cfRule>
          <x14:cfRule type="expression" priority="1000" id="{9916F3FD-E45A-441A-A9A1-80189E623851}">
            <xm:f>'FX Card'!$F$1=1</xm:f>
            <x14:dxf>
              <numFmt numFmtId="170"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7" formatCode="\R\ #,##0.00"/>
            </x14:dxf>
          </x14:cfRule>
          <x14:cfRule type="expression" priority="1002" id="{0F25B309-3050-4784-8096-1ABBCB0F973A}">
            <xm:f>'FX Card'!$F$1=24</xm:f>
            <x14:dxf>
              <numFmt numFmtId="184" formatCode="\T\W\ &quot;$&quot;\ #,##0.00"/>
            </x14:dxf>
          </x14:cfRule>
          <x14:cfRule type="expression" priority="1003" id="{742EA0DD-A7B0-4F1C-A12E-CCC20160FB2D}">
            <xm:f>'FX Card'!$F$1=23</xm:f>
            <x14:dxf>
              <numFmt numFmtId="203" formatCode="#,##0.00\ [$₺-41F]"/>
            </x14:dxf>
          </x14:cfRule>
          <x14:cfRule type="expression" priority="1004" id="{11FCDC3C-F23A-42A9-8100-7297543BA86D}">
            <xm:f>'FX Card'!$F$1=22</xm:f>
            <x14:dxf>
              <numFmt numFmtId="177" formatCode="\k\r\ #,##0.00"/>
            </x14:dxf>
          </x14:cfRule>
          <x14:cfRule type="expression" priority="1005" id="{5DB4216A-EE9A-4B60-BF30-3251C262322E}">
            <xm:f>'FX Card'!$F$1=21</xm:f>
            <x14:dxf>
              <numFmt numFmtId="201" formatCode="\﷼\ #,##0.000"/>
            </x14:dxf>
          </x14:cfRule>
          <x14:cfRule type="expression" priority="1006" id="{F193880C-31DE-4B89-8D90-012427FFF04B}">
            <xm:f>'FX Card'!$F$1=20</xm:f>
            <x14:dxf>
              <numFmt numFmtId="185" formatCode="\р\у\б\ #,##0.00"/>
            </x14:dxf>
          </x14:cfRule>
          <x14:cfRule type="expression" priority="1007" id="{7944E436-A025-47FF-8D1B-7FEE121117CC}">
            <xm:f>'FX Card'!$F$1=19</xm:f>
            <x14:dxf>
              <numFmt numFmtId="200" formatCode="\M\X\ &quot;$&quot;\ #,##0.00"/>
            </x14:dxf>
          </x14:cfRule>
          <x14:cfRule type="expression" priority="1008" id="{2FEDEF57-4D38-4D86-8051-5A0B7ABE3303}">
            <xm:f>'FX Card'!$F$1=18</xm:f>
            <x14:dxf>
              <numFmt numFmtId="199" formatCode="[$RM-43E]#,##0.00"/>
            </x14:dxf>
          </x14:cfRule>
          <x14:cfRule type="expression" priority="1009" id="{6399882C-6D43-4A3B-9338-C5C722549E91}">
            <xm:f>'FX Card'!$F$1=17</xm:f>
            <x14:dxf>
              <numFmt numFmtId="202" formatCode="\N\Z\ &quot;$&quot;\ #,##0.00"/>
            </x14:dxf>
          </x14:cfRule>
          <x14:cfRule type="expression" priority="1010" id="{6F174227-FB91-40C4-A4DC-438FF3D3C3F2}">
            <xm:f>'FX Card'!$F$1=16</xm:f>
            <x14:dxf>
              <numFmt numFmtId="177" formatCode="\k\r\ #,##0.00"/>
            </x14:dxf>
          </x14:cfRule>
          <x14:cfRule type="expression" priority="1011" id="{9C117AA3-5EC1-4E45-8EA8-3DECE2441C21}">
            <xm:f>'FX Card'!$F$1=15</xm:f>
            <x14:dxf>
              <numFmt numFmtId="183" formatCode="[$₩-412]#,##0.00"/>
            </x14:dxf>
          </x14:cfRule>
          <x14:cfRule type="expression" priority="1012" id="{E300D58B-4E47-4F48-A2E6-CDBF09F6B302}">
            <xm:f>'FX Card'!$F$1=14</xm:f>
            <x14:dxf>
              <numFmt numFmtId="182" formatCode="[$¥-411]#,##0.00"/>
            </x14:dxf>
          </x14:cfRule>
          <x14:cfRule type="expression" priority="1013" id="{129178FB-AD9B-406E-AC34-B2F9E1ECD53C}">
            <xm:f>'FX Card'!$F$1=13</xm:f>
            <x14:dxf>
              <numFmt numFmtId="211" formatCode="[$₹-445]\ #,##0.00"/>
            </x14:dxf>
          </x14:cfRule>
          <x14:cfRule type="expression" priority="1014" id="{5ABCA12D-8EC5-4F5A-83C4-B05693B16059}">
            <xm:f>'FX Card'!$F$1=12</xm:f>
            <x14:dxf>
              <numFmt numFmtId="180" formatCode="\R\p\ #,##0.00"/>
            </x14:dxf>
          </x14:cfRule>
          <x14:cfRule type="expression" priority="1015" id="{40682A59-7DD0-4C51-9567-EC0357C5AB37}">
            <xm:f>'FX Card'!$F$1=11</xm:f>
            <x14:dxf>
              <numFmt numFmtId="198" formatCode="\H\K\ &quot;$&quot;\ #,##0.00"/>
            </x14:dxf>
          </x14:cfRule>
          <x14:cfRule type="expression" priority="1016" id="{45477671-51D5-4AB0-9090-6CBEA1CAE34B}">
            <xm:f>'FX Card'!$F$1=10</xm:f>
            <x14:dxf>
              <numFmt numFmtId="179" formatCode="[$£-809]#,##0.00"/>
            </x14:dxf>
          </x14:cfRule>
          <x14:cfRule type="expression" priority="1017" id="{A1173AEE-1996-48C9-80B9-D015633FE606}">
            <xm:f>'FX Card'!$F$1=9</xm:f>
            <x14:dxf>
              <numFmt numFmtId="178" formatCode="[$€-2]\ #,##0.00"/>
            </x14:dxf>
          </x14:cfRule>
          <x14:cfRule type="expression" priority="1018" id="{5F9210F6-6DAD-4CC8-A9EA-23E49E113ED1}">
            <xm:f>'FX Card'!$F$1=8</xm:f>
            <x14:dxf>
              <numFmt numFmtId="177" formatCode="\k\r\ #,##0.00"/>
            </x14:dxf>
          </x14:cfRule>
          <x14:cfRule type="expression" priority="1019" id="{CA396E74-A7EF-49F1-98E7-69783D2673FB}">
            <xm:f>'FX Card'!$F$1=7</xm:f>
            <x14:dxf>
              <numFmt numFmtId="176" formatCode="[$¥-804]#,##0.00"/>
            </x14:dxf>
          </x14:cfRule>
          <x14:cfRule type="expression" priority="1020" id="{CD6D2883-DB59-44E2-9DFC-0886A8A89DD5}">
            <xm:f>'FX Card'!$F$1=6</xm:f>
            <x14:dxf>
              <numFmt numFmtId="175" formatCode="\F\r\ #,##0.00"/>
            </x14:dxf>
          </x14:cfRule>
          <x14:cfRule type="expression" priority="1021" id="{24F72ED1-15AD-4CAB-8ED0-5877200DE8B8}">
            <xm:f>'FX Card'!$F$1=5</xm:f>
            <x14:dxf>
              <numFmt numFmtId="174" formatCode="\C\A\ &quot;$&quot;\ #,##0.00"/>
            </x14:dxf>
          </x14:cfRule>
          <x14:cfRule type="expression" priority="1022" id="{B2C1AD63-F7EC-4C7D-8639-6CFABD0E3AB3}">
            <xm:f>'FX Card'!$F$1=4</xm:f>
            <x14:dxf>
              <numFmt numFmtId="196" formatCode="[$R$-416]\ #,##0.00"/>
            </x14:dxf>
          </x14:cfRule>
          <x14:cfRule type="expression" priority="1023" id="{69BF5C0B-4D6A-41B0-8230-2DC7016CC1C0}">
            <xm:f>'FX Card'!$F$1=3</xm:f>
            <x14:dxf>
              <numFmt numFmtId="173" formatCode="\A\U\ &quot;$&quot;\ #,##0.00"/>
            </x14:dxf>
          </x14:cfRule>
          <x14:cfRule type="expression" priority="1024" id="{A6A7FA93-C147-465E-B7F2-369EE09B2388}">
            <xm:f>'FX Card'!$F$1=2</xm:f>
            <x14:dxf>
              <numFmt numFmtId="186" formatCode="\A\R\ &quot;$&quot;#,##0.00"/>
            </x14:dxf>
          </x14:cfRule>
          <x14:cfRule type="expression" priority="1025" id="{4432D2A3-9BF2-4EF4-89DE-96FC092CF77F}">
            <xm:f>'FX Card'!$F$1=1</xm:f>
            <x14:dxf>
              <numFmt numFmtId="170" formatCode="&quot;$&quot;#,##0.00"/>
            </x14:dxf>
          </x14:cfRule>
          <xm:sqref>AC292:AG292</xm:sqref>
        </x14:conditionalFormatting>
        <x14:conditionalFormatting xmlns:xm="http://schemas.microsoft.com/office/excel/2006/main">
          <x14:cfRule type="expression" priority="851" id="{EEDB272F-3C72-4B8F-A9D2-0B075765A473}">
            <xm:f>'FX Card'!$F$1=25</xm:f>
            <x14:dxf>
              <numFmt numFmtId="187" formatCode="\R\ #,##0.00"/>
            </x14:dxf>
          </x14:cfRule>
          <x14:cfRule type="expression" priority="852" id="{3D2338B8-7867-48D7-841D-D2B003652EC7}">
            <xm:f>'FX Card'!$F$1=24</xm:f>
            <x14:dxf>
              <numFmt numFmtId="184" formatCode="\T\W\ &quot;$&quot;\ #,##0.00"/>
            </x14:dxf>
          </x14:cfRule>
          <x14:cfRule type="expression" priority="853" id="{4FFD7230-6B2A-42DA-A425-ACF214E0A71B}">
            <xm:f>'FX Card'!$F$1=23</xm:f>
            <x14:dxf>
              <numFmt numFmtId="203" formatCode="#,##0.00\ [$₺-41F]"/>
            </x14:dxf>
          </x14:cfRule>
          <x14:cfRule type="expression" priority="854" id="{54907EBE-8043-46F1-B26C-7F6E3D545226}">
            <xm:f>'FX Card'!$F$1=22</xm:f>
            <x14:dxf>
              <numFmt numFmtId="177" formatCode="\k\r\ #,##0.00"/>
            </x14:dxf>
          </x14:cfRule>
          <x14:cfRule type="expression" priority="855" id="{8A596B87-CDB9-4D59-8DEE-60EAE530AD6C}">
            <xm:f>'FX Card'!$F$1=21</xm:f>
            <x14:dxf>
              <numFmt numFmtId="201" formatCode="\﷼\ #,##0.000"/>
            </x14:dxf>
          </x14:cfRule>
          <x14:cfRule type="expression" priority="856" id="{2AF2BD59-D541-4FAA-8B97-E10A050EB380}">
            <xm:f>'FX Card'!$F$1=20</xm:f>
            <x14:dxf>
              <numFmt numFmtId="185" formatCode="\р\у\б\ #,##0.00"/>
            </x14:dxf>
          </x14:cfRule>
          <x14:cfRule type="expression" priority="857" id="{11726BD8-1484-470E-B0BF-A8F5ED97B6B0}">
            <xm:f>'FX Card'!$F$1=19</xm:f>
            <x14:dxf>
              <numFmt numFmtId="200" formatCode="\M\X\ &quot;$&quot;\ #,##0.00"/>
            </x14:dxf>
          </x14:cfRule>
          <x14:cfRule type="expression" priority="858" id="{2654C386-F508-4206-8FE9-B2412C73840A}">
            <xm:f>'FX Card'!$F$1=18</xm:f>
            <x14:dxf>
              <numFmt numFmtId="199" formatCode="[$RM-43E]#,##0.00"/>
            </x14:dxf>
          </x14:cfRule>
          <x14:cfRule type="expression" priority="859" id="{D7A1163D-2080-4385-9484-345E130F1F43}">
            <xm:f>'FX Card'!$F$1=17</xm:f>
            <x14:dxf>
              <numFmt numFmtId="202" formatCode="\N\Z\ &quot;$&quot;\ #,##0.00"/>
            </x14:dxf>
          </x14:cfRule>
          <x14:cfRule type="expression" priority="860" id="{C84400B0-1859-4AF2-815A-51BF0E44997A}">
            <xm:f>'FX Card'!$F$1=16</xm:f>
            <x14:dxf>
              <numFmt numFmtId="177" formatCode="\k\r\ #,##0.00"/>
            </x14:dxf>
          </x14:cfRule>
          <x14:cfRule type="expression" priority="861" id="{C211B650-FE13-4126-B094-64B860CA8D60}">
            <xm:f>'FX Card'!$F$1=15</xm:f>
            <x14:dxf>
              <numFmt numFmtId="183" formatCode="[$₩-412]#,##0.00"/>
            </x14:dxf>
          </x14:cfRule>
          <x14:cfRule type="expression" priority="862" id="{394E0D94-A0F3-4377-8B02-566A51F07BD1}">
            <xm:f>'FX Card'!$F$1=14</xm:f>
            <x14:dxf>
              <numFmt numFmtId="182" formatCode="[$¥-411]#,##0.00"/>
            </x14:dxf>
          </x14:cfRule>
          <x14:cfRule type="expression" priority="863" id="{D93F76E6-CC92-429F-B977-B8CE0E80A93B}">
            <xm:f>'FX Card'!$F$1=13</xm:f>
            <x14:dxf>
              <numFmt numFmtId="211" formatCode="[$₹-445]\ #,##0.00"/>
            </x14:dxf>
          </x14:cfRule>
          <x14:cfRule type="expression" priority="864" id="{F12603F9-C6D0-4A30-8D7A-D1C059707827}">
            <xm:f>'FX Card'!$F$1=12</xm:f>
            <x14:dxf>
              <numFmt numFmtId="180" formatCode="\R\p\ #,##0.00"/>
            </x14:dxf>
          </x14:cfRule>
          <x14:cfRule type="expression" priority="865" id="{9FB24196-C9AF-401F-8BBE-DA598EAD87EB}">
            <xm:f>'FX Card'!$F$1=11</xm:f>
            <x14:dxf>
              <numFmt numFmtId="198" formatCode="\H\K\ &quot;$&quot;\ #,##0.00"/>
            </x14:dxf>
          </x14:cfRule>
          <x14:cfRule type="expression" priority="866" id="{A66DD753-D63E-4A6C-9315-2E1683980086}">
            <xm:f>'FX Card'!$F$1=10</xm:f>
            <x14:dxf>
              <numFmt numFmtId="179" formatCode="[$£-809]#,##0.00"/>
            </x14:dxf>
          </x14:cfRule>
          <x14:cfRule type="expression" priority="867" id="{FA4A2405-9A7B-42AE-BC60-2DCFEF1C3014}">
            <xm:f>'FX Card'!$F$1=9</xm:f>
            <x14:dxf>
              <numFmt numFmtId="178" formatCode="[$€-2]\ #,##0.00"/>
            </x14:dxf>
          </x14:cfRule>
          <x14:cfRule type="expression" priority="868" id="{EA9462C2-6963-4EA1-9040-E70BB88F60E5}">
            <xm:f>'FX Card'!$F$1=8</xm:f>
            <x14:dxf>
              <numFmt numFmtId="177" formatCode="\k\r\ #,##0.00"/>
            </x14:dxf>
          </x14:cfRule>
          <x14:cfRule type="expression" priority="869" id="{98C120D4-3FF9-48C8-BBDC-49C48567FC3C}">
            <xm:f>'FX Card'!$F$1=7</xm:f>
            <x14:dxf>
              <numFmt numFmtId="176" formatCode="[$¥-804]#,##0.00"/>
            </x14:dxf>
          </x14:cfRule>
          <x14:cfRule type="expression" priority="870" id="{476B10BE-F63C-48A0-BF9A-C34900DFB364}">
            <xm:f>'FX Card'!$F$1=6</xm:f>
            <x14:dxf>
              <numFmt numFmtId="175" formatCode="\F\r\ #,##0.00"/>
            </x14:dxf>
          </x14:cfRule>
          <x14:cfRule type="expression" priority="871" id="{C58879AD-FC3E-44FA-974D-72ABF16D8E2D}">
            <xm:f>'FX Card'!$F$1=5</xm:f>
            <x14:dxf>
              <numFmt numFmtId="174" formatCode="\C\A\ &quot;$&quot;\ #,##0.00"/>
            </x14:dxf>
          </x14:cfRule>
          <x14:cfRule type="expression" priority="872" id="{9A499269-85F6-4BE9-81E3-F1A73D977ED6}">
            <xm:f>'FX Card'!$F$1=4</xm:f>
            <x14:dxf>
              <numFmt numFmtId="196" formatCode="[$R$-416]\ #,##0.00"/>
            </x14:dxf>
          </x14:cfRule>
          <x14:cfRule type="expression" priority="873" id="{49806ECB-E2C0-43FB-A2AF-7BCFCFBA374F}">
            <xm:f>'FX Card'!$F$1=3</xm:f>
            <x14:dxf>
              <numFmt numFmtId="173" formatCode="\A\U\ &quot;$&quot;\ #,##0.00"/>
            </x14:dxf>
          </x14:cfRule>
          <x14:cfRule type="expression" priority="874" id="{E919BA03-FA38-4B1C-8993-85A48615DBB9}">
            <xm:f>'FX Card'!$F$1=2</xm:f>
            <x14:dxf>
              <numFmt numFmtId="186" formatCode="\A\R\ &quot;$&quot;#,##0.00"/>
            </x14:dxf>
          </x14:cfRule>
          <x14:cfRule type="expression" priority="875" id="{FBA674F1-0506-40EA-B34D-2765AA250FB6}">
            <xm:f>'FX Card'!$F$1=1</xm:f>
            <x14:dxf>
              <numFmt numFmtId="170" formatCode="&quot;$&quot;#,##0.00"/>
            </x14:dxf>
          </x14:cfRule>
          <xm:sqref>AS506:BA510</xm:sqref>
        </x14:conditionalFormatting>
        <x14:conditionalFormatting xmlns:xm="http://schemas.microsoft.com/office/excel/2006/main">
          <x14:cfRule type="expression" priority="876" id="{10EF2597-0E85-4402-A34D-C3B18A83859F}">
            <xm:f>'FX Card'!$F$1=25</xm:f>
            <x14:dxf>
              <numFmt numFmtId="187" formatCode="\R\ #,##0.00"/>
            </x14:dxf>
          </x14:cfRule>
          <x14:cfRule type="expression" priority="877" id="{1620A72B-B476-40F5-B1B3-CF430B7FF00F}">
            <xm:f>'FX Card'!$F$1=24</xm:f>
            <x14:dxf>
              <numFmt numFmtId="184" formatCode="\T\W\ &quot;$&quot;\ #,##0.00"/>
            </x14:dxf>
          </x14:cfRule>
          <x14:cfRule type="expression" priority="878" id="{B6F97D42-84B4-4CCC-9A46-18C1E07FFFC5}">
            <xm:f>'FX Card'!$F$1=23</xm:f>
            <x14:dxf>
              <numFmt numFmtId="203" formatCode="#,##0.00\ [$₺-41F]"/>
            </x14:dxf>
          </x14:cfRule>
          <x14:cfRule type="expression" priority="879" id="{3FC5278B-A41A-48F4-94A3-41C21EAF005C}">
            <xm:f>'FX Card'!$F$1=22</xm:f>
            <x14:dxf>
              <numFmt numFmtId="177" formatCode="\k\r\ #,##0.00"/>
            </x14:dxf>
          </x14:cfRule>
          <x14:cfRule type="expression" priority="880" id="{D7EED89B-9204-4E94-AEDA-A396735AACAF}">
            <xm:f>'FX Card'!$F$1=21</xm:f>
            <x14:dxf>
              <numFmt numFmtId="201" formatCode="\﷼\ #,##0.000"/>
            </x14:dxf>
          </x14:cfRule>
          <x14:cfRule type="expression" priority="881" id="{22A586DC-0873-4F8C-87C9-9866AFE570E6}">
            <xm:f>'FX Card'!$F$1=20</xm:f>
            <x14:dxf>
              <numFmt numFmtId="185" formatCode="\р\у\б\ #,##0.00"/>
            </x14:dxf>
          </x14:cfRule>
          <x14:cfRule type="expression" priority="882" id="{465802D1-5678-4789-95C3-0188DB0181BB}">
            <xm:f>'FX Card'!$F$1=19</xm:f>
            <x14:dxf>
              <numFmt numFmtId="200" formatCode="\M\X\ &quot;$&quot;\ #,##0.00"/>
            </x14:dxf>
          </x14:cfRule>
          <x14:cfRule type="expression" priority="883" id="{143B0EF6-6FDC-4FDF-88B7-6314F6DB25AD}">
            <xm:f>'FX Card'!$F$1=18</xm:f>
            <x14:dxf>
              <numFmt numFmtId="199" formatCode="[$RM-43E]#,##0.00"/>
            </x14:dxf>
          </x14:cfRule>
          <x14:cfRule type="expression" priority="884" id="{9ABB40C8-E8C7-4F1F-BE81-ECC275E90098}">
            <xm:f>'FX Card'!$F$1=17</xm:f>
            <x14:dxf>
              <numFmt numFmtId="202" formatCode="\N\Z\ &quot;$&quot;\ #,##0.00"/>
            </x14:dxf>
          </x14:cfRule>
          <x14:cfRule type="expression" priority="885" id="{FD3D5527-BF4B-4EC5-B7C9-31138C64DC5A}">
            <xm:f>'FX Card'!$F$1=16</xm:f>
            <x14:dxf>
              <numFmt numFmtId="177" formatCode="\k\r\ #,##0.00"/>
            </x14:dxf>
          </x14:cfRule>
          <x14:cfRule type="expression" priority="886" id="{F2CEC3A2-607C-41E1-B283-E4B66A75CD39}">
            <xm:f>'FX Card'!$F$1=15</xm:f>
            <x14:dxf>
              <numFmt numFmtId="183" formatCode="[$₩-412]#,##0.00"/>
            </x14:dxf>
          </x14:cfRule>
          <x14:cfRule type="expression" priority="887" id="{0B280D80-CEBA-4A96-A358-C6AF24D53A31}">
            <xm:f>'FX Card'!$F$1=14</xm:f>
            <x14:dxf>
              <numFmt numFmtId="182" formatCode="[$¥-411]#,##0.00"/>
            </x14:dxf>
          </x14:cfRule>
          <x14:cfRule type="expression" priority="888" id="{4BA9A9D3-2EA8-4268-9263-36090455B14B}">
            <xm:f>'FX Card'!$F$1=13</xm:f>
            <x14:dxf>
              <numFmt numFmtId="211" formatCode="[$₹-445]\ #,##0.00"/>
            </x14:dxf>
          </x14:cfRule>
          <x14:cfRule type="expression" priority="889" id="{2EDA237E-555E-4BD6-977E-6AD524E6C400}">
            <xm:f>'FX Card'!$F$1=12</xm:f>
            <x14:dxf>
              <numFmt numFmtId="180" formatCode="\R\p\ #,##0.00"/>
            </x14:dxf>
          </x14:cfRule>
          <x14:cfRule type="expression" priority="890" id="{AB461DDC-2491-4B16-9336-368649AA0217}">
            <xm:f>'FX Card'!$F$1=11</xm:f>
            <x14:dxf>
              <numFmt numFmtId="198" formatCode="\H\K\ &quot;$&quot;\ #,##0.00"/>
            </x14:dxf>
          </x14:cfRule>
          <x14:cfRule type="expression" priority="891" id="{8AF62055-A089-4710-8A5F-1828D13F750E}">
            <xm:f>'FX Card'!$F$1=10</xm:f>
            <x14:dxf>
              <numFmt numFmtId="179" formatCode="[$£-809]#,##0.00"/>
            </x14:dxf>
          </x14:cfRule>
          <x14:cfRule type="expression" priority="892" id="{D275A7F8-DE0B-4DF4-8C27-A5E067E75E43}">
            <xm:f>'FX Card'!$F$1=9</xm:f>
            <x14:dxf>
              <numFmt numFmtId="178" formatCode="[$€-2]\ #,##0.00"/>
            </x14:dxf>
          </x14:cfRule>
          <x14:cfRule type="expression" priority="893" id="{F7656004-436F-4DED-8B21-35306AE6A3FB}">
            <xm:f>'FX Card'!$F$1=8</xm:f>
            <x14:dxf>
              <numFmt numFmtId="177" formatCode="\k\r\ #,##0.00"/>
            </x14:dxf>
          </x14:cfRule>
          <x14:cfRule type="expression" priority="894" id="{2302C75D-AA9E-4A39-820F-39F35EA88FBC}">
            <xm:f>'FX Card'!$F$1=7</xm:f>
            <x14:dxf>
              <numFmt numFmtId="176" formatCode="[$¥-804]#,##0.00"/>
            </x14:dxf>
          </x14:cfRule>
          <x14:cfRule type="expression" priority="895" id="{A74D4509-38AE-4053-A877-B03FFDA902E8}">
            <xm:f>'FX Card'!$F$1=6</xm:f>
            <x14:dxf>
              <numFmt numFmtId="175" formatCode="\F\r\ #,##0.00"/>
            </x14:dxf>
          </x14:cfRule>
          <x14:cfRule type="expression" priority="896" id="{B1B46465-9017-4759-8D05-4929891FE200}">
            <xm:f>'FX Card'!$F$1=5</xm:f>
            <x14:dxf>
              <numFmt numFmtId="174" formatCode="\C\A\ &quot;$&quot;\ #,##0.00"/>
            </x14:dxf>
          </x14:cfRule>
          <x14:cfRule type="expression" priority="897" id="{968C9FDA-28C7-46AC-9D4B-137F777D5317}">
            <xm:f>'FX Card'!$F$1=4</xm:f>
            <x14:dxf>
              <numFmt numFmtId="196" formatCode="[$R$-416]\ #,##0.00"/>
            </x14:dxf>
          </x14:cfRule>
          <x14:cfRule type="expression" priority="898" id="{46335B6B-65B9-4DC8-B98D-EFE3DBE211FD}">
            <xm:f>'FX Card'!$F$1=3</xm:f>
            <x14:dxf>
              <numFmt numFmtId="173" formatCode="\A\U\ &quot;$&quot;\ #,##0.00"/>
            </x14:dxf>
          </x14:cfRule>
          <x14:cfRule type="expression" priority="899" id="{3E724601-00F6-4C0C-9244-FD94EECB3FD7}">
            <xm:f>'FX Card'!$F$1=2</xm:f>
            <x14:dxf>
              <numFmt numFmtId="186" formatCode="\A\R\ &quot;$&quot;#,##0.00"/>
            </x14:dxf>
          </x14:cfRule>
          <x14:cfRule type="expression" priority="900" id="{1090FE45-D60A-4CCE-AB36-52EF0D11629C}">
            <xm:f>'FX Card'!$F$1=1</xm:f>
            <x14:dxf>
              <numFmt numFmtId="170" formatCode="&quot;$&quot;#,##0.00"/>
            </x14:dxf>
          </x14:cfRule>
          <xm:sqref>AS500:BA501</xm:sqref>
        </x14:conditionalFormatting>
        <x14:conditionalFormatting xmlns:xm="http://schemas.microsoft.com/office/excel/2006/main">
          <x14:cfRule type="expression" priority="826" id="{FF65C7FD-1C27-41ED-A0A7-868D7F2CF000}">
            <xm:f>'FX Card'!$F$1=25</xm:f>
            <x14:dxf>
              <numFmt numFmtId="187" formatCode="\R\ #,##0.00"/>
            </x14:dxf>
          </x14:cfRule>
          <x14:cfRule type="expression" priority="827" id="{D1298E7A-811A-4AD4-A70D-537E50A33926}">
            <xm:f>'FX Card'!$F$1=24</xm:f>
            <x14:dxf>
              <numFmt numFmtId="184" formatCode="\T\W\ &quot;$&quot;\ #,##0.00"/>
            </x14:dxf>
          </x14:cfRule>
          <x14:cfRule type="expression" priority="828" id="{17A191B4-453D-4723-A423-694058706A3B}">
            <xm:f>'FX Card'!$F$1=23</xm:f>
            <x14:dxf>
              <numFmt numFmtId="203" formatCode="#,##0.00\ [$₺-41F]"/>
            </x14:dxf>
          </x14:cfRule>
          <x14:cfRule type="expression" priority="829" id="{9BF4A309-F1F5-4452-8B10-DDB6429FB381}">
            <xm:f>'FX Card'!$F$1=22</xm:f>
            <x14:dxf>
              <numFmt numFmtId="177" formatCode="\k\r\ #,##0.00"/>
            </x14:dxf>
          </x14:cfRule>
          <x14:cfRule type="expression" priority="830" id="{083B5564-AF55-4E13-9AC7-FAB57E55CF4B}">
            <xm:f>'FX Card'!$F$1=21</xm:f>
            <x14:dxf>
              <numFmt numFmtId="201" formatCode="\﷼\ #,##0.000"/>
            </x14:dxf>
          </x14:cfRule>
          <x14:cfRule type="expression" priority="831" id="{DDF3A14A-F5B0-41F5-985C-DE44289BB63D}">
            <xm:f>'FX Card'!$F$1=20</xm:f>
            <x14:dxf>
              <numFmt numFmtId="185" formatCode="\р\у\б\ #,##0.00"/>
            </x14:dxf>
          </x14:cfRule>
          <x14:cfRule type="expression" priority="832" id="{3CADB04D-D861-4866-A69C-413F39117C13}">
            <xm:f>'FX Card'!$F$1=19</xm:f>
            <x14:dxf>
              <numFmt numFmtId="200" formatCode="\M\X\ &quot;$&quot;\ #,##0.00"/>
            </x14:dxf>
          </x14:cfRule>
          <x14:cfRule type="expression" priority="833" id="{63B15F05-1CB0-4E16-BF12-EA8235FC71A6}">
            <xm:f>'FX Card'!$F$1=18</xm:f>
            <x14:dxf>
              <numFmt numFmtId="199" formatCode="[$RM-43E]#,##0.00"/>
            </x14:dxf>
          </x14:cfRule>
          <x14:cfRule type="expression" priority="834" id="{F235D864-9323-4E2C-9FD4-33ABF0C2A706}">
            <xm:f>'FX Card'!$F$1=17</xm:f>
            <x14:dxf>
              <numFmt numFmtId="202" formatCode="\N\Z\ &quot;$&quot;\ #,##0.00"/>
            </x14:dxf>
          </x14:cfRule>
          <x14:cfRule type="expression" priority="835" id="{887FB078-4201-438F-BAA4-F05147F72761}">
            <xm:f>'FX Card'!$F$1=16</xm:f>
            <x14:dxf>
              <numFmt numFmtId="177" formatCode="\k\r\ #,##0.00"/>
            </x14:dxf>
          </x14:cfRule>
          <x14:cfRule type="expression" priority="836" id="{9BC15E66-691C-40B7-A8CA-0254A09A9438}">
            <xm:f>'FX Card'!$F$1=15</xm:f>
            <x14:dxf>
              <numFmt numFmtId="183" formatCode="[$₩-412]#,##0.00"/>
            </x14:dxf>
          </x14:cfRule>
          <x14:cfRule type="expression" priority="837" id="{C8D64B76-98B0-4AF4-85F2-57214DC513D7}">
            <xm:f>'FX Card'!$F$1=14</xm:f>
            <x14:dxf>
              <numFmt numFmtId="182" formatCode="[$¥-411]#,##0.00"/>
            </x14:dxf>
          </x14:cfRule>
          <x14:cfRule type="expression" priority="838" id="{D4AD7C32-AEFA-4D91-AC5A-B0367CF0F525}">
            <xm:f>'FX Card'!$F$1=13</xm:f>
            <x14:dxf>
              <numFmt numFmtId="211" formatCode="[$₹-445]\ #,##0.00"/>
            </x14:dxf>
          </x14:cfRule>
          <x14:cfRule type="expression" priority="839" id="{C67FA263-C45A-4D9D-BF7C-286316678A88}">
            <xm:f>'FX Card'!$F$1=12</xm:f>
            <x14:dxf>
              <numFmt numFmtId="180" formatCode="\R\p\ #,##0.00"/>
            </x14:dxf>
          </x14:cfRule>
          <x14:cfRule type="expression" priority="840" id="{ECA4A2F4-6FEF-40DC-B0E5-88B09D6B3A1A}">
            <xm:f>'FX Card'!$F$1=11</xm:f>
            <x14:dxf>
              <numFmt numFmtId="198" formatCode="\H\K\ &quot;$&quot;\ #,##0.00"/>
            </x14:dxf>
          </x14:cfRule>
          <x14:cfRule type="expression" priority="841" id="{377B08B0-7948-4259-8122-944C59D231DD}">
            <xm:f>'FX Card'!$F$1=10</xm:f>
            <x14:dxf>
              <numFmt numFmtId="179" formatCode="[$£-809]#,##0.00"/>
            </x14:dxf>
          </x14:cfRule>
          <x14:cfRule type="expression" priority="842" id="{A96FEF5E-5ECD-4222-A077-7301CCA7BAAC}">
            <xm:f>'FX Card'!$F$1=9</xm:f>
            <x14:dxf>
              <numFmt numFmtId="178" formatCode="[$€-2]\ #,##0.00"/>
            </x14:dxf>
          </x14:cfRule>
          <x14:cfRule type="expression" priority="843" id="{7AC380EA-0E6E-4BAA-9E67-5A216F171AFD}">
            <xm:f>'FX Card'!$F$1=8</xm:f>
            <x14:dxf>
              <numFmt numFmtId="177" formatCode="\k\r\ #,##0.00"/>
            </x14:dxf>
          </x14:cfRule>
          <x14:cfRule type="expression" priority="844" id="{89722621-BCA0-4706-AE9C-52E0BC8098BB}">
            <xm:f>'FX Card'!$F$1=7</xm:f>
            <x14:dxf>
              <numFmt numFmtId="176" formatCode="[$¥-804]#,##0.00"/>
            </x14:dxf>
          </x14:cfRule>
          <x14:cfRule type="expression" priority="845" id="{5E0ABE34-DEEA-413A-A598-ED9EFA0F2F29}">
            <xm:f>'FX Card'!$F$1=6</xm:f>
            <x14:dxf>
              <numFmt numFmtId="175" formatCode="\F\r\ #,##0.00"/>
            </x14:dxf>
          </x14:cfRule>
          <x14:cfRule type="expression" priority="846" id="{2E2E0BE4-651F-4EBE-99DA-B0A81A3942C1}">
            <xm:f>'FX Card'!$F$1=5</xm:f>
            <x14:dxf>
              <numFmt numFmtId="174" formatCode="\C\A\ &quot;$&quot;\ #,##0.00"/>
            </x14:dxf>
          </x14:cfRule>
          <x14:cfRule type="expression" priority="847" id="{A677E335-4CDB-437B-93C5-5C0F1E0625D7}">
            <xm:f>'FX Card'!$F$1=4</xm:f>
            <x14:dxf>
              <numFmt numFmtId="196" formatCode="[$R$-416]\ #,##0.00"/>
            </x14:dxf>
          </x14:cfRule>
          <x14:cfRule type="expression" priority="848" id="{E3A978CC-AAF7-4AC7-B3DF-84862CB41FE4}">
            <xm:f>'FX Card'!$F$1=3</xm:f>
            <x14:dxf>
              <numFmt numFmtId="173" formatCode="\A\U\ &quot;$&quot;\ #,##0.00"/>
            </x14:dxf>
          </x14:cfRule>
          <x14:cfRule type="expression" priority="849" id="{83A6D5D1-72EA-4AA9-A436-5FF427F9F582}">
            <xm:f>'FX Card'!$F$1=2</xm:f>
            <x14:dxf>
              <numFmt numFmtId="186" formatCode="\A\R\ &quot;$&quot;#,##0.00"/>
            </x14:dxf>
          </x14:cfRule>
          <x14:cfRule type="expression" priority="850" id="{D3A53763-7DDD-4168-8238-049CDCF87CFC}">
            <xm:f>'FX Card'!$F$1=1</xm:f>
            <x14:dxf>
              <numFmt numFmtId="170" formatCode="&quot;$&quot;#,##0.00"/>
            </x14:dxf>
          </x14:cfRule>
          <xm:sqref>AX505:BA505</xm:sqref>
        </x14:conditionalFormatting>
        <x14:conditionalFormatting xmlns:xm="http://schemas.microsoft.com/office/excel/2006/main">
          <x14:cfRule type="expression" priority="776" id="{85740CAC-8357-4EFB-9F28-BDB472860CB9}">
            <xm:f>'FX Card'!$F$1=25</xm:f>
            <x14:dxf>
              <numFmt numFmtId="187" formatCode="\R\ #,##0.00"/>
            </x14:dxf>
          </x14:cfRule>
          <x14:cfRule type="expression" priority="777" id="{A6779593-340E-4B35-96C1-8DA259BEF3C3}">
            <xm:f>'FX Card'!$F$1=24</xm:f>
            <x14:dxf>
              <numFmt numFmtId="184" formatCode="\T\W\ &quot;$&quot;\ #,##0.00"/>
            </x14:dxf>
          </x14:cfRule>
          <x14:cfRule type="expression" priority="778" id="{2422BA14-CF27-480C-94A8-AFFF51708173}">
            <xm:f>'FX Card'!$F$1=23</xm:f>
            <x14:dxf>
              <numFmt numFmtId="203" formatCode="#,##0.00\ [$₺-41F]"/>
            </x14:dxf>
          </x14:cfRule>
          <x14:cfRule type="expression" priority="779" id="{1735BC4E-2742-4D6C-9B8E-B73FB13B1810}">
            <xm:f>'FX Card'!$F$1=22</xm:f>
            <x14:dxf>
              <numFmt numFmtId="177" formatCode="\k\r\ #,##0.00"/>
            </x14:dxf>
          </x14:cfRule>
          <x14:cfRule type="expression" priority="780" id="{670BFA6C-31B9-406B-867B-0A4B58324C29}">
            <xm:f>'FX Card'!$F$1=21</xm:f>
            <x14:dxf>
              <numFmt numFmtId="201" formatCode="\﷼\ #,##0.000"/>
            </x14:dxf>
          </x14:cfRule>
          <x14:cfRule type="expression" priority="781" id="{1DE9F751-EAD7-44CA-A1FA-0FC4C04DA261}">
            <xm:f>'FX Card'!$F$1=20</xm:f>
            <x14:dxf>
              <numFmt numFmtId="185" formatCode="\р\у\б\ #,##0.00"/>
            </x14:dxf>
          </x14:cfRule>
          <x14:cfRule type="expression" priority="782" id="{6980D369-7A02-4009-994F-D3448F539419}">
            <xm:f>'FX Card'!$F$1=19</xm:f>
            <x14:dxf>
              <numFmt numFmtId="200" formatCode="\M\X\ &quot;$&quot;\ #,##0.00"/>
            </x14:dxf>
          </x14:cfRule>
          <x14:cfRule type="expression" priority="783" id="{E73EFB33-F645-496F-A85B-1F42768C19F8}">
            <xm:f>'FX Card'!$F$1=18</xm:f>
            <x14:dxf>
              <numFmt numFmtId="199" formatCode="[$RM-43E]#,##0.00"/>
            </x14:dxf>
          </x14:cfRule>
          <x14:cfRule type="expression" priority="784" id="{073CE2C0-F03E-44A2-BE23-0C9F9A5E2469}">
            <xm:f>'FX Card'!$F$1=17</xm:f>
            <x14:dxf>
              <numFmt numFmtId="202" formatCode="\N\Z\ &quot;$&quot;\ #,##0.00"/>
            </x14:dxf>
          </x14:cfRule>
          <x14:cfRule type="expression" priority="785" id="{72DE5307-CC19-4A47-94E2-C46F1FBAC227}">
            <xm:f>'FX Card'!$F$1=16</xm:f>
            <x14:dxf>
              <numFmt numFmtId="177" formatCode="\k\r\ #,##0.00"/>
            </x14:dxf>
          </x14:cfRule>
          <x14:cfRule type="expression" priority="786" id="{C76DD7EF-DE26-4CE8-9F13-0CD08D4D8DBA}">
            <xm:f>'FX Card'!$F$1=15</xm:f>
            <x14:dxf>
              <numFmt numFmtId="183" formatCode="[$₩-412]#,##0.00"/>
            </x14:dxf>
          </x14:cfRule>
          <x14:cfRule type="expression" priority="787" id="{2EFB3E0E-EA39-4ADA-BD63-011BA32A3578}">
            <xm:f>'FX Card'!$F$1=14</xm:f>
            <x14:dxf>
              <numFmt numFmtId="182" formatCode="[$¥-411]#,##0.00"/>
            </x14:dxf>
          </x14:cfRule>
          <x14:cfRule type="expression" priority="788" id="{E09578F1-A26B-42DF-B235-4570C6477D20}">
            <xm:f>'FX Card'!$F$1=13</xm:f>
            <x14:dxf>
              <numFmt numFmtId="211" formatCode="[$₹-445]\ #,##0.00"/>
            </x14:dxf>
          </x14:cfRule>
          <x14:cfRule type="expression" priority="789" id="{DCA67C82-362A-466A-87D0-F8E5719F5E2F}">
            <xm:f>'FX Card'!$F$1=12</xm:f>
            <x14:dxf>
              <numFmt numFmtId="180" formatCode="\R\p\ #,##0.00"/>
            </x14:dxf>
          </x14:cfRule>
          <x14:cfRule type="expression" priority="790" id="{4AD08761-1455-4F92-8975-1FA5338CA842}">
            <xm:f>'FX Card'!$F$1=11</xm:f>
            <x14:dxf>
              <numFmt numFmtId="198" formatCode="\H\K\ &quot;$&quot;\ #,##0.00"/>
            </x14:dxf>
          </x14:cfRule>
          <x14:cfRule type="expression" priority="791" id="{62AE94DD-85EF-4628-9E3D-928F1DDC0089}">
            <xm:f>'FX Card'!$F$1=10</xm:f>
            <x14:dxf>
              <numFmt numFmtId="179" formatCode="[$£-809]#,##0.00"/>
            </x14:dxf>
          </x14:cfRule>
          <x14:cfRule type="expression" priority="792" id="{5A73B47B-FEAC-42F9-BA25-C5705A4004D6}">
            <xm:f>'FX Card'!$F$1=9</xm:f>
            <x14:dxf>
              <numFmt numFmtId="178" formatCode="[$€-2]\ #,##0.00"/>
            </x14:dxf>
          </x14:cfRule>
          <x14:cfRule type="expression" priority="793" id="{BB2C79C4-5E01-4589-A25A-D2C801774BE2}">
            <xm:f>'FX Card'!$F$1=8</xm:f>
            <x14:dxf>
              <numFmt numFmtId="177" formatCode="\k\r\ #,##0.00"/>
            </x14:dxf>
          </x14:cfRule>
          <x14:cfRule type="expression" priority="794" id="{46383A8D-E899-407E-862A-E43EA6D67B31}">
            <xm:f>'FX Card'!$F$1=7</xm:f>
            <x14:dxf>
              <numFmt numFmtId="176" formatCode="[$¥-804]#,##0.00"/>
            </x14:dxf>
          </x14:cfRule>
          <x14:cfRule type="expression" priority="795" id="{1E98F5BF-A3BD-4042-8978-7767742723F2}">
            <xm:f>'FX Card'!$F$1=6</xm:f>
            <x14:dxf>
              <numFmt numFmtId="175" formatCode="\F\r\ #,##0.00"/>
            </x14:dxf>
          </x14:cfRule>
          <x14:cfRule type="expression" priority="796" id="{FEE72F33-3DDE-4BFB-8AD9-5490AEADC530}">
            <xm:f>'FX Card'!$F$1=5</xm:f>
            <x14:dxf>
              <numFmt numFmtId="174" formatCode="\C\A\ &quot;$&quot;\ #,##0.00"/>
            </x14:dxf>
          </x14:cfRule>
          <x14:cfRule type="expression" priority="797" id="{EA455466-70AE-4020-8609-734D638A4F43}">
            <xm:f>'FX Card'!$F$1=4</xm:f>
            <x14:dxf>
              <numFmt numFmtId="196" formatCode="[$R$-416]\ #,##0.00"/>
            </x14:dxf>
          </x14:cfRule>
          <x14:cfRule type="expression" priority="798" id="{8270584F-CB09-46FB-8AAF-704EB35D4407}">
            <xm:f>'FX Card'!$F$1=3</xm:f>
            <x14:dxf>
              <numFmt numFmtId="173" formatCode="\A\U\ &quot;$&quot;\ #,##0.00"/>
            </x14:dxf>
          </x14:cfRule>
          <x14:cfRule type="expression" priority="799" id="{AA138BB4-F3E2-442D-B2E2-72BD182E2DB8}">
            <xm:f>'FX Card'!$F$1=2</xm:f>
            <x14:dxf>
              <numFmt numFmtId="186" formatCode="\A\R\ &quot;$&quot;#,##0.00"/>
            </x14:dxf>
          </x14:cfRule>
          <x14:cfRule type="expression" priority="800" id="{AD309AC1-99B8-451E-B1EB-724803E3F533}">
            <xm:f>'FX Card'!$F$1=1</xm:f>
            <x14:dxf>
              <numFmt numFmtId="170" formatCode="&quot;$&quot;#,##0.00"/>
            </x14:dxf>
          </x14:cfRule>
          <xm:sqref>AX292:BA292</xm:sqref>
        </x14:conditionalFormatting>
        <x14:conditionalFormatting xmlns:xm="http://schemas.microsoft.com/office/excel/2006/main">
          <x14:cfRule type="expression" priority="726" id="{4122F372-33D7-4D10-8E56-639537F35FFD}">
            <xm:f>'FX Card'!$F$1=25</xm:f>
            <x14:dxf>
              <numFmt numFmtId="187" formatCode="\R\ #,##0.00"/>
            </x14:dxf>
          </x14:cfRule>
          <x14:cfRule type="expression" priority="727" id="{E20DCEBE-F1EB-4B81-806A-4F8C969373C6}">
            <xm:f>'FX Card'!$F$1=24</xm:f>
            <x14:dxf>
              <numFmt numFmtId="184" formatCode="\T\W\ &quot;$&quot;\ #,##0.00"/>
            </x14:dxf>
          </x14:cfRule>
          <x14:cfRule type="expression" priority="728" id="{981BB14F-CE5F-462C-9F4F-F74A7A9D11F2}">
            <xm:f>'FX Card'!$F$1=23</xm:f>
            <x14:dxf>
              <numFmt numFmtId="203" formatCode="#,##0.00\ [$₺-41F]"/>
            </x14:dxf>
          </x14:cfRule>
          <x14:cfRule type="expression" priority="729" id="{FC1361F2-D586-43C3-A06F-12F226FE58DD}">
            <xm:f>'FX Card'!$F$1=22</xm:f>
            <x14:dxf>
              <numFmt numFmtId="177" formatCode="\k\r\ #,##0.00"/>
            </x14:dxf>
          </x14:cfRule>
          <x14:cfRule type="expression" priority="730" id="{C0E3C7AD-CC06-413F-98BD-7B58F404C2F9}">
            <xm:f>'FX Card'!$F$1=21</xm:f>
            <x14:dxf>
              <numFmt numFmtId="201" formatCode="\﷼\ #,##0.000"/>
            </x14:dxf>
          </x14:cfRule>
          <x14:cfRule type="expression" priority="731" id="{C6195AEA-4EB2-4CE9-8A34-F39FBB3703AF}">
            <xm:f>'FX Card'!$F$1=20</xm:f>
            <x14:dxf>
              <numFmt numFmtId="185" formatCode="\р\у\б\ #,##0.00"/>
            </x14:dxf>
          </x14:cfRule>
          <x14:cfRule type="expression" priority="732" id="{5EA6A5C7-37DF-49C2-AC8C-E6EE2BE2681A}">
            <xm:f>'FX Card'!$F$1=19</xm:f>
            <x14:dxf>
              <numFmt numFmtId="200" formatCode="\M\X\ &quot;$&quot;\ #,##0.00"/>
            </x14:dxf>
          </x14:cfRule>
          <x14:cfRule type="expression" priority="733" id="{885C088D-39C8-4D03-93A7-FDD1189112C9}">
            <xm:f>'FX Card'!$F$1=18</xm:f>
            <x14:dxf>
              <numFmt numFmtId="199" formatCode="[$RM-43E]#,##0.00"/>
            </x14:dxf>
          </x14:cfRule>
          <x14:cfRule type="expression" priority="734" id="{F14DB92E-8CCF-42C6-BE51-2BC6DABBDC1F}">
            <xm:f>'FX Card'!$F$1=17</xm:f>
            <x14:dxf>
              <numFmt numFmtId="202" formatCode="\N\Z\ &quot;$&quot;\ #,##0.00"/>
            </x14:dxf>
          </x14:cfRule>
          <x14:cfRule type="expression" priority="735" id="{BCC57C82-0D6D-4623-A621-E1ABBD6F8397}">
            <xm:f>'FX Card'!$F$1=16</xm:f>
            <x14:dxf>
              <numFmt numFmtId="177" formatCode="\k\r\ #,##0.00"/>
            </x14:dxf>
          </x14:cfRule>
          <x14:cfRule type="expression" priority="736" id="{5E0BF3EB-D773-4DD1-95AF-17B68F69A3DF}">
            <xm:f>'FX Card'!$F$1=15</xm:f>
            <x14:dxf>
              <numFmt numFmtId="183" formatCode="[$₩-412]#,##0.00"/>
            </x14:dxf>
          </x14:cfRule>
          <x14:cfRule type="expression" priority="737" id="{0548C865-DCBB-47CF-BD43-DEE73EF418EC}">
            <xm:f>'FX Card'!$F$1=14</xm:f>
            <x14:dxf>
              <numFmt numFmtId="182" formatCode="[$¥-411]#,##0.00"/>
            </x14:dxf>
          </x14:cfRule>
          <x14:cfRule type="expression" priority="738" id="{9A2D12B8-1F90-469E-A1D4-EC0DAE8D7BEF}">
            <xm:f>'FX Card'!$F$1=13</xm:f>
            <x14:dxf>
              <numFmt numFmtId="211" formatCode="[$₹-445]\ #,##0.00"/>
            </x14:dxf>
          </x14:cfRule>
          <x14:cfRule type="expression" priority="739" id="{EF2CCD6A-18B5-49FD-B475-8199657B40B0}">
            <xm:f>'FX Card'!$F$1=12</xm:f>
            <x14:dxf>
              <numFmt numFmtId="180" formatCode="\R\p\ #,##0.00"/>
            </x14:dxf>
          </x14:cfRule>
          <x14:cfRule type="expression" priority="740" id="{145FD51D-903B-4EE6-BCA3-5372B3C5E541}">
            <xm:f>'FX Card'!$F$1=11</xm:f>
            <x14:dxf>
              <numFmt numFmtId="198" formatCode="\H\K\ &quot;$&quot;\ #,##0.00"/>
            </x14:dxf>
          </x14:cfRule>
          <x14:cfRule type="expression" priority="741" id="{264D1D74-8B00-4A37-A3D9-993EF790F84A}">
            <xm:f>'FX Card'!$F$1=10</xm:f>
            <x14:dxf>
              <numFmt numFmtId="179" formatCode="[$£-809]#,##0.00"/>
            </x14:dxf>
          </x14:cfRule>
          <x14:cfRule type="expression" priority="742" id="{E35D47E1-4F6B-4BD7-9098-6C13B291C165}">
            <xm:f>'FX Card'!$F$1=9</xm:f>
            <x14:dxf>
              <numFmt numFmtId="178" formatCode="[$€-2]\ #,##0.00"/>
            </x14:dxf>
          </x14:cfRule>
          <x14:cfRule type="expression" priority="743" id="{DBB36B03-3F90-4518-BD07-6EEC0951EDED}">
            <xm:f>'FX Card'!$F$1=8</xm:f>
            <x14:dxf>
              <numFmt numFmtId="177" formatCode="\k\r\ #,##0.00"/>
            </x14:dxf>
          </x14:cfRule>
          <x14:cfRule type="expression" priority="744" id="{AAC22955-FCCB-424E-9057-85B3A202536C}">
            <xm:f>'FX Card'!$F$1=7</xm:f>
            <x14:dxf>
              <numFmt numFmtId="176" formatCode="[$¥-804]#,##0.00"/>
            </x14:dxf>
          </x14:cfRule>
          <x14:cfRule type="expression" priority="745" id="{CC478C45-A5D7-4C3E-9787-3CCDAE5FFE67}">
            <xm:f>'FX Card'!$F$1=6</xm:f>
            <x14:dxf>
              <numFmt numFmtId="175" formatCode="\F\r\ #,##0.00"/>
            </x14:dxf>
          </x14:cfRule>
          <x14:cfRule type="expression" priority="746" id="{BCBD7212-268B-4D2A-986F-B0491ACB28F4}">
            <xm:f>'FX Card'!$F$1=5</xm:f>
            <x14:dxf>
              <numFmt numFmtId="174" formatCode="\C\A\ &quot;$&quot;\ #,##0.00"/>
            </x14:dxf>
          </x14:cfRule>
          <x14:cfRule type="expression" priority="747" id="{72CCE216-2DEE-4956-B89A-76B89ABB9345}">
            <xm:f>'FX Card'!$F$1=4</xm:f>
            <x14:dxf>
              <numFmt numFmtId="196" formatCode="[$R$-416]\ #,##0.00"/>
            </x14:dxf>
          </x14:cfRule>
          <x14:cfRule type="expression" priority="748" id="{98AD40E2-F083-454B-97DE-3BAE73A18358}">
            <xm:f>'FX Card'!$F$1=3</xm:f>
            <x14:dxf>
              <numFmt numFmtId="173" formatCode="\A\U\ &quot;$&quot;\ #,##0.00"/>
            </x14:dxf>
          </x14:cfRule>
          <x14:cfRule type="expression" priority="749" id="{F911930C-B077-4D16-88F4-85E3ADB5D5F0}">
            <xm:f>'FX Card'!$F$1=2</xm:f>
            <x14:dxf>
              <numFmt numFmtId="186" formatCode="\A\R\ &quot;$&quot;#,##0.00"/>
            </x14:dxf>
          </x14:cfRule>
          <x14:cfRule type="expression" priority="750" id="{3AC9B67D-1091-4924-B0CA-F4ADD373B3A0}">
            <xm:f>'FX Card'!$F$1=1</xm:f>
            <x14:dxf>
              <numFmt numFmtId="170" formatCode="&quot;$&quot;#,##0.00"/>
            </x14:dxf>
          </x14:cfRule>
          <xm:sqref>AX573:BA573</xm:sqref>
        </x14:conditionalFormatting>
        <x14:conditionalFormatting xmlns:xm="http://schemas.microsoft.com/office/excel/2006/main">
          <x14:cfRule type="expression" priority="751" id="{DC9EAAF9-507E-436C-BAB1-26C4D190235E}">
            <xm:f>'FX Card'!$F$1=25</xm:f>
            <x14:dxf>
              <numFmt numFmtId="187" formatCode="\R\ #,##0.00"/>
            </x14:dxf>
          </x14:cfRule>
          <x14:cfRule type="expression" priority="752" id="{08543B67-FE4E-4779-B62A-F101B4A7FEE1}">
            <xm:f>'FX Card'!$F$1=24</xm:f>
            <x14:dxf>
              <numFmt numFmtId="184" formatCode="\T\W\ &quot;$&quot;\ #,##0.00"/>
            </x14:dxf>
          </x14:cfRule>
          <x14:cfRule type="expression" priority="753" id="{03D087C7-3710-4557-AA2E-C4CAEAC1642E}">
            <xm:f>'FX Card'!$F$1=23</xm:f>
            <x14:dxf>
              <numFmt numFmtId="203" formatCode="#,##0.00\ [$₺-41F]"/>
            </x14:dxf>
          </x14:cfRule>
          <x14:cfRule type="expression" priority="754" id="{3BEEF90B-C11A-432B-BD70-19C05284592D}">
            <xm:f>'FX Card'!$F$1=22</xm:f>
            <x14:dxf>
              <numFmt numFmtId="177" formatCode="\k\r\ #,##0.00"/>
            </x14:dxf>
          </x14:cfRule>
          <x14:cfRule type="expression" priority="755" id="{7564EDDF-46A3-416B-8601-C086A745FDBC}">
            <xm:f>'FX Card'!$F$1=21</xm:f>
            <x14:dxf>
              <numFmt numFmtId="201" formatCode="\﷼\ #,##0.000"/>
            </x14:dxf>
          </x14:cfRule>
          <x14:cfRule type="expression" priority="756" id="{CCA52611-D2A5-4CC8-8E4C-17B87CE7E38B}">
            <xm:f>'FX Card'!$F$1=20</xm:f>
            <x14:dxf>
              <numFmt numFmtId="185" formatCode="\р\у\б\ #,##0.00"/>
            </x14:dxf>
          </x14:cfRule>
          <x14:cfRule type="expression" priority="757" id="{E6FE53E6-4786-46E2-B3E7-0ED612DDDF37}">
            <xm:f>'FX Card'!$F$1=19</xm:f>
            <x14:dxf>
              <numFmt numFmtId="200" formatCode="\M\X\ &quot;$&quot;\ #,##0.00"/>
            </x14:dxf>
          </x14:cfRule>
          <x14:cfRule type="expression" priority="758" id="{A216AE25-A0AC-4632-8B97-F7BB44F6CC38}">
            <xm:f>'FX Card'!$F$1=18</xm:f>
            <x14:dxf>
              <numFmt numFmtId="199" formatCode="[$RM-43E]#,##0.00"/>
            </x14:dxf>
          </x14:cfRule>
          <x14:cfRule type="expression" priority="759" id="{B71056F2-7A4B-43D2-AE37-7EB13CA07484}">
            <xm:f>'FX Card'!$F$1=17</xm:f>
            <x14:dxf>
              <numFmt numFmtId="202" formatCode="\N\Z\ &quot;$&quot;\ #,##0.00"/>
            </x14:dxf>
          </x14:cfRule>
          <x14:cfRule type="expression" priority="760" id="{0ABA7B71-5A57-47D0-B188-40F2C4AC7E91}">
            <xm:f>'FX Card'!$F$1=16</xm:f>
            <x14:dxf>
              <numFmt numFmtId="177" formatCode="\k\r\ #,##0.00"/>
            </x14:dxf>
          </x14:cfRule>
          <x14:cfRule type="expression" priority="761" id="{4ABE653A-45E0-4741-91C8-DA0EB9C020BA}">
            <xm:f>'FX Card'!$F$1=15</xm:f>
            <x14:dxf>
              <numFmt numFmtId="183" formatCode="[$₩-412]#,##0.00"/>
            </x14:dxf>
          </x14:cfRule>
          <x14:cfRule type="expression" priority="762" id="{2F32EBF9-AAD7-4986-983E-950E25C39BEE}">
            <xm:f>'FX Card'!$F$1=14</xm:f>
            <x14:dxf>
              <numFmt numFmtId="182" formatCode="[$¥-411]#,##0.00"/>
            </x14:dxf>
          </x14:cfRule>
          <x14:cfRule type="expression" priority="763" id="{F0D0DFBE-5FB0-404A-B3DE-99AAE5F8B0D0}">
            <xm:f>'FX Card'!$F$1=13</xm:f>
            <x14:dxf>
              <numFmt numFmtId="211" formatCode="[$₹-445]\ #,##0.00"/>
            </x14:dxf>
          </x14:cfRule>
          <x14:cfRule type="expression" priority="764" id="{34857550-F61E-4B3A-A41C-B75105628D63}">
            <xm:f>'FX Card'!$F$1=12</xm:f>
            <x14:dxf>
              <numFmt numFmtId="180" formatCode="\R\p\ #,##0.00"/>
            </x14:dxf>
          </x14:cfRule>
          <x14:cfRule type="expression" priority="765" id="{7B908BD2-64B3-4074-814F-785D925AB488}">
            <xm:f>'FX Card'!$F$1=11</xm:f>
            <x14:dxf>
              <numFmt numFmtId="198" formatCode="\H\K\ &quot;$&quot;\ #,##0.00"/>
            </x14:dxf>
          </x14:cfRule>
          <x14:cfRule type="expression" priority="766" id="{C9171993-83A5-45BE-A454-5D90C1CBC6B5}">
            <xm:f>'FX Card'!$F$1=10</xm:f>
            <x14:dxf>
              <numFmt numFmtId="179" formatCode="[$£-809]#,##0.00"/>
            </x14:dxf>
          </x14:cfRule>
          <x14:cfRule type="expression" priority="767" id="{F9417EA8-249D-4471-8C29-2424B50A9FE3}">
            <xm:f>'FX Card'!$F$1=9</xm:f>
            <x14:dxf>
              <numFmt numFmtId="178" formatCode="[$€-2]\ #,##0.00"/>
            </x14:dxf>
          </x14:cfRule>
          <x14:cfRule type="expression" priority="768" id="{F77027C5-3C4A-445B-9F88-EEE710910F63}">
            <xm:f>'FX Card'!$F$1=8</xm:f>
            <x14:dxf>
              <numFmt numFmtId="177" formatCode="\k\r\ #,##0.00"/>
            </x14:dxf>
          </x14:cfRule>
          <x14:cfRule type="expression" priority="769" id="{5C6624AB-20FE-4DC8-917E-FF9AAD1AAC18}">
            <xm:f>'FX Card'!$F$1=7</xm:f>
            <x14:dxf>
              <numFmt numFmtId="176" formatCode="[$¥-804]#,##0.00"/>
            </x14:dxf>
          </x14:cfRule>
          <x14:cfRule type="expression" priority="770" id="{6CCF1E40-A630-4AE2-B015-E4506B3B1C31}">
            <xm:f>'FX Card'!$F$1=6</xm:f>
            <x14:dxf>
              <numFmt numFmtId="175" formatCode="\F\r\ #,##0.00"/>
            </x14:dxf>
          </x14:cfRule>
          <x14:cfRule type="expression" priority="771" id="{BCAC8EDB-2D7E-4B9F-AA3F-BBBD29544E31}">
            <xm:f>'FX Card'!$F$1=5</xm:f>
            <x14:dxf>
              <numFmt numFmtId="174" formatCode="\C\A\ &quot;$&quot;\ #,##0.00"/>
            </x14:dxf>
          </x14:cfRule>
          <x14:cfRule type="expression" priority="772" id="{396DC5F3-F65B-4C98-A144-1E55950111D4}">
            <xm:f>'FX Card'!$F$1=4</xm:f>
            <x14:dxf>
              <numFmt numFmtId="196" formatCode="[$R$-416]\ #,##0.00"/>
            </x14:dxf>
          </x14:cfRule>
          <x14:cfRule type="expression" priority="773" id="{D1C6A53F-F12C-4D43-9FB3-C21B50887672}">
            <xm:f>'FX Card'!$F$1=3</xm:f>
            <x14:dxf>
              <numFmt numFmtId="173" formatCode="\A\U\ &quot;$&quot;\ #,##0.00"/>
            </x14:dxf>
          </x14:cfRule>
          <x14:cfRule type="expression" priority="774" id="{5DFDE1A3-6CE9-4385-BF49-E15D746E8B73}">
            <xm:f>'FX Card'!$F$1=2</xm:f>
            <x14:dxf>
              <numFmt numFmtId="186" formatCode="\A\R\ &quot;$&quot;#,##0.00"/>
            </x14:dxf>
          </x14:cfRule>
          <x14:cfRule type="expression" priority="775" id="{F5690330-EFD7-4F5D-95A8-51D617546E03}">
            <xm:f>'FX Card'!$F$1=1</xm:f>
            <x14:dxf>
              <numFmt numFmtId="170"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7" formatCode="\R\ #,##0.00"/>
            </x14:dxf>
          </x14:cfRule>
          <x14:cfRule type="expression" priority="702" id="{11705B46-62B2-45A3-96D1-EF4288A5372D}">
            <xm:f>'FX Card'!$F$1=24</xm:f>
            <x14:dxf>
              <numFmt numFmtId="184" formatCode="\T\W\ &quot;$&quot;\ #,##0.00"/>
            </x14:dxf>
          </x14:cfRule>
          <x14:cfRule type="expression" priority="703" id="{5AE410BA-A904-43A5-8532-30CB2E12E81B}">
            <xm:f>'FX Card'!$F$1=23</xm:f>
            <x14:dxf>
              <numFmt numFmtId="203" formatCode="#,##0.00\ [$₺-41F]"/>
            </x14:dxf>
          </x14:cfRule>
          <x14:cfRule type="expression" priority="704" id="{A99DE870-16B7-40A6-927D-FE26F9D40BAF}">
            <xm:f>'FX Card'!$F$1=22</xm:f>
            <x14:dxf>
              <numFmt numFmtId="177" formatCode="\k\r\ #,##0.00"/>
            </x14:dxf>
          </x14:cfRule>
          <x14:cfRule type="expression" priority="705" id="{BC76E99A-85C5-4AA3-A983-5719C21BD18E}">
            <xm:f>'FX Card'!$F$1=21</xm:f>
            <x14:dxf>
              <numFmt numFmtId="201" formatCode="\﷼\ #,##0.000"/>
            </x14:dxf>
          </x14:cfRule>
          <x14:cfRule type="expression" priority="706" id="{A067CD78-CF94-4112-9499-6C746AD3B639}">
            <xm:f>'FX Card'!$F$1=20</xm:f>
            <x14:dxf>
              <numFmt numFmtId="185" formatCode="\р\у\б\ #,##0.00"/>
            </x14:dxf>
          </x14:cfRule>
          <x14:cfRule type="expression" priority="707" id="{4B8B5B34-F882-4A61-82CF-57B3684209C7}">
            <xm:f>'FX Card'!$F$1=19</xm:f>
            <x14:dxf>
              <numFmt numFmtId="200" formatCode="\M\X\ &quot;$&quot;\ #,##0.00"/>
            </x14:dxf>
          </x14:cfRule>
          <x14:cfRule type="expression" priority="708" id="{7EB186C1-BA8C-4D6B-A398-EF9F89CD4289}">
            <xm:f>'FX Card'!$F$1=18</xm:f>
            <x14:dxf>
              <numFmt numFmtId="199" formatCode="[$RM-43E]#,##0.00"/>
            </x14:dxf>
          </x14:cfRule>
          <x14:cfRule type="expression" priority="709" id="{D021C171-31CE-4C37-9219-E57DCA808EE1}">
            <xm:f>'FX Card'!$F$1=17</xm:f>
            <x14:dxf>
              <numFmt numFmtId="202" formatCode="\N\Z\ &quot;$&quot;\ #,##0.00"/>
            </x14:dxf>
          </x14:cfRule>
          <x14:cfRule type="expression" priority="710" id="{F31DF9C4-F163-4E5B-8034-7CE5FDEC211E}">
            <xm:f>'FX Card'!$F$1=16</xm:f>
            <x14:dxf>
              <numFmt numFmtId="177" formatCode="\k\r\ #,##0.00"/>
            </x14:dxf>
          </x14:cfRule>
          <x14:cfRule type="expression" priority="711" id="{18BC5A5F-8439-4BFD-8C87-04090D5C15DB}">
            <xm:f>'FX Card'!$F$1=15</xm:f>
            <x14:dxf>
              <numFmt numFmtId="183" formatCode="[$₩-412]#,##0.00"/>
            </x14:dxf>
          </x14:cfRule>
          <x14:cfRule type="expression" priority="712" id="{7E6F3A0A-FA34-472C-A59A-F2504C97F68C}">
            <xm:f>'FX Card'!$F$1=14</xm:f>
            <x14:dxf>
              <numFmt numFmtId="182" formatCode="[$¥-411]#,##0.00"/>
            </x14:dxf>
          </x14:cfRule>
          <x14:cfRule type="expression" priority="713" id="{98AEAF89-1EBC-4DF4-9FAB-549B5F1DB681}">
            <xm:f>'FX Card'!$F$1=13</xm:f>
            <x14:dxf>
              <numFmt numFmtId="211" formatCode="[$₹-445]\ #,##0.00"/>
            </x14:dxf>
          </x14:cfRule>
          <x14:cfRule type="expression" priority="714" id="{FB77994C-BF62-4C30-97B8-E3027EBB4963}">
            <xm:f>'FX Card'!$F$1=12</xm:f>
            <x14:dxf>
              <numFmt numFmtId="180" formatCode="\R\p\ #,##0.00"/>
            </x14:dxf>
          </x14:cfRule>
          <x14:cfRule type="expression" priority="715" id="{EFE2E74A-63FB-4B89-B278-974B51650F0B}">
            <xm:f>'FX Card'!$F$1=11</xm:f>
            <x14:dxf>
              <numFmt numFmtId="198" formatCode="\H\K\ &quot;$&quot;\ #,##0.00"/>
            </x14:dxf>
          </x14:cfRule>
          <x14:cfRule type="expression" priority="716" id="{D904DF14-92FB-4D44-A148-731293A2429E}">
            <xm:f>'FX Card'!$F$1=10</xm:f>
            <x14:dxf>
              <numFmt numFmtId="179" formatCode="[$£-809]#,##0.00"/>
            </x14:dxf>
          </x14:cfRule>
          <x14:cfRule type="expression" priority="717" id="{EEAD210D-8398-4185-89F7-2D31BF29CCE9}">
            <xm:f>'FX Card'!$F$1=9</xm:f>
            <x14:dxf>
              <numFmt numFmtId="178" formatCode="[$€-2]\ #,##0.00"/>
            </x14:dxf>
          </x14:cfRule>
          <x14:cfRule type="expression" priority="718" id="{3ED6CF38-1B18-4914-91A5-4F7AB7B907A1}">
            <xm:f>'FX Card'!$F$1=8</xm:f>
            <x14:dxf>
              <numFmt numFmtId="177" formatCode="\k\r\ #,##0.00"/>
            </x14:dxf>
          </x14:cfRule>
          <x14:cfRule type="expression" priority="719" id="{D98F4A2D-551B-439C-832F-E166A08B15AB}">
            <xm:f>'FX Card'!$F$1=7</xm:f>
            <x14:dxf>
              <numFmt numFmtId="176" formatCode="[$¥-804]#,##0.00"/>
            </x14:dxf>
          </x14:cfRule>
          <x14:cfRule type="expression" priority="720" id="{25141B05-8326-4468-8D98-CB8B1657BEBD}">
            <xm:f>'FX Card'!$F$1=6</xm:f>
            <x14:dxf>
              <numFmt numFmtId="175" formatCode="\F\r\ #,##0.00"/>
            </x14:dxf>
          </x14:cfRule>
          <x14:cfRule type="expression" priority="721" id="{18BBCF61-7301-4678-9255-B263F2ACBB06}">
            <xm:f>'FX Card'!$F$1=5</xm:f>
            <x14:dxf>
              <numFmt numFmtId="174" formatCode="\C\A\ &quot;$&quot;\ #,##0.00"/>
            </x14:dxf>
          </x14:cfRule>
          <x14:cfRule type="expression" priority="722" id="{81B74032-CDD7-46B8-AB66-0CAC3010F4C8}">
            <xm:f>'FX Card'!$F$1=4</xm:f>
            <x14:dxf>
              <numFmt numFmtId="196" formatCode="[$R$-416]\ #,##0.00"/>
            </x14:dxf>
          </x14:cfRule>
          <x14:cfRule type="expression" priority="723" id="{8994C130-277A-4BD4-9322-74D8C9CC25BD}">
            <xm:f>'FX Card'!$F$1=3</xm:f>
            <x14:dxf>
              <numFmt numFmtId="173" formatCode="\A\U\ &quot;$&quot;\ #,##0.00"/>
            </x14:dxf>
          </x14:cfRule>
          <x14:cfRule type="expression" priority="724" id="{C65DA1B8-0A3A-4267-9819-63E0596A5BF9}">
            <xm:f>'FX Card'!$F$1=2</xm:f>
            <x14:dxf>
              <numFmt numFmtId="186" formatCode="\A\R\ &quot;$&quot;#,##0.00"/>
            </x14:dxf>
          </x14:cfRule>
          <x14:cfRule type="expression" priority="725" id="{4EB15F9F-03B7-43A7-9F5B-AF389E9E1A19}">
            <xm:f>'FX Card'!$F$1=1</xm:f>
            <x14:dxf>
              <numFmt numFmtId="170" formatCode="&quot;$&quot;#,##0.00"/>
            </x14:dxf>
          </x14:cfRule>
          <xm:sqref>AS570:BA570</xm:sqref>
        </x14:conditionalFormatting>
        <x14:conditionalFormatting xmlns:xm="http://schemas.microsoft.com/office/excel/2006/main">
          <x14:cfRule type="expression" priority="676" id="{F942178A-BA03-4C10-87FF-CDDC7B68E282}">
            <xm:f>'FX Card'!$F$1=25</xm:f>
            <x14:dxf>
              <numFmt numFmtId="187" formatCode="\R\ #,##0.00"/>
            </x14:dxf>
          </x14:cfRule>
          <x14:cfRule type="expression" priority="677" id="{A68AEBAA-113B-4E6A-8C8A-03BE5DF8C8F7}">
            <xm:f>'FX Card'!$F$1=24</xm:f>
            <x14:dxf>
              <numFmt numFmtId="184" formatCode="\T\W\ &quot;$&quot;\ #,##0.00"/>
            </x14:dxf>
          </x14:cfRule>
          <x14:cfRule type="expression" priority="678" id="{7FB1FAC6-3D68-4D46-A018-CC2B40E38106}">
            <xm:f>'FX Card'!$F$1=23</xm:f>
            <x14:dxf>
              <numFmt numFmtId="203" formatCode="#,##0.00\ [$₺-41F]"/>
            </x14:dxf>
          </x14:cfRule>
          <x14:cfRule type="expression" priority="679" id="{942A4C50-A647-42D2-8FFC-579B0EA8DD86}">
            <xm:f>'FX Card'!$F$1=22</xm:f>
            <x14:dxf>
              <numFmt numFmtId="177" formatCode="\k\r\ #,##0.00"/>
            </x14:dxf>
          </x14:cfRule>
          <x14:cfRule type="expression" priority="680" id="{C90293CD-AF36-47D5-8F0E-778A747663A6}">
            <xm:f>'FX Card'!$F$1=21</xm:f>
            <x14:dxf>
              <numFmt numFmtId="201" formatCode="\﷼\ #,##0.000"/>
            </x14:dxf>
          </x14:cfRule>
          <x14:cfRule type="expression" priority="681" id="{8ACBFC60-E9A6-4435-B439-1D38E3D513BC}">
            <xm:f>'FX Card'!$F$1=20</xm:f>
            <x14:dxf>
              <numFmt numFmtId="185" formatCode="\р\у\б\ #,##0.00"/>
            </x14:dxf>
          </x14:cfRule>
          <x14:cfRule type="expression" priority="682" id="{3952CA10-13F7-4556-B86B-4F3D585DD342}">
            <xm:f>'FX Card'!$F$1=19</xm:f>
            <x14:dxf>
              <numFmt numFmtId="200" formatCode="\M\X\ &quot;$&quot;\ #,##0.00"/>
            </x14:dxf>
          </x14:cfRule>
          <x14:cfRule type="expression" priority="683" id="{2BF143BC-302C-40FD-A457-B9159D2C234A}">
            <xm:f>'FX Card'!$F$1=18</xm:f>
            <x14:dxf>
              <numFmt numFmtId="199" formatCode="[$RM-43E]#,##0.00"/>
            </x14:dxf>
          </x14:cfRule>
          <x14:cfRule type="expression" priority="684" id="{07B434E8-EC57-42B1-951A-01A25A1A21D0}">
            <xm:f>'FX Card'!$F$1=17</xm:f>
            <x14:dxf>
              <numFmt numFmtId="202" formatCode="\N\Z\ &quot;$&quot;\ #,##0.00"/>
            </x14:dxf>
          </x14:cfRule>
          <x14:cfRule type="expression" priority="685" id="{2A5BDC18-3675-4528-B432-37E1E0ADC18B}">
            <xm:f>'FX Card'!$F$1=16</xm:f>
            <x14:dxf>
              <numFmt numFmtId="177" formatCode="\k\r\ #,##0.00"/>
            </x14:dxf>
          </x14:cfRule>
          <x14:cfRule type="expression" priority="686" id="{644367B9-9DBA-4659-A2EF-2F75819D78F8}">
            <xm:f>'FX Card'!$F$1=15</xm:f>
            <x14:dxf>
              <numFmt numFmtId="183" formatCode="[$₩-412]#,##0.00"/>
            </x14:dxf>
          </x14:cfRule>
          <x14:cfRule type="expression" priority="687" id="{9AE43848-9C52-497E-9AD5-C10E0000CBD7}">
            <xm:f>'FX Card'!$F$1=14</xm:f>
            <x14:dxf>
              <numFmt numFmtId="182" formatCode="[$¥-411]#,##0.00"/>
            </x14:dxf>
          </x14:cfRule>
          <x14:cfRule type="expression" priority="688" id="{F615CDAF-694B-43D7-AC8E-C4B740778315}">
            <xm:f>'FX Card'!$F$1=13</xm:f>
            <x14:dxf>
              <numFmt numFmtId="211" formatCode="[$₹-445]\ #,##0.00"/>
            </x14:dxf>
          </x14:cfRule>
          <x14:cfRule type="expression" priority="689" id="{3AE09FE2-72C5-47A1-AD69-11605627ED75}">
            <xm:f>'FX Card'!$F$1=12</xm:f>
            <x14:dxf>
              <numFmt numFmtId="180" formatCode="\R\p\ #,##0.00"/>
            </x14:dxf>
          </x14:cfRule>
          <x14:cfRule type="expression" priority="690" id="{141CB7BE-88A4-4DCD-8E60-BA4537AEAECC}">
            <xm:f>'FX Card'!$F$1=11</xm:f>
            <x14:dxf>
              <numFmt numFmtId="198" formatCode="\H\K\ &quot;$&quot;\ #,##0.00"/>
            </x14:dxf>
          </x14:cfRule>
          <x14:cfRule type="expression" priority="691" id="{61ACB5D0-D135-4062-B9F0-7CDF5CADD8E3}">
            <xm:f>'FX Card'!$F$1=10</xm:f>
            <x14:dxf>
              <numFmt numFmtId="179" formatCode="[$£-809]#,##0.00"/>
            </x14:dxf>
          </x14:cfRule>
          <x14:cfRule type="expression" priority="692" id="{2531492B-043A-41B0-B6E9-7788D8559EF9}">
            <xm:f>'FX Card'!$F$1=9</xm:f>
            <x14:dxf>
              <numFmt numFmtId="178" formatCode="[$€-2]\ #,##0.00"/>
            </x14:dxf>
          </x14:cfRule>
          <x14:cfRule type="expression" priority="693" id="{5BC84706-5686-4898-BDBB-224CDDA29A23}">
            <xm:f>'FX Card'!$F$1=8</xm:f>
            <x14:dxf>
              <numFmt numFmtId="177" formatCode="\k\r\ #,##0.00"/>
            </x14:dxf>
          </x14:cfRule>
          <x14:cfRule type="expression" priority="694" id="{D3681887-680C-4356-AB19-7299B3E70B3B}">
            <xm:f>'FX Card'!$F$1=7</xm:f>
            <x14:dxf>
              <numFmt numFmtId="176" formatCode="[$¥-804]#,##0.00"/>
            </x14:dxf>
          </x14:cfRule>
          <x14:cfRule type="expression" priority="695" id="{DF61A8AB-DBB3-4EB1-B7F1-FC11A173C084}">
            <xm:f>'FX Card'!$F$1=6</xm:f>
            <x14:dxf>
              <numFmt numFmtId="175" formatCode="\F\r\ #,##0.00"/>
            </x14:dxf>
          </x14:cfRule>
          <x14:cfRule type="expression" priority="696" id="{70E5B143-9C20-4130-9EF9-1F9B64692166}">
            <xm:f>'FX Card'!$F$1=5</xm:f>
            <x14:dxf>
              <numFmt numFmtId="174" formatCode="\C\A\ &quot;$&quot;\ #,##0.00"/>
            </x14:dxf>
          </x14:cfRule>
          <x14:cfRule type="expression" priority="697" id="{C5537AFD-1AE5-4129-BF3B-F611513E64CD}">
            <xm:f>'FX Card'!$F$1=4</xm:f>
            <x14:dxf>
              <numFmt numFmtId="196" formatCode="[$R$-416]\ #,##0.00"/>
            </x14:dxf>
          </x14:cfRule>
          <x14:cfRule type="expression" priority="698" id="{E6DC8B26-C54C-49AB-8ABD-12E095C4B07F}">
            <xm:f>'FX Card'!$F$1=3</xm:f>
            <x14:dxf>
              <numFmt numFmtId="173" formatCode="\A\U\ &quot;$&quot;\ #,##0.00"/>
            </x14:dxf>
          </x14:cfRule>
          <x14:cfRule type="expression" priority="699" id="{619CBCB7-97FA-4AE2-A564-1E3C445BB1AE}">
            <xm:f>'FX Card'!$F$1=2</xm:f>
            <x14:dxf>
              <numFmt numFmtId="186" formatCode="\A\R\ &quot;$&quot;#,##0.00"/>
            </x14:dxf>
          </x14:cfRule>
          <x14:cfRule type="expression" priority="700" id="{0C08A6C0-6658-4473-B9F4-113FC4D7252F}">
            <xm:f>'FX Card'!$F$1=1</xm:f>
            <x14:dxf>
              <numFmt numFmtId="170"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7" formatCode="\R\ #,##0.00"/>
            </x14:dxf>
          </x14:cfRule>
          <x14:cfRule type="expression" priority="652" id="{A227F6E0-1116-4EB4-BBE7-81621FCD2D4D}">
            <xm:f>'https://d.docs.live.net/4522a5baa5daffb8/Documents/Azure/[Azure Calculator Indirect D_7.27.15.xlsm]FX Card'!#REF!=24</xm:f>
            <x14:dxf>
              <numFmt numFmtId="184" formatCode="\T\W\ &quot;$&quot;\ #,##0.00"/>
            </x14:dxf>
          </x14:cfRule>
          <x14:cfRule type="expression" priority="653" id="{45752F58-232D-4667-8E22-0670079A1554}">
            <xm:f>'https://d.docs.live.net/4522a5baa5daffb8/Documents/Azure/[Azure Calculator Indirect D_7.27.15.xlsm]FX Card'!#REF!=23</xm:f>
            <x14:dxf>
              <numFmt numFmtId="203" formatCode="#,##0.00\ [$₺-41F]"/>
            </x14:dxf>
          </x14:cfRule>
          <x14:cfRule type="expression" priority="654" id="{792E3F0A-581B-4F1A-9D54-D6309FA19129}">
            <xm:f>'https://d.docs.live.net/4522a5baa5daffb8/Documents/Azure/[Azure Calculator Indirect D_7.27.15.xlsm]FX Card'!#REF!=22</xm:f>
            <x14:dxf>
              <numFmt numFmtId="177" formatCode="\k\r\ #,##0.00"/>
            </x14:dxf>
          </x14:cfRule>
          <x14:cfRule type="expression" priority="655" id="{4E201E6D-445A-420E-9EB5-CC78C3EE0923}">
            <xm:f>'https://d.docs.live.net/4522a5baa5daffb8/Documents/Azure/[Azure Calculator Indirect D_7.27.15.xlsm]FX Card'!#REF!=21</xm:f>
            <x14:dxf>
              <numFmt numFmtId="201" formatCode="\﷼\ #,##0.000"/>
            </x14:dxf>
          </x14:cfRule>
          <x14:cfRule type="expression" priority="656" id="{07C81384-6E6D-4293-8E03-831FEBD28179}">
            <xm:f>'https://d.docs.live.net/4522a5baa5daffb8/Documents/Azure/[Azure Calculator Indirect D_7.27.15.xlsm]FX Card'!#REF!=20</xm:f>
            <x14:dxf>
              <numFmt numFmtId="185" formatCode="\р\у\б\ #,##0.00"/>
            </x14:dxf>
          </x14:cfRule>
          <x14:cfRule type="expression" priority="657" id="{B5A6E71B-8DD9-4FB8-8019-6CD2FF8002D8}">
            <xm:f>'https://d.docs.live.net/4522a5baa5daffb8/Documents/Azure/[Azure Calculator Indirect D_7.27.15.xlsm]FX Card'!#REF!=19</xm:f>
            <x14:dxf>
              <numFmt numFmtId="200" formatCode="\M\X\ &quot;$&quot;\ #,##0.00"/>
            </x14:dxf>
          </x14:cfRule>
          <x14:cfRule type="expression" priority="658" id="{45B0D84B-3EEE-44BD-AC44-3C88D88D4E53}">
            <xm:f>'https://d.docs.live.net/4522a5baa5daffb8/Documents/Azure/[Azure Calculator Indirect D_7.27.15.xlsm]FX Card'!#REF!=18</xm:f>
            <x14:dxf>
              <numFmt numFmtId="199" formatCode="[$RM-43E]#,##0.00"/>
            </x14:dxf>
          </x14:cfRule>
          <x14:cfRule type="expression" priority="659" id="{4D527B27-495E-45C2-BFED-58C92A425B0E}">
            <xm:f>'https://d.docs.live.net/4522a5baa5daffb8/Documents/Azure/[Azure Calculator Indirect D_7.27.15.xlsm]FX Card'!#REF!=17</xm:f>
            <x14:dxf>
              <numFmt numFmtId="202" formatCode="\N\Z\ &quot;$&quot;\ #,##0.00"/>
            </x14:dxf>
          </x14:cfRule>
          <x14:cfRule type="expression" priority="660" id="{CA9D043E-3A73-462C-978B-ACB35FEC5396}">
            <xm:f>'https://d.docs.live.net/4522a5baa5daffb8/Documents/Azure/[Azure Calculator Indirect D_7.27.15.xlsm]FX Card'!#REF!=16</xm:f>
            <x14:dxf>
              <numFmt numFmtId="177" formatCode="\k\r\ #,##0.00"/>
            </x14:dxf>
          </x14:cfRule>
          <x14:cfRule type="expression" priority="661" id="{7C858375-556C-468E-A171-455B31571303}">
            <xm:f>'https://d.docs.live.net/4522a5baa5daffb8/Documents/Azure/[Azure Calculator Indirect D_7.27.15.xlsm]FX Card'!#REF!=15</xm:f>
            <x14:dxf>
              <numFmt numFmtId="183" formatCode="[$₩-412]#,##0.00"/>
            </x14:dxf>
          </x14:cfRule>
          <x14:cfRule type="expression" priority="662" id="{58A9F108-F43F-4582-BC45-1123518AA60C}">
            <xm:f>'https://d.docs.live.net/4522a5baa5daffb8/Documents/Azure/[Azure Calculator Indirect D_7.27.15.xlsm]FX Card'!#REF!=14</xm:f>
            <x14:dxf>
              <numFmt numFmtId="182" formatCode="[$¥-411]#,##0.00"/>
            </x14:dxf>
          </x14:cfRule>
          <x14:cfRule type="expression" priority="663" id="{E01C4E12-3BE8-4669-9D51-D28C07D86884}">
            <xm:f>'https://d.docs.live.net/4522a5baa5daffb8/Documents/Azure/[Azure Calculator Indirect D_7.27.15.xlsm]FX Card'!#REF!=13</xm:f>
            <x14:dxf>
              <numFmt numFmtId="211" formatCode="[$₹-445]\ #,##0.00"/>
            </x14:dxf>
          </x14:cfRule>
          <x14:cfRule type="expression" priority="664" id="{7AE68A43-AC2B-4B4C-9A18-1658DEB0D69F}">
            <xm:f>'https://d.docs.live.net/4522a5baa5daffb8/Documents/Azure/[Azure Calculator Indirect D_7.27.15.xlsm]FX Card'!#REF!=12</xm:f>
            <x14:dxf>
              <numFmt numFmtId="180" formatCode="\R\p\ #,##0.00"/>
            </x14:dxf>
          </x14:cfRule>
          <x14:cfRule type="expression" priority="665" id="{F1477F23-BD7F-436A-83C3-CFE2F707893F}">
            <xm:f>'https://d.docs.live.net/4522a5baa5daffb8/Documents/Azure/[Azure Calculator Indirect D_7.27.15.xlsm]FX Card'!#REF!=11</xm:f>
            <x14:dxf>
              <numFmt numFmtId="198" formatCode="\H\K\ &quot;$&quot;\ #,##0.00"/>
            </x14:dxf>
          </x14:cfRule>
          <x14:cfRule type="expression" priority="666" id="{96DF8B31-50E5-4ECD-AE66-7AFA00D8569F}">
            <xm:f>'https://d.docs.live.net/4522a5baa5daffb8/Documents/Azure/[Azure Calculator Indirect D_7.27.15.xlsm]FX Card'!#REF!=10</xm:f>
            <x14:dxf>
              <numFmt numFmtId="179" formatCode="[$£-809]#,##0.00"/>
            </x14:dxf>
          </x14:cfRule>
          <x14:cfRule type="expression" priority="667" id="{8861578C-6B22-44C9-96C5-FE15DD3774DB}">
            <xm:f>'https://d.docs.live.net/4522a5baa5daffb8/Documents/Azure/[Azure Calculator Indirect D_7.27.15.xlsm]FX Card'!#REF!=9</xm:f>
            <x14:dxf>
              <numFmt numFmtId="178" formatCode="[$€-2]\ #,##0.00"/>
            </x14:dxf>
          </x14:cfRule>
          <x14:cfRule type="expression" priority="668" id="{3C2BF580-6422-4B84-9CF9-28D01683598D}">
            <xm:f>'https://d.docs.live.net/4522a5baa5daffb8/Documents/Azure/[Azure Calculator Indirect D_7.27.15.xlsm]FX Card'!#REF!=8</xm:f>
            <x14:dxf>
              <numFmt numFmtId="177" formatCode="\k\r\ #,##0.00"/>
            </x14:dxf>
          </x14:cfRule>
          <x14:cfRule type="expression" priority="669" id="{B2F1E5F4-6F02-4B0F-A6D3-70AC88A637C3}">
            <xm:f>'https://d.docs.live.net/4522a5baa5daffb8/Documents/Azure/[Azure Calculator Indirect D_7.27.15.xlsm]FX Card'!#REF!=7</xm:f>
            <x14:dxf>
              <numFmt numFmtId="176" formatCode="[$¥-804]#,##0.00"/>
            </x14:dxf>
          </x14:cfRule>
          <x14:cfRule type="expression" priority="670" id="{DD573CF5-A97B-4652-A6DD-B1222831456F}">
            <xm:f>'https://d.docs.live.net/4522a5baa5daffb8/Documents/Azure/[Azure Calculator Indirect D_7.27.15.xlsm]FX Card'!#REF!=6</xm:f>
            <x14:dxf>
              <numFmt numFmtId="175" formatCode="\F\r\ #,##0.00"/>
            </x14:dxf>
          </x14:cfRule>
          <x14:cfRule type="expression" priority="671" id="{CE0650B1-D253-4400-A066-B2DD5C1A53FB}">
            <xm:f>'https://d.docs.live.net/4522a5baa5daffb8/Documents/Azure/[Azure Calculator Indirect D_7.27.15.xlsm]FX Card'!#REF!=5</xm:f>
            <x14:dxf>
              <numFmt numFmtId="174" formatCode="\C\A\ &quot;$&quot;\ #,##0.00"/>
            </x14:dxf>
          </x14:cfRule>
          <x14:cfRule type="expression" priority="672" id="{2AB2398A-F054-4D0D-B0B4-7A61D7B7DC44}">
            <xm:f>'https://d.docs.live.net/4522a5baa5daffb8/Documents/Azure/[Azure Calculator Indirect D_7.27.15.xlsm]FX Card'!#REF!=4</xm:f>
            <x14:dxf>
              <numFmt numFmtId="196" formatCode="[$R$-416]\ #,##0.00"/>
            </x14:dxf>
          </x14:cfRule>
          <x14:cfRule type="expression" priority="673" id="{2F6FBFF5-E385-4AE7-A03E-E34F3D1D763B}">
            <xm:f>'https://d.docs.live.net/4522a5baa5daffb8/Documents/Azure/[Azure Calculator Indirect D_7.27.15.xlsm]FX Card'!#REF!=3</xm:f>
            <x14:dxf>
              <numFmt numFmtId="173" formatCode="\A\U\ &quot;$&quot;\ #,##0.00"/>
            </x14:dxf>
          </x14:cfRule>
          <x14:cfRule type="expression" priority="674" id="{FC66C496-249E-434D-88A4-1BA66900F5EB}">
            <xm:f>'https://d.docs.live.net/4522a5baa5daffb8/Documents/Azure/[Azure Calculator Indirect D_7.27.15.xlsm]FX Card'!#REF!=2</xm:f>
            <x14:dxf>
              <numFmt numFmtId="186" formatCode="\A\R\ &quot;$&quot;#,##0.00"/>
            </x14:dxf>
          </x14:cfRule>
          <x14:cfRule type="expression" priority="675" id="{B550FD8A-E4A9-4E8F-8126-58EF42A0CD1F}">
            <xm:f>'https://d.docs.live.net/4522a5baa5daffb8/Documents/Azure/[Azure Calculator Indirect D_7.27.15.xlsm]FX Card'!#REF!=1</xm:f>
            <x14:dxf>
              <numFmt numFmtId="170"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7" formatCode="\R\ #,##0.00"/>
            </x14:dxf>
          </x14:cfRule>
          <x14:cfRule type="expression" priority="627" id="{77E592EE-63C3-420A-B208-E9538872FFBC}">
            <xm:f>'https://d.docs.live.net/4522a5baa5daffb8/Documents/Azure/[Azure Calculator Indirect D_7.27.15.xlsm]FX Card'!#REF!=24</xm:f>
            <x14:dxf>
              <numFmt numFmtId="184" formatCode="\T\W\ &quot;$&quot;\ #,##0.00"/>
            </x14:dxf>
          </x14:cfRule>
          <x14:cfRule type="expression" priority="628" id="{ABFDD4FB-FEF5-473A-8FC8-1A7C71076438}">
            <xm:f>'https://d.docs.live.net/4522a5baa5daffb8/Documents/Azure/[Azure Calculator Indirect D_7.27.15.xlsm]FX Card'!#REF!=23</xm:f>
            <x14:dxf>
              <numFmt numFmtId="203" formatCode="#,##0.00\ [$₺-41F]"/>
            </x14:dxf>
          </x14:cfRule>
          <x14:cfRule type="expression" priority="629" id="{5D21CE98-09FB-4592-AB49-028CE002B1CE}">
            <xm:f>'https://d.docs.live.net/4522a5baa5daffb8/Documents/Azure/[Azure Calculator Indirect D_7.27.15.xlsm]FX Card'!#REF!=22</xm:f>
            <x14:dxf>
              <numFmt numFmtId="177" formatCode="\k\r\ #,##0.00"/>
            </x14:dxf>
          </x14:cfRule>
          <x14:cfRule type="expression" priority="630" id="{B62CDBE5-8365-41DD-933B-5C7391F0F343}">
            <xm:f>'https://d.docs.live.net/4522a5baa5daffb8/Documents/Azure/[Azure Calculator Indirect D_7.27.15.xlsm]FX Card'!#REF!=21</xm:f>
            <x14:dxf>
              <numFmt numFmtId="201" formatCode="\﷼\ #,##0.000"/>
            </x14:dxf>
          </x14:cfRule>
          <x14:cfRule type="expression" priority="631" id="{BD7775F1-80CB-444A-9C8A-2100BEBFDBBD}">
            <xm:f>'https://d.docs.live.net/4522a5baa5daffb8/Documents/Azure/[Azure Calculator Indirect D_7.27.15.xlsm]FX Card'!#REF!=20</xm:f>
            <x14:dxf>
              <numFmt numFmtId="185" formatCode="\р\у\б\ #,##0.00"/>
            </x14:dxf>
          </x14:cfRule>
          <x14:cfRule type="expression" priority="632" id="{4E982095-7D4E-414E-BCD0-85FACD384B85}">
            <xm:f>'https://d.docs.live.net/4522a5baa5daffb8/Documents/Azure/[Azure Calculator Indirect D_7.27.15.xlsm]FX Card'!#REF!=19</xm:f>
            <x14:dxf>
              <numFmt numFmtId="200" formatCode="\M\X\ &quot;$&quot;\ #,##0.00"/>
            </x14:dxf>
          </x14:cfRule>
          <x14:cfRule type="expression" priority="633" id="{100E5EC4-C02E-4C81-A573-31DF81322FE7}">
            <xm:f>'https://d.docs.live.net/4522a5baa5daffb8/Documents/Azure/[Azure Calculator Indirect D_7.27.15.xlsm]FX Card'!#REF!=18</xm:f>
            <x14:dxf>
              <numFmt numFmtId="199" formatCode="[$RM-43E]#,##0.00"/>
            </x14:dxf>
          </x14:cfRule>
          <x14:cfRule type="expression" priority="634" id="{14788D44-61C7-4456-A83F-421D6E67D466}">
            <xm:f>'https://d.docs.live.net/4522a5baa5daffb8/Documents/Azure/[Azure Calculator Indirect D_7.27.15.xlsm]FX Card'!#REF!=17</xm:f>
            <x14:dxf>
              <numFmt numFmtId="202" formatCode="\N\Z\ &quot;$&quot;\ #,##0.00"/>
            </x14:dxf>
          </x14:cfRule>
          <x14:cfRule type="expression" priority="635" id="{BA3F6C29-EA27-4EA7-9623-A056AEA2814B}">
            <xm:f>'https://d.docs.live.net/4522a5baa5daffb8/Documents/Azure/[Azure Calculator Indirect D_7.27.15.xlsm]FX Card'!#REF!=16</xm:f>
            <x14:dxf>
              <numFmt numFmtId="177" formatCode="\k\r\ #,##0.00"/>
            </x14:dxf>
          </x14:cfRule>
          <x14:cfRule type="expression" priority="636" id="{46265AC6-F515-40CF-8A9B-7C6F679D7044}">
            <xm:f>'https://d.docs.live.net/4522a5baa5daffb8/Documents/Azure/[Azure Calculator Indirect D_7.27.15.xlsm]FX Card'!#REF!=15</xm:f>
            <x14:dxf>
              <numFmt numFmtId="183" formatCode="[$₩-412]#,##0.00"/>
            </x14:dxf>
          </x14:cfRule>
          <x14:cfRule type="expression" priority="637" id="{D68A3D2B-426C-4B32-98C6-DC11D2C2BB59}">
            <xm:f>'https://d.docs.live.net/4522a5baa5daffb8/Documents/Azure/[Azure Calculator Indirect D_7.27.15.xlsm]FX Card'!#REF!=14</xm:f>
            <x14:dxf>
              <numFmt numFmtId="182" formatCode="[$¥-411]#,##0.00"/>
            </x14:dxf>
          </x14:cfRule>
          <x14:cfRule type="expression" priority="638" id="{E851BF1C-CDB8-4178-A25A-6F54D69AA82D}">
            <xm:f>'https://d.docs.live.net/4522a5baa5daffb8/Documents/Azure/[Azure Calculator Indirect D_7.27.15.xlsm]FX Card'!#REF!=13</xm:f>
            <x14:dxf>
              <numFmt numFmtId="211" formatCode="[$₹-445]\ #,##0.00"/>
            </x14:dxf>
          </x14:cfRule>
          <x14:cfRule type="expression" priority="639" id="{3F22AE17-0C81-4A44-91A0-E50456241F3B}">
            <xm:f>'https://d.docs.live.net/4522a5baa5daffb8/Documents/Azure/[Azure Calculator Indirect D_7.27.15.xlsm]FX Card'!#REF!=12</xm:f>
            <x14:dxf>
              <numFmt numFmtId="180" formatCode="\R\p\ #,##0.00"/>
            </x14:dxf>
          </x14:cfRule>
          <x14:cfRule type="expression" priority="640" id="{353C3CA7-1AA8-474C-B137-2D0745637853}">
            <xm:f>'https://d.docs.live.net/4522a5baa5daffb8/Documents/Azure/[Azure Calculator Indirect D_7.27.15.xlsm]FX Card'!#REF!=11</xm:f>
            <x14:dxf>
              <numFmt numFmtId="198" formatCode="\H\K\ &quot;$&quot;\ #,##0.00"/>
            </x14:dxf>
          </x14:cfRule>
          <x14:cfRule type="expression" priority="641" id="{368484C0-3571-4910-B3D3-C778ACEAE1C0}">
            <xm:f>'https://d.docs.live.net/4522a5baa5daffb8/Documents/Azure/[Azure Calculator Indirect D_7.27.15.xlsm]FX Card'!#REF!=10</xm:f>
            <x14:dxf>
              <numFmt numFmtId="179" formatCode="[$£-809]#,##0.00"/>
            </x14:dxf>
          </x14:cfRule>
          <x14:cfRule type="expression" priority="642" id="{B232402A-55E1-47CC-9941-03FA8FB5F4EB}">
            <xm:f>'https://d.docs.live.net/4522a5baa5daffb8/Documents/Azure/[Azure Calculator Indirect D_7.27.15.xlsm]FX Card'!#REF!=9</xm:f>
            <x14:dxf>
              <numFmt numFmtId="178" formatCode="[$€-2]\ #,##0.00"/>
            </x14:dxf>
          </x14:cfRule>
          <x14:cfRule type="expression" priority="643" id="{A881071B-5280-4D07-BDD7-C82924B4B809}">
            <xm:f>'https://d.docs.live.net/4522a5baa5daffb8/Documents/Azure/[Azure Calculator Indirect D_7.27.15.xlsm]FX Card'!#REF!=8</xm:f>
            <x14:dxf>
              <numFmt numFmtId="177" formatCode="\k\r\ #,##0.00"/>
            </x14:dxf>
          </x14:cfRule>
          <x14:cfRule type="expression" priority="644" id="{DD352BB2-F1F8-4B9F-ADF7-FA49924BDE31}">
            <xm:f>'https://d.docs.live.net/4522a5baa5daffb8/Documents/Azure/[Azure Calculator Indirect D_7.27.15.xlsm]FX Card'!#REF!=7</xm:f>
            <x14:dxf>
              <numFmt numFmtId="176" formatCode="[$¥-804]#,##0.00"/>
            </x14:dxf>
          </x14:cfRule>
          <x14:cfRule type="expression" priority="645" id="{C87D81E8-4357-4C66-B107-6F7F4D7BAEA0}">
            <xm:f>'https://d.docs.live.net/4522a5baa5daffb8/Documents/Azure/[Azure Calculator Indirect D_7.27.15.xlsm]FX Card'!#REF!=6</xm:f>
            <x14:dxf>
              <numFmt numFmtId="175" formatCode="\F\r\ #,##0.00"/>
            </x14:dxf>
          </x14:cfRule>
          <x14:cfRule type="expression" priority="646" id="{0A57C258-1486-477A-BE69-696BE2D9C70F}">
            <xm:f>'https://d.docs.live.net/4522a5baa5daffb8/Documents/Azure/[Azure Calculator Indirect D_7.27.15.xlsm]FX Card'!#REF!=5</xm:f>
            <x14:dxf>
              <numFmt numFmtId="174" formatCode="\C\A\ &quot;$&quot;\ #,##0.00"/>
            </x14:dxf>
          </x14:cfRule>
          <x14:cfRule type="expression" priority="647" id="{B6A870C9-FDE3-4152-BF43-F569DEAE7E05}">
            <xm:f>'https://d.docs.live.net/4522a5baa5daffb8/Documents/Azure/[Azure Calculator Indirect D_7.27.15.xlsm]FX Card'!#REF!=4</xm:f>
            <x14:dxf>
              <numFmt numFmtId="196" formatCode="[$R$-416]\ #,##0.00"/>
            </x14:dxf>
          </x14:cfRule>
          <x14:cfRule type="expression" priority="648" id="{F8FB0740-83A4-4D8A-8252-E5F1F4CD963A}">
            <xm:f>'https://d.docs.live.net/4522a5baa5daffb8/Documents/Azure/[Azure Calculator Indirect D_7.27.15.xlsm]FX Card'!#REF!=3</xm:f>
            <x14:dxf>
              <numFmt numFmtId="173" formatCode="\A\U\ &quot;$&quot;\ #,##0.00"/>
            </x14:dxf>
          </x14:cfRule>
          <x14:cfRule type="expression" priority="649" id="{199D6FD7-34B5-426C-90CF-DAE16300EAA7}">
            <xm:f>'https://d.docs.live.net/4522a5baa5daffb8/Documents/Azure/[Azure Calculator Indirect D_7.27.15.xlsm]FX Card'!#REF!=2</xm:f>
            <x14:dxf>
              <numFmt numFmtId="186" formatCode="\A\R\ &quot;$&quot;#,##0.00"/>
            </x14:dxf>
          </x14:cfRule>
          <x14:cfRule type="expression" priority="650" id="{FFA32F18-3AED-489D-9A2D-3F1D68B8D828}">
            <xm:f>'https://d.docs.live.net/4522a5baa5daffb8/Documents/Azure/[Azure Calculator Indirect D_7.27.15.xlsm]FX Card'!#REF!=1</xm:f>
            <x14:dxf>
              <numFmt numFmtId="170" formatCode="&quot;$&quot;#,##0.00"/>
            </x14:dxf>
          </x14:cfRule>
          <xm:sqref>AS831:BA844</xm:sqref>
        </x14:conditionalFormatting>
        <x14:conditionalFormatting xmlns:xm="http://schemas.microsoft.com/office/excel/2006/main">
          <x14:cfRule type="expression" priority="526" id="{45D4CD49-E0AE-419D-8EB9-4CEB946DAC46}">
            <xm:f>'FX Card'!$F$1=25</xm:f>
            <x14:dxf>
              <numFmt numFmtId="187" formatCode="\R\ #,##0.00"/>
            </x14:dxf>
          </x14:cfRule>
          <x14:cfRule type="expression" priority="527" id="{9CF2F05C-4C1C-4EC7-AFFC-84C32759E4F2}">
            <xm:f>'FX Card'!$F$1=24</xm:f>
            <x14:dxf>
              <numFmt numFmtId="184" formatCode="\T\W\ &quot;$&quot;\ #,##0.00"/>
            </x14:dxf>
          </x14:cfRule>
          <x14:cfRule type="expression" priority="528" id="{AF5B0608-5841-4C34-B34F-4C38BBF67F37}">
            <xm:f>'FX Card'!$F$1=23</xm:f>
            <x14:dxf>
              <numFmt numFmtId="203" formatCode="#,##0.00\ [$₺-41F]"/>
            </x14:dxf>
          </x14:cfRule>
          <x14:cfRule type="expression" priority="529" id="{C9C3F48B-30F4-4145-BD85-3AE12B05BAE0}">
            <xm:f>'FX Card'!$F$1=22</xm:f>
            <x14:dxf>
              <numFmt numFmtId="177" formatCode="\k\r\ #,##0.00"/>
            </x14:dxf>
          </x14:cfRule>
          <x14:cfRule type="expression" priority="530" id="{B694F08F-C27C-4B40-90A4-542E69747494}">
            <xm:f>'FX Card'!$F$1=21</xm:f>
            <x14:dxf>
              <numFmt numFmtId="201" formatCode="\﷼\ #,##0.000"/>
            </x14:dxf>
          </x14:cfRule>
          <x14:cfRule type="expression" priority="531" id="{69D3FDCB-AD15-472D-9214-47439519098C}">
            <xm:f>'FX Card'!$F$1=20</xm:f>
            <x14:dxf>
              <numFmt numFmtId="185" formatCode="\р\у\б\ #,##0.00"/>
            </x14:dxf>
          </x14:cfRule>
          <x14:cfRule type="expression" priority="532" id="{C2D48892-5118-4C6F-B90E-E0DB77904F84}">
            <xm:f>'FX Card'!$F$1=19</xm:f>
            <x14:dxf>
              <numFmt numFmtId="200" formatCode="\M\X\ &quot;$&quot;\ #,##0.00"/>
            </x14:dxf>
          </x14:cfRule>
          <x14:cfRule type="expression" priority="533" id="{1296896F-2485-4251-BC50-E14E7CCF9DFF}">
            <xm:f>'FX Card'!$F$1=18</xm:f>
            <x14:dxf>
              <numFmt numFmtId="199" formatCode="[$RM-43E]#,##0.00"/>
            </x14:dxf>
          </x14:cfRule>
          <x14:cfRule type="expression" priority="534" id="{760AD0EF-DADF-447F-B996-025BA50D4681}">
            <xm:f>'FX Card'!$F$1=17</xm:f>
            <x14:dxf>
              <numFmt numFmtId="202" formatCode="\N\Z\ &quot;$&quot;\ #,##0.00"/>
            </x14:dxf>
          </x14:cfRule>
          <x14:cfRule type="expression" priority="535" id="{CDEA7F8F-0C2C-4EDE-88CC-B8A58BC45C77}">
            <xm:f>'FX Card'!$F$1=16</xm:f>
            <x14:dxf>
              <numFmt numFmtId="177" formatCode="\k\r\ #,##0.00"/>
            </x14:dxf>
          </x14:cfRule>
          <x14:cfRule type="expression" priority="536" id="{9E2031DA-4AE7-44E3-8CFE-72426176147A}">
            <xm:f>'FX Card'!$F$1=15</xm:f>
            <x14:dxf>
              <numFmt numFmtId="183" formatCode="[$₩-412]#,##0.00"/>
            </x14:dxf>
          </x14:cfRule>
          <x14:cfRule type="expression" priority="537" id="{F4DF5530-863E-42FC-9CF1-6A570CD3209F}">
            <xm:f>'FX Card'!$F$1=14</xm:f>
            <x14:dxf>
              <numFmt numFmtId="182" formatCode="[$¥-411]#,##0.00"/>
            </x14:dxf>
          </x14:cfRule>
          <x14:cfRule type="expression" priority="538" id="{7B40FE12-4B79-4039-A6A4-DBE38B13F3C6}">
            <xm:f>'FX Card'!$F$1=13</xm:f>
            <x14:dxf>
              <numFmt numFmtId="211" formatCode="[$₹-445]\ #,##0.00"/>
            </x14:dxf>
          </x14:cfRule>
          <x14:cfRule type="expression" priority="539" id="{EC4BE4C1-9F8C-482D-967B-44ECB80352B8}">
            <xm:f>'FX Card'!$F$1=12</xm:f>
            <x14:dxf>
              <numFmt numFmtId="180" formatCode="\R\p\ #,##0.00"/>
            </x14:dxf>
          </x14:cfRule>
          <x14:cfRule type="expression" priority="540" id="{9463EED0-6EB9-480E-A2B2-CAD3D539D4EB}">
            <xm:f>'FX Card'!$F$1=11</xm:f>
            <x14:dxf>
              <numFmt numFmtId="198" formatCode="\H\K\ &quot;$&quot;\ #,##0.00"/>
            </x14:dxf>
          </x14:cfRule>
          <x14:cfRule type="expression" priority="541" id="{F2AB7EE5-33AE-45B3-A0A4-3124BBCB7458}">
            <xm:f>'FX Card'!$F$1=10</xm:f>
            <x14:dxf>
              <numFmt numFmtId="179" formatCode="[$£-809]#,##0.00"/>
            </x14:dxf>
          </x14:cfRule>
          <x14:cfRule type="expression" priority="542" id="{425127D0-9786-4184-84A6-BECEE633AA67}">
            <xm:f>'FX Card'!$F$1=9</xm:f>
            <x14:dxf>
              <numFmt numFmtId="178" formatCode="[$€-2]\ #,##0.00"/>
            </x14:dxf>
          </x14:cfRule>
          <x14:cfRule type="expression" priority="543" id="{560D2448-8D6F-4C0B-9D84-8734D293C3CC}">
            <xm:f>'FX Card'!$F$1=8</xm:f>
            <x14:dxf>
              <numFmt numFmtId="177" formatCode="\k\r\ #,##0.00"/>
            </x14:dxf>
          </x14:cfRule>
          <x14:cfRule type="expression" priority="544" id="{67B4A43F-6690-4FC7-8C75-180B65B0FE84}">
            <xm:f>'FX Card'!$F$1=7</xm:f>
            <x14:dxf>
              <numFmt numFmtId="176" formatCode="[$¥-804]#,##0.00"/>
            </x14:dxf>
          </x14:cfRule>
          <x14:cfRule type="expression" priority="545" id="{DFD6464F-9A54-4EEC-AAF2-12D79127FA25}">
            <xm:f>'FX Card'!$F$1=6</xm:f>
            <x14:dxf>
              <numFmt numFmtId="175" formatCode="\F\r\ #,##0.00"/>
            </x14:dxf>
          </x14:cfRule>
          <x14:cfRule type="expression" priority="546" id="{ADD2117A-3BC9-4F2B-9A4B-ECE49A3B47C6}">
            <xm:f>'FX Card'!$F$1=5</xm:f>
            <x14:dxf>
              <numFmt numFmtId="174" formatCode="\C\A\ &quot;$&quot;\ #,##0.00"/>
            </x14:dxf>
          </x14:cfRule>
          <x14:cfRule type="expression" priority="547" id="{B436C009-5593-4D78-9C98-2759A04B1482}">
            <xm:f>'FX Card'!$F$1=4</xm:f>
            <x14:dxf>
              <numFmt numFmtId="196" formatCode="[$R$-416]\ #,##0.00"/>
            </x14:dxf>
          </x14:cfRule>
          <x14:cfRule type="expression" priority="548" id="{FE9BD8F8-3FC9-4BD2-802D-1BB5543F9320}">
            <xm:f>'FX Card'!$F$1=3</xm:f>
            <x14:dxf>
              <numFmt numFmtId="173" formatCode="\A\U\ &quot;$&quot;\ #,##0.00"/>
            </x14:dxf>
          </x14:cfRule>
          <x14:cfRule type="expression" priority="549" id="{1EDFFC5B-393C-47B8-8A9A-973995705C6D}">
            <xm:f>'FX Card'!$F$1=2</xm:f>
            <x14:dxf>
              <numFmt numFmtId="186" formatCode="\A\R\ &quot;$&quot;#,##0.00"/>
            </x14:dxf>
          </x14:cfRule>
          <x14:cfRule type="expression" priority="550" id="{5154999D-A696-4316-BD7A-A132292A98CE}">
            <xm:f>'FX Card'!$F$1=1</xm:f>
            <x14:dxf>
              <numFmt numFmtId="170" formatCode="&quot;$&quot;#,##0.00"/>
            </x14:dxf>
          </x14:cfRule>
          <xm:sqref>AX598:BA598</xm:sqref>
        </x14:conditionalFormatting>
        <x14:conditionalFormatting xmlns:xm="http://schemas.microsoft.com/office/excel/2006/main">
          <x14:cfRule type="expression" priority="601" id="{47159621-3C57-4873-8E1E-9E300BE1AF82}">
            <xm:f>'FX Card'!$F$1=25</xm:f>
            <x14:dxf>
              <numFmt numFmtId="187" formatCode="\R\ #,##0.00"/>
            </x14:dxf>
          </x14:cfRule>
          <x14:cfRule type="expression" priority="602" id="{E3E0177A-388B-43E3-8AEE-BC02E539FA54}">
            <xm:f>'FX Card'!$F$1=24</xm:f>
            <x14:dxf>
              <numFmt numFmtId="184" formatCode="\T\W\ &quot;$&quot;\ #,##0.00"/>
            </x14:dxf>
          </x14:cfRule>
          <x14:cfRule type="expression" priority="603" id="{882C367A-AB6F-4962-BAAB-56B358C6DDF1}">
            <xm:f>'FX Card'!$F$1=23</xm:f>
            <x14:dxf>
              <numFmt numFmtId="203" formatCode="#,##0.00\ [$₺-41F]"/>
            </x14:dxf>
          </x14:cfRule>
          <x14:cfRule type="expression" priority="604" id="{973921A8-CF8B-4B3B-A528-E89A1DD7F7CD}">
            <xm:f>'FX Card'!$F$1=22</xm:f>
            <x14:dxf>
              <numFmt numFmtId="177" formatCode="\k\r\ #,##0.00"/>
            </x14:dxf>
          </x14:cfRule>
          <x14:cfRule type="expression" priority="605" id="{F9C41605-BB8C-4338-844F-92B8A903D1BF}">
            <xm:f>'FX Card'!$F$1=21</xm:f>
            <x14:dxf>
              <numFmt numFmtId="201" formatCode="\﷼\ #,##0.000"/>
            </x14:dxf>
          </x14:cfRule>
          <x14:cfRule type="expression" priority="606" id="{B6CE61D3-7EA7-4A42-BACD-D7D78F70F9D3}">
            <xm:f>'FX Card'!$F$1=20</xm:f>
            <x14:dxf>
              <numFmt numFmtId="185" formatCode="\р\у\б\ #,##0.00"/>
            </x14:dxf>
          </x14:cfRule>
          <x14:cfRule type="expression" priority="607" id="{F313864F-1D51-49C5-A832-D6E17C1E8670}">
            <xm:f>'FX Card'!$F$1=19</xm:f>
            <x14:dxf>
              <numFmt numFmtId="200" formatCode="\M\X\ &quot;$&quot;\ #,##0.00"/>
            </x14:dxf>
          </x14:cfRule>
          <x14:cfRule type="expression" priority="608" id="{DBBB2FE7-B298-4BF7-AD91-7FD7D9D63F8A}">
            <xm:f>'FX Card'!$F$1=18</xm:f>
            <x14:dxf>
              <numFmt numFmtId="199" formatCode="[$RM-43E]#,##0.00"/>
            </x14:dxf>
          </x14:cfRule>
          <x14:cfRule type="expression" priority="609" id="{A34120AE-21A6-4E29-AD49-D23BDCC4D763}">
            <xm:f>'FX Card'!$F$1=17</xm:f>
            <x14:dxf>
              <numFmt numFmtId="202" formatCode="\N\Z\ &quot;$&quot;\ #,##0.00"/>
            </x14:dxf>
          </x14:cfRule>
          <x14:cfRule type="expression" priority="610" id="{31DBCADC-8418-43D1-A854-2D67BCA92AAF}">
            <xm:f>'FX Card'!$F$1=16</xm:f>
            <x14:dxf>
              <numFmt numFmtId="177" formatCode="\k\r\ #,##0.00"/>
            </x14:dxf>
          </x14:cfRule>
          <x14:cfRule type="expression" priority="611" id="{F6EBF345-BBD3-4417-A401-BE738100260B}">
            <xm:f>'FX Card'!$F$1=15</xm:f>
            <x14:dxf>
              <numFmt numFmtId="183" formatCode="[$₩-412]#,##0.00"/>
            </x14:dxf>
          </x14:cfRule>
          <x14:cfRule type="expression" priority="612" id="{8A3B658B-1A98-40E6-8A9F-41FA041D9DC7}">
            <xm:f>'FX Card'!$F$1=14</xm:f>
            <x14:dxf>
              <numFmt numFmtId="182" formatCode="[$¥-411]#,##0.00"/>
            </x14:dxf>
          </x14:cfRule>
          <x14:cfRule type="expression" priority="613" id="{55E894F7-9E93-4800-843E-CC483FC3BCEF}">
            <xm:f>'FX Card'!$F$1=13</xm:f>
            <x14:dxf>
              <numFmt numFmtId="211" formatCode="[$₹-445]\ #,##0.00"/>
            </x14:dxf>
          </x14:cfRule>
          <x14:cfRule type="expression" priority="614" id="{58CD9417-4215-49E1-A32C-F6AFF493EAC0}">
            <xm:f>'FX Card'!$F$1=12</xm:f>
            <x14:dxf>
              <numFmt numFmtId="180" formatCode="\R\p\ #,##0.00"/>
            </x14:dxf>
          </x14:cfRule>
          <x14:cfRule type="expression" priority="615" id="{F7D7C455-AEC6-4318-AC61-8D0C41C82248}">
            <xm:f>'FX Card'!$F$1=11</xm:f>
            <x14:dxf>
              <numFmt numFmtId="198" formatCode="\H\K\ &quot;$&quot;\ #,##0.00"/>
            </x14:dxf>
          </x14:cfRule>
          <x14:cfRule type="expression" priority="616" id="{37C94A59-11E5-43CB-B21E-BF7938C6EC10}">
            <xm:f>'FX Card'!$F$1=10</xm:f>
            <x14:dxf>
              <numFmt numFmtId="179" formatCode="[$£-809]#,##0.00"/>
            </x14:dxf>
          </x14:cfRule>
          <x14:cfRule type="expression" priority="617" id="{42C70C4E-63D7-4695-B559-12C7185724EC}">
            <xm:f>'FX Card'!$F$1=9</xm:f>
            <x14:dxf>
              <numFmt numFmtId="178" formatCode="[$€-2]\ #,##0.00"/>
            </x14:dxf>
          </x14:cfRule>
          <x14:cfRule type="expression" priority="618" id="{7C336E88-D8E6-412A-A7DE-2E2530E722BC}">
            <xm:f>'FX Card'!$F$1=8</xm:f>
            <x14:dxf>
              <numFmt numFmtId="177" formatCode="\k\r\ #,##0.00"/>
            </x14:dxf>
          </x14:cfRule>
          <x14:cfRule type="expression" priority="619" id="{839F8EC6-39C4-4891-ADA5-A063AE70BBA6}">
            <xm:f>'FX Card'!$F$1=7</xm:f>
            <x14:dxf>
              <numFmt numFmtId="176" formatCode="[$¥-804]#,##0.00"/>
            </x14:dxf>
          </x14:cfRule>
          <x14:cfRule type="expression" priority="620" id="{81B8742B-B2E7-4F08-B79D-5D0CB80F86F9}">
            <xm:f>'FX Card'!$F$1=6</xm:f>
            <x14:dxf>
              <numFmt numFmtId="175" formatCode="\F\r\ #,##0.00"/>
            </x14:dxf>
          </x14:cfRule>
          <x14:cfRule type="expression" priority="621" id="{15D66261-4A29-48AB-8007-FC9A01E4ABB3}">
            <xm:f>'FX Card'!$F$1=5</xm:f>
            <x14:dxf>
              <numFmt numFmtId="174" formatCode="\C\A\ &quot;$&quot;\ #,##0.00"/>
            </x14:dxf>
          </x14:cfRule>
          <x14:cfRule type="expression" priority="622" id="{7363A888-CADF-4473-820C-D38FC9C2F086}">
            <xm:f>'FX Card'!$F$1=4</xm:f>
            <x14:dxf>
              <numFmt numFmtId="196" formatCode="[$R$-416]\ #,##0.00"/>
            </x14:dxf>
          </x14:cfRule>
          <x14:cfRule type="expression" priority="623" id="{29E4EAA0-9BA6-4976-836F-6CFCACAA3866}">
            <xm:f>'FX Card'!$F$1=3</xm:f>
            <x14:dxf>
              <numFmt numFmtId="173" formatCode="\A\U\ &quot;$&quot;\ #,##0.00"/>
            </x14:dxf>
          </x14:cfRule>
          <x14:cfRule type="expression" priority="624" id="{9A035A7C-37D3-4068-8B68-2634560CFA5A}">
            <xm:f>'FX Card'!$F$1=2</xm:f>
            <x14:dxf>
              <numFmt numFmtId="186" formatCode="\A\R\ &quot;$&quot;#,##0.00"/>
            </x14:dxf>
          </x14:cfRule>
          <x14:cfRule type="expression" priority="625" id="{C1617C26-92C6-4FD1-A087-07AFC0FDFB02}">
            <xm:f>'FX Card'!$F$1=1</xm:f>
            <x14:dxf>
              <numFmt numFmtId="170"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7" formatCode="\R\ #,##0.00"/>
            </x14:dxf>
          </x14:cfRule>
          <x14:cfRule type="expression" priority="552" id="{8A3AFB08-7EC1-485B-963C-2FFDF08606D8}">
            <xm:f>'FX Card'!$F$1=24</xm:f>
            <x14:dxf>
              <numFmt numFmtId="184" formatCode="\T\W\ &quot;$&quot;\ #,##0.00"/>
            </x14:dxf>
          </x14:cfRule>
          <x14:cfRule type="expression" priority="553" id="{90E9FE75-302B-4BE9-88DC-E2A3BD94E26E}">
            <xm:f>'FX Card'!$F$1=23</xm:f>
            <x14:dxf>
              <numFmt numFmtId="203" formatCode="#,##0.00\ [$₺-41F]"/>
            </x14:dxf>
          </x14:cfRule>
          <x14:cfRule type="expression" priority="554" id="{3FD2CA4F-3643-4190-9D3B-1DC30DBB27C8}">
            <xm:f>'FX Card'!$F$1=22</xm:f>
            <x14:dxf>
              <numFmt numFmtId="177" formatCode="\k\r\ #,##0.00"/>
            </x14:dxf>
          </x14:cfRule>
          <x14:cfRule type="expression" priority="555" id="{38223F5B-8764-4653-BFD0-9F15D831EFC4}">
            <xm:f>'FX Card'!$F$1=21</xm:f>
            <x14:dxf>
              <numFmt numFmtId="201" formatCode="\﷼\ #,##0.000"/>
            </x14:dxf>
          </x14:cfRule>
          <x14:cfRule type="expression" priority="556" id="{112B9B11-6E57-42A5-9FE1-67B6A63699F2}">
            <xm:f>'FX Card'!$F$1=20</xm:f>
            <x14:dxf>
              <numFmt numFmtId="185" formatCode="\р\у\б\ #,##0.00"/>
            </x14:dxf>
          </x14:cfRule>
          <x14:cfRule type="expression" priority="557" id="{87C50E69-938E-4055-98A7-94F4CE9E9747}">
            <xm:f>'FX Card'!$F$1=19</xm:f>
            <x14:dxf>
              <numFmt numFmtId="200" formatCode="\M\X\ &quot;$&quot;\ #,##0.00"/>
            </x14:dxf>
          </x14:cfRule>
          <x14:cfRule type="expression" priority="558" id="{A790C0B4-50F0-4D8D-ADF4-3FC4FC052EB9}">
            <xm:f>'FX Card'!$F$1=18</xm:f>
            <x14:dxf>
              <numFmt numFmtId="199" formatCode="[$RM-43E]#,##0.00"/>
            </x14:dxf>
          </x14:cfRule>
          <x14:cfRule type="expression" priority="559" id="{2AABE16E-1123-45E8-A077-2BB0DDC92C8C}">
            <xm:f>'FX Card'!$F$1=17</xm:f>
            <x14:dxf>
              <numFmt numFmtId="202" formatCode="\N\Z\ &quot;$&quot;\ #,##0.00"/>
            </x14:dxf>
          </x14:cfRule>
          <x14:cfRule type="expression" priority="560" id="{40FE16D5-DA66-42B8-95F6-2A150103F45D}">
            <xm:f>'FX Card'!$F$1=16</xm:f>
            <x14:dxf>
              <numFmt numFmtId="177" formatCode="\k\r\ #,##0.00"/>
            </x14:dxf>
          </x14:cfRule>
          <x14:cfRule type="expression" priority="561" id="{F0503B2C-99BE-4358-94FF-4DE3C777F4B3}">
            <xm:f>'FX Card'!$F$1=15</xm:f>
            <x14:dxf>
              <numFmt numFmtId="183" formatCode="[$₩-412]#,##0.00"/>
            </x14:dxf>
          </x14:cfRule>
          <x14:cfRule type="expression" priority="562" id="{DA73B9F7-E257-45CD-9BDA-6CAB722ED29B}">
            <xm:f>'FX Card'!$F$1=14</xm:f>
            <x14:dxf>
              <numFmt numFmtId="182" formatCode="[$¥-411]#,##0.00"/>
            </x14:dxf>
          </x14:cfRule>
          <x14:cfRule type="expression" priority="563" id="{E5BD5004-E8E6-401D-854F-95819FA2AF8D}">
            <xm:f>'FX Card'!$F$1=13</xm:f>
            <x14:dxf>
              <numFmt numFmtId="211" formatCode="[$₹-445]\ #,##0.00"/>
            </x14:dxf>
          </x14:cfRule>
          <x14:cfRule type="expression" priority="564" id="{82A0A4C2-9FEF-4BDB-8887-3DAED76B72DF}">
            <xm:f>'FX Card'!$F$1=12</xm:f>
            <x14:dxf>
              <numFmt numFmtId="180" formatCode="\R\p\ #,##0.00"/>
            </x14:dxf>
          </x14:cfRule>
          <x14:cfRule type="expression" priority="565" id="{5AF1982C-8795-4E04-8695-F2E5642CA438}">
            <xm:f>'FX Card'!$F$1=11</xm:f>
            <x14:dxf>
              <numFmt numFmtId="198" formatCode="\H\K\ &quot;$&quot;\ #,##0.00"/>
            </x14:dxf>
          </x14:cfRule>
          <x14:cfRule type="expression" priority="566" id="{7140FEB6-1E8D-4FCE-8ECC-34B4C93EA15D}">
            <xm:f>'FX Card'!$F$1=10</xm:f>
            <x14:dxf>
              <numFmt numFmtId="179" formatCode="[$£-809]#,##0.00"/>
            </x14:dxf>
          </x14:cfRule>
          <x14:cfRule type="expression" priority="567" id="{438BFBAC-A9F3-4ABE-A378-B2DEA7AB8E9B}">
            <xm:f>'FX Card'!$F$1=9</xm:f>
            <x14:dxf>
              <numFmt numFmtId="178" formatCode="[$€-2]\ #,##0.00"/>
            </x14:dxf>
          </x14:cfRule>
          <x14:cfRule type="expression" priority="568" id="{37C52602-F491-44C8-B2F9-E43A79A67D29}">
            <xm:f>'FX Card'!$F$1=8</xm:f>
            <x14:dxf>
              <numFmt numFmtId="177" formatCode="\k\r\ #,##0.00"/>
            </x14:dxf>
          </x14:cfRule>
          <x14:cfRule type="expression" priority="569" id="{C9DE6B22-50A5-40DC-BB35-8A64896D2368}">
            <xm:f>'FX Card'!$F$1=7</xm:f>
            <x14:dxf>
              <numFmt numFmtId="176" formatCode="[$¥-804]#,##0.00"/>
            </x14:dxf>
          </x14:cfRule>
          <x14:cfRule type="expression" priority="570" id="{F3A3A90F-9832-4445-B8F2-7361D5CB7350}">
            <xm:f>'FX Card'!$F$1=6</xm:f>
            <x14:dxf>
              <numFmt numFmtId="175" formatCode="\F\r\ #,##0.00"/>
            </x14:dxf>
          </x14:cfRule>
          <x14:cfRule type="expression" priority="571" id="{56173476-0060-4218-9C15-E0C64B5FC2F0}">
            <xm:f>'FX Card'!$F$1=5</xm:f>
            <x14:dxf>
              <numFmt numFmtId="174" formatCode="\C\A\ &quot;$&quot;\ #,##0.00"/>
            </x14:dxf>
          </x14:cfRule>
          <x14:cfRule type="expression" priority="572" id="{4ED73FBE-1A74-4C65-8FF9-2A1BC8192632}">
            <xm:f>'FX Card'!$F$1=4</xm:f>
            <x14:dxf>
              <numFmt numFmtId="196" formatCode="[$R$-416]\ #,##0.00"/>
            </x14:dxf>
          </x14:cfRule>
          <x14:cfRule type="expression" priority="573" id="{A6109227-AC58-42CD-90DA-FE5E84C9B4BA}">
            <xm:f>'FX Card'!$F$1=3</xm:f>
            <x14:dxf>
              <numFmt numFmtId="173" formatCode="\A\U\ &quot;$&quot;\ #,##0.00"/>
            </x14:dxf>
          </x14:cfRule>
          <x14:cfRule type="expression" priority="574" id="{B232D1CC-F895-4655-A20D-8EBFA1E5F1B6}">
            <xm:f>'FX Card'!$F$1=2</xm:f>
            <x14:dxf>
              <numFmt numFmtId="186" formatCode="\A\R\ &quot;$&quot;#,##0.00"/>
            </x14:dxf>
          </x14:cfRule>
          <x14:cfRule type="expression" priority="575" id="{C0366D34-A22C-4711-90CE-9D49E019A0E9}">
            <xm:f>'FX Card'!$F$1=1</xm:f>
            <x14:dxf>
              <numFmt numFmtId="170" formatCode="&quot;$&quot;#,##0.00"/>
            </x14:dxf>
          </x14:cfRule>
          <xm:sqref>AN598</xm:sqref>
        </x14:conditionalFormatting>
        <x14:conditionalFormatting xmlns:xm="http://schemas.microsoft.com/office/excel/2006/main">
          <x14:cfRule type="expression" priority="576" id="{A7D5E922-A643-469C-B06A-FD03075FADB6}">
            <xm:f>'FX Card'!$F$1=25</xm:f>
            <x14:dxf>
              <numFmt numFmtId="187" formatCode="\R\ #,##0.00"/>
            </x14:dxf>
          </x14:cfRule>
          <x14:cfRule type="expression" priority="577" id="{6D4AAC01-984C-4014-B514-8A540FE87845}">
            <xm:f>'FX Card'!$F$1=24</xm:f>
            <x14:dxf>
              <numFmt numFmtId="184" formatCode="\T\W\ &quot;$&quot;\ #,##0.00"/>
            </x14:dxf>
          </x14:cfRule>
          <x14:cfRule type="expression" priority="578" id="{55079610-7223-473E-9E4E-0278A83491FB}">
            <xm:f>'FX Card'!$F$1=23</xm:f>
            <x14:dxf>
              <numFmt numFmtId="203" formatCode="#,##0.00\ [$₺-41F]"/>
            </x14:dxf>
          </x14:cfRule>
          <x14:cfRule type="expression" priority="579" id="{D3884193-9668-4FB6-A85B-F827E43689B3}">
            <xm:f>'FX Card'!$F$1=22</xm:f>
            <x14:dxf>
              <numFmt numFmtId="177" formatCode="\k\r\ #,##0.00"/>
            </x14:dxf>
          </x14:cfRule>
          <x14:cfRule type="expression" priority="580" id="{6FDF8384-8953-4838-95FE-BC468222698A}">
            <xm:f>'FX Card'!$F$1=21</xm:f>
            <x14:dxf>
              <numFmt numFmtId="201" formatCode="\﷼\ #,##0.000"/>
            </x14:dxf>
          </x14:cfRule>
          <x14:cfRule type="expression" priority="581" id="{D135D753-D4F2-4565-8693-DB73A10EFCB1}">
            <xm:f>'FX Card'!$F$1=20</xm:f>
            <x14:dxf>
              <numFmt numFmtId="185" formatCode="\р\у\б\ #,##0.00"/>
            </x14:dxf>
          </x14:cfRule>
          <x14:cfRule type="expression" priority="582" id="{5AA3ECF4-7AA9-4EB1-BF4D-D54A02BC7C74}">
            <xm:f>'FX Card'!$F$1=19</xm:f>
            <x14:dxf>
              <numFmt numFmtId="200" formatCode="\M\X\ &quot;$&quot;\ #,##0.00"/>
            </x14:dxf>
          </x14:cfRule>
          <x14:cfRule type="expression" priority="583" id="{1E23643C-2A56-4582-9EA5-A895A0600050}">
            <xm:f>'FX Card'!$F$1=18</xm:f>
            <x14:dxf>
              <numFmt numFmtId="199" formatCode="[$RM-43E]#,##0.00"/>
            </x14:dxf>
          </x14:cfRule>
          <x14:cfRule type="expression" priority="584" id="{00ACAA07-A20E-4562-A1A5-02CF935E173B}">
            <xm:f>'FX Card'!$F$1=17</xm:f>
            <x14:dxf>
              <numFmt numFmtId="202" formatCode="\N\Z\ &quot;$&quot;\ #,##0.00"/>
            </x14:dxf>
          </x14:cfRule>
          <x14:cfRule type="expression" priority="585" id="{8C7162B5-D1E6-46CF-AFD8-B29F90274D8A}">
            <xm:f>'FX Card'!$F$1=16</xm:f>
            <x14:dxf>
              <numFmt numFmtId="177" formatCode="\k\r\ #,##0.00"/>
            </x14:dxf>
          </x14:cfRule>
          <x14:cfRule type="expression" priority="586" id="{440EF23B-1A01-4938-81A8-77B441167677}">
            <xm:f>'FX Card'!$F$1=15</xm:f>
            <x14:dxf>
              <numFmt numFmtId="183" formatCode="[$₩-412]#,##0.00"/>
            </x14:dxf>
          </x14:cfRule>
          <x14:cfRule type="expression" priority="587" id="{C15B4B23-650A-4F37-883F-31DBC97025E6}">
            <xm:f>'FX Card'!$F$1=14</xm:f>
            <x14:dxf>
              <numFmt numFmtId="182" formatCode="[$¥-411]#,##0.00"/>
            </x14:dxf>
          </x14:cfRule>
          <x14:cfRule type="expression" priority="588" id="{BBF45E93-4984-4C85-AFF5-42A4DE1F4A99}">
            <xm:f>'FX Card'!$F$1=13</xm:f>
            <x14:dxf>
              <numFmt numFmtId="211" formatCode="[$₹-445]\ #,##0.00"/>
            </x14:dxf>
          </x14:cfRule>
          <x14:cfRule type="expression" priority="589" id="{B5A23EAB-5718-44F5-A064-B54A0B0A124A}">
            <xm:f>'FX Card'!$F$1=12</xm:f>
            <x14:dxf>
              <numFmt numFmtId="180" formatCode="\R\p\ #,##0.00"/>
            </x14:dxf>
          </x14:cfRule>
          <x14:cfRule type="expression" priority="590" id="{A10B6FAD-A1CC-4220-A754-654890A0576C}">
            <xm:f>'FX Card'!$F$1=11</xm:f>
            <x14:dxf>
              <numFmt numFmtId="198" formatCode="\H\K\ &quot;$&quot;\ #,##0.00"/>
            </x14:dxf>
          </x14:cfRule>
          <x14:cfRule type="expression" priority="591" id="{4E001364-DDE5-4ECF-A35B-DB84CF78F4F6}">
            <xm:f>'FX Card'!$F$1=10</xm:f>
            <x14:dxf>
              <numFmt numFmtId="179" formatCode="[$£-809]#,##0.00"/>
            </x14:dxf>
          </x14:cfRule>
          <x14:cfRule type="expression" priority="592" id="{3593D4D6-54BD-4B20-9656-5F7FCD8781EE}">
            <xm:f>'FX Card'!$F$1=9</xm:f>
            <x14:dxf>
              <numFmt numFmtId="178" formatCode="[$€-2]\ #,##0.00"/>
            </x14:dxf>
          </x14:cfRule>
          <x14:cfRule type="expression" priority="593" id="{388F0F58-E533-4056-B044-898EEA198E63}">
            <xm:f>'FX Card'!$F$1=8</xm:f>
            <x14:dxf>
              <numFmt numFmtId="177" formatCode="\k\r\ #,##0.00"/>
            </x14:dxf>
          </x14:cfRule>
          <x14:cfRule type="expression" priority="594" id="{95F6B1E7-32C0-42E0-8F1F-D56BD012CF6F}">
            <xm:f>'FX Card'!$F$1=7</xm:f>
            <x14:dxf>
              <numFmt numFmtId="176" formatCode="[$¥-804]#,##0.00"/>
            </x14:dxf>
          </x14:cfRule>
          <x14:cfRule type="expression" priority="595" id="{E303A164-637C-4E31-91FE-DF3D0332AE75}">
            <xm:f>'FX Card'!$F$1=6</xm:f>
            <x14:dxf>
              <numFmt numFmtId="175" formatCode="\F\r\ #,##0.00"/>
            </x14:dxf>
          </x14:cfRule>
          <x14:cfRule type="expression" priority="596" id="{02701D5A-FDAB-4DB6-A988-BADD8BE50EFA}">
            <xm:f>'FX Card'!$F$1=5</xm:f>
            <x14:dxf>
              <numFmt numFmtId="174" formatCode="\C\A\ &quot;$&quot;\ #,##0.00"/>
            </x14:dxf>
          </x14:cfRule>
          <x14:cfRule type="expression" priority="597" id="{3F665078-7682-428B-A00E-B45688A7CB7C}">
            <xm:f>'FX Card'!$F$1=4</xm:f>
            <x14:dxf>
              <numFmt numFmtId="196" formatCode="[$R$-416]\ #,##0.00"/>
            </x14:dxf>
          </x14:cfRule>
          <x14:cfRule type="expression" priority="598" id="{7A8017DE-AE8D-43BD-9685-9B385496DF73}">
            <xm:f>'FX Card'!$F$1=3</xm:f>
            <x14:dxf>
              <numFmt numFmtId="173" formatCode="\A\U\ &quot;$&quot;\ #,##0.00"/>
            </x14:dxf>
          </x14:cfRule>
          <x14:cfRule type="expression" priority="599" id="{8ECD0AFA-FFC9-44A6-B3AE-7BAC41660986}">
            <xm:f>'FX Card'!$F$1=2</xm:f>
            <x14:dxf>
              <numFmt numFmtId="186" formatCode="\A\R\ &quot;$&quot;#,##0.00"/>
            </x14:dxf>
          </x14:cfRule>
          <x14:cfRule type="expression" priority="600" id="{3A6C4BC4-9DC4-430F-8D03-8F2395705C3D}">
            <xm:f>'FX Card'!$F$1=1</xm:f>
            <x14:dxf>
              <numFmt numFmtId="170"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7" formatCode="\R\ #,##0.00"/>
            </x14:dxf>
          </x14:cfRule>
          <x14:cfRule type="expression" priority="502" id="{97F745D7-9E96-4F68-9E9B-D4D92EBC89E3}">
            <xm:f>'FX Card'!$F$1=24</xm:f>
            <x14:dxf>
              <numFmt numFmtId="184" formatCode="\T\W\ &quot;$&quot;\ #,##0.00"/>
            </x14:dxf>
          </x14:cfRule>
          <x14:cfRule type="expression" priority="503" id="{10EE645C-6A41-4C4A-9D2C-9797E604A11E}">
            <xm:f>'FX Card'!$F$1=23</xm:f>
            <x14:dxf>
              <numFmt numFmtId="203" formatCode="#,##0.00\ [$₺-41F]"/>
            </x14:dxf>
          </x14:cfRule>
          <x14:cfRule type="expression" priority="504" id="{A77C15FE-9BEE-4FE6-AC3C-DAD3BDBF5009}">
            <xm:f>'FX Card'!$F$1=22</xm:f>
            <x14:dxf>
              <numFmt numFmtId="177" formatCode="\k\r\ #,##0.00"/>
            </x14:dxf>
          </x14:cfRule>
          <x14:cfRule type="expression" priority="505" id="{D1F5E80A-225E-46D0-9FDB-6160C4120987}">
            <xm:f>'FX Card'!$F$1=21</xm:f>
            <x14:dxf>
              <numFmt numFmtId="201" formatCode="\﷼\ #,##0.000"/>
            </x14:dxf>
          </x14:cfRule>
          <x14:cfRule type="expression" priority="506" id="{AFCA930B-E1FF-48A5-86A2-BF526DDB1125}">
            <xm:f>'FX Card'!$F$1=20</xm:f>
            <x14:dxf>
              <numFmt numFmtId="185" formatCode="\р\у\б\ #,##0.00"/>
            </x14:dxf>
          </x14:cfRule>
          <x14:cfRule type="expression" priority="507" id="{FD50A796-B9A2-44DC-BF0D-78FB0A85197E}">
            <xm:f>'FX Card'!$F$1=19</xm:f>
            <x14:dxf>
              <numFmt numFmtId="200" formatCode="\M\X\ &quot;$&quot;\ #,##0.00"/>
            </x14:dxf>
          </x14:cfRule>
          <x14:cfRule type="expression" priority="508" id="{7B415045-4B20-4FD5-A560-941D3A90C5FD}">
            <xm:f>'FX Card'!$F$1=18</xm:f>
            <x14:dxf>
              <numFmt numFmtId="199" formatCode="[$RM-43E]#,##0.00"/>
            </x14:dxf>
          </x14:cfRule>
          <x14:cfRule type="expression" priority="509" id="{478A286A-9305-40AB-A4D3-8B39F2C10155}">
            <xm:f>'FX Card'!$F$1=17</xm:f>
            <x14:dxf>
              <numFmt numFmtId="202" formatCode="\N\Z\ &quot;$&quot;\ #,##0.00"/>
            </x14:dxf>
          </x14:cfRule>
          <x14:cfRule type="expression" priority="510" id="{FB152BAF-148E-42AE-8528-44C0582DAE49}">
            <xm:f>'FX Card'!$F$1=16</xm:f>
            <x14:dxf>
              <numFmt numFmtId="177" formatCode="\k\r\ #,##0.00"/>
            </x14:dxf>
          </x14:cfRule>
          <x14:cfRule type="expression" priority="511" id="{CB52042B-49EE-4380-89E0-861C288B3902}">
            <xm:f>'FX Card'!$F$1=15</xm:f>
            <x14:dxf>
              <numFmt numFmtId="183" formatCode="[$₩-412]#,##0.00"/>
            </x14:dxf>
          </x14:cfRule>
          <x14:cfRule type="expression" priority="512" id="{F3560956-D8BA-470E-968B-514F44F2EC60}">
            <xm:f>'FX Card'!$F$1=14</xm:f>
            <x14:dxf>
              <numFmt numFmtId="182" formatCode="[$¥-411]#,##0.00"/>
            </x14:dxf>
          </x14:cfRule>
          <x14:cfRule type="expression" priority="513" id="{6171EAC9-50EC-4D3D-9ED3-B8025100DA74}">
            <xm:f>'FX Card'!$F$1=13</xm:f>
            <x14:dxf>
              <numFmt numFmtId="211" formatCode="[$₹-445]\ #,##0.00"/>
            </x14:dxf>
          </x14:cfRule>
          <x14:cfRule type="expression" priority="514" id="{A885C447-4AFB-4B6A-8DF5-02D924BD18D0}">
            <xm:f>'FX Card'!$F$1=12</xm:f>
            <x14:dxf>
              <numFmt numFmtId="180" formatCode="\R\p\ #,##0.00"/>
            </x14:dxf>
          </x14:cfRule>
          <x14:cfRule type="expression" priority="515" id="{FD2C4DA4-12CF-4EA7-943D-9D28A356A9CD}">
            <xm:f>'FX Card'!$F$1=11</xm:f>
            <x14:dxf>
              <numFmt numFmtId="198" formatCode="\H\K\ &quot;$&quot;\ #,##0.00"/>
            </x14:dxf>
          </x14:cfRule>
          <x14:cfRule type="expression" priority="516" id="{E6AA7E27-4418-418A-9AC4-136EF8471AC3}">
            <xm:f>'FX Card'!$F$1=10</xm:f>
            <x14:dxf>
              <numFmt numFmtId="179" formatCode="[$£-809]#,##0.00"/>
            </x14:dxf>
          </x14:cfRule>
          <x14:cfRule type="expression" priority="517" id="{27107D60-A3B3-46FB-84F0-D73783AE92F9}">
            <xm:f>'FX Card'!$F$1=9</xm:f>
            <x14:dxf>
              <numFmt numFmtId="178" formatCode="[$€-2]\ #,##0.00"/>
            </x14:dxf>
          </x14:cfRule>
          <x14:cfRule type="expression" priority="518" id="{AB3C94D5-1D87-44AD-84BB-42CBA7A02935}">
            <xm:f>'FX Card'!$F$1=8</xm:f>
            <x14:dxf>
              <numFmt numFmtId="177" formatCode="\k\r\ #,##0.00"/>
            </x14:dxf>
          </x14:cfRule>
          <x14:cfRule type="expression" priority="519" id="{D7A9FBD6-B5A3-4669-880F-AE396B6C8B89}">
            <xm:f>'FX Card'!$F$1=7</xm:f>
            <x14:dxf>
              <numFmt numFmtId="176" formatCode="[$¥-804]#,##0.00"/>
            </x14:dxf>
          </x14:cfRule>
          <x14:cfRule type="expression" priority="520" id="{F884D470-B321-4AA0-B536-6F772449B19D}">
            <xm:f>'FX Card'!$F$1=6</xm:f>
            <x14:dxf>
              <numFmt numFmtId="175" formatCode="\F\r\ #,##0.00"/>
            </x14:dxf>
          </x14:cfRule>
          <x14:cfRule type="expression" priority="521" id="{7FC3C7DC-3B49-4609-AF15-2EE07D1F1621}">
            <xm:f>'FX Card'!$F$1=5</xm:f>
            <x14:dxf>
              <numFmt numFmtId="174" formatCode="\C\A\ &quot;$&quot;\ #,##0.00"/>
            </x14:dxf>
          </x14:cfRule>
          <x14:cfRule type="expression" priority="522" id="{DEBDAD50-A3B0-4E87-84F8-7E579B1C9F86}">
            <xm:f>'FX Card'!$F$1=4</xm:f>
            <x14:dxf>
              <numFmt numFmtId="196" formatCode="[$R$-416]\ #,##0.00"/>
            </x14:dxf>
          </x14:cfRule>
          <x14:cfRule type="expression" priority="523" id="{FA308B21-77A2-4365-9644-AE12F72EABD7}">
            <xm:f>'FX Card'!$F$1=3</xm:f>
            <x14:dxf>
              <numFmt numFmtId="173" formatCode="\A\U\ &quot;$&quot;\ #,##0.00"/>
            </x14:dxf>
          </x14:cfRule>
          <x14:cfRule type="expression" priority="524" id="{1366F0FC-3AA9-4F77-AAD6-7D5EA441FAC0}">
            <xm:f>'FX Card'!$F$1=2</xm:f>
            <x14:dxf>
              <numFmt numFmtId="186" formatCode="\A\R\ &quot;$&quot;#,##0.00"/>
            </x14:dxf>
          </x14:cfRule>
          <x14:cfRule type="expression" priority="525" id="{6EECDC63-9231-4F7A-9AEF-3A696E4253D4}">
            <xm:f>'FX Card'!$F$1=1</xm:f>
            <x14:dxf>
              <numFmt numFmtId="170" formatCode="&quot;$&quot;#,##0.00"/>
            </x14:dxf>
          </x14:cfRule>
          <xm:sqref>AS610:BA610</xm:sqref>
        </x14:conditionalFormatting>
        <x14:conditionalFormatting xmlns:xm="http://schemas.microsoft.com/office/excel/2006/main">
          <x14:cfRule type="expression" priority="476" id="{2106C75C-2880-4FAB-994D-34DBF3EFAE90}">
            <xm:f>'FX Card'!$F$1=25</xm:f>
            <x14:dxf>
              <numFmt numFmtId="187" formatCode="\R\ #,##0.00"/>
            </x14:dxf>
          </x14:cfRule>
          <x14:cfRule type="expression" priority="477" id="{0A401979-7FC2-4807-BF1F-E6C5907EF609}">
            <xm:f>'FX Card'!$F$1=24</xm:f>
            <x14:dxf>
              <numFmt numFmtId="184" formatCode="\T\W\ &quot;$&quot;\ #,##0.00"/>
            </x14:dxf>
          </x14:cfRule>
          <x14:cfRule type="expression" priority="478" id="{B49FD79C-8EC5-47E0-B85F-7070A2A948B1}">
            <xm:f>'FX Card'!$F$1=23</xm:f>
            <x14:dxf>
              <numFmt numFmtId="203" formatCode="#,##0.00\ [$₺-41F]"/>
            </x14:dxf>
          </x14:cfRule>
          <x14:cfRule type="expression" priority="479" id="{4CCE814D-FECF-47AD-A2CD-D63B08EEF8EE}">
            <xm:f>'FX Card'!$F$1=22</xm:f>
            <x14:dxf>
              <numFmt numFmtId="177" formatCode="\k\r\ #,##0.00"/>
            </x14:dxf>
          </x14:cfRule>
          <x14:cfRule type="expression" priority="480" id="{65CE6137-DAD4-4257-B801-D664C6EAC6B9}">
            <xm:f>'FX Card'!$F$1=21</xm:f>
            <x14:dxf>
              <numFmt numFmtId="201" formatCode="\﷼\ #,##0.000"/>
            </x14:dxf>
          </x14:cfRule>
          <x14:cfRule type="expression" priority="481" id="{BE4BDD81-5D1C-45D3-9332-AA45ED8B7E82}">
            <xm:f>'FX Card'!$F$1=20</xm:f>
            <x14:dxf>
              <numFmt numFmtId="185" formatCode="\р\у\б\ #,##0.00"/>
            </x14:dxf>
          </x14:cfRule>
          <x14:cfRule type="expression" priority="482" id="{5DE2DDCF-582A-4731-BCD5-9F0D35F372FB}">
            <xm:f>'FX Card'!$F$1=19</xm:f>
            <x14:dxf>
              <numFmt numFmtId="200" formatCode="\M\X\ &quot;$&quot;\ #,##0.00"/>
            </x14:dxf>
          </x14:cfRule>
          <x14:cfRule type="expression" priority="483" id="{505B8D77-B1B5-4FF8-BC66-6C87B112EACC}">
            <xm:f>'FX Card'!$F$1=18</xm:f>
            <x14:dxf>
              <numFmt numFmtId="199" formatCode="[$RM-43E]#,##0.00"/>
            </x14:dxf>
          </x14:cfRule>
          <x14:cfRule type="expression" priority="484" id="{077F4069-F346-40C0-9661-15A102C57D2A}">
            <xm:f>'FX Card'!$F$1=17</xm:f>
            <x14:dxf>
              <numFmt numFmtId="202" formatCode="\N\Z\ &quot;$&quot;\ #,##0.00"/>
            </x14:dxf>
          </x14:cfRule>
          <x14:cfRule type="expression" priority="485" id="{5F351FCE-94D4-49EF-85BC-9515E163310D}">
            <xm:f>'FX Card'!$F$1=16</xm:f>
            <x14:dxf>
              <numFmt numFmtId="177" formatCode="\k\r\ #,##0.00"/>
            </x14:dxf>
          </x14:cfRule>
          <x14:cfRule type="expression" priority="486" id="{AC8D1DD4-C6A0-47D7-AFC6-EF8CC7E6F72D}">
            <xm:f>'FX Card'!$F$1=15</xm:f>
            <x14:dxf>
              <numFmt numFmtId="183" formatCode="[$₩-412]#,##0.00"/>
            </x14:dxf>
          </x14:cfRule>
          <x14:cfRule type="expression" priority="487" id="{D7374F7F-FE6B-4B7D-910C-BA7DCC10C83D}">
            <xm:f>'FX Card'!$F$1=14</xm:f>
            <x14:dxf>
              <numFmt numFmtId="182" formatCode="[$¥-411]#,##0.00"/>
            </x14:dxf>
          </x14:cfRule>
          <x14:cfRule type="expression" priority="488" id="{29A40A2F-E0CE-4A93-AAF8-216738BE1C90}">
            <xm:f>'FX Card'!$F$1=13</xm:f>
            <x14:dxf>
              <numFmt numFmtId="211" formatCode="[$₹-445]\ #,##0.00"/>
            </x14:dxf>
          </x14:cfRule>
          <x14:cfRule type="expression" priority="489" id="{70B18441-D568-46AB-B384-9B21E4CA30E3}">
            <xm:f>'FX Card'!$F$1=12</xm:f>
            <x14:dxf>
              <numFmt numFmtId="180" formatCode="\R\p\ #,##0.00"/>
            </x14:dxf>
          </x14:cfRule>
          <x14:cfRule type="expression" priority="490" id="{9DD4C475-0C36-4CFB-A416-77D4AE566280}">
            <xm:f>'FX Card'!$F$1=11</xm:f>
            <x14:dxf>
              <numFmt numFmtId="198" formatCode="\H\K\ &quot;$&quot;\ #,##0.00"/>
            </x14:dxf>
          </x14:cfRule>
          <x14:cfRule type="expression" priority="491" id="{3FDD73D1-C75B-48CC-A1EF-7B33618B0471}">
            <xm:f>'FX Card'!$F$1=10</xm:f>
            <x14:dxf>
              <numFmt numFmtId="179" formatCode="[$£-809]#,##0.00"/>
            </x14:dxf>
          </x14:cfRule>
          <x14:cfRule type="expression" priority="492" id="{8446C6D0-D575-4462-885C-A4D50356560C}">
            <xm:f>'FX Card'!$F$1=9</xm:f>
            <x14:dxf>
              <numFmt numFmtId="178" formatCode="[$€-2]\ #,##0.00"/>
            </x14:dxf>
          </x14:cfRule>
          <x14:cfRule type="expression" priority="493" id="{FFAAD791-0400-4F4B-8FB4-4255346ADB8B}">
            <xm:f>'FX Card'!$F$1=8</xm:f>
            <x14:dxf>
              <numFmt numFmtId="177" formatCode="\k\r\ #,##0.00"/>
            </x14:dxf>
          </x14:cfRule>
          <x14:cfRule type="expression" priority="494" id="{80BF3947-DD7C-404D-9041-286D782D018B}">
            <xm:f>'FX Card'!$F$1=7</xm:f>
            <x14:dxf>
              <numFmt numFmtId="176" formatCode="[$¥-804]#,##0.00"/>
            </x14:dxf>
          </x14:cfRule>
          <x14:cfRule type="expression" priority="495" id="{27B1181B-B96C-43FB-81AA-DC403475D7DB}">
            <xm:f>'FX Card'!$F$1=6</xm:f>
            <x14:dxf>
              <numFmt numFmtId="175" formatCode="\F\r\ #,##0.00"/>
            </x14:dxf>
          </x14:cfRule>
          <x14:cfRule type="expression" priority="496" id="{672004E5-D435-412E-8728-D7438CD118D7}">
            <xm:f>'FX Card'!$F$1=5</xm:f>
            <x14:dxf>
              <numFmt numFmtId="174" formatCode="\C\A\ &quot;$&quot;\ #,##0.00"/>
            </x14:dxf>
          </x14:cfRule>
          <x14:cfRule type="expression" priority="497" id="{7DFEA323-68C3-46CB-932D-4FD8E1F6FD6B}">
            <xm:f>'FX Card'!$F$1=4</xm:f>
            <x14:dxf>
              <numFmt numFmtId="196" formatCode="[$R$-416]\ #,##0.00"/>
            </x14:dxf>
          </x14:cfRule>
          <x14:cfRule type="expression" priority="498" id="{5D19B3EA-326F-4240-9C99-2F62D0E133DF}">
            <xm:f>'FX Card'!$F$1=3</xm:f>
            <x14:dxf>
              <numFmt numFmtId="173" formatCode="\A\U\ &quot;$&quot;\ #,##0.00"/>
            </x14:dxf>
          </x14:cfRule>
          <x14:cfRule type="expression" priority="499" id="{73286E9F-E371-407D-9FCD-F2CD14EE5FC6}">
            <xm:f>'FX Card'!$F$1=2</xm:f>
            <x14:dxf>
              <numFmt numFmtId="186" formatCode="\A\R\ &quot;$&quot;#,##0.00"/>
            </x14:dxf>
          </x14:cfRule>
          <x14:cfRule type="expression" priority="500" id="{8E016DDF-D28E-46DD-B934-780CF1A3FFE8}">
            <xm:f>'FX Card'!$F$1=1</xm:f>
            <x14:dxf>
              <numFmt numFmtId="170" formatCode="&quot;$&quot;#,##0.00"/>
            </x14:dxf>
          </x14:cfRule>
          <xm:sqref>AG597</xm:sqref>
        </x14:conditionalFormatting>
        <x14:conditionalFormatting xmlns:xm="http://schemas.microsoft.com/office/excel/2006/main">
          <x14:cfRule type="expression" priority="451" id="{BFA50549-C2D2-42C4-B392-3929A941F839}">
            <xm:f>'FX Card'!$F$1=25</xm:f>
            <x14:dxf>
              <numFmt numFmtId="187" formatCode="\R\ #,##0.00"/>
            </x14:dxf>
          </x14:cfRule>
          <x14:cfRule type="expression" priority="452" id="{205DBD55-27D1-4638-9030-6432F33D64F8}">
            <xm:f>'FX Card'!$F$1=24</xm:f>
            <x14:dxf>
              <numFmt numFmtId="184" formatCode="\T\W\ &quot;$&quot;\ #,##0.00"/>
            </x14:dxf>
          </x14:cfRule>
          <x14:cfRule type="expression" priority="453" id="{EB0D56FE-3D59-4623-BEA0-91CE8C39FE3B}">
            <xm:f>'FX Card'!$F$1=23</xm:f>
            <x14:dxf>
              <numFmt numFmtId="203" formatCode="#,##0.00\ [$₺-41F]"/>
            </x14:dxf>
          </x14:cfRule>
          <x14:cfRule type="expression" priority="454" id="{97ED511B-2FCE-4893-ABD2-C7D48C52A9B9}">
            <xm:f>'FX Card'!$F$1=22</xm:f>
            <x14:dxf>
              <numFmt numFmtId="177" formatCode="\k\r\ #,##0.00"/>
            </x14:dxf>
          </x14:cfRule>
          <x14:cfRule type="expression" priority="455" id="{AFC48191-82EB-405A-8441-1C307D17D177}">
            <xm:f>'FX Card'!$F$1=21</xm:f>
            <x14:dxf>
              <numFmt numFmtId="201" formatCode="\﷼\ #,##0.000"/>
            </x14:dxf>
          </x14:cfRule>
          <x14:cfRule type="expression" priority="456" id="{15BFF3DF-9B79-4E82-8CC7-27EE207F2EA0}">
            <xm:f>'FX Card'!$F$1=20</xm:f>
            <x14:dxf>
              <numFmt numFmtId="185" formatCode="\р\у\б\ #,##0.00"/>
            </x14:dxf>
          </x14:cfRule>
          <x14:cfRule type="expression" priority="457" id="{61D05BB5-35A3-4830-B502-735537B3F1CD}">
            <xm:f>'FX Card'!$F$1=19</xm:f>
            <x14:dxf>
              <numFmt numFmtId="200" formatCode="\M\X\ &quot;$&quot;\ #,##0.00"/>
            </x14:dxf>
          </x14:cfRule>
          <x14:cfRule type="expression" priority="458" id="{783B49E7-59EA-4E46-884B-3567D79C71B7}">
            <xm:f>'FX Card'!$F$1=18</xm:f>
            <x14:dxf>
              <numFmt numFmtId="199" formatCode="[$RM-43E]#,##0.00"/>
            </x14:dxf>
          </x14:cfRule>
          <x14:cfRule type="expression" priority="459" id="{21E2C5C4-3470-48AD-8802-42076D2908F5}">
            <xm:f>'FX Card'!$F$1=17</xm:f>
            <x14:dxf>
              <numFmt numFmtId="202" formatCode="\N\Z\ &quot;$&quot;\ #,##0.00"/>
            </x14:dxf>
          </x14:cfRule>
          <x14:cfRule type="expression" priority="460" id="{E79CBA2E-D814-458C-B137-625BBCE97968}">
            <xm:f>'FX Card'!$F$1=16</xm:f>
            <x14:dxf>
              <numFmt numFmtId="177" formatCode="\k\r\ #,##0.00"/>
            </x14:dxf>
          </x14:cfRule>
          <x14:cfRule type="expression" priority="461" id="{E5695A38-3350-44AC-9725-30C4704BFD4B}">
            <xm:f>'FX Card'!$F$1=15</xm:f>
            <x14:dxf>
              <numFmt numFmtId="183" formatCode="[$₩-412]#,##0.00"/>
            </x14:dxf>
          </x14:cfRule>
          <x14:cfRule type="expression" priority="462" id="{071EDFF7-DC23-4A47-904D-8D53F2ADEEE2}">
            <xm:f>'FX Card'!$F$1=14</xm:f>
            <x14:dxf>
              <numFmt numFmtId="182" formatCode="[$¥-411]#,##0.00"/>
            </x14:dxf>
          </x14:cfRule>
          <x14:cfRule type="expression" priority="463" id="{8056CB0B-4BF6-4507-9B8A-9F8465FB15C7}">
            <xm:f>'FX Card'!$F$1=13</xm:f>
            <x14:dxf>
              <numFmt numFmtId="211" formatCode="[$₹-445]\ #,##0.00"/>
            </x14:dxf>
          </x14:cfRule>
          <x14:cfRule type="expression" priority="464" id="{6600EA4B-12F9-41C4-AA15-BA5E5E256E6E}">
            <xm:f>'FX Card'!$F$1=12</xm:f>
            <x14:dxf>
              <numFmt numFmtId="180" formatCode="\R\p\ #,##0.00"/>
            </x14:dxf>
          </x14:cfRule>
          <x14:cfRule type="expression" priority="465" id="{D647BC68-0787-4ACD-A13E-2CDC452BD452}">
            <xm:f>'FX Card'!$F$1=11</xm:f>
            <x14:dxf>
              <numFmt numFmtId="198" formatCode="\H\K\ &quot;$&quot;\ #,##0.00"/>
            </x14:dxf>
          </x14:cfRule>
          <x14:cfRule type="expression" priority="466" id="{D211A7A4-B677-4519-AEA1-21AFDAEEAD99}">
            <xm:f>'FX Card'!$F$1=10</xm:f>
            <x14:dxf>
              <numFmt numFmtId="179" formatCode="[$£-809]#,##0.00"/>
            </x14:dxf>
          </x14:cfRule>
          <x14:cfRule type="expression" priority="467" id="{98EA3700-F3C0-4360-8C3F-C9087EE57535}">
            <xm:f>'FX Card'!$F$1=9</xm:f>
            <x14:dxf>
              <numFmt numFmtId="178" formatCode="[$€-2]\ #,##0.00"/>
            </x14:dxf>
          </x14:cfRule>
          <x14:cfRule type="expression" priority="468" id="{8BA7B74E-315B-4535-8C70-3386D7AAFAB0}">
            <xm:f>'FX Card'!$F$1=8</xm:f>
            <x14:dxf>
              <numFmt numFmtId="177" formatCode="\k\r\ #,##0.00"/>
            </x14:dxf>
          </x14:cfRule>
          <x14:cfRule type="expression" priority="469" id="{700F5B35-F626-4E94-B36A-6F522B61E34F}">
            <xm:f>'FX Card'!$F$1=7</xm:f>
            <x14:dxf>
              <numFmt numFmtId="176" formatCode="[$¥-804]#,##0.00"/>
            </x14:dxf>
          </x14:cfRule>
          <x14:cfRule type="expression" priority="470" id="{01405146-1274-4057-8324-58492E511C5F}">
            <xm:f>'FX Card'!$F$1=6</xm:f>
            <x14:dxf>
              <numFmt numFmtId="175" formatCode="\F\r\ #,##0.00"/>
            </x14:dxf>
          </x14:cfRule>
          <x14:cfRule type="expression" priority="471" id="{FFD990CF-0F76-41AC-B5DA-009908EAC20E}">
            <xm:f>'FX Card'!$F$1=5</xm:f>
            <x14:dxf>
              <numFmt numFmtId="174" formatCode="\C\A\ &quot;$&quot;\ #,##0.00"/>
            </x14:dxf>
          </x14:cfRule>
          <x14:cfRule type="expression" priority="472" id="{F2BFDA1F-B870-4CC1-906B-BF93F19D77B6}">
            <xm:f>'FX Card'!$F$1=4</xm:f>
            <x14:dxf>
              <numFmt numFmtId="196" formatCode="[$R$-416]\ #,##0.00"/>
            </x14:dxf>
          </x14:cfRule>
          <x14:cfRule type="expression" priority="473" id="{E20D03FD-87E1-4F89-8CCB-C067F3E984D3}">
            <xm:f>'FX Card'!$F$1=3</xm:f>
            <x14:dxf>
              <numFmt numFmtId="173" formatCode="\A\U\ &quot;$&quot;\ #,##0.00"/>
            </x14:dxf>
          </x14:cfRule>
          <x14:cfRule type="expression" priority="474" id="{A68056FE-F494-4421-AFB7-C9444FE96BAB}">
            <xm:f>'FX Card'!$F$1=2</xm:f>
            <x14:dxf>
              <numFmt numFmtId="186" formatCode="\A\R\ &quot;$&quot;#,##0.00"/>
            </x14:dxf>
          </x14:cfRule>
          <x14:cfRule type="expression" priority="475" id="{CCA2789C-0DA0-4A32-A4C7-9A5F8D24E6A1}">
            <xm:f>'FX Card'!$F$1=1</xm:f>
            <x14:dxf>
              <numFmt numFmtId="170"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7" formatCode="\R\ #,##0.00"/>
            </x14:dxf>
          </x14:cfRule>
          <x14:cfRule type="expression" priority="427" id="{D95964EC-332D-4A45-A389-DDBC2992F597}">
            <xm:f>'FX Card'!$F$1=24</xm:f>
            <x14:dxf>
              <numFmt numFmtId="184" formatCode="\T\W\ &quot;$&quot;\ #,##0.00"/>
            </x14:dxf>
          </x14:cfRule>
          <x14:cfRule type="expression" priority="428" id="{C82227FE-F16F-46C8-BEDC-A603D076839E}">
            <xm:f>'FX Card'!$F$1=23</xm:f>
            <x14:dxf>
              <numFmt numFmtId="203" formatCode="#,##0.00\ [$₺-41F]"/>
            </x14:dxf>
          </x14:cfRule>
          <x14:cfRule type="expression" priority="429" id="{958684C2-8D8B-43D3-9EE4-B4BC41C049B8}">
            <xm:f>'FX Card'!$F$1=22</xm:f>
            <x14:dxf>
              <numFmt numFmtId="177" formatCode="\k\r\ #,##0.00"/>
            </x14:dxf>
          </x14:cfRule>
          <x14:cfRule type="expression" priority="430" id="{D3138621-EF52-4440-8E07-6384613FC7D3}">
            <xm:f>'FX Card'!$F$1=21</xm:f>
            <x14:dxf>
              <numFmt numFmtId="201" formatCode="\﷼\ #,##0.000"/>
            </x14:dxf>
          </x14:cfRule>
          <x14:cfRule type="expression" priority="431" id="{1876581B-A4BD-4A62-ADCE-774C4ABA2182}">
            <xm:f>'FX Card'!$F$1=20</xm:f>
            <x14:dxf>
              <numFmt numFmtId="185" formatCode="\р\у\б\ #,##0.00"/>
            </x14:dxf>
          </x14:cfRule>
          <x14:cfRule type="expression" priority="432" id="{365C378E-2CBC-453C-B425-3AA92350DE20}">
            <xm:f>'FX Card'!$F$1=19</xm:f>
            <x14:dxf>
              <numFmt numFmtId="200" formatCode="\M\X\ &quot;$&quot;\ #,##0.00"/>
            </x14:dxf>
          </x14:cfRule>
          <x14:cfRule type="expression" priority="433" id="{BD046741-F300-4ED3-8967-8FAA97BC11AD}">
            <xm:f>'FX Card'!$F$1=18</xm:f>
            <x14:dxf>
              <numFmt numFmtId="199" formatCode="[$RM-43E]#,##0.00"/>
            </x14:dxf>
          </x14:cfRule>
          <x14:cfRule type="expression" priority="434" id="{B83EEB51-3B81-4198-9808-B31C71B7052A}">
            <xm:f>'FX Card'!$F$1=17</xm:f>
            <x14:dxf>
              <numFmt numFmtId="202" formatCode="\N\Z\ &quot;$&quot;\ #,##0.00"/>
            </x14:dxf>
          </x14:cfRule>
          <x14:cfRule type="expression" priority="435" id="{331A0C5B-5C0A-4E3C-BA8C-5747286EC228}">
            <xm:f>'FX Card'!$F$1=16</xm:f>
            <x14:dxf>
              <numFmt numFmtId="177" formatCode="\k\r\ #,##0.00"/>
            </x14:dxf>
          </x14:cfRule>
          <x14:cfRule type="expression" priority="436" id="{AEB71127-C759-43D8-A26C-98F1D3676C28}">
            <xm:f>'FX Card'!$F$1=15</xm:f>
            <x14:dxf>
              <numFmt numFmtId="183" formatCode="[$₩-412]#,##0.00"/>
            </x14:dxf>
          </x14:cfRule>
          <x14:cfRule type="expression" priority="437" id="{BCFF2617-C430-484C-A172-A80354DEAC42}">
            <xm:f>'FX Card'!$F$1=14</xm:f>
            <x14:dxf>
              <numFmt numFmtId="182" formatCode="[$¥-411]#,##0.00"/>
            </x14:dxf>
          </x14:cfRule>
          <x14:cfRule type="expression" priority="438" id="{E3ED4B80-EBF3-4301-A48C-152200048755}">
            <xm:f>'FX Card'!$F$1=13</xm:f>
            <x14:dxf>
              <numFmt numFmtId="211" formatCode="[$₹-445]\ #,##0.00"/>
            </x14:dxf>
          </x14:cfRule>
          <x14:cfRule type="expression" priority="439" id="{58FE244C-3980-406D-AD1D-3D863646C5E8}">
            <xm:f>'FX Card'!$F$1=12</xm:f>
            <x14:dxf>
              <numFmt numFmtId="180" formatCode="\R\p\ #,##0.00"/>
            </x14:dxf>
          </x14:cfRule>
          <x14:cfRule type="expression" priority="440" id="{11FD2180-0976-49AB-BE26-D62B9C7FE93D}">
            <xm:f>'FX Card'!$F$1=11</xm:f>
            <x14:dxf>
              <numFmt numFmtId="198" formatCode="\H\K\ &quot;$&quot;\ #,##0.00"/>
            </x14:dxf>
          </x14:cfRule>
          <x14:cfRule type="expression" priority="441" id="{E676D78E-7000-48B9-BCF1-45D60F1F9E70}">
            <xm:f>'FX Card'!$F$1=10</xm:f>
            <x14:dxf>
              <numFmt numFmtId="179" formatCode="[$£-809]#,##0.00"/>
            </x14:dxf>
          </x14:cfRule>
          <x14:cfRule type="expression" priority="442" id="{2B5E06D1-DA90-425D-9C27-82F370D3E3E0}">
            <xm:f>'FX Card'!$F$1=9</xm:f>
            <x14:dxf>
              <numFmt numFmtId="178" formatCode="[$€-2]\ #,##0.00"/>
            </x14:dxf>
          </x14:cfRule>
          <x14:cfRule type="expression" priority="443" id="{7720E634-AF7F-4DA5-9F9B-03507ABB7063}">
            <xm:f>'FX Card'!$F$1=8</xm:f>
            <x14:dxf>
              <numFmt numFmtId="177" formatCode="\k\r\ #,##0.00"/>
            </x14:dxf>
          </x14:cfRule>
          <x14:cfRule type="expression" priority="444" id="{F94CD5AF-DCEB-4932-BC9D-5D17D0E4396E}">
            <xm:f>'FX Card'!$F$1=7</xm:f>
            <x14:dxf>
              <numFmt numFmtId="176" formatCode="[$¥-804]#,##0.00"/>
            </x14:dxf>
          </x14:cfRule>
          <x14:cfRule type="expression" priority="445" id="{9FF280E8-1F3E-4F4B-959A-3C25A5F06DA8}">
            <xm:f>'FX Card'!$F$1=6</xm:f>
            <x14:dxf>
              <numFmt numFmtId="175" formatCode="\F\r\ #,##0.00"/>
            </x14:dxf>
          </x14:cfRule>
          <x14:cfRule type="expression" priority="446" id="{9E96CA1C-7F10-48FA-8A22-A8A2BD4D7BD6}">
            <xm:f>'FX Card'!$F$1=5</xm:f>
            <x14:dxf>
              <numFmt numFmtId="174" formatCode="\C\A\ &quot;$&quot;\ #,##0.00"/>
            </x14:dxf>
          </x14:cfRule>
          <x14:cfRule type="expression" priority="447" id="{DFD2173F-8126-4BA6-961F-BDA27CB5B38D}">
            <xm:f>'FX Card'!$F$1=4</xm:f>
            <x14:dxf>
              <numFmt numFmtId="196" formatCode="[$R$-416]\ #,##0.00"/>
            </x14:dxf>
          </x14:cfRule>
          <x14:cfRule type="expression" priority="448" id="{D5DEC41B-CF3B-4203-A30A-935CAF59FB2F}">
            <xm:f>'FX Card'!$F$1=3</xm:f>
            <x14:dxf>
              <numFmt numFmtId="173" formatCode="\A\U\ &quot;$&quot;\ #,##0.00"/>
            </x14:dxf>
          </x14:cfRule>
          <x14:cfRule type="expression" priority="449" id="{7697FDB4-0674-48A1-820C-82AD64942CE4}">
            <xm:f>'FX Card'!$F$1=2</xm:f>
            <x14:dxf>
              <numFmt numFmtId="186" formatCode="\A\R\ &quot;$&quot;#,##0.00"/>
            </x14:dxf>
          </x14:cfRule>
          <x14:cfRule type="expression" priority="450" id="{452FC53A-3443-43E7-BFF6-9CA3F83DE21D}">
            <xm:f>'FX Card'!$F$1=1</xm:f>
            <x14:dxf>
              <numFmt numFmtId="170" formatCode="&quot;$&quot;#,##0.00"/>
            </x14:dxf>
          </x14:cfRule>
          <xm:sqref>AS592:AW592</xm:sqref>
        </x14:conditionalFormatting>
        <x14:conditionalFormatting xmlns:xm="http://schemas.microsoft.com/office/excel/2006/main">
          <x14:cfRule type="expression" priority="401" id="{F2704689-8184-4ECB-BB18-075CF7767E7A}">
            <xm:f>'FX Card'!$F$1=25</xm:f>
            <x14:dxf>
              <numFmt numFmtId="187" formatCode="\R\ #,##0.00"/>
            </x14:dxf>
          </x14:cfRule>
          <x14:cfRule type="expression" priority="402" id="{35DBA3EF-C6C5-471D-A495-055A1D9082A6}">
            <xm:f>'FX Card'!$F$1=24</xm:f>
            <x14:dxf>
              <numFmt numFmtId="184" formatCode="\T\W\ &quot;$&quot;\ #,##0.00"/>
            </x14:dxf>
          </x14:cfRule>
          <x14:cfRule type="expression" priority="403" id="{8A8877EC-0202-4581-850A-75F8040F09F5}">
            <xm:f>'FX Card'!$F$1=23</xm:f>
            <x14:dxf>
              <numFmt numFmtId="203" formatCode="#,##0.00\ [$₺-41F]"/>
            </x14:dxf>
          </x14:cfRule>
          <x14:cfRule type="expression" priority="404" id="{836AAB89-585A-4B35-8EE8-2CD76ABBDC24}">
            <xm:f>'FX Card'!$F$1=22</xm:f>
            <x14:dxf>
              <numFmt numFmtId="177" formatCode="\k\r\ #,##0.00"/>
            </x14:dxf>
          </x14:cfRule>
          <x14:cfRule type="expression" priority="405" id="{DD98A6CD-BCEB-4E79-80C8-95DA53FE84FB}">
            <xm:f>'FX Card'!$F$1=21</xm:f>
            <x14:dxf>
              <numFmt numFmtId="201" formatCode="\﷼\ #,##0.000"/>
            </x14:dxf>
          </x14:cfRule>
          <x14:cfRule type="expression" priority="406" id="{FB9007EE-600D-415E-A6CC-D834BCDFCFC4}">
            <xm:f>'FX Card'!$F$1=20</xm:f>
            <x14:dxf>
              <numFmt numFmtId="185" formatCode="\р\у\б\ #,##0.00"/>
            </x14:dxf>
          </x14:cfRule>
          <x14:cfRule type="expression" priority="407" id="{E11C7EC6-9730-4713-9C8E-81DFD100DE9B}">
            <xm:f>'FX Card'!$F$1=19</xm:f>
            <x14:dxf>
              <numFmt numFmtId="200" formatCode="\M\X\ &quot;$&quot;\ #,##0.00"/>
            </x14:dxf>
          </x14:cfRule>
          <x14:cfRule type="expression" priority="408" id="{950E1708-9A60-493F-903F-A12EB5D3D89B}">
            <xm:f>'FX Card'!$F$1=18</xm:f>
            <x14:dxf>
              <numFmt numFmtId="199" formatCode="[$RM-43E]#,##0.00"/>
            </x14:dxf>
          </x14:cfRule>
          <x14:cfRule type="expression" priority="409" id="{C5A07E01-6747-4DBF-AE91-47AC1F59B271}">
            <xm:f>'FX Card'!$F$1=17</xm:f>
            <x14:dxf>
              <numFmt numFmtId="202" formatCode="\N\Z\ &quot;$&quot;\ #,##0.00"/>
            </x14:dxf>
          </x14:cfRule>
          <x14:cfRule type="expression" priority="410" id="{236E817F-B350-4CDF-9AD3-DCD5A1E39D1D}">
            <xm:f>'FX Card'!$F$1=16</xm:f>
            <x14:dxf>
              <numFmt numFmtId="177" formatCode="\k\r\ #,##0.00"/>
            </x14:dxf>
          </x14:cfRule>
          <x14:cfRule type="expression" priority="411" id="{E8F5A293-23C4-4B67-85D3-A2F5622A1C09}">
            <xm:f>'FX Card'!$F$1=15</xm:f>
            <x14:dxf>
              <numFmt numFmtId="183" formatCode="[$₩-412]#,##0.00"/>
            </x14:dxf>
          </x14:cfRule>
          <x14:cfRule type="expression" priority="412" id="{BBA1AE89-24A6-4674-B111-527FFF668643}">
            <xm:f>'FX Card'!$F$1=14</xm:f>
            <x14:dxf>
              <numFmt numFmtId="182" formatCode="[$¥-411]#,##0.00"/>
            </x14:dxf>
          </x14:cfRule>
          <x14:cfRule type="expression" priority="413" id="{472B3412-A9AE-448F-95DB-706821FA8978}">
            <xm:f>'FX Card'!$F$1=13</xm:f>
            <x14:dxf>
              <numFmt numFmtId="211" formatCode="[$₹-445]\ #,##0.00"/>
            </x14:dxf>
          </x14:cfRule>
          <x14:cfRule type="expression" priority="414" id="{64D3ABE8-E881-42D5-9815-7B69DB1AD560}">
            <xm:f>'FX Card'!$F$1=12</xm:f>
            <x14:dxf>
              <numFmt numFmtId="180" formatCode="\R\p\ #,##0.00"/>
            </x14:dxf>
          </x14:cfRule>
          <x14:cfRule type="expression" priority="415" id="{56CC4D13-CF8D-40A6-BE5E-9F8AB7DCA9CC}">
            <xm:f>'FX Card'!$F$1=11</xm:f>
            <x14:dxf>
              <numFmt numFmtId="198" formatCode="\H\K\ &quot;$&quot;\ #,##0.00"/>
            </x14:dxf>
          </x14:cfRule>
          <x14:cfRule type="expression" priority="416" id="{B8DF5029-2B77-411C-9FD7-A56C8E459293}">
            <xm:f>'FX Card'!$F$1=10</xm:f>
            <x14:dxf>
              <numFmt numFmtId="179" formatCode="[$£-809]#,##0.00"/>
            </x14:dxf>
          </x14:cfRule>
          <x14:cfRule type="expression" priority="417" id="{D08045B8-5C43-4955-BF53-DF6690509DC3}">
            <xm:f>'FX Card'!$F$1=9</xm:f>
            <x14:dxf>
              <numFmt numFmtId="178" formatCode="[$€-2]\ #,##0.00"/>
            </x14:dxf>
          </x14:cfRule>
          <x14:cfRule type="expression" priority="418" id="{4D15F8A6-41C1-43E0-A86C-C768F996BC51}">
            <xm:f>'FX Card'!$F$1=8</xm:f>
            <x14:dxf>
              <numFmt numFmtId="177" formatCode="\k\r\ #,##0.00"/>
            </x14:dxf>
          </x14:cfRule>
          <x14:cfRule type="expression" priority="419" id="{6409961D-7A96-45C2-B37D-79BD4D6FF98F}">
            <xm:f>'FX Card'!$F$1=7</xm:f>
            <x14:dxf>
              <numFmt numFmtId="176" formatCode="[$¥-804]#,##0.00"/>
            </x14:dxf>
          </x14:cfRule>
          <x14:cfRule type="expression" priority="420" id="{69605AE2-C7BA-4EE9-B10C-CBD7B0FEED0C}">
            <xm:f>'FX Card'!$F$1=6</xm:f>
            <x14:dxf>
              <numFmt numFmtId="175" formatCode="\F\r\ #,##0.00"/>
            </x14:dxf>
          </x14:cfRule>
          <x14:cfRule type="expression" priority="421" id="{42858EE8-9750-4956-BF27-902307167A53}">
            <xm:f>'FX Card'!$F$1=5</xm:f>
            <x14:dxf>
              <numFmt numFmtId="174" formatCode="\C\A\ &quot;$&quot;\ #,##0.00"/>
            </x14:dxf>
          </x14:cfRule>
          <x14:cfRule type="expression" priority="422" id="{4C6C86BD-BED2-4B9E-94BF-06625995A496}">
            <xm:f>'FX Card'!$F$1=4</xm:f>
            <x14:dxf>
              <numFmt numFmtId="196" formatCode="[$R$-416]\ #,##0.00"/>
            </x14:dxf>
          </x14:cfRule>
          <x14:cfRule type="expression" priority="423" id="{1BB2DA78-1977-48E3-94C7-9FAA4624316D}">
            <xm:f>'FX Card'!$F$1=3</xm:f>
            <x14:dxf>
              <numFmt numFmtId="173" formatCode="\A\U\ &quot;$&quot;\ #,##0.00"/>
            </x14:dxf>
          </x14:cfRule>
          <x14:cfRule type="expression" priority="424" id="{5867D706-DCE2-4ED8-A4DC-4160FE39A610}">
            <xm:f>'FX Card'!$F$1=2</xm:f>
            <x14:dxf>
              <numFmt numFmtId="186" formatCode="\A\R\ &quot;$&quot;#,##0.00"/>
            </x14:dxf>
          </x14:cfRule>
          <x14:cfRule type="expression" priority="425" id="{0DE7A0FB-2172-4123-A497-678A06305C86}">
            <xm:f>'FX Card'!$F$1=1</xm:f>
            <x14:dxf>
              <numFmt numFmtId="170" formatCode="&quot;$&quot;#,##0.00"/>
            </x14:dxf>
          </x14:cfRule>
          <xm:sqref>AG593</xm:sqref>
        </x14:conditionalFormatting>
        <x14:conditionalFormatting xmlns:xm="http://schemas.microsoft.com/office/excel/2006/main">
          <x14:cfRule type="expression" priority="376" id="{E8641B5E-CAFA-493C-8957-6467E93A47F7}">
            <xm:f>'FX Card'!$F$1=25</xm:f>
            <x14:dxf>
              <numFmt numFmtId="187" formatCode="\R\ #,##0.00"/>
            </x14:dxf>
          </x14:cfRule>
          <x14:cfRule type="expression" priority="377" id="{2F5557AA-DBBD-42A4-96E7-B8E20FC31C6F}">
            <xm:f>'FX Card'!$F$1=24</xm:f>
            <x14:dxf>
              <numFmt numFmtId="184" formatCode="\T\W\ &quot;$&quot;\ #,##0.00"/>
            </x14:dxf>
          </x14:cfRule>
          <x14:cfRule type="expression" priority="378" id="{D8FF7E87-6F3D-4020-9858-F6295778FFCD}">
            <xm:f>'FX Card'!$F$1=23</xm:f>
            <x14:dxf>
              <numFmt numFmtId="203" formatCode="#,##0.00\ [$₺-41F]"/>
            </x14:dxf>
          </x14:cfRule>
          <x14:cfRule type="expression" priority="379" id="{2F0B4FFA-AF84-4401-9D36-3FE803054D7D}">
            <xm:f>'FX Card'!$F$1=22</xm:f>
            <x14:dxf>
              <numFmt numFmtId="177" formatCode="\k\r\ #,##0.00"/>
            </x14:dxf>
          </x14:cfRule>
          <x14:cfRule type="expression" priority="380" id="{51A137EA-D03C-4EC5-AB79-5057A5544DAA}">
            <xm:f>'FX Card'!$F$1=21</xm:f>
            <x14:dxf>
              <numFmt numFmtId="201" formatCode="\﷼\ #,##0.000"/>
            </x14:dxf>
          </x14:cfRule>
          <x14:cfRule type="expression" priority="381" id="{B77DBFBA-A0D8-43C3-A30D-0234E331E3B7}">
            <xm:f>'FX Card'!$F$1=20</xm:f>
            <x14:dxf>
              <numFmt numFmtId="185" formatCode="\р\у\б\ #,##0.00"/>
            </x14:dxf>
          </x14:cfRule>
          <x14:cfRule type="expression" priority="382" id="{AA3947A8-B1DF-49D9-B58A-36EDEB3203A1}">
            <xm:f>'FX Card'!$F$1=19</xm:f>
            <x14:dxf>
              <numFmt numFmtId="200" formatCode="\M\X\ &quot;$&quot;\ #,##0.00"/>
            </x14:dxf>
          </x14:cfRule>
          <x14:cfRule type="expression" priority="383" id="{B72B3EDA-24E2-48FC-83AE-FA3C119964AA}">
            <xm:f>'FX Card'!$F$1=18</xm:f>
            <x14:dxf>
              <numFmt numFmtId="199" formatCode="[$RM-43E]#,##0.00"/>
            </x14:dxf>
          </x14:cfRule>
          <x14:cfRule type="expression" priority="384" id="{1CAE96C9-2FC2-4B7C-821F-AE4022FEFEA0}">
            <xm:f>'FX Card'!$F$1=17</xm:f>
            <x14:dxf>
              <numFmt numFmtId="202" formatCode="\N\Z\ &quot;$&quot;\ #,##0.00"/>
            </x14:dxf>
          </x14:cfRule>
          <x14:cfRule type="expression" priority="385" id="{17D6E170-237C-4AEF-84AA-7B8F0EE4AE91}">
            <xm:f>'FX Card'!$F$1=16</xm:f>
            <x14:dxf>
              <numFmt numFmtId="177" formatCode="\k\r\ #,##0.00"/>
            </x14:dxf>
          </x14:cfRule>
          <x14:cfRule type="expression" priority="386" id="{FA95664E-9E59-4194-B9B8-9EEC2A09DF0A}">
            <xm:f>'FX Card'!$F$1=15</xm:f>
            <x14:dxf>
              <numFmt numFmtId="183" formatCode="[$₩-412]#,##0.00"/>
            </x14:dxf>
          </x14:cfRule>
          <x14:cfRule type="expression" priority="387" id="{66AE7138-EDBC-4A08-9F6F-01AA7FCA64BF}">
            <xm:f>'FX Card'!$F$1=14</xm:f>
            <x14:dxf>
              <numFmt numFmtId="182" formatCode="[$¥-411]#,##0.00"/>
            </x14:dxf>
          </x14:cfRule>
          <x14:cfRule type="expression" priority="388" id="{CF3A41C6-DF85-4297-9B82-8E239878965B}">
            <xm:f>'FX Card'!$F$1=13</xm:f>
            <x14:dxf>
              <numFmt numFmtId="211" formatCode="[$₹-445]\ #,##0.00"/>
            </x14:dxf>
          </x14:cfRule>
          <x14:cfRule type="expression" priority="389" id="{109E5D4F-A0C1-42BA-B9C7-4485BC3E5BD6}">
            <xm:f>'FX Card'!$F$1=12</xm:f>
            <x14:dxf>
              <numFmt numFmtId="180" formatCode="\R\p\ #,##0.00"/>
            </x14:dxf>
          </x14:cfRule>
          <x14:cfRule type="expression" priority="390" id="{3C40B899-018B-44FB-AD8F-90A729F780EC}">
            <xm:f>'FX Card'!$F$1=11</xm:f>
            <x14:dxf>
              <numFmt numFmtId="198" formatCode="\H\K\ &quot;$&quot;\ #,##0.00"/>
            </x14:dxf>
          </x14:cfRule>
          <x14:cfRule type="expression" priority="391" id="{75D89CB8-E50D-4EBE-8188-F57BB3C8DFD7}">
            <xm:f>'FX Card'!$F$1=10</xm:f>
            <x14:dxf>
              <numFmt numFmtId="179" formatCode="[$£-809]#,##0.00"/>
            </x14:dxf>
          </x14:cfRule>
          <x14:cfRule type="expression" priority="392" id="{FE9B4377-F255-40C1-9E8B-8E2FC1493433}">
            <xm:f>'FX Card'!$F$1=9</xm:f>
            <x14:dxf>
              <numFmt numFmtId="178" formatCode="[$€-2]\ #,##0.00"/>
            </x14:dxf>
          </x14:cfRule>
          <x14:cfRule type="expression" priority="393" id="{FD4EFF50-3B39-4192-8877-38285F54C1F7}">
            <xm:f>'FX Card'!$F$1=8</xm:f>
            <x14:dxf>
              <numFmt numFmtId="177" formatCode="\k\r\ #,##0.00"/>
            </x14:dxf>
          </x14:cfRule>
          <x14:cfRule type="expression" priority="394" id="{8592AAB1-293B-4D0B-A12F-B9BC54AFA5AF}">
            <xm:f>'FX Card'!$F$1=7</xm:f>
            <x14:dxf>
              <numFmt numFmtId="176" formatCode="[$¥-804]#,##0.00"/>
            </x14:dxf>
          </x14:cfRule>
          <x14:cfRule type="expression" priority="395" id="{A65E6BB5-7A7A-4B7D-B03E-02BC456CD02E}">
            <xm:f>'FX Card'!$F$1=6</xm:f>
            <x14:dxf>
              <numFmt numFmtId="175" formatCode="\F\r\ #,##0.00"/>
            </x14:dxf>
          </x14:cfRule>
          <x14:cfRule type="expression" priority="396" id="{CE1F1150-2B46-4E45-90B5-B96E40F8D734}">
            <xm:f>'FX Card'!$F$1=5</xm:f>
            <x14:dxf>
              <numFmt numFmtId="174" formatCode="\C\A\ &quot;$&quot;\ #,##0.00"/>
            </x14:dxf>
          </x14:cfRule>
          <x14:cfRule type="expression" priority="397" id="{120CCEB0-716C-4E03-8453-585B585B2052}">
            <xm:f>'FX Card'!$F$1=4</xm:f>
            <x14:dxf>
              <numFmt numFmtId="196" formatCode="[$R$-416]\ #,##0.00"/>
            </x14:dxf>
          </x14:cfRule>
          <x14:cfRule type="expression" priority="398" id="{2D03CA3D-F56B-41F9-90F2-881609723AC8}">
            <xm:f>'FX Card'!$F$1=3</xm:f>
            <x14:dxf>
              <numFmt numFmtId="173" formatCode="\A\U\ &quot;$&quot;\ #,##0.00"/>
            </x14:dxf>
          </x14:cfRule>
          <x14:cfRule type="expression" priority="399" id="{6680606B-DB9E-4627-95C2-787AA7EA650F}">
            <xm:f>'FX Card'!$F$1=2</xm:f>
            <x14:dxf>
              <numFmt numFmtId="186" formatCode="\A\R\ &quot;$&quot;#,##0.00"/>
            </x14:dxf>
          </x14:cfRule>
          <x14:cfRule type="expression" priority="400" id="{C7A1DCDA-2FBD-4F74-B10F-D8551F7C8539}">
            <xm:f>'FX Card'!$F$1=1</xm:f>
            <x14:dxf>
              <numFmt numFmtId="170"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7" formatCode="\R\ #,##0.00"/>
            </x14:dxf>
          </x14:cfRule>
          <x14:cfRule type="expression" priority="352" id="{E10D02B6-7346-4F67-8294-358CFFB2BEBB}">
            <xm:f>'FX Card'!$F$1=24</xm:f>
            <x14:dxf>
              <numFmt numFmtId="184" formatCode="\T\W\ &quot;$&quot;\ #,##0.00"/>
            </x14:dxf>
          </x14:cfRule>
          <x14:cfRule type="expression" priority="353" id="{FFBAEF4A-350D-4458-8CBA-A164B2419C32}">
            <xm:f>'FX Card'!$F$1=23</xm:f>
            <x14:dxf>
              <numFmt numFmtId="203" formatCode="#,##0.00\ [$₺-41F]"/>
            </x14:dxf>
          </x14:cfRule>
          <x14:cfRule type="expression" priority="354" id="{9CE46DA1-151A-43A3-BD34-C4732C67E101}">
            <xm:f>'FX Card'!$F$1=22</xm:f>
            <x14:dxf>
              <numFmt numFmtId="177" formatCode="\k\r\ #,##0.00"/>
            </x14:dxf>
          </x14:cfRule>
          <x14:cfRule type="expression" priority="355" id="{12C167A1-A894-408C-8E6A-1DB697FD922C}">
            <xm:f>'FX Card'!$F$1=21</xm:f>
            <x14:dxf>
              <numFmt numFmtId="201" formatCode="\﷼\ #,##0.000"/>
            </x14:dxf>
          </x14:cfRule>
          <x14:cfRule type="expression" priority="356" id="{B18D4345-29A2-464F-90EF-63C7F9473D19}">
            <xm:f>'FX Card'!$F$1=20</xm:f>
            <x14:dxf>
              <numFmt numFmtId="185" formatCode="\р\у\б\ #,##0.00"/>
            </x14:dxf>
          </x14:cfRule>
          <x14:cfRule type="expression" priority="357" id="{2514DA30-3CAA-43ED-8426-CD8DC4BC1443}">
            <xm:f>'FX Card'!$F$1=19</xm:f>
            <x14:dxf>
              <numFmt numFmtId="200" formatCode="\M\X\ &quot;$&quot;\ #,##0.00"/>
            </x14:dxf>
          </x14:cfRule>
          <x14:cfRule type="expression" priority="358" id="{F38122C5-C040-4F72-83D8-4D1F845604BE}">
            <xm:f>'FX Card'!$F$1=18</xm:f>
            <x14:dxf>
              <numFmt numFmtId="199" formatCode="[$RM-43E]#,##0.00"/>
            </x14:dxf>
          </x14:cfRule>
          <x14:cfRule type="expression" priority="359" id="{76630D13-8035-4354-97DB-D36219E336AD}">
            <xm:f>'FX Card'!$F$1=17</xm:f>
            <x14:dxf>
              <numFmt numFmtId="202" formatCode="\N\Z\ &quot;$&quot;\ #,##0.00"/>
            </x14:dxf>
          </x14:cfRule>
          <x14:cfRule type="expression" priority="360" id="{DC363872-38D5-47F4-84AD-DB83FE01A445}">
            <xm:f>'FX Card'!$F$1=16</xm:f>
            <x14:dxf>
              <numFmt numFmtId="177" formatCode="\k\r\ #,##0.00"/>
            </x14:dxf>
          </x14:cfRule>
          <x14:cfRule type="expression" priority="361" id="{66671BA1-BEEA-42E2-8018-FE6104799CBA}">
            <xm:f>'FX Card'!$F$1=15</xm:f>
            <x14:dxf>
              <numFmt numFmtId="183" formatCode="[$₩-412]#,##0.00"/>
            </x14:dxf>
          </x14:cfRule>
          <x14:cfRule type="expression" priority="362" id="{2492B732-8958-4A71-98FB-F9F793790749}">
            <xm:f>'FX Card'!$F$1=14</xm:f>
            <x14:dxf>
              <numFmt numFmtId="182" formatCode="[$¥-411]#,##0.00"/>
            </x14:dxf>
          </x14:cfRule>
          <x14:cfRule type="expression" priority="363" id="{4367868C-4738-4BC9-AFC5-863761A90640}">
            <xm:f>'FX Card'!$F$1=13</xm:f>
            <x14:dxf>
              <numFmt numFmtId="211" formatCode="[$₹-445]\ #,##0.00"/>
            </x14:dxf>
          </x14:cfRule>
          <x14:cfRule type="expression" priority="364" id="{2CAD1953-63D2-451F-84CB-E57E4C3B6EF2}">
            <xm:f>'FX Card'!$F$1=12</xm:f>
            <x14:dxf>
              <numFmt numFmtId="180" formatCode="\R\p\ #,##0.00"/>
            </x14:dxf>
          </x14:cfRule>
          <x14:cfRule type="expression" priority="365" id="{0D922A9E-2D81-4768-B31C-B134D9B97942}">
            <xm:f>'FX Card'!$F$1=11</xm:f>
            <x14:dxf>
              <numFmt numFmtId="198" formatCode="\H\K\ &quot;$&quot;\ #,##0.00"/>
            </x14:dxf>
          </x14:cfRule>
          <x14:cfRule type="expression" priority="366" id="{D978EBCD-7196-42FE-8236-C45CE648F0C3}">
            <xm:f>'FX Card'!$F$1=10</xm:f>
            <x14:dxf>
              <numFmt numFmtId="179" formatCode="[$£-809]#,##0.00"/>
            </x14:dxf>
          </x14:cfRule>
          <x14:cfRule type="expression" priority="367" id="{706DAFF0-FBBC-48D5-9681-0704020C9A59}">
            <xm:f>'FX Card'!$F$1=9</xm:f>
            <x14:dxf>
              <numFmt numFmtId="178" formatCode="[$€-2]\ #,##0.00"/>
            </x14:dxf>
          </x14:cfRule>
          <x14:cfRule type="expression" priority="368" id="{9F10AC06-C676-4759-B226-26C8828C12A5}">
            <xm:f>'FX Card'!$F$1=8</xm:f>
            <x14:dxf>
              <numFmt numFmtId="177" formatCode="\k\r\ #,##0.00"/>
            </x14:dxf>
          </x14:cfRule>
          <x14:cfRule type="expression" priority="369" id="{2D8685C4-0DEC-41C0-AD6C-9C4157D34E9F}">
            <xm:f>'FX Card'!$F$1=7</xm:f>
            <x14:dxf>
              <numFmt numFmtId="176" formatCode="[$¥-804]#,##0.00"/>
            </x14:dxf>
          </x14:cfRule>
          <x14:cfRule type="expression" priority="370" id="{55DBEE40-008D-4694-9A44-2E6A91BC85BC}">
            <xm:f>'FX Card'!$F$1=6</xm:f>
            <x14:dxf>
              <numFmt numFmtId="175" formatCode="\F\r\ #,##0.00"/>
            </x14:dxf>
          </x14:cfRule>
          <x14:cfRule type="expression" priority="371" id="{6FAEF317-55B5-41D2-9315-61CB566C49AE}">
            <xm:f>'FX Card'!$F$1=5</xm:f>
            <x14:dxf>
              <numFmt numFmtId="174" formatCode="\C\A\ &quot;$&quot;\ #,##0.00"/>
            </x14:dxf>
          </x14:cfRule>
          <x14:cfRule type="expression" priority="372" id="{FF1DD9D2-90AD-44F5-ADEB-69365AE4ECBC}">
            <xm:f>'FX Card'!$F$1=4</xm:f>
            <x14:dxf>
              <numFmt numFmtId="196" formatCode="[$R$-416]\ #,##0.00"/>
            </x14:dxf>
          </x14:cfRule>
          <x14:cfRule type="expression" priority="373" id="{4AA154E6-9B39-4EC9-B275-A697790DB893}">
            <xm:f>'FX Card'!$F$1=3</xm:f>
            <x14:dxf>
              <numFmt numFmtId="173" formatCode="\A\U\ &quot;$&quot;\ #,##0.00"/>
            </x14:dxf>
          </x14:cfRule>
          <x14:cfRule type="expression" priority="374" id="{67A6BC7F-9FC6-434B-A463-4187DA22077C}">
            <xm:f>'FX Card'!$F$1=2</xm:f>
            <x14:dxf>
              <numFmt numFmtId="186" formatCode="\A\R\ &quot;$&quot;#,##0.00"/>
            </x14:dxf>
          </x14:cfRule>
          <x14:cfRule type="expression" priority="375" id="{440BC26C-A824-4A87-A529-3516AFC1A788}">
            <xm:f>'FX Card'!$F$1=1</xm:f>
            <x14:dxf>
              <numFmt numFmtId="170" formatCode="&quot;$&quot;#,##0.00"/>
            </x14:dxf>
          </x14:cfRule>
          <xm:sqref>AS594:AW594</xm:sqref>
        </x14:conditionalFormatting>
        <x14:conditionalFormatting xmlns:xm="http://schemas.microsoft.com/office/excel/2006/main">
          <x14:cfRule type="expression" priority="326" id="{94DB294C-3D37-4D32-A554-C8A7B7CAC0B6}">
            <xm:f>'FX Card'!$F$1=25</xm:f>
            <x14:dxf>
              <numFmt numFmtId="187" formatCode="\R\ #,##0.00"/>
            </x14:dxf>
          </x14:cfRule>
          <x14:cfRule type="expression" priority="327" id="{CC9F01A8-54BE-412E-94AE-57CC5ACC9D6C}">
            <xm:f>'FX Card'!$F$1=24</xm:f>
            <x14:dxf>
              <numFmt numFmtId="184" formatCode="\T\W\ &quot;$&quot;\ #,##0.00"/>
            </x14:dxf>
          </x14:cfRule>
          <x14:cfRule type="expression" priority="328" id="{3E4AAC7B-CE65-4DE1-9171-B0D5FC524B16}">
            <xm:f>'FX Card'!$F$1=23</xm:f>
            <x14:dxf>
              <numFmt numFmtId="203" formatCode="#,##0.00\ [$₺-41F]"/>
            </x14:dxf>
          </x14:cfRule>
          <x14:cfRule type="expression" priority="329" id="{25DB7192-4D0C-45DC-B473-999933DBFDBD}">
            <xm:f>'FX Card'!$F$1=22</xm:f>
            <x14:dxf>
              <numFmt numFmtId="177" formatCode="\k\r\ #,##0.00"/>
            </x14:dxf>
          </x14:cfRule>
          <x14:cfRule type="expression" priority="330" id="{7A9A8510-B58C-4E5A-96E0-2062DE1BA1EB}">
            <xm:f>'FX Card'!$F$1=21</xm:f>
            <x14:dxf>
              <numFmt numFmtId="201" formatCode="\﷼\ #,##0.000"/>
            </x14:dxf>
          </x14:cfRule>
          <x14:cfRule type="expression" priority="331" id="{578CB848-D279-4C2A-B6C3-426C8617CE66}">
            <xm:f>'FX Card'!$F$1=20</xm:f>
            <x14:dxf>
              <numFmt numFmtId="185" formatCode="\р\у\б\ #,##0.00"/>
            </x14:dxf>
          </x14:cfRule>
          <x14:cfRule type="expression" priority="332" id="{A8818934-2546-413E-8E0E-7604D97783F1}">
            <xm:f>'FX Card'!$F$1=19</xm:f>
            <x14:dxf>
              <numFmt numFmtId="200" formatCode="\M\X\ &quot;$&quot;\ #,##0.00"/>
            </x14:dxf>
          </x14:cfRule>
          <x14:cfRule type="expression" priority="333" id="{400DB739-679A-442C-AC35-03F69F7DD3D7}">
            <xm:f>'FX Card'!$F$1=18</xm:f>
            <x14:dxf>
              <numFmt numFmtId="199" formatCode="[$RM-43E]#,##0.00"/>
            </x14:dxf>
          </x14:cfRule>
          <x14:cfRule type="expression" priority="334" id="{AD14A97D-4AA9-4B83-BBCE-568BECF88331}">
            <xm:f>'FX Card'!$F$1=17</xm:f>
            <x14:dxf>
              <numFmt numFmtId="202" formatCode="\N\Z\ &quot;$&quot;\ #,##0.00"/>
            </x14:dxf>
          </x14:cfRule>
          <x14:cfRule type="expression" priority="335" id="{B44D257F-0BC4-48FF-B1BB-3207B7E1649F}">
            <xm:f>'FX Card'!$F$1=16</xm:f>
            <x14:dxf>
              <numFmt numFmtId="177" formatCode="\k\r\ #,##0.00"/>
            </x14:dxf>
          </x14:cfRule>
          <x14:cfRule type="expression" priority="336" id="{075463B0-FF53-4217-BA89-C4F6E69D398B}">
            <xm:f>'FX Card'!$F$1=15</xm:f>
            <x14:dxf>
              <numFmt numFmtId="183" formatCode="[$₩-412]#,##0.00"/>
            </x14:dxf>
          </x14:cfRule>
          <x14:cfRule type="expression" priority="337" id="{05BB1167-07C1-4FED-BFE6-2447E6F0C8CB}">
            <xm:f>'FX Card'!$F$1=14</xm:f>
            <x14:dxf>
              <numFmt numFmtId="182" formatCode="[$¥-411]#,##0.00"/>
            </x14:dxf>
          </x14:cfRule>
          <x14:cfRule type="expression" priority="338" id="{17568C95-C299-4D04-91BD-A5B7360425CA}">
            <xm:f>'FX Card'!$F$1=13</xm:f>
            <x14:dxf>
              <numFmt numFmtId="211" formatCode="[$₹-445]\ #,##0.00"/>
            </x14:dxf>
          </x14:cfRule>
          <x14:cfRule type="expression" priority="339" id="{A332FFA1-C10B-4327-B134-3C8067EC4858}">
            <xm:f>'FX Card'!$F$1=12</xm:f>
            <x14:dxf>
              <numFmt numFmtId="180" formatCode="\R\p\ #,##0.00"/>
            </x14:dxf>
          </x14:cfRule>
          <x14:cfRule type="expression" priority="340" id="{F896BAA4-C829-455E-8A67-8B15709EC60F}">
            <xm:f>'FX Card'!$F$1=11</xm:f>
            <x14:dxf>
              <numFmt numFmtId="198" formatCode="\H\K\ &quot;$&quot;\ #,##0.00"/>
            </x14:dxf>
          </x14:cfRule>
          <x14:cfRule type="expression" priority="341" id="{C3A00892-7BC0-4B5F-98C6-998351FCB5C4}">
            <xm:f>'FX Card'!$F$1=10</xm:f>
            <x14:dxf>
              <numFmt numFmtId="179" formatCode="[$£-809]#,##0.00"/>
            </x14:dxf>
          </x14:cfRule>
          <x14:cfRule type="expression" priority="342" id="{26AD0FDC-4BF5-4ECC-8370-5CFDBC209F0B}">
            <xm:f>'FX Card'!$F$1=9</xm:f>
            <x14:dxf>
              <numFmt numFmtId="178" formatCode="[$€-2]\ #,##0.00"/>
            </x14:dxf>
          </x14:cfRule>
          <x14:cfRule type="expression" priority="343" id="{5379BD91-F114-4279-AFA3-F2940CE5894E}">
            <xm:f>'FX Card'!$F$1=8</xm:f>
            <x14:dxf>
              <numFmt numFmtId="177" formatCode="\k\r\ #,##0.00"/>
            </x14:dxf>
          </x14:cfRule>
          <x14:cfRule type="expression" priority="344" id="{7A42ADA4-7362-49C5-A818-D55B7DBE0A29}">
            <xm:f>'FX Card'!$F$1=7</xm:f>
            <x14:dxf>
              <numFmt numFmtId="176" formatCode="[$¥-804]#,##0.00"/>
            </x14:dxf>
          </x14:cfRule>
          <x14:cfRule type="expression" priority="345" id="{E51AC815-B0C0-4255-B789-610E7485191F}">
            <xm:f>'FX Card'!$F$1=6</xm:f>
            <x14:dxf>
              <numFmt numFmtId="175" formatCode="\F\r\ #,##0.00"/>
            </x14:dxf>
          </x14:cfRule>
          <x14:cfRule type="expression" priority="346" id="{162D15CB-F863-491D-95AA-89BC21850662}">
            <xm:f>'FX Card'!$F$1=5</xm:f>
            <x14:dxf>
              <numFmt numFmtId="174" formatCode="\C\A\ &quot;$&quot;\ #,##0.00"/>
            </x14:dxf>
          </x14:cfRule>
          <x14:cfRule type="expression" priority="347" id="{7488A227-000C-4515-8074-B1453F60ED1A}">
            <xm:f>'FX Card'!$F$1=4</xm:f>
            <x14:dxf>
              <numFmt numFmtId="196" formatCode="[$R$-416]\ #,##0.00"/>
            </x14:dxf>
          </x14:cfRule>
          <x14:cfRule type="expression" priority="348" id="{41B1BB9D-CE93-45F2-9CC9-578EBE480611}">
            <xm:f>'FX Card'!$F$1=3</xm:f>
            <x14:dxf>
              <numFmt numFmtId="173" formatCode="\A\U\ &quot;$&quot;\ #,##0.00"/>
            </x14:dxf>
          </x14:cfRule>
          <x14:cfRule type="expression" priority="349" id="{83BA9B2C-6AEB-422D-9F89-F563D18E3A65}">
            <xm:f>'FX Card'!$F$1=2</xm:f>
            <x14:dxf>
              <numFmt numFmtId="186" formatCode="\A\R\ &quot;$&quot;#,##0.00"/>
            </x14:dxf>
          </x14:cfRule>
          <x14:cfRule type="expression" priority="350" id="{6746ADD8-B280-4087-958E-36A41798ADCC}">
            <xm:f>'FX Card'!$F$1=1</xm:f>
            <x14:dxf>
              <numFmt numFmtId="170" formatCode="&quot;$&quot;#,##0.00"/>
            </x14:dxf>
          </x14:cfRule>
          <xm:sqref>AG595</xm:sqref>
        </x14:conditionalFormatting>
        <x14:conditionalFormatting xmlns:xm="http://schemas.microsoft.com/office/excel/2006/main">
          <x14:cfRule type="expression" priority="276" id="{B34B3F91-EB7D-46C7-BDC9-04E718958F25}">
            <xm:f>'FX Card'!$F$1=25</xm:f>
            <x14:dxf>
              <numFmt numFmtId="187" formatCode="\R\ #,##0.00"/>
            </x14:dxf>
          </x14:cfRule>
          <x14:cfRule type="expression" priority="277" id="{3898EE2F-ED1E-4908-A3EC-C77140484E8A}">
            <xm:f>'FX Card'!$F$1=24</xm:f>
            <x14:dxf>
              <numFmt numFmtId="184" formatCode="\T\W\ &quot;$&quot;\ #,##0.00"/>
            </x14:dxf>
          </x14:cfRule>
          <x14:cfRule type="expression" priority="278" id="{8F4B21B3-A993-4A05-A3B7-FBCA9D36713F}">
            <xm:f>'FX Card'!$F$1=23</xm:f>
            <x14:dxf>
              <numFmt numFmtId="203" formatCode="#,##0.00\ [$₺-41F]"/>
            </x14:dxf>
          </x14:cfRule>
          <x14:cfRule type="expression" priority="279" id="{3768BB48-AA17-4A37-AF9D-D6A6AE8306E6}">
            <xm:f>'FX Card'!$F$1=22</xm:f>
            <x14:dxf>
              <numFmt numFmtId="177" formatCode="\k\r\ #,##0.00"/>
            </x14:dxf>
          </x14:cfRule>
          <x14:cfRule type="expression" priority="280" id="{198687AA-B1BA-47B1-B9DC-0351D5350CF5}">
            <xm:f>'FX Card'!$F$1=21</xm:f>
            <x14:dxf>
              <numFmt numFmtId="201" formatCode="\﷼\ #,##0.000"/>
            </x14:dxf>
          </x14:cfRule>
          <x14:cfRule type="expression" priority="281" id="{54533264-7DE2-4842-B766-81D88ECF0741}">
            <xm:f>'FX Card'!$F$1=20</xm:f>
            <x14:dxf>
              <numFmt numFmtId="185" formatCode="\р\у\б\ #,##0.00"/>
            </x14:dxf>
          </x14:cfRule>
          <x14:cfRule type="expression" priority="282" id="{2B24D9FC-612C-4EB7-9830-3DB7654F0C3D}">
            <xm:f>'FX Card'!$F$1=19</xm:f>
            <x14:dxf>
              <numFmt numFmtId="200" formatCode="\M\X\ &quot;$&quot;\ #,##0.00"/>
            </x14:dxf>
          </x14:cfRule>
          <x14:cfRule type="expression" priority="283" id="{5F9E6505-B7C1-4B56-83A5-3121AF3F9B6B}">
            <xm:f>'FX Card'!$F$1=18</xm:f>
            <x14:dxf>
              <numFmt numFmtId="199" formatCode="[$RM-43E]#,##0.00"/>
            </x14:dxf>
          </x14:cfRule>
          <x14:cfRule type="expression" priority="284" id="{3CF0350B-50ED-4491-BC66-0D47EC27826C}">
            <xm:f>'FX Card'!$F$1=17</xm:f>
            <x14:dxf>
              <numFmt numFmtId="202" formatCode="\N\Z\ &quot;$&quot;\ #,##0.00"/>
            </x14:dxf>
          </x14:cfRule>
          <x14:cfRule type="expression" priority="285" id="{F0FD4211-3701-44D9-90F1-848EBE033920}">
            <xm:f>'FX Card'!$F$1=16</xm:f>
            <x14:dxf>
              <numFmt numFmtId="177" formatCode="\k\r\ #,##0.00"/>
            </x14:dxf>
          </x14:cfRule>
          <x14:cfRule type="expression" priority="286" id="{6040D063-4464-45B7-9E4F-FDB1562C9F53}">
            <xm:f>'FX Card'!$F$1=15</xm:f>
            <x14:dxf>
              <numFmt numFmtId="183" formatCode="[$₩-412]#,##0.00"/>
            </x14:dxf>
          </x14:cfRule>
          <x14:cfRule type="expression" priority="287" id="{91AC5457-BA92-4FA3-868F-5BEC68D2775C}">
            <xm:f>'FX Card'!$F$1=14</xm:f>
            <x14:dxf>
              <numFmt numFmtId="182" formatCode="[$¥-411]#,##0.00"/>
            </x14:dxf>
          </x14:cfRule>
          <x14:cfRule type="expression" priority="288" id="{8BC9EC26-DA9A-44AE-8F12-5B2A94C3B078}">
            <xm:f>'FX Card'!$F$1=13</xm:f>
            <x14:dxf>
              <numFmt numFmtId="211" formatCode="[$₹-445]\ #,##0.00"/>
            </x14:dxf>
          </x14:cfRule>
          <x14:cfRule type="expression" priority="289" id="{6CDF4DED-3BFF-4237-95B9-7C4CD3FCE0C5}">
            <xm:f>'FX Card'!$F$1=12</xm:f>
            <x14:dxf>
              <numFmt numFmtId="180" formatCode="\R\p\ #,##0.00"/>
            </x14:dxf>
          </x14:cfRule>
          <x14:cfRule type="expression" priority="290" id="{488289B2-6C19-4FF5-AFA4-54DA5A75007A}">
            <xm:f>'FX Card'!$F$1=11</xm:f>
            <x14:dxf>
              <numFmt numFmtId="198" formatCode="\H\K\ &quot;$&quot;\ #,##0.00"/>
            </x14:dxf>
          </x14:cfRule>
          <x14:cfRule type="expression" priority="291" id="{70145EE0-D96B-4F38-A77A-01B6F36D421B}">
            <xm:f>'FX Card'!$F$1=10</xm:f>
            <x14:dxf>
              <numFmt numFmtId="179" formatCode="[$£-809]#,##0.00"/>
            </x14:dxf>
          </x14:cfRule>
          <x14:cfRule type="expression" priority="292" id="{03FA8DCE-762F-4D39-B3F1-BC58645412BF}">
            <xm:f>'FX Card'!$F$1=9</xm:f>
            <x14:dxf>
              <numFmt numFmtId="178" formatCode="[$€-2]\ #,##0.00"/>
            </x14:dxf>
          </x14:cfRule>
          <x14:cfRule type="expression" priority="293" id="{5115BE68-8375-415A-9A3D-EC94288074E6}">
            <xm:f>'FX Card'!$F$1=8</xm:f>
            <x14:dxf>
              <numFmt numFmtId="177" formatCode="\k\r\ #,##0.00"/>
            </x14:dxf>
          </x14:cfRule>
          <x14:cfRule type="expression" priority="294" id="{D016E050-CD4B-4F09-90F2-8310EBD0A401}">
            <xm:f>'FX Card'!$F$1=7</xm:f>
            <x14:dxf>
              <numFmt numFmtId="176" formatCode="[$¥-804]#,##0.00"/>
            </x14:dxf>
          </x14:cfRule>
          <x14:cfRule type="expression" priority="295" id="{4F62745A-8BD3-4E4A-82EC-EA67607E6336}">
            <xm:f>'FX Card'!$F$1=6</xm:f>
            <x14:dxf>
              <numFmt numFmtId="175" formatCode="\F\r\ #,##0.00"/>
            </x14:dxf>
          </x14:cfRule>
          <x14:cfRule type="expression" priority="296" id="{84DAE782-152C-453D-89F9-F0A7B77F9757}">
            <xm:f>'FX Card'!$F$1=5</xm:f>
            <x14:dxf>
              <numFmt numFmtId="174" formatCode="\C\A\ &quot;$&quot;\ #,##0.00"/>
            </x14:dxf>
          </x14:cfRule>
          <x14:cfRule type="expression" priority="297" id="{1259C839-24DC-4925-A7A9-1C90FF2552E5}">
            <xm:f>'FX Card'!$F$1=4</xm:f>
            <x14:dxf>
              <numFmt numFmtId="196" formatCode="[$R$-416]\ #,##0.00"/>
            </x14:dxf>
          </x14:cfRule>
          <x14:cfRule type="expression" priority="298" id="{FA30871E-DCFD-4881-A1A0-64DA3D640FE5}">
            <xm:f>'FX Card'!$F$1=3</xm:f>
            <x14:dxf>
              <numFmt numFmtId="173" formatCode="\A\U\ &quot;$&quot;\ #,##0.00"/>
            </x14:dxf>
          </x14:cfRule>
          <x14:cfRule type="expression" priority="299" id="{6DB1F507-3109-40BE-AD43-F31129DB0761}">
            <xm:f>'FX Card'!$F$1=2</xm:f>
            <x14:dxf>
              <numFmt numFmtId="186" formatCode="\A\R\ &quot;$&quot;#,##0.00"/>
            </x14:dxf>
          </x14:cfRule>
          <x14:cfRule type="expression" priority="300" id="{22387FB8-5A30-4134-84D4-FAA8E3CD1F0E}">
            <xm:f>'FX Card'!$F$1=1</xm:f>
            <x14:dxf>
              <numFmt numFmtId="170" formatCode="&quot;$&quot;#,##0.00"/>
            </x14:dxf>
          </x14:cfRule>
          <xm:sqref>AS586:BA587</xm:sqref>
        </x14:conditionalFormatting>
        <x14:conditionalFormatting xmlns:xm="http://schemas.microsoft.com/office/excel/2006/main">
          <x14:cfRule type="expression" priority="126" id="{E4328AB6-B53B-49FD-83BF-2DAB803456AE}">
            <xm:f>'FX Card'!$F$1=25</xm:f>
            <x14:dxf>
              <numFmt numFmtId="187" formatCode="\R\ #,##0.00"/>
            </x14:dxf>
          </x14:cfRule>
          <x14:cfRule type="expression" priority="127" id="{E2A3FBFB-3E54-4201-AD2D-6A1DE5FD0027}">
            <xm:f>'FX Card'!$F$1=24</xm:f>
            <x14:dxf>
              <numFmt numFmtId="184" formatCode="\T\W\ &quot;$&quot;\ #,##0.00"/>
            </x14:dxf>
          </x14:cfRule>
          <x14:cfRule type="expression" priority="128" id="{179C45A0-2953-4137-990B-5CB3D3BE2ACB}">
            <xm:f>'FX Card'!$F$1=23</xm:f>
            <x14:dxf>
              <numFmt numFmtId="203" formatCode="#,##0.00\ [$₺-41F]"/>
            </x14:dxf>
          </x14:cfRule>
          <x14:cfRule type="expression" priority="129" id="{0C9F93EE-65F3-4752-AB5A-B501E1F8E2B0}">
            <xm:f>'FX Card'!$F$1=22</xm:f>
            <x14:dxf>
              <numFmt numFmtId="177" formatCode="\k\r\ #,##0.00"/>
            </x14:dxf>
          </x14:cfRule>
          <x14:cfRule type="expression" priority="130" id="{24E37258-21DC-4CAF-971B-0781FA64DD89}">
            <xm:f>'FX Card'!$F$1=21</xm:f>
            <x14:dxf>
              <numFmt numFmtId="201" formatCode="\﷼\ #,##0.000"/>
            </x14:dxf>
          </x14:cfRule>
          <x14:cfRule type="expression" priority="131" id="{02575A40-B6C9-4C37-B519-4F72EBFF250E}">
            <xm:f>'FX Card'!$F$1=20</xm:f>
            <x14:dxf>
              <numFmt numFmtId="185" formatCode="\р\у\б\ #,##0.00"/>
            </x14:dxf>
          </x14:cfRule>
          <x14:cfRule type="expression" priority="132" id="{ACFEC2AF-2CE8-45B3-8567-5D7AB68FF89E}">
            <xm:f>'FX Card'!$F$1=19</xm:f>
            <x14:dxf>
              <numFmt numFmtId="200" formatCode="\M\X\ &quot;$&quot;\ #,##0.00"/>
            </x14:dxf>
          </x14:cfRule>
          <x14:cfRule type="expression" priority="133" id="{57C35897-EC52-4FEF-972B-AE52D9D0CC49}">
            <xm:f>'FX Card'!$F$1=18</xm:f>
            <x14:dxf>
              <numFmt numFmtId="199" formatCode="[$RM-43E]#,##0.00"/>
            </x14:dxf>
          </x14:cfRule>
          <x14:cfRule type="expression" priority="134" id="{50B70F31-FCA9-4D2B-8769-A67E6CEA52C9}">
            <xm:f>'FX Card'!$F$1=17</xm:f>
            <x14:dxf>
              <numFmt numFmtId="202" formatCode="\N\Z\ &quot;$&quot;\ #,##0.00"/>
            </x14:dxf>
          </x14:cfRule>
          <x14:cfRule type="expression" priority="135" id="{729FA871-0394-4AB8-9268-96BC1E3E4339}">
            <xm:f>'FX Card'!$F$1=16</xm:f>
            <x14:dxf>
              <numFmt numFmtId="177" formatCode="\k\r\ #,##0.00"/>
            </x14:dxf>
          </x14:cfRule>
          <x14:cfRule type="expression" priority="136" id="{39BB04D0-5F29-4FBB-960B-B5D077BAAD57}">
            <xm:f>'FX Card'!$F$1=15</xm:f>
            <x14:dxf>
              <numFmt numFmtId="183" formatCode="[$₩-412]#,##0.00"/>
            </x14:dxf>
          </x14:cfRule>
          <x14:cfRule type="expression" priority="137" id="{6775E297-7A0C-4897-85C2-5DA06DD31717}">
            <xm:f>'FX Card'!$F$1=14</xm:f>
            <x14:dxf>
              <numFmt numFmtId="182" formatCode="[$¥-411]#,##0.00"/>
            </x14:dxf>
          </x14:cfRule>
          <x14:cfRule type="expression" priority="138" id="{CD7C6923-AD09-4A39-ABD7-7E365F7AE298}">
            <xm:f>'FX Card'!$F$1=13</xm:f>
            <x14:dxf>
              <numFmt numFmtId="211" formatCode="[$₹-445]\ #,##0.00"/>
            </x14:dxf>
          </x14:cfRule>
          <x14:cfRule type="expression" priority="139" id="{C08B4934-4FDA-4204-9806-7CE237F1C749}">
            <xm:f>'FX Card'!$F$1=12</xm:f>
            <x14:dxf>
              <numFmt numFmtId="180" formatCode="\R\p\ #,##0.00"/>
            </x14:dxf>
          </x14:cfRule>
          <x14:cfRule type="expression" priority="140" id="{9347E026-789F-4E54-9EA6-1FDBD4BC1B6A}">
            <xm:f>'FX Card'!$F$1=11</xm:f>
            <x14:dxf>
              <numFmt numFmtId="198" formatCode="\H\K\ &quot;$&quot;\ #,##0.00"/>
            </x14:dxf>
          </x14:cfRule>
          <x14:cfRule type="expression" priority="141" id="{9A5EB3FB-636F-403D-B896-CB4147D6A143}">
            <xm:f>'FX Card'!$F$1=10</xm:f>
            <x14:dxf>
              <numFmt numFmtId="179" formatCode="[$£-809]#,##0.00"/>
            </x14:dxf>
          </x14:cfRule>
          <x14:cfRule type="expression" priority="142" id="{AFAD3656-FAA3-4E19-93C0-44D456D7BD9D}">
            <xm:f>'FX Card'!$F$1=9</xm:f>
            <x14:dxf>
              <numFmt numFmtId="178" formatCode="[$€-2]\ #,##0.00"/>
            </x14:dxf>
          </x14:cfRule>
          <x14:cfRule type="expression" priority="143" id="{F7EE5E1D-D602-43CB-907F-AE6595F64835}">
            <xm:f>'FX Card'!$F$1=8</xm:f>
            <x14:dxf>
              <numFmt numFmtId="177" formatCode="\k\r\ #,##0.00"/>
            </x14:dxf>
          </x14:cfRule>
          <x14:cfRule type="expression" priority="144" id="{350C6F56-C99E-4C77-A1DE-A1C8489CFBE1}">
            <xm:f>'FX Card'!$F$1=7</xm:f>
            <x14:dxf>
              <numFmt numFmtId="176" formatCode="[$¥-804]#,##0.00"/>
            </x14:dxf>
          </x14:cfRule>
          <x14:cfRule type="expression" priority="145" id="{6F66F376-BA9F-438E-B431-783CD296DFEE}">
            <xm:f>'FX Card'!$F$1=6</xm:f>
            <x14:dxf>
              <numFmt numFmtId="175" formatCode="\F\r\ #,##0.00"/>
            </x14:dxf>
          </x14:cfRule>
          <x14:cfRule type="expression" priority="146" id="{2F79F0F0-D7E7-487F-B951-258F65D0CE65}">
            <xm:f>'FX Card'!$F$1=5</xm:f>
            <x14:dxf>
              <numFmt numFmtId="174" formatCode="\C\A\ &quot;$&quot;\ #,##0.00"/>
            </x14:dxf>
          </x14:cfRule>
          <x14:cfRule type="expression" priority="147" id="{CE6EB7FC-EA00-43DB-904A-FB9F0F7DCAD8}">
            <xm:f>'FX Card'!$F$1=4</xm:f>
            <x14:dxf>
              <numFmt numFmtId="196" formatCode="[$R$-416]\ #,##0.00"/>
            </x14:dxf>
          </x14:cfRule>
          <x14:cfRule type="expression" priority="148" id="{1E9DFC83-7BEE-4517-95AE-C4384F6BE1F2}">
            <xm:f>'FX Card'!$F$1=3</xm:f>
            <x14:dxf>
              <numFmt numFmtId="173" formatCode="\A\U\ &quot;$&quot;\ #,##0.00"/>
            </x14:dxf>
          </x14:cfRule>
          <x14:cfRule type="expression" priority="149" id="{5B3EF449-7510-4718-9C37-2715C6D1F0A3}">
            <xm:f>'FX Card'!$F$1=2</xm:f>
            <x14:dxf>
              <numFmt numFmtId="186" formatCode="\A\R\ &quot;$&quot;#,##0.00"/>
            </x14:dxf>
          </x14:cfRule>
          <x14:cfRule type="expression" priority="150" id="{0A0E89B7-5C56-4D7D-ACA7-1774F2511720}">
            <xm:f>'FX Card'!$F$1=1</xm:f>
            <x14:dxf>
              <numFmt numFmtId="170" formatCode="&quot;$&quot;#,##0.00"/>
            </x14:dxf>
          </x14:cfRule>
          <xm:sqref>AP603</xm:sqref>
        </x14:conditionalFormatting>
        <x14:conditionalFormatting xmlns:xm="http://schemas.microsoft.com/office/excel/2006/main">
          <x14:cfRule type="expression" priority="251" id="{9AE212F1-D633-40B6-BDA8-028C20FD7CCE}">
            <xm:f>'FX Card'!$F$1=25</xm:f>
            <x14:dxf>
              <numFmt numFmtId="187" formatCode="\R\ #,##0.00"/>
            </x14:dxf>
          </x14:cfRule>
          <x14:cfRule type="expression" priority="252" id="{4C7EB772-EEFD-4B3C-9ABB-07157DEB729F}">
            <xm:f>'FX Card'!$F$1=24</xm:f>
            <x14:dxf>
              <numFmt numFmtId="184" formatCode="\T\W\ &quot;$&quot;\ #,##0.00"/>
            </x14:dxf>
          </x14:cfRule>
          <x14:cfRule type="expression" priority="253" id="{F37CBBB5-C7C5-4876-8B3E-1C6B832A21A5}">
            <xm:f>'FX Card'!$F$1=23</xm:f>
            <x14:dxf>
              <numFmt numFmtId="203" formatCode="#,##0.00\ [$₺-41F]"/>
            </x14:dxf>
          </x14:cfRule>
          <x14:cfRule type="expression" priority="254" id="{D4036967-E714-4C4E-B3AC-46867058F7EC}">
            <xm:f>'FX Card'!$F$1=22</xm:f>
            <x14:dxf>
              <numFmt numFmtId="177" formatCode="\k\r\ #,##0.00"/>
            </x14:dxf>
          </x14:cfRule>
          <x14:cfRule type="expression" priority="255" id="{D27D909D-62FA-425A-A895-4FC8437FE628}">
            <xm:f>'FX Card'!$F$1=21</xm:f>
            <x14:dxf>
              <numFmt numFmtId="201" formatCode="\﷼\ #,##0.000"/>
            </x14:dxf>
          </x14:cfRule>
          <x14:cfRule type="expression" priority="256" id="{E09380B9-5F9A-410E-BA1B-80720EE1DE69}">
            <xm:f>'FX Card'!$F$1=20</xm:f>
            <x14:dxf>
              <numFmt numFmtId="185" formatCode="\р\у\б\ #,##0.00"/>
            </x14:dxf>
          </x14:cfRule>
          <x14:cfRule type="expression" priority="257" id="{9B369EDD-C26F-4924-A9FF-991946E37954}">
            <xm:f>'FX Card'!$F$1=19</xm:f>
            <x14:dxf>
              <numFmt numFmtId="200" formatCode="\M\X\ &quot;$&quot;\ #,##0.00"/>
            </x14:dxf>
          </x14:cfRule>
          <x14:cfRule type="expression" priority="258" id="{95EF65C1-F35F-4AAE-A5D9-9DBB183258A9}">
            <xm:f>'FX Card'!$F$1=18</xm:f>
            <x14:dxf>
              <numFmt numFmtId="199" formatCode="[$RM-43E]#,##0.00"/>
            </x14:dxf>
          </x14:cfRule>
          <x14:cfRule type="expression" priority="259" id="{9B44343A-3B60-45DF-893B-D1DA188793ED}">
            <xm:f>'FX Card'!$F$1=17</xm:f>
            <x14:dxf>
              <numFmt numFmtId="202" formatCode="\N\Z\ &quot;$&quot;\ #,##0.00"/>
            </x14:dxf>
          </x14:cfRule>
          <x14:cfRule type="expression" priority="260" id="{1FCE256A-7BA6-4C78-9298-7BA02B2B0D65}">
            <xm:f>'FX Card'!$F$1=16</xm:f>
            <x14:dxf>
              <numFmt numFmtId="177" formatCode="\k\r\ #,##0.00"/>
            </x14:dxf>
          </x14:cfRule>
          <x14:cfRule type="expression" priority="261" id="{A7D7A8AA-F225-49FA-872F-39025F9BCDB6}">
            <xm:f>'FX Card'!$F$1=15</xm:f>
            <x14:dxf>
              <numFmt numFmtId="183" formatCode="[$₩-412]#,##0.00"/>
            </x14:dxf>
          </x14:cfRule>
          <x14:cfRule type="expression" priority="262" id="{A5716566-B75D-4AB1-A66A-25BD2038EEA6}">
            <xm:f>'FX Card'!$F$1=14</xm:f>
            <x14:dxf>
              <numFmt numFmtId="182" formatCode="[$¥-411]#,##0.00"/>
            </x14:dxf>
          </x14:cfRule>
          <x14:cfRule type="expression" priority="263" id="{DB7B48C4-E225-4A06-9ED8-CC8B5203DB8A}">
            <xm:f>'FX Card'!$F$1=13</xm:f>
            <x14:dxf>
              <numFmt numFmtId="211" formatCode="[$₹-445]\ #,##0.00"/>
            </x14:dxf>
          </x14:cfRule>
          <x14:cfRule type="expression" priority="264" id="{73D1AA55-BF6E-4BC8-99E9-7533168A7018}">
            <xm:f>'FX Card'!$F$1=12</xm:f>
            <x14:dxf>
              <numFmt numFmtId="180" formatCode="\R\p\ #,##0.00"/>
            </x14:dxf>
          </x14:cfRule>
          <x14:cfRule type="expression" priority="265" id="{77148BB0-24C1-4B71-8E3F-415A74557BC2}">
            <xm:f>'FX Card'!$F$1=11</xm:f>
            <x14:dxf>
              <numFmt numFmtId="198" formatCode="\H\K\ &quot;$&quot;\ #,##0.00"/>
            </x14:dxf>
          </x14:cfRule>
          <x14:cfRule type="expression" priority="266" id="{32EB081B-9B0A-466E-823C-A85BA7A3438E}">
            <xm:f>'FX Card'!$F$1=10</xm:f>
            <x14:dxf>
              <numFmt numFmtId="179" formatCode="[$£-809]#,##0.00"/>
            </x14:dxf>
          </x14:cfRule>
          <x14:cfRule type="expression" priority="267" id="{437410A8-DF65-4CA0-933C-1B3AE8AAF40B}">
            <xm:f>'FX Card'!$F$1=9</xm:f>
            <x14:dxf>
              <numFmt numFmtId="178" formatCode="[$€-2]\ #,##0.00"/>
            </x14:dxf>
          </x14:cfRule>
          <x14:cfRule type="expression" priority="268" id="{1F113BF8-30F2-492F-84D2-5AC699712729}">
            <xm:f>'FX Card'!$F$1=8</xm:f>
            <x14:dxf>
              <numFmt numFmtId="177" formatCode="\k\r\ #,##0.00"/>
            </x14:dxf>
          </x14:cfRule>
          <x14:cfRule type="expression" priority="269" id="{4BBD5D72-A5A0-4A3D-A48F-5889DADE5D5C}">
            <xm:f>'FX Card'!$F$1=7</xm:f>
            <x14:dxf>
              <numFmt numFmtId="176" formatCode="[$¥-804]#,##0.00"/>
            </x14:dxf>
          </x14:cfRule>
          <x14:cfRule type="expression" priority="270" id="{8DB486F5-D4F8-48F1-A89A-5A2AA7BBB5FF}">
            <xm:f>'FX Card'!$F$1=6</xm:f>
            <x14:dxf>
              <numFmt numFmtId="175" formatCode="\F\r\ #,##0.00"/>
            </x14:dxf>
          </x14:cfRule>
          <x14:cfRule type="expression" priority="271" id="{A75F892B-5046-40C8-B32A-76735EAB5196}">
            <xm:f>'FX Card'!$F$1=5</xm:f>
            <x14:dxf>
              <numFmt numFmtId="174" formatCode="\C\A\ &quot;$&quot;\ #,##0.00"/>
            </x14:dxf>
          </x14:cfRule>
          <x14:cfRule type="expression" priority="272" id="{56330AEB-2DD0-4869-AAC6-EF20A2BDE673}">
            <xm:f>'FX Card'!$F$1=4</xm:f>
            <x14:dxf>
              <numFmt numFmtId="196" formatCode="[$R$-416]\ #,##0.00"/>
            </x14:dxf>
          </x14:cfRule>
          <x14:cfRule type="expression" priority="273" id="{1D581AD4-E45E-4E06-B020-26FDAF58EBC8}">
            <xm:f>'FX Card'!$F$1=3</xm:f>
            <x14:dxf>
              <numFmt numFmtId="173" formatCode="\A\U\ &quot;$&quot;\ #,##0.00"/>
            </x14:dxf>
          </x14:cfRule>
          <x14:cfRule type="expression" priority="274" id="{28CC5A5F-FE47-42DB-A5BF-229608F249BF}">
            <xm:f>'FX Card'!$F$1=2</xm:f>
            <x14:dxf>
              <numFmt numFmtId="186" formatCode="\A\R\ &quot;$&quot;#,##0.00"/>
            </x14:dxf>
          </x14:cfRule>
          <x14:cfRule type="expression" priority="275" id="{0F8D3A43-B952-45A6-99D1-F17D95FFC9B1}">
            <xm:f>'FX Card'!$F$1=1</xm:f>
            <x14:dxf>
              <numFmt numFmtId="170"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7" formatCode="\R\ #,##0.00"/>
            </x14:dxf>
          </x14:cfRule>
          <x14:cfRule type="expression" priority="227" id="{6D3B1CF8-BDB1-4179-830B-2894C541BBC7}">
            <xm:f>'FX Card'!$F$1=24</xm:f>
            <x14:dxf>
              <numFmt numFmtId="184" formatCode="\T\W\ &quot;$&quot;\ #,##0.00"/>
            </x14:dxf>
          </x14:cfRule>
          <x14:cfRule type="expression" priority="228" id="{AE0C35F7-B019-4F16-9804-BC7093369DFD}">
            <xm:f>'FX Card'!$F$1=23</xm:f>
            <x14:dxf>
              <numFmt numFmtId="203" formatCode="#,##0.00\ [$₺-41F]"/>
            </x14:dxf>
          </x14:cfRule>
          <x14:cfRule type="expression" priority="229" id="{93B21301-3926-49D7-A722-74DCDA0772D6}">
            <xm:f>'FX Card'!$F$1=22</xm:f>
            <x14:dxf>
              <numFmt numFmtId="177" formatCode="\k\r\ #,##0.00"/>
            </x14:dxf>
          </x14:cfRule>
          <x14:cfRule type="expression" priority="230" id="{F7AB6B38-FF3C-4659-92BC-321FE1436977}">
            <xm:f>'FX Card'!$F$1=21</xm:f>
            <x14:dxf>
              <numFmt numFmtId="201" formatCode="\﷼\ #,##0.000"/>
            </x14:dxf>
          </x14:cfRule>
          <x14:cfRule type="expression" priority="231" id="{14D5732E-4AD4-4447-A9B3-83B4AADCEF9D}">
            <xm:f>'FX Card'!$F$1=20</xm:f>
            <x14:dxf>
              <numFmt numFmtId="185" formatCode="\р\у\б\ #,##0.00"/>
            </x14:dxf>
          </x14:cfRule>
          <x14:cfRule type="expression" priority="232" id="{66709C92-D0A2-4B89-9827-F434FB6D2942}">
            <xm:f>'FX Card'!$F$1=19</xm:f>
            <x14:dxf>
              <numFmt numFmtId="200" formatCode="\M\X\ &quot;$&quot;\ #,##0.00"/>
            </x14:dxf>
          </x14:cfRule>
          <x14:cfRule type="expression" priority="233" id="{4F2944CC-9AA4-4CCF-851E-CC75A453C980}">
            <xm:f>'FX Card'!$F$1=18</xm:f>
            <x14:dxf>
              <numFmt numFmtId="199" formatCode="[$RM-43E]#,##0.00"/>
            </x14:dxf>
          </x14:cfRule>
          <x14:cfRule type="expression" priority="234" id="{65E00634-9A47-49AD-9E2E-FF52C23DBCD8}">
            <xm:f>'FX Card'!$F$1=17</xm:f>
            <x14:dxf>
              <numFmt numFmtId="202" formatCode="\N\Z\ &quot;$&quot;\ #,##0.00"/>
            </x14:dxf>
          </x14:cfRule>
          <x14:cfRule type="expression" priority="235" id="{F13454FF-1765-4014-8A2F-5400B5F09194}">
            <xm:f>'FX Card'!$F$1=16</xm:f>
            <x14:dxf>
              <numFmt numFmtId="177" formatCode="\k\r\ #,##0.00"/>
            </x14:dxf>
          </x14:cfRule>
          <x14:cfRule type="expression" priority="236" id="{6BA4A9B2-098C-4EBE-8621-3D55D1AE752F}">
            <xm:f>'FX Card'!$F$1=15</xm:f>
            <x14:dxf>
              <numFmt numFmtId="183" formatCode="[$₩-412]#,##0.00"/>
            </x14:dxf>
          </x14:cfRule>
          <x14:cfRule type="expression" priority="237" id="{297B0C0A-244F-41F2-AA9E-939B6867A4B7}">
            <xm:f>'FX Card'!$F$1=14</xm:f>
            <x14:dxf>
              <numFmt numFmtId="182" formatCode="[$¥-411]#,##0.00"/>
            </x14:dxf>
          </x14:cfRule>
          <x14:cfRule type="expression" priority="238" id="{751D62BB-C85E-4FE6-AA4A-0EE1686E436B}">
            <xm:f>'FX Card'!$F$1=13</xm:f>
            <x14:dxf>
              <numFmt numFmtId="211" formatCode="[$₹-445]\ #,##0.00"/>
            </x14:dxf>
          </x14:cfRule>
          <x14:cfRule type="expression" priority="239" id="{74B21751-9CA7-4656-B04F-3E8EAC1F11AA}">
            <xm:f>'FX Card'!$F$1=12</xm:f>
            <x14:dxf>
              <numFmt numFmtId="180" formatCode="\R\p\ #,##0.00"/>
            </x14:dxf>
          </x14:cfRule>
          <x14:cfRule type="expression" priority="240" id="{2BA3EAB2-3618-4782-91AC-0E5D2AFD99DF}">
            <xm:f>'FX Card'!$F$1=11</xm:f>
            <x14:dxf>
              <numFmt numFmtId="198" formatCode="\H\K\ &quot;$&quot;\ #,##0.00"/>
            </x14:dxf>
          </x14:cfRule>
          <x14:cfRule type="expression" priority="241" id="{199188F6-09F6-4B40-8471-35723EE3DBFA}">
            <xm:f>'FX Card'!$F$1=10</xm:f>
            <x14:dxf>
              <numFmt numFmtId="179" formatCode="[$£-809]#,##0.00"/>
            </x14:dxf>
          </x14:cfRule>
          <x14:cfRule type="expression" priority="242" id="{423DA6C9-B950-41D5-ACC8-517787D99D63}">
            <xm:f>'FX Card'!$F$1=9</xm:f>
            <x14:dxf>
              <numFmt numFmtId="178" formatCode="[$€-2]\ #,##0.00"/>
            </x14:dxf>
          </x14:cfRule>
          <x14:cfRule type="expression" priority="243" id="{BEE6DF27-5CA0-47B3-87B6-F461C4F5B186}">
            <xm:f>'FX Card'!$F$1=8</xm:f>
            <x14:dxf>
              <numFmt numFmtId="177" formatCode="\k\r\ #,##0.00"/>
            </x14:dxf>
          </x14:cfRule>
          <x14:cfRule type="expression" priority="244" id="{1678D46D-FF91-4BE4-B0CA-A7E6C08D735F}">
            <xm:f>'FX Card'!$F$1=7</xm:f>
            <x14:dxf>
              <numFmt numFmtId="176" formatCode="[$¥-804]#,##0.00"/>
            </x14:dxf>
          </x14:cfRule>
          <x14:cfRule type="expression" priority="245" id="{2B96BA38-0AA0-4F90-981D-FB2F87C79E02}">
            <xm:f>'FX Card'!$F$1=6</xm:f>
            <x14:dxf>
              <numFmt numFmtId="175" formatCode="\F\r\ #,##0.00"/>
            </x14:dxf>
          </x14:cfRule>
          <x14:cfRule type="expression" priority="246" id="{BBE47707-190D-4829-9CDF-2C64FA0E402E}">
            <xm:f>'FX Card'!$F$1=5</xm:f>
            <x14:dxf>
              <numFmt numFmtId="174" formatCode="\C\A\ &quot;$&quot;\ #,##0.00"/>
            </x14:dxf>
          </x14:cfRule>
          <x14:cfRule type="expression" priority="247" id="{73C55593-82FF-46EF-8DE2-347DEFCF5EA4}">
            <xm:f>'FX Card'!$F$1=4</xm:f>
            <x14:dxf>
              <numFmt numFmtId="196" formatCode="[$R$-416]\ #,##0.00"/>
            </x14:dxf>
          </x14:cfRule>
          <x14:cfRule type="expression" priority="248" id="{0F673169-2A9F-4F6D-9B62-2E3AA9330B35}">
            <xm:f>'FX Card'!$F$1=3</xm:f>
            <x14:dxf>
              <numFmt numFmtId="173" formatCode="\A\U\ &quot;$&quot;\ #,##0.00"/>
            </x14:dxf>
          </x14:cfRule>
          <x14:cfRule type="expression" priority="249" id="{C23D89FE-297E-4E04-B939-B6F58654F610}">
            <xm:f>'FX Card'!$F$1=2</xm:f>
            <x14:dxf>
              <numFmt numFmtId="186" formatCode="\A\R\ &quot;$&quot;#,##0.00"/>
            </x14:dxf>
          </x14:cfRule>
          <x14:cfRule type="expression" priority="250" id="{B136383D-04E2-4D20-AF70-1596F9FEE88A}">
            <xm:f>'FX Card'!$F$1=1</xm:f>
            <x14:dxf>
              <numFmt numFmtId="170"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7" formatCode="\R\ #,##0.00"/>
            </x14:dxf>
          </x14:cfRule>
          <x14:cfRule type="expression" priority="202" id="{C35D5ACF-2DF0-4549-88FD-70B2B0CD9D40}">
            <xm:f>'FX Card'!$F$1=24</xm:f>
            <x14:dxf>
              <numFmt numFmtId="184" formatCode="\T\W\ &quot;$&quot;\ #,##0.00"/>
            </x14:dxf>
          </x14:cfRule>
          <x14:cfRule type="expression" priority="203" id="{DD588CD5-7D4A-4F86-A072-1C945FBD2090}">
            <xm:f>'FX Card'!$F$1=23</xm:f>
            <x14:dxf>
              <numFmt numFmtId="203" formatCode="#,##0.00\ [$₺-41F]"/>
            </x14:dxf>
          </x14:cfRule>
          <x14:cfRule type="expression" priority="204" id="{81BA5DD0-F868-4D2D-8CB9-3696C7E99F5D}">
            <xm:f>'FX Card'!$F$1=22</xm:f>
            <x14:dxf>
              <numFmt numFmtId="177" formatCode="\k\r\ #,##0.00"/>
            </x14:dxf>
          </x14:cfRule>
          <x14:cfRule type="expression" priority="205" id="{56468059-6B5B-447C-9CB0-635689766C03}">
            <xm:f>'FX Card'!$F$1=21</xm:f>
            <x14:dxf>
              <numFmt numFmtId="201" formatCode="\﷼\ #,##0.000"/>
            </x14:dxf>
          </x14:cfRule>
          <x14:cfRule type="expression" priority="206" id="{41E5AC22-34A0-4296-BCB1-338F84BD0E4E}">
            <xm:f>'FX Card'!$F$1=20</xm:f>
            <x14:dxf>
              <numFmt numFmtId="185" formatCode="\р\у\б\ #,##0.00"/>
            </x14:dxf>
          </x14:cfRule>
          <x14:cfRule type="expression" priority="207" id="{30FBA4B4-2C7E-4804-B066-9CBD5770F4BE}">
            <xm:f>'FX Card'!$F$1=19</xm:f>
            <x14:dxf>
              <numFmt numFmtId="200" formatCode="\M\X\ &quot;$&quot;\ #,##0.00"/>
            </x14:dxf>
          </x14:cfRule>
          <x14:cfRule type="expression" priority="208" id="{79F722A8-0CAF-4D13-A05E-FC8A56441D90}">
            <xm:f>'FX Card'!$F$1=18</xm:f>
            <x14:dxf>
              <numFmt numFmtId="199" formatCode="[$RM-43E]#,##0.00"/>
            </x14:dxf>
          </x14:cfRule>
          <x14:cfRule type="expression" priority="209" id="{6E7D3380-0307-4990-98DB-67CC7D9DC62C}">
            <xm:f>'FX Card'!$F$1=17</xm:f>
            <x14:dxf>
              <numFmt numFmtId="202" formatCode="\N\Z\ &quot;$&quot;\ #,##0.00"/>
            </x14:dxf>
          </x14:cfRule>
          <x14:cfRule type="expression" priority="210" id="{A2FAF9FD-1C17-448F-AB83-B53F2EC7091E}">
            <xm:f>'FX Card'!$F$1=16</xm:f>
            <x14:dxf>
              <numFmt numFmtId="177" formatCode="\k\r\ #,##0.00"/>
            </x14:dxf>
          </x14:cfRule>
          <x14:cfRule type="expression" priority="211" id="{E4161589-835B-4B1B-BA87-6B3BD94D93CF}">
            <xm:f>'FX Card'!$F$1=15</xm:f>
            <x14:dxf>
              <numFmt numFmtId="183" formatCode="[$₩-412]#,##0.00"/>
            </x14:dxf>
          </x14:cfRule>
          <x14:cfRule type="expression" priority="212" id="{11E77D31-D015-4160-AED4-02FC82DD3093}">
            <xm:f>'FX Card'!$F$1=14</xm:f>
            <x14:dxf>
              <numFmt numFmtId="182" formatCode="[$¥-411]#,##0.00"/>
            </x14:dxf>
          </x14:cfRule>
          <x14:cfRule type="expression" priority="213" id="{40690C8A-DF6E-4896-94B6-A3FF14FC69F8}">
            <xm:f>'FX Card'!$F$1=13</xm:f>
            <x14:dxf>
              <numFmt numFmtId="211" formatCode="[$₹-445]\ #,##0.00"/>
            </x14:dxf>
          </x14:cfRule>
          <x14:cfRule type="expression" priority="214" id="{0C8AC86D-EF1D-49DE-9CC0-4C9C255A298D}">
            <xm:f>'FX Card'!$F$1=12</xm:f>
            <x14:dxf>
              <numFmt numFmtId="180" formatCode="\R\p\ #,##0.00"/>
            </x14:dxf>
          </x14:cfRule>
          <x14:cfRule type="expression" priority="215" id="{00F3D390-BF85-4743-A3FD-EE620E9B3AB4}">
            <xm:f>'FX Card'!$F$1=11</xm:f>
            <x14:dxf>
              <numFmt numFmtId="198" formatCode="\H\K\ &quot;$&quot;\ #,##0.00"/>
            </x14:dxf>
          </x14:cfRule>
          <x14:cfRule type="expression" priority="216" id="{0E3595A6-D4CB-4EE9-801D-0D3C23E8609D}">
            <xm:f>'FX Card'!$F$1=10</xm:f>
            <x14:dxf>
              <numFmt numFmtId="179" formatCode="[$£-809]#,##0.00"/>
            </x14:dxf>
          </x14:cfRule>
          <x14:cfRule type="expression" priority="217" id="{E475BE3D-B0DE-4EED-AA3E-A7A1A7EF7D72}">
            <xm:f>'FX Card'!$F$1=9</xm:f>
            <x14:dxf>
              <numFmt numFmtId="178" formatCode="[$€-2]\ #,##0.00"/>
            </x14:dxf>
          </x14:cfRule>
          <x14:cfRule type="expression" priority="218" id="{F7B73C74-78AE-4762-8E47-05DE5E0EF4FF}">
            <xm:f>'FX Card'!$F$1=8</xm:f>
            <x14:dxf>
              <numFmt numFmtId="177" formatCode="\k\r\ #,##0.00"/>
            </x14:dxf>
          </x14:cfRule>
          <x14:cfRule type="expression" priority="219" id="{326ED234-B1FA-4D3C-BD53-63792093DEC9}">
            <xm:f>'FX Card'!$F$1=7</xm:f>
            <x14:dxf>
              <numFmt numFmtId="176" formatCode="[$¥-804]#,##0.00"/>
            </x14:dxf>
          </x14:cfRule>
          <x14:cfRule type="expression" priority="220" id="{DB4F2CAE-1473-4814-B352-984D1D7EF295}">
            <xm:f>'FX Card'!$F$1=6</xm:f>
            <x14:dxf>
              <numFmt numFmtId="175" formatCode="\F\r\ #,##0.00"/>
            </x14:dxf>
          </x14:cfRule>
          <x14:cfRule type="expression" priority="221" id="{B3B9B257-4B28-4BED-A81E-3E66F11688C8}">
            <xm:f>'FX Card'!$F$1=5</xm:f>
            <x14:dxf>
              <numFmt numFmtId="174" formatCode="\C\A\ &quot;$&quot;\ #,##0.00"/>
            </x14:dxf>
          </x14:cfRule>
          <x14:cfRule type="expression" priority="222" id="{3C27CD5D-3DAE-4157-81C5-CCD0FB0BDC3F}">
            <xm:f>'FX Card'!$F$1=4</xm:f>
            <x14:dxf>
              <numFmt numFmtId="196" formatCode="[$R$-416]\ #,##0.00"/>
            </x14:dxf>
          </x14:cfRule>
          <x14:cfRule type="expression" priority="223" id="{525E1349-1CCA-4A4C-9575-BECF0959C302}">
            <xm:f>'FX Card'!$F$1=3</xm:f>
            <x14:dxf>
              <numFmt numFmtId="173" formatCode="\A\U\ &quot;$&quot;\ #,##0.00"/>
            </x14:dxf>
          </x14:cfRule>
          <x14:cfRule type="expression" priority="224" id="{B7456A44-AEBA-4693-A42A-AB84C54AF33D}">
            <xm:f>'FX Card'!$F$1=2</xm:f>
            <x14:dxf>
              <numFmt numFmtId="186" formatCode="\A\R\ &quot;$&quot;#,##0.00"/>
            </x14:dxf>
          </x14:cfRule>
          <x14:cfRule type="expression" priority="225" id="{0B9C87BB-583A-47AD-B0F7-2FA95CB44961}">
            <xm:f>'FX Card'!$F$1=1</xm:f>
            <x14:dxf>
              <numFmt numFmtId="170" formatCode="&quot;$&quot;#,##0.00"/>
            </x14:dxf>
          </x14:cfRule>
          <xm:sqref>AP601</xm:sqref>
        </x14:conditionalFormatting>
        <x14:conditionalFormatting xmlns:xm="http://schemas.microsoft.com/office/excel/2006/main">
          <x14:cfRule type="expression" priority="176" id="{48D22A37-E05B-4DDB-A2F8-03C7A017BCA1}">
            <xm:f>'FX Card'!$F$1=25</xm:f>
            <x14:dxf>
              <numFmt numFmtId="187" formatCode="\R\ #,##0.00"/>
            </x14:dxf>
          </x14:cfRule>
          <x14:cfRule type="expression" priority="177" id="{57AF39A5-6D2B-4644-9934-2C5173CCA227}">
            <xm:f>'FX Card'!$F$1=24</xm:f>
            <x14:dxf>
              <numFmt numFmtId="184" formatCode="\T\W\ &quot;$&quot;\ #,##0.00"/>
            </x14:dxf>
          </x14:cfRule>
          <x14:cfRule type="expression" priority="178" id="{92E652D5-0C9A-4E7C-8F43-550B086B20E7}">
            <xm:f>'FX Card'!$F$1=23</xm:f>
            <x14:dxf>
              <numFmt numFmtId="203" formatCode="#,##0.00\ [$₺-41F]"/>
            </x14:dxf>
          </x14:cfRule>
          <x14:cfRule type="expression" priority="179" id="{BF42102A-306E-45D0-876E-7B5B68E52687}">
            <xm:f>'FX Card'!$F$1=22</xm:f>
            <x14:dxf>
              <numFmt numFmtId="177" formatCode="\k\r\ #,##0.00"/>
            </x14:dxf>
          </x14:cfRule>
          <x14:cfRule type="expression" priority="180" id="{322C893A-0013-4E4F-BA34-B589116B72B7}">
            <xm:f>'FX Card'!$F$1=21</xm:f>
            <x14:dxf>
              <numFmt numFmtId="201" formatCode="\﷼\ #,##0.000"/>
            </x14:dxf>
          </x14:cfRule>
          <x14:cfRule type="expression" priority="181" id="{BECF89C9-76FC-44B7-B499-BD5EC2303F23}">
            <xm:f>'FX Card'!$F$1=20</xm:f>
            <x14:dxf>
              <numFmt numFmtId="185" formatCode="\р\у\б\ #,##0.00"/>
            </x14:dxf>
          </x14:cfRule>
          <x14:cfRule type="expression" priority="182" id="{E02D57D7-9B39-4162-AA06-286125FAC70D}">
            <xm:f>'FX Card'!$F$1=19</xm:f>
            <x14:dxf>
              <numFmt numFmtId="200" formatCode="\M\X\ &quot;$&quot;\ #,##0.00"/>
            </x14:dxf>
          </x14:cfRule>
          <x14:cfRule type="expression" priority="183" id="{A088FEEB-596A-445B-B63C-4876D11BD106}">
            <xm:f>'FX Card'!$F$1=18</xm:f>
            <x14:dxf>
              <numFmt numFmtId="199" formatCode="[$RM-43E]#,##0.00"/>
            </x14:dxf>
          </x14:cfRule>
          <x14:cfRule type="expression" priority="184" id="{E98C8945-4081-4E42-9C4B-EB6078FBD8D9}">
            <xm:f>'FX Card'!$F$1=17</xm:f>
            <x14:dxf>
              <numFmt numFmtId="202" formatCode="\N\Z\ &quot;$&quot;\ #,##0.00"/>
            </x14:dxf>
          </x14:cfRule>
          <x14:cfRule type="expression" priority="185" id="{D2670652-FA85-484D-91C2-FDE87FC36D2F}">
            <xm:f>'FX Card'!$F$1=16</xm:f>
            <x14:dxf>
              <numFmt numFmtId="177" formatCode="\k\r\ #,##0.00"/>
            </x14:dxf>
          </x14:cfRule>
          <x14:cfRule type="expression" priority="186" id="{420E6778-E854-41E4-B664-711B75C97373}">
            <xm:f>'FX Card'!$F$1=15</xm:f>
            <x14:dxf>
              <numFmt numFmtId="183" formatCode="[$₩-412]#,##0.00"/>
            </x14:dxf>
          </x14:cfRule>
          <x14:cfRule type="expression" priority="187" id="{035C6398-52AD-437E-8AF1-A5F456DBBE20}">
            <xm:f>'FX Card'!$F$1=14</xm:f>
            <x14:dxf>
              <numFmt numFmtId="182" formatCode="[$¥-411]#,##0.00"/>
            </x14:dxf>
          </x14:cfRule>
          <x14:cfRule type="expression" priority="188" id="{F36276D7-5E6A-4DAF-9C06-4184270DFC3B}">
            <xm:f>'FX Card'!$F$1=13</xm:f>
            <x14:dxf>
              <numFmt numFmtId="211" formatCode="[$₹-445]\ #,##0.00"/>
            </x14:dxf>
          </x14:cfRule>
          <x14:cfRule type="expression" priority="189" id="{57C2BABC-33DB-4ADC-8715-B474C0617ABD}">
            <xm:f>'FX Card'!$F$1=12</xm:f>
            <x14:dxf>
              <numFmt numFmtId="180" formatCode="\R\p\ #,##0.00"/>
            </x14:dxf>
          </x14:cfRule>
          <x14:cfRule type="expression" priority="190" id="{4A3B0E15-BFC0-4937-8614-E96E2F1DEA74}">
            <xm:f>'FX Card'!$F$1=11</xm:f>
            <x14:dxf>
              <numFmt numFmtId="198" formatCode="\H\K\ &quot;$&quot;\ #,##0.00"/>
            </x14:dxf>
          </x14:cfRule>
          <x14:cfRule type="expression" priority="191" id="{D3E6F7F8-56BE-4241-8657-934616DFCFD7}">
            <xm:f>'FX Card'!$F$1=10</xm:f>
            <x14:dxf>
              <numFmt numFmtId="179" formatCode="[$£-809]#,##0.00"/>
            </x14:dxf>
          </x14:cfRule>
          <x14:cfRule type="expression" priority="192" id="{F50C333D-8B5F-4FD6-BEFE-6D0C225312EA}">
            <xm:f>'FX Card'!$F$1=9</xm:f>
            <x14:dxf>
              <numFmt numFmtId="178" formatCode="[$€-2]\ #,##0.00"/>
            </x14:dxf>
          </x14:cfRule>
          <x14:cfRule type="expression" priority="193" id="{7BF42C2E-B301-4242-A50B-D5AAEA2CAC49}">
            <xm:f>'FX Card'!$F$1=8</xm:f>
            <x14:dxf>
              <numFmt numFmtId="177" formatCode="\k\r\ #,##0.00"/>
            </x14:dxf>
          </x14:cfRule>
          <x14:cfRule type="expression" priority="194" id="{A343AA2E-C428-4E32-A15E-09B9887CAB67}">
            <xm:f>'FX Card'!$F$1=7</xm:f>
            <x14:dxf>
              <numFmt numFmtId="176" formatCode="[$¥-804]#,##0.00"/>
            </x14:dxf>
          </x14:cfRule>
          <x14:cfRule type="expression" priority="195" id="{C9F4AC33-A572-46F0-B987-CC0BCC7A136A}">
            <xm:f>'FX Card'!$F$1=6</xm:f>
            <x14:dxf>
              <numFmt numFmtId="175" formatCode="\F\r\ #,##0.00"/>
            </x14:dxf>
          </x14:cfRule>
          <x14:cfRule type="expression" priority="196" id="{5BC4B04B-96FD-4915-B165-81BF428CB758}">
            <xm:f>'FX Card'!$F$1=5</xm:f>
            <x14:dxf>
              <numFmt numFmtId="174" formatCode="\C\A\ &quot;$&quot;\ #,##0.00"/>
            </x14:dxf>
          </x14:cfRule>
          <x14:cfRule type="expression" priority="197" id="{7B0D3A33-3947-478B-A13E-F2CAA09169FE}">
            <xm:f>'FX Card'!$F$1=4</xm:f>
            <x14:dxf>
              <numFmt numFmtId="196" formatCode="[$R$-416]\ #,##0.00"/>
            </x14:dxf>
          </x14:cfRule>
          <x14:cfRule type="expression" priority="198" id="{2480A97B-D1B7-4742-A81D-FBAABEAFEEC9}">
            <xm:f>'FX Card'!$F$1=3</xm:f>
            <x14:dxf>
              <numFmt numFmtId="173" formatCode="\A\U\ &quot;$&quot;\ #,##0.00"/>
            </x14:dxf>
          </x14:cfRule>
          <x14:cfRule type="expression" priority="199" id="{FBDF5EBF-29B5-4CFC-B195-1036F62A195D}">
            <xm:f>'FX Card'!$F$1=2</xm:f>
            <x14:dxf>
              <numFmt numFmtId="186" formatCode="\A\R\ &quot;$&quot;#,##0.00"/>
            </x14:dxf>
          </x14:cfRule>
          <x14:cfRule type="expression" priority="200" id="{AB877106-700F-4759-9B09-93CAF2F533CC}">
            <xm:f>'FX Card'!$F$1=1</xm:f>
            <x14:dxf>
              <numFmt numFmtId="170" formatCode="&quot;$&quot;#,##0.00"/>
            </x14:dxf>
          </x14:cfRule>
          <xm:sqref>AX606:BA607</xm:sqref>
        </x14:conditionalFormatting>
        <x14:conditionalFormatting xmlns:xm="http://schemas.microsoft.com/office/excel/2006/main">
          <x14:cfRule type="expression" priority="151" id="{B13E6C21-A30E-4DAA-A29F-F701538872DC}">
            <xm:f>'FX Card'!$F$1=25</xm:f>
            <x14:dxf>
              <numFmt numFmtId="187" formatCode="\R\ #,##0.00"/>
            </x14:dxf>
          </x14:cfRule>
          <x14:cfRule type="expression" priority="152" id="{BADEE774-3C6A-4FC4-90D3-6527062309DA}">
            <xm:f>'FX Card'!$F$1=24</xm:f>
            <x14:dxf>
              <numFmt numFmtId="184" formatCode="\T\W\ &quot;$&quot;\ #,##0.00"/>
            </x14:dxf>
          </x14:cfRule>
          <x14:cfRule type="expression" priority="153" id="{CA2135AC-3A81-457E-81C9-B0BBBBF16406}">
            <xm:f>'FX Card'!$F$1=23</xm:f>
            <x14:dxf>
              <numFmt numFmtId="203" formatCode="#,##0.00\ [$₺-41F]"/>
            </x14:dxf>
          </x14:cfRule>
          <x14:cfRule type="expression" priority="154" id="{12CD9786-8D40-4FBA-813A-B042A4D3A141}">
            <xm:f>'FX Card'!$F$1=22</xm:f>
            <x14:dxf>
              <numFmt numFmtId="177" formatCode="\k\r\ #,##0.00"/>
            </x14:dxf>
          </x14:cfRule>
          <x14:cfRule type="expression" priority="155" id="{7A0FD186-DF7A-4669-92CE-75361FCCEFF4}">
            <xm:f>'FX Card'!$F$1=21</xm:f>
            <x14:dxf>
              <numFmt numFmtId="201" formatCode="\﷼\ #,##0.000"/>
            </x14:dxf>
          </x14:cfRule>
          <x14:cfRule type="expression" priority="156" id="{BA00BFC5-98FB-4D6C-A762-3D11962FAB8A}">
            <xm:f>'FX Card'!$F$1=20</xm:f>
            <x14:dxf>
              <numFmt numFmtId="185" formatCode="\р\у\б\ #,##0.00"/>
            </x14:dxf>
          </x14:cfRule>
          <x14:cfRule type="expression" priority="157" id="{3C5D221D-9BA3-4ED2-8617-776B0B70D9DE}">
            <xm:f>'FX Card'!$F$1=19</xm:f>
            <x14:dxf>
              <numFmt numFmtId="200" formatCode="\M\X\ &quot;$&quot;\ #,##0.00"/>
            </x14:dxf>
          </x14:cfRule>
          <x14:cfRule type="expression" priority="158" id="{DAA64A19-6B1E-433D-9F22-70A3ED7AF302}">
            <xm:f>'FX Card'!$F$1=18</xm:f>
            <x14:dxf>
              <numFmt numFmtId="199" formatCode="[$RM-43E]#,##0.00"/>
            </x14:dxf>
          </x14:cfRule>
          <x14:cfRule type="expression" priority="159" id="{B85D0D86-76BF-469A-AFDF-87D683B282EA}">
            <xm:f>'FX Card'!$F$1=17</xm:f>
            <x14:dxf>
              <numFmt numFmtId="202" formatCode="\N\Z\ &quot;$&quot;\ #,##0.00"/>
            </x14:dxf>
          </x14:cfRule>
          <x14:cfRule type="expression" priority="160" id="{E7400F7C-55E3-4925-9A4B-05C72C8E1A6C}">
            <xm:f>'FX Card'!$F$1=16</xm:f>
            <x14:dxf>
              <numFmt numFmtId="177" formatCode="\k\r\ #,##0.00"/>
            </x14:dxf>
          </x14:cfRule>
          <x14:cfRule type="expression" priority="161" id="{8680ABB8-0BA1-43BF-ACE1-E3DACFBE1734}">
            <xm:f>'FX Card'!$F$1=15</xm:f>
            <x14:dxf>
              <numFmt numFmtId="183" formatCode="[$₩-412]#,##0.00"/>
            </x14:dxf>
          </x14:cfRule>
          <x14:cfRule type="expression" priority="162" id="{7424FB49-9842-4962-ABAD-2E7A0A7C9C50}">
            <xm:f>'FX Card'!$F$1=14</xm:f>
            <x14:dxf>
              <numFmt numFmtId="182" formatCode="[$¥-411]#,##0.00"/>
            </x14:dxf>
          </x14:cfRule>
          <x14:cfRule type="expression" priority="163" id="{F22515B7-27E3-4F96-81A1-2906842F6184}">
            <xm:f>'FX Card'!$F$1=13</xm:f>
            <x14:dxf>
              <numFmt numFmtId="211" formatCode="[$₹-445]\ #,##0.00"/>
            </x14:dxf>
          </x14:cfRule>
          <x14:cfRule type="expression" priority="164" id="{F1AFEB70-B7AF-4E40-A460-D7123616D851}">
            <xm:f>'FX Card'!$F$1=12</xm:f>
            <x14:dxf>
              <numFmt numFmtId="180" formatCode="\R\p\ #,##0.00"/>
            </x14:dxf>
          </x14:cfRule>
          <x14:cfRule type="expression" priority="165" id="{98EA5D2A-D10F-4241-B95D-54B1F50B8674}">
            <xm:f>'FX Card'!$F$1=11</xm:f>
            <x14:dxf>
              <numFmt numFmtId="198" formatCode="\H\K\ &quot;$&quot;\ #,##0.00"/>
            </x14:dxf>
          </x14:cfRule>
          <x14:cfRule type="expression" priority="166" id="{40875442-FD68-4451-B044-B45386D15794}">
            <xm:f>'FX Card'!$F$1=10</xm:f>
            <x14:dxf>
              <numFmt numFmtId="179" formatCode="[$£-809]#,##0.00"/>
            </x14:dxf>
          </x14:cfRule>
          <x14:cfRule type="expression" priority="167" id="{4D143D0B-79F8-431F-9C87-23741408C70A}">
            <xm:f>'FX Card'!$F$1=9</xm:f>
            <x14:dxf>
              <numFmt numFmtId="178" formatCode="[$€-2]\ #,##0.00"/>
            </x14:dxf>
          </x14:cfRule>
          <x14:cfRule type="expression" priority="168" id="{98958446-4AA2-4A3D-BC6C-5ECEC66B574B}">
            <xm:f>'FX Card'!$F$1=8</xm:f>
            <x14:dxf>
              <numFmt numFmtId="177" formatCode="\k\r\ #,##0.00"/>
            </x14:dxf>
          </x14:cfRule>
          <x14:cfRule type="expression" priority="169" id="{62AE5ED2-E146-4E0A-946F-403D407420EE}">
            <xm:f>'FX Card'!$F$1=7</xm:f>
            <x14:dxf>
              <numFmt numFmtId="176" formatCode="[$¥-804]#,##0.00"/>
            </x14:dxf>
          </x14:cfRule>
          <x14:cfRule type="expression" priority="170" id="{AE67D73E-9455-402E-BE30-9F8CE8F2810E}">
            <xm:f>'FX Card'!$F$1=6</xm:f>
            <x14:dxf>
              <numFmt numFmtId="175" formatCode="\F\r\ #,##0.00"/>
            </x14:dxf>
          </x14:cfRule>
          <x14:cfRule type="expression" priority="171" id="{F4805468-E484-428F-976B-BC5310C0FCE6}">
            <xm:f>'FX Card'!$F$1=5</xm:f>
            <x14:dxf>
              <numFmt numFmtId="174" formatCode="\C\A\ &quot;$&quot;\ #,##0.00"/>
            </x14:dxf>
          </x14:cfRule>
          <x14:cfRule type="expression" priority="172" id="{049EBE00-BEF9-4FDE-B432-D2AFE972D035}">
            <xm:f>'FX Card'!$F$1=4</xm:f>
            <x14:dxf>
              <numFmt numFmtId="196" formatCode="[$R$-416]\ #,##0.00"/>
            </x14:dxf>
          </x14:cfRule>
          <x14:cfRule type="expression" priority="173" id="{65DFF001-0222-4311-AFEF-AEB1F9E83F98}">
            <xm:f>'FX Card'!$F$1=3</xm:f>
            <x14:dxf>
              <numFmt numFmtId="173" formatCode="\A\U\ &quot;$&quot;\ #,##0.00"/>
            </x14:dxf>
          </x14:cfRule>
          <x14:cfRule type="expression" priority="174" id="{ABA41924-6B53-4FE7-ACD5-9270D3DAFCF5}">
            <xm:f>'FX Card'!$F$1=2</xm:f>
            <x14:dxf>
              <numFmt numFmtId="186" formatCode="\A\R\ &quot;$&quot;#,##0.00"/>
            </x14:dxf>
          </x14:cfRule>
          <x14:cfRule type="expression" priority="175" id="{9F761C0C-E047-4F15-9BBF-0DF86F354FEA}">
            <xm:f>'FX Card'!$F$1=1</xm:f>
            <x14:dxf>
              <numFmt numFmtId="170"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7" formatCode="\R\ #,##0.00"/>
            </x14:dxf>
          </x14:cfRule>
          <x14:cfRule type="expression" priority="102" id="{8CB59A00-BE3A-4D0C-948E-F8D14893B939}">
            <xm:f>'FX Card'!$F$1=24</xm:f>
            <x14:dxf>
              <numFmt numFmtId="184" formatCode="\T\W\ &quot;$&quot;\ #,##0.00"/>
            </x14:dxf>
          </x14:cfRule>
          <x14:cfRule type="expression" priority="103" id="{53F964BC-C89E-4798-A685-642770E178FF}">
            <xm:f>'FX Card'!$F$1=23</xm:f>
            <x14:dxf>
              <numFmt numFmtId="203" formatCode="#,##0.00\ [$₺-41F]"/>
            </x14:dxf>
          </x14:cfRule>
          <x14:cfRule type="expression" priority="104" id="{8F05B7F6-A54C-4738-BF55-17D039EDD806}">
            <xm:f>'FX Card'!$F$1=22</xm:f>
            <x14:dxf>
              <numFmt numFmtId="177" formatCode="\k\r\ #,##0.00"/>
            </x14:dxf>
          </x14:cfRule>
          <x14:cfRule type="expression" priority="105" id="{9EE695D6-FA4C-4271-97A0-7D784E5B4C31}">
            <xm:f>'FX Card'!$F$1=21</xm:f>
            <x14:dxf>
              <numFmt numFmtId="201" formatCode="\﷼\ #,##0.000"/>
            </x14:dxf>
          </x14:cfRule>
          <x14:cfRule type="expression" priority="106" id="{B292797F-A401-447D-ADE5-C90E5DA618D6}">
            <xm:f>'FX Card'!$F$1=20</xm:f>
            <x14:dxf>
              <numFmt numFmtId="185" formatCode="\р\у\б\ #,##0.00"/>
            </x14:dxf>
          </x14:cfRule>
          <x14:cfRule type="expression" priority="107" id="{FB028321-BC3D-4F70-9E3F-C0465D0CE0EA}">
            <xm:f>'FX Card'!$F$1=19</xm:f>
            <x14:dxf>
              <numFmt numFmtId="200" formatCode="\M\X\ &quot;$&quot;\ #,##0.00"/>
            </x14:dxf>
          </x14:cfRule>
          <x14:cfRule type="expression" priority="108" id="{ADEC1177-6572-48A5-A60B-6D04075B9DEF}">
            <xm:f>'FX Card'!$F$1=18</xm:f>
            <x14:dxf>
              <numFmt numFmtId="199" formatCode="[$RM-43E]#,##0.00"/>
            </x14:dxf>
          </x14:cfRule>
          <x14:cfRule type="expression" priority="109" id="{E58E5DEA-552C-4DB2-9C0C-C292CA9BCC5B}">
            <xm:f>'FX Card'!$F$1=17</xm:f>
            <x14:dxf>
              <numFmt numFmtId="202" formatCode="\N\Z\ &quot;$&quot;\ #,##0.00"/>
            </x14:dxf>
          </x14:cfRule>
          <x14:cfRule type="expression" priority="110" id="{BF2203DF-8BC4-4FE9-8BB8-37AD86FB8062}">
            <xm:f>'FX Card'!$F$1=16</xm:f>
            <x14:dxf>
              <numFmt numFmtId="177" formatCode="\k\r\ #,##0.00"/>
            </x14:dxf>
          </x14:cfRule>
          <x14:cfRule type="expression" priority="111" id="{8CE413A8-795B-4646-98D7-2BE99666FA37}">
            <xm:f>'FX Card'!$F$1=15</xm:f>
            <x14:dxf>
              <numFmt numFmtId="183" formatCode="[$₩-412]#,##0.00"/>
            </x14:dxf>
          </x14:cfRule>
          <x14:cfRule type="expression" priority="112" id="{641D07EA-97BA-492E-9608-5245B39789F6}">
            <xm:f>'FX Card'!$F$1=14</xm:f>
            <x14:dxf>
              <numFmt numFmtId="182" formatCode="[$¥-411]#,##0.00"/>
            </x14:dxf>
          </x14:cfRule>
          <x14:cfRule type="expression" priority="113" id="{FB0C7E89-26DE-4165-ADF6-FE35EE87508C}">
            <xm:f>'FX Card'!$F$1=13</xm:f>
            <x14:dxf>
              <numFmt numFmtId="211" formatCode="[$₹-445]\ #,##0.00"/>
            </x14:dxf>
          </x14:cfRule>
          <x14:cfRule type="expression" priority="114" id="{E2B37E10-F826-4102-856B-DCBBEC45F33C}">
            <xm:f>'FX Card'!$F$1=12</xm:f>
            <x14:dxf>
              <numFmt numFmtId="180" formatCode="\R\p\ #,##0.00"/>
            </x14:dxf>
          </x14:cfRule>
          <x14:cfRule type="expression" priority="115" id="{4481BD3B-4754-427C-AD3B-A24756D243B6}">
            <xm:f>'FX Card'!$F$1=11</xm:f>
            <x14:dxf>
              <numFmt numFmtId="198" formatCode="\H\K\ &quot;$&quot;\ #,##0.00"/>
            </x14:dxf>
          </x14:cfRule>
          <x14:cfRule type="expression" priority="116" id="{CBA226B9-9EAA-451D-A13E-4494422BCFCB}">
            <xm:f>'FX Card'!$F$1=10</xm:f>
            <x14:dxf>
              <numFmt numFmtId="179" formatCode="[$£-809]#,##0.00"/>
            </x14:dxf>
          </x14:cfRule>
          <x14:cfRule type="expression" priority="117" id="{6D7929B6-C1E0-4CEA-B23F-B24D06610EB3}">
            <xm:f>'FX Card'!$F$1=9</xm:f>
            <x14:dxf>
              <numFmt numFmtId="178" formatCode="[$€-2]\ #,##0.00"/>
            </x14:dxf>
          </x14:cfRule>
          <x14:cfRule type="expression" priority="118" id="{CBE5E25F-3196-4387-86F0-00C9C3BCD478}">
            <xm:f>'FX Card'!$F$1=8</xm:f>
            <x14:dxf>
              <numFmt numFmtId="177" formatCode="\k\r\ #,##0.00"/>
            </x14:dxf>
          </x14:cfRule>
          <x14:cfRule type="expression" priority="119" id="{C50D6847-0E4E-45D8-97D1-3FD061346CD4}">
            <xm:f>'FX Card'!$F$1=7</xm:f>
            <x14:dxf>
              <numFmt numFmtId="176" formatCode="[$¥-804]#,##0.00"/>
            </x14:dxf>
          </x14:cfRule>
          <x14:cfRule type="expression" priority="120" id="{72DDE222-5CF4-4F61-9D75-3DA9ECEAC92E}">
            <xm:f>'FX Card'!$F$1=6</xm:f>
            <x14:dxf>
              <numFmt numFmtId="175" formatCode="\F\r\ #,##0.00"/>
            </x14:dxf>
          </x14:cfRule>
          <x14:cfRule type="expression" priority="121" id="{156A3D99-70B2-4CCA-94A7-AD3FC9F932E6}">
            <xm:f>'FX Card'!$F$1=5</xm:f>
            <x14:dxf>
              <numFmt numFmtId="174" formatCode="\C\A\ &quot;$&quot;\ #,##0.00"/>
            </x14:dxf>
          </x14:cfRule>
          <x14:cfRule type="expression" priority="122" id="{B77F7718-2512-4A49-B4AA-ED65D3273B2B}">
            <xm:f>'FX Card'!$F$1=4</xm:f>
            <x14:dxf>
              <numFmt numFmtId="196" formatCode="[$R$-416]\ #,##0.00"/>
            </x14:dxf>
          </x14:cfRule>
          <x14:cfRule type="expression" priority="123" id="{B9B234EC-7760-452B-ABFC-CCAFF689FEC0}">
            <xm:f>'FX Card'!$F$1=3</xm:f>
            <x14:dxf>
              <numFmt numFmtId="173" formatCode="\A\U\ &quot;$&quot;\ #,##0.00"/>
            </x14:dxf>
          </x14:cfRule>
          <x14:cfRule type="expression" priority="124" id="{05351902-5F92-42AD-AB7B-C0BBB6F07720}">
            <xm:f>'FX Card'!$F$1=2</xm:f>
            <x14:dxf>
              <numFmt numFmtId="186" formatCode="\A\R\ &quot;$&quot;#,##0.00"/>
            </x14:dxf>
          </x14:cfRule>
          <x14:cfRule type="expression" priority="125" id="{C53ED37D-D719-462B-94A3-D418B5C8CA07}">
            <xm:f>'FX Card'!$F$1=1</xm:f>
            <x14:dxf>
              <numFmt numFmtId="170" formatCode="&quot;$&quot;#,##0.00"/>
            </x14:dxf>
          </x14:cfRule>
          <xm:sqref>AP605</xm:sqref>
        </x14:conditionalFormatting>
        <x14:conditionalFormatting xmlns:xm="http://schemas.microsoft.com/office/excel/2006/main">
          <x14:cfRule type="expression" priority="76" id="{7A81E9B9-FEB8-4992-A963-516B72C51892}">
            <xm:f>'FX Card'!$F$1=25</xm:f>
            <x14:dxf>
              <numFmt numFmtId="187" formatCode="\R\ #,##0.00"/>
            </x14:dxf>
          </x14:cfRule>
          <x14:cfRule type="expression" priority="77" id="{0BCFAF43-E3CB-4F7F-8982-90ADE681DDEF}">
            <xm:f>'FX Card'!$F$1=24</xm:f>
            <x14:dxf>
              <numFmt numFmtId="184" formatCode="\T\W\ &quot;$&quot;\ #,##0.00"/>
            </x14:dxf>
          </x14:cfRule>
          <x14:cfRule type="expression" priority="78" id="{956907C7-BF3C-4123-B93C-E4F0985A1D81}">
            <xm:f>'FX Card'!$F$1=23</xm:f>
            <x14:dxf>
              <numFmt numFmtId="203" formatCode="#,##0.00\ [$₺-41F]"/>
            </x14:dxf>
          </x14:cfRule>
          <x14:cfRule type="expression" priority="79" id="{C59614CE-67FE-48A7-92A1-2504BE871BDA}">
            <xm:f>'FX Card'!$F$1=22</xm:f>
            <x14:dxf>
              <numFmt numFmtId="177" formatCode="\k\r\ #,##0.00"/>
            </x14:dxf>
          </x14:cfRule>
          <x14:cfRule type="expression" priority="80" id="{27AB575D-3E3C-4F7A-AB80-D76CBB58CCE2}">
            <xm:f>'FX Card'!$F$1=21</xm:f>
            <x14:dxf>
              <numFmt numFmtId="201" formatCode="\﷼\ #,##0.000"/>
            </x14:dxf>
          </x14:cfRule>
          <x14:cfRule type="expression" priority="81" id="{C2AA2BB5-8E47-48A5-9CFB-D45849A4B29D}">
            <xm:f>'FX Card'!$F$1=20</xm:f>
            <x14:dxf>
              <numFmt numFmtId="185" formatCode="\р\у\б\ #,##0.00"/>
            </x14:dxf>
          </x14:cfRule>
          <x14:cfRule type="expression" priority="82" id="{0166065F-B199-44F1-A51F-AFAC7CB68F28}">
            <xm:f>'FX Card'!$F$1=19</xm:f>
            <x14:dxf>
              <numFmt numFmtId="200" formatCode="\M\X\ &quot;$&quot;\ #,##0.00"/>
            </x14:dxf>
          </x14:cfRule>
          <x14:cfRule type="expression" priority="83" id="{04D96C1C-E6E6-4244-BACA-7614B2AC896D}">
            <xm:f>'FX Card'!$F$1=18</xm:f>
            <x14:dxf>
              <numFmt numFmtId="199" formatCode="[$RM-43E]#,##0.00"/>
            </x14:dxf>
          </x14:cfRule>
          <x14:cfRule type="expression" priority="84" id="{7E8ECD19-9C0B-4113-BE15-FAED8165B361}">
            <xm:f>'FX Card'!$F$1=17</xm:f>
            <x14:dxf>
              <numFmt numFmtId="202" formatCode="\N\Z\ &quot;$&quot;\ #,##0.00"/>
            </x14:dxf>
          </x14:cfRule>
          <x14:cfRule type="expression" priority="85" id="{8E5C76B6-1EEA-4A2F-AC23-BEF84171EE3B}">
            <xm:f>'FX Card'!$F$1=16</xm:f>
            <x14:dxf>
              <numFmt numFmtId="177" formatCode="\k\r\ #,##0.00"/>
            </x14:dxf>
          </x14:cfRule>
          <x14:cfRule type="expression" priority="86" id="{58D63DC6-4F68-47FF-BC7C-72904174897D}">
            <xm:f>'FX Card'!$F$1=15</xm:f>
            <x14:dxf>
              <numFmt numFmtId="183" formatCode="[$₩-412]#,##0.00"/>
            </x14:dxf>
          </x14:cfRule>
          <x14:cfRule type="expression" priority="87" id="{86B23BBE-B9D3-4020-A10B-219A45D45660}">
            <xm:f>'FX Card'!$F$1=14</xm:f>
            <x14:dxf>
              <numFmt numFmtId="182" formatCode="[$¥-411]#,##0.00"/>
            </x14:dxf>
          </x14:cfRule>
          <x14:cfRule type="expression" priority="88" id="{010E2ED8-E46E-4A86-AAD5-6A60194907A7}">
            <xm:f>'FX Card'!$F$1=13</xm:f>
            <x14:dxf>
              <numFmt numFmtId="211" formatCode="[$₹-445]\ #,##0.00"/>
            </x14:dxf>
          </x14:cfRule>
          <x14:cfRule type="expression" priority="89" id="{11F5576F-E75B-41DE-AE2F-827DB79BF3B5}">
            <xm:f>'FX Card'!$F$1=12</xm:f>
            <x14:dxf>
              <numFmt numFmtId="180" formatCode="\R\p\ #,##0.00"/>
            </x14:dxf>
          </x14:cfRule>
          <x14:cfRule type="expression" priority="90" id="{1B4AC0B0-8CB0-4621-8A48-370F448425C4}">
            <xm:f>'FX Card'!$F$1=11</xm:f>
            <x14:dxf>
              <numFmt numFmtId="198" formatCode="\H\K\ &quot;$&quot;\ #,##0.00"/>
            </x14:dxf>
          </x14:cfRule>
          <x14:cfRule type="expression" priority="91" id="{B6E1DD27-683A-4861-9ADD-E15A66046A4D}">
            <xm:f>'FX Card'!$F$1=10</xm:f>
            <x14:dxf>
              <numFmt numFmtId="179" formatCode="[$£-809]#,##0.00"/>
            </x14:dxf>
          </x14:cfRule>
          <x14:cfRule type="expression" priority="92" id="{C1B94173-223D-423D-806A-0ACFF55BD219}">
            <xm:f>'FX Card'!$F$1=9</xm:f>
            <x14:dxf>
              <numFmt numFmtId="178" formatCode="[$€-2]\ #,##0.00"/>
            </x14:dxf>
          </x14:cfRule>
          <x14:cfRule type="expression" priority="93" id="{8FCB14B0-6A2B-48D6-AD64-6E66C28E5EA9}">
            <xm:f>'FX Card'!$F$1=8</xm:f>
            <x14:dxf>
              <numFmt numFmtId="177" formatCode="\k\r\ #,##0.00"/>
            </x14:dxf>
          </x14:cfRule>
          <x14:cfRule type="expression" priority="94" id="{E7EA5BF6-0C82-4733-B3A4-472E298679B2}">
            <xm:f>'FX Card'!$F$1=7</xm:f>
            <x14:dxf>
              <numFmt numFmtId="176" formatCode="[$¥-804]#,##0.00"/>
            </x14:dxf>
          </x14:cfRule>
          <x14:cfRule type="expression" priority="95" id="{51610B11-2BF3-4ADA-BE88-09E1D524448D}">
            <xm:f>'FX Card'!$F$1=6</xm:f>
            <x14:dxf>
              <numFmt numFmtId="175" formatCode="\F\r\ #,##0.00"/>
            </x14:dxf>
          </x14:cfRule>
          <x14:cfRule type="expression" priority="96" id="{32E873BD-7FA6-4934-90F7-58D5734460CD}">
            <xm:f>'FX Card'!$F$1=5</xm:f>
            <x14:dxf>
              <numFmt numFmtId="174" formatCode="\C\A\ &quot;$&quot;\ #,##0.00"/>
            </x14:dxf>
          </x14:cfRule>
          <x14:cfRule type="expression" priority="97" id="{05E7B9A3-A369-4173-8C13-4FA8CF1F3BD9}">
            <xm:f>'FX Card'!$F$1=4</xm:f>
            <x14:dxf>
              <numFmt numFmtId="196" formatCode="[$R$-416]\ #,##0.00"/>
            </x14:dxf>
          </x14:cfRule>
          <x14:cfRule type="expression" priority="98" id="{1C37248F-5B08-4950-9F19-F40E7D9823C5}">
            <xm:f>'FX Card'!$F$1=3</xm:f>
            <x14:dxf>
              <numFmt numFmtId="173" formatCode="\A\U\ &quot;$&quot;\ #,##0.00"/>
            </x14:dxf>
          </x14:cfRule>
          <x14:cfRule type="expression" priority="99" id="{AC4C0FB0-3F04-444F-B43C-D858A0A8A089}">
            <xm:f>'FX Card'!$F$1=2</xm:f>
            <x14:dxf>
              <numFmt numFmtId="186" formatCode="\A\R\ &quot;$&quot;#,##0.00"/>
            </x14:dxf>
          </x14:cfRule>
          <x14:cfRule type="expression" priority="100" id="{6064CEA4-FED9-4F23-BA28-B66FD3DAAAD4}">
            <xm:f>'FX Card'!$F$1=1</xm:f>
            <x14:dxf>
              <numFmt numFmtId="170"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6"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zoomScale="90" zoomScaleNormal="90" workbookViewId="0">
      <selection activeCell="AR12" sqref="AR12:AU12"/>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05" t="s">
        <v>609</v>
      </c>
      <c r="BB3" s="1505"/>
      <c r="BC3" s="1505"/>
      <c r="BD3" s="1505"/>
      <c r="BE3" s="1505"/>
      <c r="BF3" s="1505"/>
      <c r="BG3" s="1505"/>
      <c r="BH3" s="1505"/>
      <c r="BI3" s="379"/>
      <c r="BJ3" s="380"/>
    </row>
    <row r="4" spans="2:62" ht="12" customHeight="1">
      <c r="B4" s="377"/>
      <c r="C4" s="378"/>
      <c r="D4" s="378"/>
      <c r="E4" s="378"/>
      <c r="F4" s="378"/>
      <c r="G4" s="378"/>
      <c r="H4" s="378"/>
      <c r="I4" s="378"/>
      <c r="J4" s="379"/>
      <c r="K4" s="379"/>
      <c r="L4" s="1506" t="s">
        <v>610</v>
      </c>
      <c r="M4" s="1506"/>
      <c r="N4" s="1506"/>
      <c r="O4" s="1506"/>
      <c r="P4" s="1506"/>
      <c r="Q4" s="1506"/>
      <c r="R4" s="1506"/>
      <c r="S4" s="1506"/>
      <c r="T4" s="1506"/>
      <c r="U4" s="1506"/>
      <c r="V4" s="1506"/>
      <c r="W4" s="1506"/>
      <c r="X4" s="1506"/>
      <c r="Y4" s="1506"/>
      <c r="Z4" s="1506"/>
      <c r="AA4" s="1506"/>
      <c r="AB4" s="1506"/>
      <c r="AC4" s="1506"/>
      <c r="AD4" s="1506"/>
      <c r="AE4" s="1506"/>
      <c r="AF4" s="1506"/>
      <c r="AG4" s="1506"/>
      <c r="AH4" s="1506"/>
      <c r="AI4" s="1506"/>
      <c r="AJ4" s="1506"/>
      <c r="AK4" s="1506"/>
      <c r="AL4" s="1506"/>
      <c r="AM4" s="1506"/>
      <c r="AN4" s="1506"/>
      <c r="AO4" s="1506"/>
      <c r="AP4" s="1506"/>
      <c r="AQ4" s="1506"/>
      <c r="AR4" s="1506"/>
      <c r="AS4" s="1506"/>
      <c r="AT4" s="1506"/>
      <c r="AU4" s="1506"/>
      <c r="AV4" s="1506"/>
      <c r="AW4" s="381"/>
      <c r="AX4" s="381"/>
      <c r="AY4" s="381"/>
      <c r="AZ4" s="381"/>
      <c r="BA4" s="1505"/>
      <c r="BB4" s="1505"/>
      <c r="BC4" s="1505"/>
      <c r="BD4" s="1505"/>
      <c r="BE4" s="1505"/>
      <c r="BF4" s="1505"/>
      <c r="BG4" s="1505"/>
      <c r="BH4" s="1505"/>
      <c r="BI4" s="381"/>
      <c r="BJ4" s="380"/>
    </row>
    <row r="5" spans="2:62" ht="44.25" customHeight="1">
      <c r="B5" s="377"/>
      <c r="C5" s="378"/>
      <c r="D5" s="378"/>
      <c r="E5" s="378"/>
      <c r="F5" s="378"/>
      <c r="G5" s="378"/>
      <c r="H5" s="378"/>
      <c r="I5" s="378"/>
      <c r="J5" s="379"/>
      <c r="K5" s="379"/>
      <c r="L5" s="1506"/>
      <c r="M5" s="1506"/>
      <c r="N5" s="1506"/>
      <c r="O5" s="1506"/>
      <c r="P5" s="1506"/>
      <c r="Q5" s="1506"/>
      <c r="R5" s="1506"/>
      <c r="S5" s="1506"/>
      <c r="T5" s="1506"/>
      <c r="U5" s="1506"/>
      <c r="V5" s="1506"/>
      <c r="W5" s="1506"/>
      <c r="X5" s="1506"/>
      <c r="Y5" s="1506"/>
      <c r="Z5" s="1506"/>
      <c r="AA5" s="1506"/>
      <c r="AB5" s="1506"/>
      <c r="AC5" s="1506"/>
      <c r="AD5" s="1506"/>
      <c r="AE5" s="1506"/>
      <c r="AF5" s="1506"/>
      <c r="AG5" s="1506"/>
      <c r="AH5" s="1506"/>
      <c r="AI5" s="1506"/>
      <c r="AJ5" s="1506"/>
      <c r="AK5" s="1506"/>
      <c r="AL5" s="1506"/>
      <c r="AM5" s="1506"/>
      <c r="AN5" s="1506"/>
      <c r="AO5" s="1506"/>
      <c r="AP5" s="1506"/>
      <c r="AQ5" s="1506"/>
      <c r="AR5" s="1506"/>
      <c r="AS5" s="1506"/>
      <c r="AT5" s="1506"/>
      <c r="AU5" s="1506"/>
      <c r="AV5" s="1506"/>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06"/>
      <c r="M6" s="1506"/>
      <c r="N6" s="1506"/>
      <c r="O6" s="1506"/>
      <c r="P6" s="1506"/>
      <c r="Q6" s="1506"/>
      <c r="R6" s="1506"/>
      <c r="S6" s="1506"/>
      <c r="T6" s="1506"/>
      <c r="U6" s="1506"/>
      <c r="V6" s="1506"/>
      <c r="W6" s="1506"/>
      <c r="X6" s="1506"/>
      <c r="Y6" s="1506"/>
      <c r="Z6" s="1506"/>
      <c r="AA6" s="1506"/>
      <c r="AB6" s="1506"/>
      <c r="AC6" s="1506"/>
      <c r="AD6" s="1506"/>
      <c r="AE6" s="1506"/>
      <c r="AF6" s="1506"/>
      <c r="AG6" s="1506"/>
      <c r="AH6" s="1506"/>
      <c r="AI6" s="1506"/>
      <c r="AJ6" s="1506"/>
      <c r="AK6" s="1506"/>
      <c r="AL6" s="1506"/>
      <c r="AM6" s="1506"/>
      <c r="AN6" s="1506"/>
      <c r="AO6" s="1506"/>
      <c r="AP6" s="1506"/>
      <c r="AQ6" s="1506"/>
      <c r="AR6" s="1506"/>
      <c r="AS6" s="1506"/>
      <c r="AT6" s="1506"/>
      <c r="AU6" s="1506"/>
      <c r="AV6" s="1506"/>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19" t="s">
        <v>611</v>
      </c>
      <c r="D11" s="1519"/>
      <c r="E11" s="1519"/>
      <c r="F11" s="1519"/>
      <c r="G11" s="1519"/>
      <c r="H11" s="1519"/>
      <c r="I11" s="151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19"/>
      <c r="D12" s="1519"/>
      <c r="E12" s="1519"/>
      <c r="F12" s="1519"/>
      <c r="G12" s="1519"/>
      <c r="H12" s="1519"/>
      <c r="I12" s="1519"/>
      <c r="J12" s="382"/>
      <c r="K12" s="404"/>
      <c r="L12" s="405" t="s">
        <v>128</v>
      </c>
      <c r="M12" s="406"/>
      <c r="N12" s="406"/>
      <c r="O12" s="406"/>
      <c r="P12" s="406"/>
      <c r="Q12" s="406"/>
      <c r="R12" s="1334">
        <f>'Control Panel'!T786</f>
        <v>495.71999999999997</v>
      </c>
      <c r="S12" s="1334"/>
      <c r="T12" s="1334"/>
      <c r="U12" s="1334"/>
      <c r="V12" s="407"/>
      <c r="W12" s="382"/>
      <c r="X12" s="408"/>
      <c r="Y12" s="409" t="s">
        <v>612</v>
      </c>
      <c r="Z12" s="410"/>
      <c r="AA12" s="410"/>
      <c r="AB12" s="410"/>
      <c r="AC12" s="410"/>
      <c r="AD12" s="410"/>
      <c r="AE12" s="410"/>
      <c r="AF12" s="1507">
        <f>IFERROR('Control Panel'!C988, "Not Available")</f>
        <v>0</v>
      </c>
      <c r="AG12" s="1507"/>
      <c r="AH12" s="1507"/>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26.783999999999999</v>
      </c>
      <c r="BD12" s="1504"/>
      <c r="BE12" s="1504"/>
      <c r="BF12" s="1504"/>
      <c r="BG12" s="1504"/>
      <c r="BH12" s="1504"/>
      <c r="BI12" s="414"/>
      <c r="BJ12" s="380"/>
    </row>
    <row r="13" spans="2:62" ht="16.5" customHeight="1">
      <c r="B13" s="377"/>
      <c r="C13" s="1519"/>
      <c r="D13" s="1519"/>
      <c r="E13" s="1519"/>
      <c r="F13" s="1519"/>
      <c r="G13" s="1519"/>
      <c r="H13" s="1519"/>
      <c r="I13" s="151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7">
        <f>IF('Control Panel'!I1551 = "Not Available in this Region", "Not Available",'Control Panel'!I1555)</f>
        <v>0</v>
      </c>
      <c r="AG13" s="1507"/>
      <c r="AH13" s="1507"/>
      <c r="AI13" s="408"/>
      <c r="AJ13" s="382"/>
      <c r="AK13" s="411"/>
      <c r="AL13" s="412" t="s">
        <v>75</v>
      </c>
      <c r="AM13" s="413"/>
      <c r="AN13" s="413"/>
      <c r="AO13" s="413"/>
      <c r="AP13" s="413"/>
      <c r="AQ13" s="413"/>
      <c r="AR13" s="1509">
        <f>'Control Panel'!D1077</f>
        <v>0</v>
      </c>
      <c r="AS13" s="1508"/>
      <c r="AT13" s="1508"/>
      <c r="AU13" s="1508"/>
      <c r="AV13" s="411"/>
      <c r="AW13" s="382"/>
      <c r="AX13" s="414"/>
      <c r="AY13" s="415" t="s">
        <v>140</v>
      </c>
      <c r="AZ13" s="416"/>
      <c r="BA13" s="416"/>
      <c r="BB13" s="416"/>
      <c r="BC13" s="1504">
        <f>IFERROR('Control Panel'!D1013,"Contact Us")</f>
        <v>0.43499999999999994</v>
      </c>
      <c r="BD13" s="1504"/>
      <c r="BE13" s="1504"/>
      <c r="BF13" s="1504"/>
      <c r="BG13" s="1504"/>
      <c r="BH13" s="1504"/>
      <c r="BI13" s="414"/>
      <c r="BJ13" s="380"/>
    </row>
    <row r="14" spans="2:62" ht="17.25" customHeight="1">
      <c r="B14" s="377"/>
      <c r="C14" s="1519"/>
      <c r="D14" s="1519"/>
      <c r="E14" s="1519"/>
      <c r="F14" s="1519"/>
      <c r="G14" s="1519"/>
      <c r="H14" s="1519"/>
      <c r="I14" s="151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7">
        <f>'Control Panel'!E972</f>
        <v>165.6</v>
      </c>
      <c r="AF14" s="1507"/>
      <c r="AG14" s="1507"/>
      <c r="AH14" s="1507"/>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19"/>
      <c r="D15" s="1519"/>
      <c r="E15" s="1519"/>
      <c r="F15" s="1519"/>
      <c r="G15" s="1519"/>
      <c r="H15" s="1519"/>
      <c r="I15" s="151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7">
        <f>IF('Control Panel'!E1355="Not Available","Not Available",IFERROR('Control Panel'!E1355,0))</f>
        <v>0</v>
      </c>
      <c r="AF15" s="1507"/>
      <c r="AG15" s="1507"/>
      <c r="AH15" s="1507"/>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19"/>
      <c r="D16" s="1519"/>
      <c r="E16" s="1519"/>
      <c r="F16" s="1519"/>
      <c r="G16" s="1519"/>
      <c r="H16" s="1519"/>
      <c r="I16" s="1519"/>
      <c r="J16" s="382"/>
      <c r="K16" s="404"/>
      <c r="L16" s="405" t="s">
        <v>3521</v>
      </c>
      <c r="M16" s="406"/>
      <c r="N16" s="406"/>
      <c r="O16" s="406"/>
      <c r="P16" s="406"/>
      <c r="Q16" s="406"/>
      <c r="R16" s="1510">
        <f>'Control Panel'!C832</f>
        <v>0</v>
      </c>
      <c r="S16" s="1334"/>
      <c r="T16" s="1334"/>
      <c r="U16" s="1334"/>
      <c r="V16" s="407"/>
      <c r="W16" s="382"/>
      <c r="X16" s="408"/>
      <c r="Y16" s="409" t="s">
        <v>1031</v>
      </c>
      <c r="Z16" s="410"/>
      <c r="AA16" s="410"/>
      <c r="AB16" s="410"/>
      <c r="AC16" s="410"/>
      <c r="AD16" s="410"/>
      <c r="AE16" s="1507">
        <f>SUM('Control Panel'!C1362,'Control Panel'!H1362)</f>
        <v>162</v>
      </c>
      <c r="AF16" s="1507">
        <f>'Pricing Calculator'!AX388</f>
        <v>162</v>
      </c>
      <c r="AG16" s="1507"/>
      <c r="AH16" s="1507"/>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19"/>
      <c r="D17" s="1519"/>
      <c r="E17" s="1519"/>
      <c r="F17" s="1519"/>
      <c r="G17" s="1519"/>
      <c r="H17" s="1519"/>
      <c r="I17" s="151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1">
        <f>'Control Panel'!K1386</f>
        <v>0</v>
      </c>
      <c r="AF17" s="1507"/>
      <c r="AG17" s="1507"/>
      <c r="AH17" s="1507"/>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19"/>
      <c r="D18" s="1519"/>
      <c r="E18" s="1519"/>
      <c r="F18" s="1519"/>
      <c r="G18" s="1519"/>
      <c r="H18" s="1519"/>
      <c r="I18" s="1519"/>
      <c r="J18" s="382"/>
      <c r="K18" s="404"/>
      <c r="L18" s="405" t="s">
        <v>4701</v>
      </c>
      <c r="M18" s="406"/>
      <c r="N18" s="406"/>
      <c r="O18" s="406"/>
      <c r="P18" s="406"/>
      <c r="Q18" s="406"/>
      <c r="R18" s="1334">
        <f>'Control Panel'!P770</f>
        <v>0</v>
      </c>
      <c r="S18" s="1334"/>
      <c r="T18" s="1334"/>
      <c r="U18" s="1334"/>
      <c r="V18" s="407"/>
      <c r="W18" s="382"/>
      <c r="X18" s="408"/>
      <c r="Y18" s="409" t="s">
        <v>967</v>
      </c>
      <c r="Z18" s="410"/>
      <c r="AA18" s="410"/>
      <c r="AB18" s="410"/>
      <c r="AC18" s="410"/>
      <c r="AD18" s="410"/>
      <c r="AE18" s="1507">
        <f>'Control Panel'!D1049</f>
        <v>0</v>
      </c>
      <c r="AF18" s="1507"/>
      <c r="AG18" s="1507"/>
      <c r="AH18" s="1507"/>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9">
        <f>O27+AB27+AO27+BB27</f>
        <v>850.53899999999999</v>
      </c>
      <c r="D19" s="1339"/>
      <c r="E19" s="1339"/>
      <c r="F19" s="1339"/>
      <c r="G19" s="1339"/>
      <c r="H19" s="1339"/>
      <c r="I19" s="1339"/>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7">
        <f>'Control Panel'!R1060</f>
        <v>0</v>
      </c>
      <c r="AF19" s="1507"/>
      <c r="AG19" s="1507"/>
      <c r="AH19" s="1507"/>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9"/>
      <c r="D20" s="1339"/>
      <c r="E20" s="1339"/>
      <c r="F20" s="1339"/>
      <c r="G20" s="1339"/>
      <c r="H20" s="1339"/>
      <c r="I20" s="1339"/>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7" t="str">
        <f>'Control Panel'!B1407</f>
        <v>Not Available</v>
      </c>
      <c r="AF20" s="1507"/>
      <c r="AG20" s="1507"/>
      <c r="AH20" s="1507"/>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22"/>
      <c r="BD20" s="1522"/>
      <c r="BE20" s="1522"/>
      <c r="BF20" s="1522"/>
      <c r="BG20" s="1522"/>
      <c r="BH20" s="1522"/>
      <c r="BI20" s="426"/>
      <c r="BJ20" s="380"/>
    </row>
    <row r="21" spans="2:62" ht="15.75" customHeight="1">
      <c r="B21" s="377"/>
      <c r="C21" s="1520"/>
      <c r="D21" s="1520"/>
      <c r="E21" s="1520"/>
      <c r="F21" s="1520"/>
      <c r="G21" s="1520"/>
      <c r="H21" s="1520"/>
      <c r="I21" s="152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7">
        <f>'Control Panel'!K1413</f>
        <v>0</v>
      </c>
      <c r="AF21" s="1507"/>
      <c r="AG21" s="1507"/>
      <c r="AH21" s="1507"/>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22"/>
      <c r="BD21" s="1522"/>
      <c r="BE21" s="1522"/>
      <c r="BF21" s="1522"/>
      <c r="BG21" s="1522"/>
      <c r="BH21" s="1522"/>
      <c r="BI21" s="426"/>
      <c r="BJ21" s="380"/>
    </row>
    <row r="22" spans="2:62" ht="15.75" customHeight="1">
      <c r="B22" s="377"/>
      <c r="C22" s="1520"/>
      <c r="D22" s="1520"/>
      <c r="E22" s="1520"/>
      <c r="F22" s="1520"/>
      <c r="G22" s="1520"/>
      <c r="H22" s="1520"/>
      <c r="I22" s="152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7">
        <f>'Control Panel'!B1418</f>
        <v>0</v>
      </c>
      <c r="AF22" s="1507"/>
      <c r="AG22" s="1507"/>
      <c r="AH22" s="1507"/>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20"/>
      <c r="D23" s="1520"/>
      <c r="E23" s="1520"/>
      <c r="F23" s="1520"/>
      <c r="G23" s="1520"/>
      <c r="H23" s="1520"/>
      <c r="I23" s="152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7" t="str">
        <f>'Pricing Calculator'!$AX$487</f>
        <v>Not Available</v>
      </c>
      <c r="AF23" s="1507"/>
      <c r="AG23" s="1507"/>
      <c r="AH23" s="1507"/>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21"/>
      <c r="BD23" s="1521"/>
      <c r="BE23" s="1521"/>
      <c r="BF23" s="1521"/>
      <c r="BG23" s="1521"/>
      <c r="BH23" s="1521"/>
      <c r="BI23" s="426"/>
      <c r="BJ23" s="380"/>
    </row>
    <row r="24" spans="2:62" ht="15.75" customHeight="1">
      <c r="B24" s="377"/>
      <c r="C24" s="1520"/>
      <c r="D24" s="1520"/>
      <c r="E24" s="1520"/>
      <c r="F24" s="1520"/>
      <c r="G24" s="1520"/>
      <c r="H24" s="1520"/>
      <c r="I24" s="152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7">
        <f>'Control Panel'!H1683</f>
        <v>0</v>
      </c>
      <c r="AF24" s="1507"/>
      <c r="AG24" s="1507"/>
      <c r="AH24" s="1507"/>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0</v>
      </c>
      <c r="BD24" s="1504"/>
      <c r="BE24" s="1504"/>
      <c r="BF24" s="1504"/>
      <c r="BG24" s="1504"/>
      <c r="BH24" s="1504"/>
      <c r="BI24" s="426"/>
      <c r="BJ24" s="380"/>
    </row>
    <row r="25" spans="2:62" ht="15.75" customHeight="1">
      <c r="B25" s="377"/>
      <c r="C25" s="1520"/>
      <c r="D25" s="1520"/>
      <c r="E25" s="1520"/>
      <c r="F25" s="1520"/>
      <c r="G25" s="1520"/>
      <c r="H25" s="1520"/>
      <c r="I25" s="152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8" t="str">
        <f>'Pricing Calculator'!AX819</f>
        <v>Not Available</v>
      </c>
      <c r="AS25" s="1518"/>
      <c r="AT25" s="1518"/>
      <c r="AU25" s="151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7">
        <f>SUM(R12:U21)</f>
        <v>495.71999999999997</v>
      </c>
      <c r="P27" s="1337"/>
      <c r="Q27" s="1337"/>
      <c r="R27" s="1337"/>
      <c r="S27" s="1337"/>
      <c r="T27" s="1337"/>
      <c r="U27" s="1338"/>
      <c r="V27" s="432"/>
      <c r="W27" s="382"/>
      <c r="X27" s="433"/>
      <c r="Y27" s="434" t="s">
        <v>154</v>
      </c>
      <c r="Z27" s="435"/>
      <c r="AA27" s="435"/>
      <c r="AB27" s="1512">
        <f>SUM(AF12,AF13,AE14,AE15,AE16,AE17,AE18,AE19,AE20,AE21,AE22,AE23,AE24)</f>
        <v>327.60000000000002</v>
      </c>
      <c r="AC27" s="1512"/>
      <c r="AD27" s="1512"/>
      <c r="AE27" s="1512"/>
      <c r="AF27" s="1512"/>
      <c r="AG27" s="1512"/>
      <c r="AH27" s="1513"/>
      <c r="AI27" s="433"/>
      <c r="AJ27" s="382"/>
      <c r="AK27" s="436"/>
      <c r="AL27" s="437" t="s">
        <v>154</v>
      </c>
      <c r="AM27" s="438"/>
      <c r="AN27" s="438"/>
      <c r="AO27" s="1514">
        <f>SUM(AR12:AU25)</f>
        <v>0</v>
      </c>
      <c r="AP27" s="1514"/>
      <c r="AQ27" s="1514"/>
      <c r="AR27" s="1514"/>
      <c r="AS27" s="1514"/>
      <c r="AT27" s="1514"/>
      <c r="AU27" s="1515"/>
      <c r="AV27" s="436"/>
      <c r="AW27" s="382"/>
      <c r="AX27" s="439"/>
      <c r="AY27" s="440" t="s">
        <v>154</v>
      </c>
      <c r="AZ27" s="441"/>
      <c r="BA27" s="441"/>
      <c r="BB27" s="1516">
        <f>SUM(BC12:BH24)</f>
        <v>27.218999999999998</v>
      </c>
      <c r="BC27" s="1516"/>
      <c r="BD27" s="1516"/>
      <c r="BE27" s="1516"/>
      <c r="BF27" s="1516"/>
      <c r="BG27" s="1516"/>
      <c r="BH27" s="151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295" t="s">
        <v>626</v>
      </c>
      <c r="D31" s="1295"/>
      <c r="E31" s="1295"/>
      <c r="F31" s="1295"/>
      <c r="G31" s="1295"/>
      <c r="H31" s="1295"/>
      <c r="I31" s="1295"/>
      <c r="J31" s="1295"/>
      <c r="K31" s="1295"/>
      <c r="L31" s="1295"/>
      <c r="M31" s="1295"/>
      <c r="N31" s="1295"/>
      <c r="O31" s="1295"/>
      <c r="P31" s="1295"/>
      <c r="Q31" s="1295"/>
      <c r="R31" s="1295"/>
      <c r="S31" s="1295"/>
      <c r="T31" s="1295"/>
      <c r="U31" s="1295"/>
      <c r="V31" s="1295"/>
      <c r="W31" s="1295"/>
      <c r="X31" s="1295"/>
      <c r="Y31" s="1295"/>
      <c r="Z31" s="1295"/>
      <c r="AA31" s="1295"/>
      <c r="AB31" s="1295"/>
      <c r="AC31" s="1295"/>
      <c r="AD31" s="1295"/>
      <c r="AE31" s="1295"/>
      <c r="AF31" s="1295"/>
      <c r="AG31" s="1295"/>
      <c r="AH31" s="1295"/>
      <c r="AI31" s="1295"/>
      <c r="AJ31" s="1295"/>
      <c r="AK31" s="1295"/>
      <c r="AL31" s="1295"/>
      <c r="AM31" s="1295"/>
      <c r="AN31" s="1295"/>
      <c r="AO31" s="1295"/>
      <c r="AP31" s="1295"/>
      <c r="AQ31" s="1295"/>
      <c r="AR31" s="1295"/>
      <c r="AS31" s="1295"/>
      <c r="AT31" s="1295"/>
      <c r="AU31" s="1295"/>
      <c r="AV31" s="1295"/>
      <c r="AW31" s="1295"/>
      <c r="AX31" s="1295"/>
      <c r="AY31" s="1295"/>
      <c r="AZ31" s="1295"/>
      <c r="BA31" s="1295"/>
      <c r="BB31" s="1295"/>
      <c r="BC31" s="1295"/>
      <c r="BD31" s="1295"/>
      <c r="BE31" s="1295"/>
      <c r="BF31" s="1295"/>
      <c r="BG31" s="1295"/>
      <c r="BH31" s="1295"/>
      <c r="BI31" s="459"/>
      <c r="BJ31" s="459"/>
    </row>
    <row r="32" spans="2:62" ht="12" hidden="1" customHeight="1">
      <c r="B32" s="459"/>
      <c r="C32" s="1295"/>
      <c r="D32" s="1295"/>
      <c r="E32" s="1295"/>
      <c r="F32" s="1295"/>
      <c r="G32" s="1295"/>
      <c r="H32" s="1295"/>
      <c r="I32" s="1295"/>
      <c r="J32" s="1295"/>
      <c r="K32" s="1295"/>
      <c r="L32" s="1295"/>
      <c r="M32" s="1295"/>
      <c r="N32" s="1295"/>
      <c r="O32" s="1295"/>
      <c r="P32" s="1295"/>
      <c r="Q32" s="1295"/>
      <c r="R32" s="1295"/>
      <c r="S32" s="1295"/>
      <c r="T32" s="1295"/>
      <c r="U32" s="1295"/>
      <c r="V32" s="1295"/>
      <c r="W32" s="1295"/>
      <c r="X32" s="1295"/>
      <c r="Y32" s="1295"/>
      <c r="Z32" s="1295"/>
      <c r="AA32" s="1295"/>
      <c r="AB32" s="1295"/>
      <c r="AC32" s="1295"/>
      <c r="AD32" s="1295"/>
      <c r="AE32" s="1295"/>
      <c r="AF32" s="1295"/>
      <c r="AG32" s="1295"/>
      <c r="AH32" s="1295"/>
      <c r="AI32" s="1295"/>
      <c r="AJ32" s="1295"/>
      <c r="AK32" s="1295"/>
      <c r="AL32" s="1295"/>
      <c r="AM32" s="1295"/>
      <c r="AN32" s="1295"/>
      <c r="AO32" s="1295"/>
      <c r="AP32" s="1295"/>
      <c r="AQ32" s="1295"/>
      <c r="AR32" s="1295"/>
      <c r="AS32" s="1295"/>
      <c r="AT32" s="1295"/>
      <c r="AU32" s="1295"/>
      <c r="AV32" s="1295"/>
      <c r="AW32" s="1295"/>
      <c r="AX32" s="1295"/>
      <c r="AY32" s="1295"/>
      <c r="AZ32" s="1295"/>
      <c r="BA32" s="1295"/>
      <c r="BB32" s="1295"/>
      <c r="BC32" s="1295"/>
      <c r="BD32" s="1295"/>
      <c r="BE32" s="1295"/>
      <c r="BF32" s="1295"/>
      <c r="BG32" s="1295"/>
      <c r="BH32" s="129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7" formatCode="\R\ #,##0.00"/>
            </x14:dxf>
          </x14:cfRule>
          <x14:cfRule type="expression" priority="727" id="{4BA88D0D-A717-4FB7-B303-986E2B3DAECE}">
            <xm:f>'FX Card'!$F$1=24</xm:f>
            <x14:dxf>
              <numFmt numFmtId="184" formatCode="\T\W\ &quot;$&quot;\ #,##0.00"/>
            </x14:dxf>
          </x14:cfRule>
          <x14:cfRule type="expression" priority="728" id="{839AD565-1CE2-4EA0-8E26-541D10FD9FAE}">
            <xm:f>'FX Card'!$F$1=23</xm:f>
            <x14:dxf>
              <numFmt numFmtId="203" formatCode="#,##0.00\ [$₺-41F]"/>
            </x14:dxf>
          </x14:cfRule>
          <x14:cfRule type="expression" priority="729" id="{686CFEF7-CD72-4F07-B4C5-D1CA6C793ECF}">
            <xm:f>'FX Card'!$F$1=22</xm:f>
            <x14:dxf>
              <numFmt numFmtId="177" formatCode="\k\r\ #,##0.00"/>
            </x14:dxf>
          </x14:cfRule>
          <x14:cfRule type="expression" priority="730" id="{4E83F4CE-DC83-4929-B051-0C38E16B7535}">
            <xm:f>'FX Card'!$F$1=21</xm:f>
            <x14:dxf>
              <numFmt numFmtId="212" formatCode="[$ر.س.‏-401]\ #,##0.00_-"/>
            </x14:dxf>
          </x14:cfRule>
          <x14:cfRule type="expression" priority="731" id="{28B58402-430A-49BC-B298-986865417248}">
            <xm:f>'FX Card'!$F$1=20</xm:f>
            <x14:dxf>
              <numFmt numFmtId="185" formatCode="\р\у\б\ #,##0.00"/>
            </x14:dxf>
          </x14:cfRule>
          <x14:cfRule type="expression" priority="732" id="{4AEC4C7D-6C2F-4264-B418-C7429BBCBC7B}">
            <xm:f>'FX Card'!$F$1=19</xm:f>
            <x14:dxf>
              <numFmt numFmtId="200" formatCode="\M\X\ &quot;$&quot;\ #,##0.00"/>
            </x14:dxf>
          </x14:cfRule>
          <x14:cfRule type="expression" priority="733" id="{4A1A6D1D-4F27-4F79-B040-1E8771B86771}">
            <xm:f>'FX Card'!$F$1=18</xm:f>
            <x14:dxf>
              <numFmt numFmtId="199" formatCode="[$RM-43E]#,##0.00"/>
            </x14:dxf>
          </x14:cfRule>
          <x14:cfRule type="expression" priority="734" id="{D23C3BDA-0B7D-41F4-8CFB-63F3AB0BBCA8}">
            <xm:f>'FX Card'!$F$1=17</xm:f>
            <x14:dxf>
              <numFmt numFmtId="202" formatCode="\N\Z\ &quot;$&quot;\ #,##0.00"/>
            </x14:dxf>
          </x14:cfRule>
          <x14:cfRule type="expression" priority="735" id="{8647C1C8-9962-4D3E-931D-F85234D980B6}">
            <xm:f>'FX Card'!$F$1=16</xm:f>
            <x14:dxf>
              <numFmt numFmtId="177" formatCode="\k\r\ #,##0.00"/>
            </x14:dxf>
          </x14:cfRule>
          <x14:cfRule type="expression" priority="736" id="{0D15A7AB-0543-4E0B-A2C1-E02EFB7C600B}">
            <xm:f>'FX Card'!$F$1=15</xm:f>
            <x14:dxf>
              <numFmt numFmtId="183" formatCode="[$₩-412]#,##0.00"/>
            </x14:dxf>
          </x14:cfRule>
          <x14:cfRule type="expression" priority="737" id="{65499B9B-CD02-47BA-92FC-9119A0ED510E}">
            <xm:f>'FX Card'!$F$1=14</xm:f>
            <x14:dxf>
              <numFmt numFmtId="182" formatCode="[$¥-411]#,##0.00"/>
            </x14:dxf>
          </x14:cfRule>
          <x14:cfRule type="expression" priority="738" id="{93CFD609-DDD4-4292-AF15-D454A6F1BD15}">
            <xm:f>'FX Card'!$F$1=12</xm:f>
            <x14:dxf>
              <numFmt numFmtId="180" formatCode="\R\p\ #,##0.00"/>
            </x14:dxf>
          </x14:cfRule>
          <x14:cfRule type="expression" priority="739" id="{35257E4D-F278-4C82-833F-72267DD32077}">
            <xm:f>'FX Card'!$F$1=13</xm:f>
            <x14:dxf>
              <numFmt numFmtId="211" formatCode="[$₹-445]\ #,##0.00"/>
            </x14:dxf>
          </x14:cfRule>
          <x14:cfRule type="expression" priority="740" id="{754DFC00-AAD7-472F-A99C-92E12B704760}">
            <xm:f>'FX Card'!$F$1=11</xm:f>
            <x14:dxf>
              <numFmt numFmtId="198" formatCode="\H\K\ &quot;$&quot;\ #,##0.00"/>
            </x14:dxf>
          </x14:cfRule>
          <x14:cfRule type="expression" priority="741" id="{74D9690B-68E8-4EDF-A604-A3E4CFFF6795}">
            <xm:f>'FX Card'!$F$1=10</xm:f>
            <x14:dxf>
              <numFmt numFmtId="179" formatCode="[$£-809]#,##0.00"/>
            </x14:dxf>
          </x14:cfRule>
          <x14:cfRule type="expression" priority="742" id="{229A8801-DEF2-4430-B3F4-B199E936BC94}">
            <xm:f>'FX Card'!$F$1=9</xm:f>
            <x14:dxf>
              <numFmt numFmtId="178" formatCode="[$€-2]\ #,##0.00"/>
            </x14:dxf>
          </x14:cfRule>
          <x14:cfRule type="expression" priority="743" id="{03BC3473-EE88-4BEA-B998-144B1C78513B}">
            <xm:f>'FX Card'!$F$1=8</xm:f>
            <x14:dxf>
              <numFmt numFmtId="177" formatCode="\k\r\ #,##0.00"/>
            </x14:dxf>
          </x14:cfRule>
          <x14:cfRule type="expression" priority="744" id="{36A09E42-B8E7-4D24-9EBB-65FA6BA39315}">
            <xm:f>'FX Card'!$F$1=7</xm:f>
            <x14:dxf>
              <numFmt numFmtId="176" formatCode="[$¥-804]#,##0.00"/>
            </x14:dxf>
          </x14:cfRule>
          <x14:cfRule type="expression" priority="745" id="{50344E0B-1F6E-4315-B383-F352738D400D}">
            <xm:f>'FX Card'!$F$1=6</xm:f>
            <x14:dxf>
              <numFmt numFmtId="175" formatCode="\F\r\ #,##0.00"/>
            </x14:dxf>
          </x14:cfRule>
          <x14:cfRule type="expression" priority="746" id="{C7A8A1C4-06EC-4AFA-8968-DBB84850F6D5}">
            <xm:f>'FX Card'!$F$1=5</xm:f>
            <x14:dxf>
              <numFmt numFmtId="174" formatCode="\C\A\ &quot;$&quot;\ #,##0.00"/>
            </x14:dxf>
          </x14:cfRule>
          <x14:cfRule type="expression" priority="747" id="{E9324FA6-54E7-49F0-84BE-F452DDEDACF4}">
            <xm:f>'FX Card'!$F$1=4</xm:f>
            <x14:dxf>
              <numFmt numFmtId="197" formatCode="\R\ &quot;$&quot;\ #,##0.00"/>
            </x14:dxf>
          </x14:cfRule>
          <x14:cfRule type="expression" priority="748" id="{D6B49F0F-5375-4562-9AD2-9A85A33EAA19}">
            <xm:f>'FX Card'!$F$1=3</xm:f>
            <x14:dxf>
              <numFmt numFmtId="173" formatCode="\A\U\ &quot;$&quot;\ #,##0.00"/>
            </x14:dxf>
          </x14:cfRule>
          <x14:cfRule type="expression" priority="749" id="{58E86F12-B358-40F4-8ABA-561AF6A0A166}">
            <xm:f>'FX Card'!$F$1=2</xm:f>
            <x14:dxf>
              <numFmt numFmtId="186" formatCode="\A\R\ &quot;$&quot;#,##0.00"/>
            </x14:dxf>
          </x14:cfRule>
          <x14:cfRule type="expression" priority="750" id="{AA03D9EA-DF6D-4E83-B835-B9AFCADED2E3}">
            <xm:f>'FX Card'!$F$1=1</xm:f>
            <x14:dxf>
              <numFmt numFmtId="170"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7" formatCode="\R\ #,##0.00"/>
            </x14:dxf>
          </x14:cfRule>
          <x14:cfRule type="expression" priority="677" id="{514F3F7D-16EF-48B8-A5B8-812C12B8C051}">
            <xm:f>'FX Card'!$F$1=24</xm:f>
            <x14:dxf>
              <numFmt numFmtId="184" formatCode="\T\W\ &quot;$&quot;\ #,##0.00"/>
            </x14:dxf>
          </x14:cfRule>
          <x14:cfRule type="expression" priority="678" id="{3AD2590E-4CC9-404B-8141-348397930271}">
            <xm:f>'FX Card'!$F$1=23</xm:f>
            <x14:dxf>
              <numFmt numFmtId="203" formatCode="#,##0.00\ [$₺-41F]"/>
            </x14:dxf>
          </x14:cfRule>
          <x14:cfRule type="expression" priority="679" id="{BE3F0794-F5F2-4D39-83C3-BF574BAF6BA8}">
            <xm:f>'FX Card'!$F$1=22</xm:f>
            <x14:dxf>
              <numFmt numFmtId="177" formatCode="\k\r\ #,##0.00"/>
            </x14:dxf>
          </x14:cfRule>
          <x14:cfRule type="expression" priority="680" id="{6E45C7C4-A14E-4256-A073-088910C1FC99}">
            <xm:f>'FX Card'!$F$1=21</xm:f>
            <x14:dxf>
              <numFmt numFmtId="212" formatCode="[$ر.س.‏-401]\ #,##0.00_-"/>
            </x14:dxf>
          </x14:cfRule>
          <x14:cfRule type="expression" priority="681" id="{9299C513-03D9-479B-9AB2-2F5F70FEA853}">
            <xm:f>'FX Card'!$F$1=20</xm:f>
            <x14:dxf>
              <numFmt numFmtId="185" formatCode="\р\у\б\ #,##0.00"/>
            </x14:dxf>
          </x14:cfRule>
          <x14:cfRule type="expression" priority="682" id="{2584219B-C49D-4F0F-B842-328437A3EE6D}">
            <xm:f>'FX Card'!$F$1=19</xm:f>
            <x14:dxf>
              <numFmt numFmtId="200" formatCode="\M\X\ &quot;$&quot;\ #,##0.00"/>
            </x14:dxf>
          </x14:cfRule>
          <x14:cfRule type="expression" priority="683" id="{2AE57A9B-D320-4490-BA7A-F9F489EF0E47}">
            <xm:f>'FX Card'!$F$1=18</xm:f>
            <x14:dxf>
              <numFmt numFmtId="199" formatCode="[$RM-43E]#,##0.00"/>
            </x14:dxf>
          </x14:cfRule>
          <x14:cfRule type="expression" priority="684" id="{6F2E02CA-46B3-4195-8A6E-27C8F0BCB188}">
            <xm:f>'FX Card'!$F$1=17</xm:f>
            <x14:dxf>
              <numFmt numFmtId="202" formatCode="\N\Z\ &quot;$&quot;\ #,##0.00"/>
            </x14:dxf>
          </x14:cfRule>
          <x14:cfRule type="expression" priority="685" id="{77C2CE9E-D8D8-499D-AB46-6A80C804A531}">
            <xm:f>'FX Card'!$F$1=16</xm:f>
            <x14:dxf>
              <numFmt numFmtId="177" formatCode="\k\r\ #,##0.00"/>
            </x14:dxf>
          </x14:cfRule>
          <x14:cfRule type="expression" priority="686" id="{373A4C0C-AE93-4786-A8BC-38D9C235F91E}">
            <xm:f>'FX Card'!$F$1=15</xm:f>
            <x14:dxf>
              <numFmt numFmtId="183" formatCode="[$₩-412]#,##0.00"/>
            </x14:dxf>
          </x14:cfRule>
          <x14:cfRule type="expression" priority="687" id="{B82FBCD5-FBAB-4D44-9A48-1E008FDCC5E1}">
            <xm:f>'FX Card'!$F$1=14</xm:f>
            <x14:dxf>
              <numFmt numFmtId="182" formatCode="[$¥-411]#,##0.00"/>
            </x14:dxf>
          </x14:cfRule>
          <x14:cfRule type="expression" priority="688" id="{F6AEC6E1-10AE-470F-9BA4-6CADE9C35E1A}">
            <xm:f>'FX Card'!$F$1=12</xm:f>
            <x14:dxf>
              <numFmt numFmtId="180" formatCode="\R\p\ #,##0.00"/>
            </x14:dxf>
          </x14:cfRule>
          <x14:cfRule type="expression" priority="689" id="{8EB4CF65-B437-4BE5-9401-41C5B30CA8D3}">
            <xm:f>'FX Card'!$F$1=13</xm:f>
            <x14:dxf>
              <numFmt numFmtId="211" formatCode="[$₹-445]\ #,##0.00"/>
            </x14:dxf>
          </x14:cfRule>
          <x14:cfRule type="expression" priority="690" id="{F4453615-2BED-4F77-A8E0-5F8EE881B297}">
            <xm:f>'FX Card'!$F$1=11</xm:f>
            <x14:dxf>
              <numFmt numFmtId="198" formatCode="\H\K\ &quot;$&quot;\ #,##0.00"/>
            </x14:dxf>
          </x14:cfRule>
          <x14:cfRule type="expression" priority="691" id="{1B8E6606-2388-4C63-B887-53D0FCB47B90}">
            <xm:f>'FX Card'!$F$1=10</xm:f>
            <x14:dxf>
              <numFmt numFmtId="179" formatCode="[$£-809]#,##0.00"/>
            </x14:dxf>
          </x14:cfRule>
          <x14:cfRule type="expression" priority="692" id="{E78D1900-00F3-4CE2-805C-E628C8F47877}">
            <xm:f>'FX Card'!$F$1=9</xm:f>
            <x14:dxf>
              <numFmt numFmtId="178" formatCode="[$€-2]\ #,##0.00"/>
            </x14:dxf>
          </x14:cfRule>
          <x14:cfRule type="expression" priority="693" id="{311EFE58-6958-425E-B5D8-AA5429972DDE}">
            <xm:f>'FX Card'!$F$1=8</xm:f>
            <x14:dxf>
              <numFmt numFmtId="177" formatCode="\k\r\ #,##0.00"/>
            </x14:dxf>
          </x14:cfRule>
          <x14:cfRule type="expression" priority="694" id="{433E4A51-AFD2-4694-BD37-3B86E22941F3}">
            <xm:f>'FX Card'!$F$1=7</xm:f>
            <x14:dxf>
              <numFmt numFmtId="176" formatCode="[$¥-804]#,##0.00"/>
            </x14:dxf>
          </x14:cfRule>
          <x14:cfRule type="expression" priority="695" id="{493BC23A-9DCF-40CF-B6C0-C19F357EC917}">
            <xm:f>'FX Card'!$F$1=6</xm:f>
            <x14:dxf>
              <numFmt numFmtId="175" formatCode="\F\r\ #,##0.00"/>
            </x14:dxf>
          </x14:cfRule>
          <x14:cfRule type="expression" priority="696" id="{BDE54378-7BAE-4537-95F7-5CB8DE4909B4}">
            <xm:f>'FX Card'!$F$1=5</xm:f>
            <x14:dxf>
              <numFmt numFmtId="174" formatCode="\C\A\ &quot;$&quot;\ #,##0.00"/>
            </x14:dxf>
          </x14:cfRule>
          <x14:cfRule type="expression" priority="697" id="{8B15ADA8-045F-40B9-A136-B35AAB0CF02F}">
            <xm:f>'FX Card'!$F$1=4</xm:f>
            <x14:dxf>
              <numFmt numFmtId="197" formatCode="\R\ &quot;$&quot;\ #,##0.00"/>
            </x14:dxf>
          </x14:cfRule>
          <x14:cfRule type="expression" priority="698" id="{272A6583-DC32-4D4E-9C3C-AF0E5ACC4259}">
            <xm:f>'FX Card'!$F$1=3</xm:f>
            <x14:dxf>
              <numFmt numFmtId="173" formatCode="\A\U\ &quot;$&quot;\ #,##0.00"/>
            </x14:dxf>
          </x14:cfRule>
          <x14:cfRule type="expression" priority="699" id="{7E8056B3-2855-45C3-B771-0E398289EB62}">
            <xm:f>'FX Card'!$F$1=2</xm:f>
            <x14:dxf>
              <numFmt numFmtId="186" formatCode="\A\R\ &quot;$&quot;#,##0.00"/>
            </x14:dxf>
          </x14:cfRule>
          <x14:cfRule type="expression" priority="700" id="{A9862A7C-8A5C-448F-B68E-7A9F9E3C5812}">
            <xm:f>'FX Card'!$F$1=1</xm:f>
            <x14:dxf>
              <numFmt numFmtId="170" formatCode="&quot;$&quot;#,##0.00"/>
            </x14:dxf>
          </x14:cfRule>
          <xm:sqref>AL21:AR21</xm:sqref>
        </x14:conditionalFormatting>
        <x14:conditionalFormatting xmlns:xm="http://schemas.microsoft.com/office/excel/2006/main">
          <x14:cfRule type="expression" priority="651" id="{E2B4F462-ACE8-4AA3-9F24-F8C8C20FAAF4}">
            <xm:f>'FX Card'!$F$1=25</xm:f>
            <x14:dxf>
              <numFmt numFmtId="187" formatCode="\R\ #,##0.00"/>
            </x14:dxf>
          </x14:cfRule>
          <x14:cfRule type="expression" priority="652" id="{6B141E89-AD28-4EB8-BC97-D254C5619ED1}">
            <xm:f>'FX Card'!$F$1=24</xm:f>
            <x14:dxf>
              <numFmt numFmtId="184" formatCode="\T\W\ &quot;$&quot;\ #,##0.00"/>
            </x14:dxf>
          </x14:cfRule>
          <x14:cfRule type="expression" priority="653" id="{BC9E120E-88D5-4D31-816F-EF218D95B2A5}">
            <xm:f>'FX Card'!$F$1=23</xm:f>
            <x14:dxf>
              <numFmt numFmtId="203" formatCode="#,##0.00\ [$₺-41F]"/>
            </x14:dxf>
          </x14:cfRule>
          <x14:cfRule type="expression" priority="654" id="{EDDD41B6-9C77-4687-BC2B-50211F13DEF7}">
            <xm:f>'FX Card'!$F$1=22</xm:f>
            <x14:dxf>
              <numFmt numFmtId="177" formatCode="\k\r\ #,##0.00"/>
            </x14:dxf>
          </x14:cfRule>
          <x14:cfRule type="expression" priority="655" id="{18A0CFB6-D066-4760-A242-2CF6CF12C0E2}">
            <xm:f>'FX Card'!$F$1=21</xm:f>
            <x14:dxf>
              <numFmt numFmtId="212" formatCode="[$ر.س.‏-401]\ #,##0.00_-"/>
            </x14:dxf>
          </x14:cfRule>
          <x14:cfRule type="expression" priority="656" id="{A2C285A3-D7B9-4774-B79F-453364DB1212}">
            <xm:f>'FX Card'!$F$1=20</xm:f>
            <x14:dxf>
              <numFmt numFmtId="185" formatCode="\р\у\б\ #,##0.00"/>
            </x14:dxf>
          </x14:cfRule>
          <x14:cfRule type="expression" priority="657" id="{BD9A0375-AF76-48C9-93CC-AE6CDF2588DD}">
            <xm:f>'FX Card'!$F$1=19</xm:f>
            <x14:dxf>
              <numFmt numFmtId="200" formatCode="\M\X\ &quot;$&quot;\ #,##0.00"/>
            </x14:dxf>
          </x14:cfRule>
          <x14:cfRule type="expression" priority="658" id="{15273D6F-5861-427A-A271-3DEF234A7BB9}">
            <xm:f>'FX Card'!$F$1=18</xm:f>
            <x14:dxf>
              <numFmt numFmtId="199" formatCode="[$RM-43E]#,##0.00"/>
            </x14:dxf>
          </x14:cfRule>
          <x14:cfRule type="expression" priority="659" id="{5276E60A-83D6-48DC-BA37-DA5F01A8CB8B}">
            <xm:f>'FX Card'!$F$1=17</xm:f>
            <x14:dxf>
              <numFmt numFmtId="202" formatCode="\N\Z\ &quot;$&quot;\ #,##0.00"/>
            </x14:dxf>
          </x14:cfRule>
          <x14:cfRule type="expression" priority="660" id="{BE8591F6-03A9-48F4-B3BB-CF69C2F87A2A}">
            <xm:f>'FX Card'!$F$1=16</xm:f>
            <x14:dxf>
              <numFmt numFmtId="177" formatCode="\k\r\ #,##0.00"/>
            </x14:dxf>
          </x14:cfRule>
          <x14:cfRule type="expression" priority="661" id="{FEB53121-E9BA-41E1-9770-36E71E496DB5}">
            <xm:f>'FX Card'!$F$1=15</xm:f>
            <x14:dxf>
              <numFmt numFmtId="183" formatCode="[$₩-412]#,##0.00"/>
            </x14:dxf>
          </x14:cfRule>
          <x14:cfRule type="expression" priority="662" id="{449851A7-CDAC-40AE-A727-24901347D2BB}">
            <xm:f>'FX Card'!$F$1=14</xm:f>
            <x14:dxf>
              <numFmt numFmtId="182" formatCode="[$¥-411]#,##0.00"/>
            </x14:dxf>
          </x14:cfRule>
          <x14:cfRule type="expression" priority="663" id="{0E8140C5-7183-4A3A-968A-5FC43378BB71}">
            <xm:f>'FX Card'!$F$1=12</xm:f>
            <x14:dxf>
              <numFmt numFmtId="180" formatCode="\R\p\ #,##0.00"/>
            </x14:dxf>
          </x14:cfRule>
          <x14:cfRule type="expression" priority="664" id="{44509BE8-DFF4-4986-816D-622A07C8805F}">
            <xm:f>'FX Card'!$F$1=13</xm:f>
            <x14:dxf>
              <numFmt numFmtId="211" formatCode="[$₹-445]\ #,##0.00"/>
            </x14:dxf>
          </x14:cfRule>
          <x14:cfRule type="expression" priority="665" id="{9D7AD9DA-769B-41A5-B943-8BC19B5A12F1}">
            <xm:f>'FX Card'!$F$1=11</xm:f>
            <x14:dxf>
              <numFmt numFmtId="198" formatCode="\H\K\ &quot;$&quot;\ #,##0.00"/>
            </x14:dxf>
          </x14:cfRule>
          <x14:cfRule type="expression" priority="666" id="{8177B15C-66DC-4E6C-9594-593E8CD4DB21}">
            <xm:f>'FX Card'!$F$1=10</xm:f>
            <x14:dxf>
              <numFmt numFmtId="179" formatCode="[$£-809]#,##0.00"/>
            </x14:dxf>
          </x14:cfRule>
          <x14:cfRule type="expression" priority="667" id="{B4CDB565-B3E9-404D-953F-5A8710841E9B}">
            <xm:f>'FX Card'!$F$1=9</xm:f>
            <x14:dxf>
              <numFmt numFmtId="178" formatCode="[$€-2]\ #,##0.00"/>
            </x14:dxf>
          </x14:cfRule>
          <x14:cfRule type="expression" priority="668" id="{4A5BD540-B9AC-4525-8468-C38BBE262955}">
            <xm:f>'FX Card'!$F$1=8</xm:f>
            <x14:dxf>
              <numFmt numFmtId="177" formatCode="\k\r\ #,##0.00"/>
            </x14:dxf>
          </x14:cfRule>
          <x14:cfRule type="expression" priority="669" id="{0FA6FD08-0970-4738-A400-B9978C6490B5}">
            <xm:f>'FX Card'!$F$1=7</xm:f>
            <x14:dxf>
              <numFmt numFmtId="176" formatCode="[$¥-804]#,##0.00"/>
            </x14:dxf>
          </x14:cfRule>
          <x14:cfRule type="expression" priority="670" id="{DD67668F-23AA-4596-8EE7-3B0A0DE1C822}">
            <xm:f>'FX Card'!$F$1=6</xm:f>
            <x14:dxf>
              <numFmt numFmtId="175" formatCode="\F\r\ #,##0.00"/>
            </x14:dxf>
          </x14:cfRule>
          <x14:cfRule type="expression" priority="671" id="{C247193C-264A-494E-9FEE-C609DAAD8561}">
            <xm:f>'FX Card'!$F$1=5</xm:f>
            <x14:dxf>
              <numFmt numFmtId="174" formatCode="\C\A\ &quot;$&quot;\ #,##0.00"/>
            </x14:dxf>
          </x14:cfRule>
          <x14:cfRule type="expression" priority="672" id="{E4687796-592F-4F4E-BD3B-094E52C819E8}">
            <xm:f>'FX Card'!$F$1=4</xm:f>
            <x14:dxf>
              <numFmt numFmtId="197" formatCode="\R\ &quot;$&quot;\ #,##0.00"/>
            </x14:dxf>
          </x14:cfRule>
          <x14:cfRule type="expression" priority="673" id="{6DBC21BF-2033-4B16-91AA-EA672DF87464}">
            <xm:f>'FX Card'!$F$1=3</xm:f>
            <x14:dxf>
              <numFmt numFmtId="173" formatCode="\A\U\ &quot;$&quot;\ #,##0.00"/>
            </x14:dxf>
          </x14:cfRule>
          <x14:cfRule type="expression" priority="674" id="{0BE31A0A-1BBF-4F6C-82F6-55A0331C2F4E}">
            <xm:f>'FX Card'!$F$1=2</xm:f>
            <x14:dxf>
              <numFmt numFmtId="186" formatCode="\A\R\ &quot;$&quot;#,##0.00"/>
            </x14:dxf>
          </x14:cfRule>
          <x14:cfRule type="expression" priority="675" id="{576AF767-EB59-496A-8204-C4BB0E7E9F07}">
            <xm:f>'FX Card'!$F$1=1</xm:f>
            <x14:dxf>
              <numFmt numFmtId="170" formatCode="&quot;$&quot;#,##0.00"/>
            </x14:dxf>
          </x14:cfRule>
          <xm:sqref>AZ17:BB18</xm:sqref>
        </x14:conditionalFormatting>
        <x14:conditionalFormatting xmlns:xm="http://schemas.microsoft.com/office/excel/2006/main">
          <x14:cfRule type="expression" priority="626" id="{71F2BBB7-0518-4093-ABC6-878FCE7730AE}">
            <xm:f>'FX Card'!$F$1=25</xm:f>
            <x14:dxf>
              <numFmt numFmtId="187" formatCode="\R\ #,##0.00"/>
            </x14:dxf>
          </x14:cfRule>
          <x14:cfRule type="expression" priority="627" id="{463C87F4-AE0A-4945-8528-0EEDF5C75FDF}">
            <xm:f>'FX Card'!$F$1=24</xm:f>
            <x14:dxf>
              <numFmt numFmtId="184" formatCode="\T\W\ &quot;$&quot;\ #,##0.00"/>
            </x14:dxf>
          </x14:cfRule>
          <x14:cfRule type="expression" priority="628" id="{F16D1AF8-F6DC-43A3-A9D3-DE3E6B6E0DE9}">
            <xm:f>'FX Card'!$F$1=23</xm:f>
            <x14:dxf>
              <numFmt numFmtId="203" formatCode="#,##0.00\ [$₺-41F]"/>
            </x14:dxf>
          </x14:cfRule>
          <x14:cfRule type="expression" priority="629" id="{F825B1E7-7831-4CD3-B797-ECFC3D1C3024}">
            <xm:f>'FX Card'!$F$1=22</xm:f>
            <x14:dxf>
              <numFmt numFmtId="177" formatCode="\k\r\ #,##0.00"/>
            </x14:dxf>
          </x14:cfRule>
          <x14:cfRule type="expression" priority="630" id="{A8EC2A3D-CBD4-43A1-9EA5-13F3816A296C}">
            <xm:f>'FX Card'!$F$1=21</xm:f>
            <x14:dxf>
              <numFmt numFmtId="212" formatCode="[$ر.س.‏-401]\ #,##0.00_-"/>
            </x14:dxf>
          </x14:cfRule>
          <x14:cfRule type="expression" priority="631" id="{131AC6A3-BAFB-4125-B446-FE3D2A1782FC}">
            <xm:f>'FX Card'!$F$1=20</xm:f>
            <x14:dxf>
              <numFmt numFmtId="185" formatCode="\р\у\б\ #,##0.00"/>
            </x14:dxf>
          </x14:cfRule>
          <x14:cfRule type="expression" priority="632" id="{FDE64EC3-CF77-4286-B46F-AEECE451F1C1}">
            <xm:f>'FX Card'!$F$1=19</xm:f>
            <x14:dxf>
              <numFmt numFmtId="200" formatCode="\M\X\ &quot;$&quot;\ #,##0.00"/>
            </x14:dxf>
          </x14:cfRule>
          <x14:cfRule type="expression" priority="633" id="{4988026D-C3CF-41EF-B14E-DB7C6870F031}">
            <xm:f>'FX Card'!$F$1=18</xm:f>
            <x14:dxf>
              <numFmt numFmtId="199" formatCode="[$RM-43E]#,##0.00"/>
            </x14:dxf>
          </x14:cfRule>
          <x14:cfRule type="expression" priority="634" id="{AAE4CEF0-2E6C-4A45-A4EE-BC6144C885CB}">
            <xm:f>'FX Card'!$F$1=17</xm:f>
            <x14:dxf>
              <numFmt numFmtId="202" formatCode="\N\Z\ &quot;$&quot;\ #,##0.00"/>
            </x14:dxf>
          </x14:cfRule>
          <x14:cfRule type="expression" priority="635" id="{00EDCCA2-065C-4E72-944A-2F91DC10907A}">
            <xm:f>'FX Card'!$F$1=16</xm:f>
            <x14:dxf>
              <numFmt numFmtId="177" formatCode="\k\r\ #,##0.00"/>
            </x14:dxf>
          </x14:cfRule>
          <x14:cfRule type="expression" priority="636" id="{6E3AA9B4-C8C1-4843-AE25-C5CA39DA93BE}">
            <xm:f>'FX Card'!$F$1=15</xm:f>
            <x14:dxf>
              <numFmt numFmtId="183" formatCode="[$₩-412]#,##0.00"/>
            </x14:dxf>
          </x14:cfRule>
          <x14:cfRule type="expression" priority="637" id="{A35EE3E6-4E09-4F17-90B5-0468A3958A3C}">
            <xm:f>'FX Card'!$F$1=14</xm:f>
            <x14:dxf>
              <numFmt numFmtId="182" formatCode="[$¥-411]#,##0.00"/>
            </x14:dxf>
          </x14:cfRule>
          <x14:cfRule type="expression" priority="638" id="{48A94020-E3A4-4BFA-98BB-30F3C2785D35}">
            <xm:f>'FX Card'!$F$1=12</xm:f>
            <x14:dxf>
              <numFmt numFmtId="180" formatCode="\R\p\ #,##0.00"/>
            </x14:dxf>
          </x14:cfRule>
          <x14:cfRule type="expression" priority="639" id="{990DDB62-1E37-495B-BA68-405A74BEC4FC}">
            <xm:f>'FX Card'!$F$1=13</xm:f>
            <x14:dxf>
              <numFmt numFmtId="211" formatCode="[$₹-445]\ #,##0.00"/>
            </x14:dxf>
          </x14:cfRule>
          <x14:cfRule type="expression" priority="640" id="{16C2AA83-71D8-4F2F-A5E9-776DDBD570CD}">
            <xm:f>'FX Card'!$F$1=11</xm:f>
            <x14:dxf>
              <numFmt numFmtId="198" formatCode="\H\K\ &quot;$&quot;\ #,##0.00"/>
            </x14:dxf>
          </x14:cfRule>
          <x14:cfRule type="expression" priority="641" id="{593AA01D-ECDA-4B44-9AEF-B9013DF119D2}">
            <xm:f>'FX Card'!$F$1=10</xm:f>
            <x14:dxf>
              <numFmt numFmtId="179" formatCode="[$£-809]#,##0.00"/>
            </x14:dxf>
          </x14:cfRule>
          <x14:cfRule type="expression" priority="642" id="{4E1F7570-D625-47C1-8CEA-7BABDEB912D8}">
            <xm:f>'FX Card'!$F$1=9</xm:f>
            <x14:dxf>
              <numFmt numFmtId="178" formatCode="[$€-2]\ #,##0.00"/>
            </x14:dxf>
          </x14:cfRule>
          <x14:cfRule type="expression" priority="643" id="{05053B7D-B665-44D4-85B7-A8760E4287AE}">
            <xm:f>'FX Card'!$F$1=8</xm:f>
            <x14:dxf>
              <numFmt numFmtId="177" formatCode="\k\r\ #,##0.00"/>
            </x14:dxf>
          </x14:cfRule>
          <x14:cfRule type="expression" priority="644" id="{3EF4FD30-57C6-448F-BD5D-A83E0AC6AC8E}">
            <xm:f>'FX Card'!$F$1=7</xm:f>
            <x14:dxf>
              <numFmt numFmtId="176" formatCode="[$¥-804]#,##0.00"/>
            </x14:dxf>
          </x14:cfRule>
          <x14:cfRule type="expression" priority="645" id="{29A5B61A-0747-4295-89E9-6948415FF93D}">
            <xm:f>'FX Card'!$F$1=6</xm:f>
            <x14:dxf>
              <numFmt numFmtId="175" formatCode="\F\r\ #,##0.00"/>
            </x14:dxf>
          </x14:cfRule>
          <x14:cfRule type="expression" priority="646" id="{5217E93A-B701-4140-86B0-0C7DB6965B94}">
            <xm:f>'FX Card'!$F$1=5</xm:f>
            <x14:dxf>
              <numFmt numFmtId="174" formatCode="\C\A\ &quot;$&quot;\ #,##0.00"/>
            </x14:dxf>
          </x14:cfRule>
          <x14:cfRule type="expression" priority="647" id="{D2DB7CE0-8A69-4CAE-9E37-9199E3CDB3AD}">
            <xm:f>'FX Card'!$F$1=4</xm:f>
            <x14:dxf>
              <numFmt numFmtId="197" formatCode="\R\ &quot;$&quot;\ #,##0.00"/>
            </x14:dxf>
          </x14:cfRule>
          <x14:cfRule type="expression" priority="648" id="{96B5FBBB-9852-443A-9109-F59714F74F71}">
            <xm:f>'FX Card'!$F$1=3</xm:f>
            <x14:dxf>
              <numFmt numFmtId="173" formatCode="\A\U\ &quot;$&quot;\ #,##0.00"/>
            </x14:dxf>
          </x14:cfRule>
          <x14:cfRule type="expression" priority="649" id="{EDD92885-6041-425E-AA98-9E72F08078CC}">
            <xm:f>'FX Card'!$F$1=2</xm:f>
            <x14:dxf>
              <numFmt numFmtId="186" formatCode="\A\R\ &quot;$&quot;#,##0.00"/>
            </x14:dxf>
          </x14:cfRule>
          <x14:cfRule type="expression" priority="650" id="{97F98FED-4421-4106-A11E-ED72D657A4D1}">
            <xm:f>'FX Card'!$F$1=1</xm:f>
            <x14:dxf>
              <numFmt numFmtId="170" formatCode="&quot;$&quot;#,##0.00"/>
            </x14:dxf>
          </x14:cfRule>
          <xm:sqref>AL17:AU17</xm:sqref>
        </x14:conditionalFormatting>
        <x14:conditionalFormatting xmlns:xm="http://schemas.microsoft.com/office/excel/2006/main">
          <x14:cfRule type="expression" priority="601" id="{F0DA99CE-5F81-4D4E-A8EC-C33DEA0F415D}">
            <xm:f>'FX Card'!$F$1=25</xm:f>
            <x14:dxf>
              <numFmt numFmtId="187" formatCode="\R\ #,##0.00"/>
            </x14:dxf>
          </x14:cfRule>
          <x14:cfRule type="expression" priority="602" id="{26E8099D-BCD7-4A17-8B9A-030F17D4E846}">
            <xm:f>'FX Card'!$F$1=24</xm:f>
            <x14:dxf>
              <numFmt numFmtId="184" formatCode="\T\W\ &quot;$&quot;\ #,##0.00"/>
            </x14:dxf>
          </x14:cfRule>
          <x14:cfRule type="expression" priority="603" id="{34D58A88-EE32-4441-B1B6-603EA71FD707}">
            <xm:f>'FX Card'!$F$1=23</xm:f>
            <x14:dxf>
              <numFmt numFmtId="203" formatCode="#,##0.00\ [$₺-41F]"/>
            </x14:dxf>
          </x14:cfRule>
          <x14:cfRule type="expression" priority="604" id="{A87777E4-3CC6-467E-973A-9F9704812CDE}">
            <xm:f>'FX Card'!$F$1=22</xm:f>
            <x14:dxf>
              <numFmt numFmtId="177" formatCode="\k\r\ #,##0.00"/>
            </x14:dxf>
          </x14:cfRule>
          <x14:cfRule type="expression" priority="605" id="{113B65BB-243C-4F91-8CA7-9E3FBE660343}">
            <xm:f>'FX Card'!$F$1=21</xm:f>
            <x14:dxf>
              <numFmt numFmtId="212" formatCode="[$ر.س.‏-401]\ #,##0.00_-"/>
            </x14:dxf>
          </x14:cfRule>
          <x14:cfRule type="expression" priority="606" id="{B568FF2F-83C0-41C2-BDDA-F0AC781C5A04}">
            <xm:f>'FX Card'!$F$1=20</xm:f>
            <x14:dxf>
              <numFmt numFmtId="185" formatCode="\р\у\б\ #,##0.00"/>
            </x14:dxf>
          </x14:cfRule>
          <x14:cfRule type="expression" priority="607" id="{1D62365F-3856-473D-9A8F-C9BA2805EA0B}">
            <xm:f>'FX Card'!$F$1=19</xm:f>
            <x14:dxf>
              <numFmt numFmtId="200" formatCode="\M\X\ &quot;$&quot;\ #,##0.00"/>
            </x14:dxf>
          </x14:cfRule>
          <x14:cfRule type="expression" priority="608" id="{A42D74EB-902D-4CF3-9777-5574B625DC9B}">
            <xm:f>'FX Card'!$F$1=18</xm:f>
            <x14:dxf>
              <numFmt numFmtId="199" formatCode="[$RM-43E]#,##0.00"/>
            </x14:dxf>
          </x14:cfRule>
          <x14:cfRule type="expression" priority="609" id="{A2EFB2E0-B7C2-4AC9-B1E1-C6D65EAC4583}">
            <xm:f>'FX Card'!$F$1=17</xm:f>
            <x14:dxf>
              <numFmt numFmtId="202" formatCode="\N\Z\ &quot;$&quot;\ #,##0.00"/>
            </x14:dxf>
          </x14:cfRule>
          <x14:cfRule type="expression" priority="610" id="{50BD1784-3AB9-4076-A98C-B8BA9D06F7EA}">
            <xm:f>'FX Card'!$F$1=16</xm:f>
            <x14:dxf>
              <numFmt numFmtId="177" formatCode="\k\r\ #,##0.00"/>
            </x14:dxf>
          </x14:cfRule>
          <x14:cfRule type="expression" priority="611" id="{7DA6A9D8-534C-40E7-84F9-CBB4556D844D}">
            <xm:f>'FX Card'!$F$1=15</xm:f>
            <x14:dxf>
              <numFmt numFmtId="183" formatCode="[$₩-412]#,##0.00"/>
            </x14:dxf>
          </x14:cfRule>
          <x14:cfRule type="expression" priority="612" id="{CD267CE8-F143-4CAF-A24F-7C39396C88DD}">
            <xm:f>'FX Card'!$F$1=14</xm:f>
            <x14:dxf>
              <numFmt numFmtId="182" formatCode="[$¥-411]#,##0.00"/>
            </x14:dxf>
          </x14:cfRule>
          <x14:cfRule type="expression" priority="613" id="{4117A119-28F2-4FF6-8F97-33EA70A1ACC9}">
            <xm:f>'FX Card'!$F$1=12</xm:f>
            <x14:dxf>
              <numFmt numFmtId="180" formatCode="\R\p\ #,##0.00"/>
            </x14:dxf>
          </x14:cfRule>
          <x14:cfRule type="expression" priority="614" id="{699C727F-FFAC-482C-A793-4C1F23CBD2CD}">
            <xm:f>'FX Card'!$F$1=13</xm:f>
            <x14:dxf>
              <numFmt numFmtId="211" formatCode="[$₹-445]\ #,##0.00"/>
            </x14:dxf>
          </x14:cfRule>
          <x14:cfRule type="expression" priority="615" id="{8F2E42E6-F0CB-4328-9638-4BEA35AF2F85}">
            <xm:f>'FX Card'!$F$1=11</xm:f>
            <x14:dxf>
              <numFmt numFmtId="198" formatCode="\H\K\ &quot;$&quot;\ #,##0.00"/>
            </x14:dxf>
          </x14:cfRule>
          <x14:cfRule type="expression" priority="616" id="{A61EAF9F-8479-44B6-850F-662EA7437FD6}">
            <xm:f>'FX Card'!$F$1=10</xm:f>
            <x14:dxf>
              <numFmt numFmtId="179" formatCode="[$£-809]#,##0.00"/>
            </x14:dxf>
          </x14:cfRule>
          <x14:cfRule type="expression" priority="617" id="{F2244117-6072-4945-A8DE-CF254B60B117}">
            <xm:f>'FX Card'!$F$1=9</xm:f>
            <x14:dxf>
              <numFmt numFmtId="178" formatCode="[$€-2]\ #,##0.00"/>
            </x14:dxf>
          </x14:cfRule>
          <x14:cfRule type="expression" priority="618" id="{D01E0713-DEC1-4A7D-84B5-BBFF22F6609D}">
            <xm:f>'FX Card'!$F$1=8</xm:f>
            <x14:dxf>
              <numFmt numFmtId="177" formatCode="\k\r\ #,##0.00"/>
            </x14:dxf>
          </x14:cfRule>
          <x14:cfRule type="expression" priority="619" id="{0286C89F-8161-49CD-8C46-9B80DCF120F5}">
            <xm:f>'FX Card'!$F$1=7</xm:f>
            <x14:dxf>
              <numFmt numFmtId="176" formatCode="[$¥-804]#,##0.00"/>
            </x14:dxf>
          </x14:cfRule>
          <x14:cfRule type="expression" priority="620" id="{72E4DB12-F562-416D-9AA5-AD3EBA1E68C5}">
            <xm:f>'FX Card'!$F$1=6</xm:f>
            <x14:dxf>
              <numFmt numFmtId="175" formatCode="\F\r\ #,##0.00"/>
            </x14:dxf>
          </x14:cfRule>
          <x14:cfRule type="expression" priority="621" id="{292709E7-AB08-40CE-838B-B5F9D3EFA788}">
            <xm:f>'FX Card'!$F$1=5</xm:f>
            <x14:dxf>
              <numFmt numFmtId="174" formatCode="\C\A\ &quot;$&quot;\ #,##0.00"/>
            </x14:dxf>
          </x14:cfRule>
          <x14:cfRule type="expression" priority="622" id="{0C86E89A-F7E1-446B-A916-4A9EC8EB9A7D}">
            <xm:f>'FX Card'!$F$1=4</xm:f>
            <x14:dxf>
              <numFmt numFmtId="197" formatCode="\R\ &quot;$&quot;\ #,##0.00"/>
            </x14:dxf>
          </x14:cfRule>
          <x14:cfRule type="expression" priority="623" id="{3E37C6C4-9C86-48AE-8619-83CDA8450BA9}">
            <xm:f>'FX Card'!$F$1=3</xm:f>
            <x14:dxf>
              <numFmt numFmtId="173" formatCode="\A\U\ &quot;$&quot;\ #,##0.00"/>
            </x14:dxf>
          </x14:cfRule>
          <x14:cfRule type="expression" priority="624" id="{3F648B6B-D60F-4352-93E1-CC94417A58DA}">
            <xm:f>'FX Card'!$F$1=2</xm:f>
            <x14:dxf>
              <numFmt numFmtId="186" formatCode="\A\R\ &quot;$&quot;#,##0.00"/>
            </x14:dxf>
          </x14:cfRule>
          <x14:cfRule type="expression" priority="625" id="{DC25D9BB-0212-4E00-A69D-3C48A26DBE0B}">
            <xm:f>'FX Card'!$F$1=1</xm:f>
            <x14:dxf>
              <numFmt numFmtId="170" formatCode="&quot;$&quot;#,##0.00"/>
            </x14:dxf>
          </x14:cfRule>
          <xm:sqref>AL18:AU18</xm:sqref>
        </x14:conditionalFormatting>
        <x14:conditionalFormatting xmlns:xm="http://schemas.microsoft.com/office/excel/2006/main">
          <x14:cfRule type="expression" priority="576" id="{7A42C5DB-8043-43B5-8DD9-EB102232CA64}">
            <xm:f>'FX Card'!$F$1=25</xm:f>
            <x14:dxf>
              <numFmt numFmtId="187" formatCode="\R\ #,##0.00"/>
            </x14:dxf>
          </x14:cfRule>
          <x14:cfRule type="expression" priority="577" id="{20BE2F48-F9F9-444F-AF33-DF5DA7375C6D}">
            <xm:f>'FX Card'!$F$1=24</xm:f>
            <x14:dxf>
              <numFmt numFmtId="184" formatCode="\T\W\ &quot;$&quot;\ #,##0.00"/>
            </x14:dxf>
          </x14:cfRule>
          <x14:cfRule type="expression" priority="578" id="{07F50BA0-C396-4DF9-A436-6B573ADA0550}">
            <xm:f>'FX Card'!$F$1=23</xm:f>
            <x14:dxf>
              <numFmt numFmtId="203" formatCode="#,##0.00\ [$₺-41F]"/>
            </x14:dxf>
          </x14:cfRule>
          <x14:cfRule type="expression" priority="579" id="{4DBC3650-F30F-4705-AC62-953D928B18DB}">
            <xm:f>'FX Card'!$F$1=22</xm:f>
            <x14:dxf>
              <numFmt numFmtId="177" formatCode="\k\r\ #,##0.00"/>
            </x14:dxf>
          </x14:cfRule>
          <x14:cfRule type="expression" priority="580" id="{4767E366-52E8-4888-8053-D3EDF5889FFD}">
            <xm:f>'FX Card'!$F$1=21</xm:f>
            <x14:dxf>
              <numFmt numFmtId="212" formatCode="[$ر.س.‏-401]\ #,##0.00_-"/>
            </x14:dxf>
          </x14:cfRule>
          <x14:cfRule type="expression" priority="581" id="{195CE6B5-1F1E-438F-81EA-7B3AD8D431F1}">
            <xm:f>'FX Card'!$F$1=20</xm:f>
            <x14:dxf>
              <numFmt numFmtId="185" formatCode="\р\у\б\ #,##0.00"/>
            </x14:dxf>
          </x14:cfRule>
          <x14:cfRule type="expression" priority="582" id="{FAC7A473-2617-49F2-A52C-B967594C7830}">
            <xm:f>'FX Card'!$F$1=19</xm:f>
            <x14:dxf>
              <numFmt numFmtId="200" formatCode="\M\X\ &quot;$&quot;\ #,##0.00"/>
            </x14:dxf>
          </x14:cfRule>
          <x14:cfRule type="expression" priority="583" id="{0F6A5A3E-20EE-49D5-8FFC-D61F1E25BFC4}">
            <xm:f>'FX Card'!$F$1=18</xm:f>
            <x14:dxf>
              <numFmt numFmtId="199" formatCode="[$RM-43E]#,##0.00"/>
            </x14:dxf>
          </x14:cfRule>
          <x14:cfRule type="expression" priority="584" id="{E6B38B00-175E-457B-9FA9-FFD35E25942A}">
            <xm:f>'FX Card'!$F$1=17</xm:f>
            <x14:dxf>
              <numFmt numFmtId="202" formatCode="\N\Z\ &quot;$&quot;\ #,##0.00"/>
            </x14:dxf>
          </x14:cfRule>
          <x14:cfRule type="expression" priority="585" id="{7E7FFD1A-1CD4-46C2-B703-302BDBA3BA12}">
            <xm:f>'FX Card'!$F$1=16</xm:f>
            <x14:dxf>
              <numFmt numFmtId="177" formatCode="\k\r\ #,##0.00"/>
            </x14:dxf>
          </x14:cfRule>
          <x14:cfRule type="expression" priority="586" id="{E0C4D6D1-43D5-4E67-B602-66A4CCB8FC10}">
            <xm:f>'FX Card'!$F$1=15</xm:f>
            <x14:dxf>
              <numFmt numFmtId="183" formatCode="[$₩-412]#,##0.00"/>
            </x14:dxf>
          </x14:cfRule>
          <x14:cfRule type="expression" priority="587" id="{08860BAB-D142-42D3-A17E-E7F1426A302D}">
            <xm:f>'FX Card'!$F$1=14</xm:f>
            <x14:dxf>
              <numFmt numFmtId="182" formatCode="[$¥-411]#,##0.00"/>
            </x14:dxf>
          </x14:cfRule>
          <x14:cfRule type="expression" priority="588" id="{8B693F42-6F3C-4205-836B-017B3DFAC0DF}">
            <xm:f>'FX Card'!$F$1=12</xm:f>
            <x14:dxf>
              <numFmt numFmtId="180" formatCode="\R\p\ #,##0.00"/>
            </x14:dxf>
          </x14:cfRule>
          <x14:cfRule type="expression" priority="589" id="{ABB31F2E-1C4E-46F6-90AC-3F38B93B6D2A}">
            <xm:f>'FX Card'!$F$1=13</xm:f>
            <x14:dxf>
              <numFmt numFmtId="211" formatCode="[$₹-445]\ #,##0.00"/>
            </x14:dxf>
          </x14:cfRule>
          <x14:cfRule type="expression" priority="590" id="{2B2CB916-5E58-4129-B92F-E50CF7551EF0}">
            <xm:f>'FX Card'!$F$1=11</xm:f>
            <x14:dxf>
              <numFmt numFmtId="198" formatCode="\H\K\ &quot;$&quot;\ #,##0.00"/>
            </x14:dxf>
          </x14:cfRule>
          <x14:cfRule type="expression" priority="591" id="{1C8FFD61-2A2E-4167-99C2-A5B8273C22B9}">
            <xm:f>'FX Card'!$F$1=10</xm:f>
            <x14:dxf>
              <numFmt numFmtId="179" formatCode="[$£-809]#,##0.00"/>
            </x14:dxf>
          </x14:cfRule>
          <x14:cfRule type="expression" priority="592" id="{111D68BF-E66D-464C-8F82-77E32918FE4F}">
            <xm:f>'FX Card'!$F$1=9</xm:f>
            <x14:dxf>
              <numFmt numFmtId="178" formatCode="[$€-2]\ #,##0.00"/>
            </x14:dxf>
          </x14:cfRule>
          <x14:cfRule type="expression" priority="593" id="{1615F25E-1838-4E7D-91BA-63CE7F5E0333}">
            <xm:f>'FX Card'!$F$1=8</xm:f>
            <x14:dxf>
              <numFmt numFmtId="177" formatCode="\k\r\ #,##0.00"/>
            </x14:dxf>
          </x14:cfRule>
          <x14:cfRule type="expression" priority="594" id="{6A153B1C-5069-4768-A608-769A3534A68F}">
            <xm:f>'FX Card'!$F$1=7</xm:f>
            <x14:dxf>
              <numFmt numFmtId="176" formatCode="[$¥-804]#,##0.00"/>
            </x14:dxf>
          </x14:cfRule>
          <x14:cfRule type="expression" priority="595" id="{86311F0D-4DEC-4B3D-9D3F-102DF1864EF0}">
            <xm:f>'FX Card'!$F$1=6</xm:f>
            <x14:dxf>
              <numFmt numFmtId="175" formatCode="\F\r\ #,##0.00"/>
            </x14:dxf>
          </x14:cfRule>
          <x14:cfRule type="expression" priority="596" id="{C80EB6F3-B89E-4453-B848-E27827366B43}">
            <xm:f>'FX Card'!$F$1=5</xm:f>
            <x14:dxf>
              <numFmt numFmtId="174" formatCode="\C\A\ &quot;$&quot;\ #,##0.00"/>
            </x14:dxf>
          </x14:cfRule>
          <x14:cfRule type="expression" priority="597" id="{C2C5F7CF-A9FB-4705-A2B5-259AF4CAF57E}">
            <xm:f>'FX Card'!$F$1=4</xm:f>
            <x14:dxf>
              <numFmt numFmtId="197" formatCode="\R\ &quot;$&quot;\ #,##0.00"/>
            </x14:dxf>
          </x14:cfRule>
          <x14:cfRule type="expression" priority="598" id="{577DCB55-CC8B-47B3-8B5B-2C5029188DEC}">
            <xm:f>'FX Card'!$F$1=3</xm:f>
            <x14:dxf>
              <numFmt numFmtId="173" formatCode="\A\U\ &quot;$&quot;\ #,##0.00"/>
            </x14:dxf>
          </x14:cfRule>
          <x14:cfRule type="expression" priority="599" id="{609D1CFD-BDD8-427D-B040-C9AB275A3610}">
            <xm:f>'FX Card'!$F$1=2</xm:f>
            <x14:dxf>
              <numFmt numFmtId="186" formatCode="\A\R\ &quot;$&quot;#,##0.00"/>
            </x14:dxf>
          </x14:cfRule>
          <x14:cfRule type="expression" priority="600" id="{12C0DE6D-4F24-46A9-AC7B-7810BFD23921}">
            <xm:f>'FX Card'!$F$1=1</xm:f>
            <x14:dxf>
              <numFmt numFmtId="170" formatCode="&quot;$&quot;#,##0.00"/>
            </x14:dxf>
          </x14:cfRule>
          <xm:sqref>L16:U16</xm:sqref>
        </x14:conditionalFormatting>
        <x14:conditionalFormatting xmlns:xm="http://schemas.microsoft.com/office/excel/2006/main">
          <x14:cfRule type="expression" priority="551" id="{7BBE7BBE-E96A-4AB5-BEA7-6FCC25FE1EF0}">
            <xm:f>'FX Card'!$F$1=25</xm:f>
            <x14:dxf>
              <numFmt numFmtId="187" formatCode="\R\ #,##0.00"/>
            </x14:dxf>
          </x14:cfRule>
          <x14:cfRule type="expression" priority="552" id="{B94D1466-0FA2-4088-9158-B0BAB7339737}">
            <xm:f>'FX Card'!$F$1=24</xm:f>
            <x14:dxf>
              <numFmt numFmtId="184" formatCode="\T\W\ &quot;$&quot;\ #,##0.00"/>
            </x14:dxf>
          </x14:cfRule>
          <x14:cfRule type="expression" priority="553" id="{0F221D05-7477-468B-B83B-F8724CCA041A}">
            <xm:f>'FX Card'!$F$1=23</xm:f>
            <x14:dxf>
              <numFmt numFmtId="203" formatCode="#,##0.00\ [$₺-41F]"/>
            </x14:dxf>
          </x14:cfRule>
          <x14:cfRule type="expression" priority="554" id="{E167B39B-9FC4-4296-B7AD-665FAD97C877}">
            <xm:f>'FX Card'!$F$1=22</xm:f>
            <x14:dxf>
              <numFmt numFmtId="177" formatCode="\k\r\ #,##0.00"/>
            </x14:dxf>
          </x14:cfRule>
          <x14:cfRule type="expression" priority="555" id="{216ED2ED-7CC7-4363-9D07-5FECA883FB2C}">
            <xm:f>'FX Card'!$F$1=21</xm:f>
            <x14:dxf>
              <numFmt numFmtId="212" formatCode="[$ر.س.‏-401]\ #,##0.00_-"/>
            </x14:dxf>
          </x14:cfRule>
          <x14:cfRule type="expression" priority="556" id="{8B404746-CE08-452F-A924-06DF8C9E516E}">
            <xm:f>'FX Card'!$F$1=20</xm:f>
            <x14:dxf>
              <numFmt numFmtId="185" formatCode="\р\у\б\ #,##0.00"/>
            </x14:dxf>
          </x14:cfRule>
          <x14:cfRule type="expression" priority="557" id="{8EC77853-F93F-4556-B7C3-60982A1330EA}">
            <xm:f>'FX Card'!$F$1=19</xm:f>
            <x14:dxf>
              <numFmt numFmtId="200" formatCode="\M\X\ &quot;$&quot;\ #,##0.00"/>
            </x14:dxf>
          </x14:cfRule>
          <x14:cfRule type="expression" priority="558" id="{4A2B8681-7951-4610-9CB5-3E2F91A2C534}">
            <xm:f>'FX Card'!$F$1=18</xm:f>
            <x14:dxf>
              <numFmt numFmtId="199" formatCode="[$RM-43E]#,##0.00"/>
            </x14:dxf>
          </x14:cfRule>
          <x14:cfRule type="expression" priority="559" id="{DB109BD2-27F7-49F0-A1AA-20A59EEF05FF}">
            <xm:f>'FX Card'!$F$1=17</xm:f>
            <x14:dxf>
              <numFmt numFmtId="202" formatCode="\N\Z\ &quot;$&quot;\ #,##0.00"/>
            </x14:dxf>
          </x14:cfRule>
          <x14:cfRule type="expression" priority="560" id="{66241B2C-CD44-4E06-B136-A4D7FB6971F5}">
            <xm:f>'FX Card'!$F$1=16</xm:f>
            <x14:dxf>
              <numFmt numFmtId="177" formatCode="\k\r\ #,##0.00"/>
            </x14:dxf>
          </x14:cfRule>
          <x14:cfRule type="expression" priority="561" id="{6D085EF1-496A-4505-8B22-2DEE4FC3B104}">
            <xm:f>'FX Card'!$F$1=15</xm:f>
            <x14:dxf>
              <numFmt numFmtId="183" formatCode="[$₩-412]#,##0.00"/>
            </x14:dxf>
          </x14:cfRule>
          <x14:cfRule type="expression" priority="562" id="{6685B251-A9E6-4A30-A41E-A07BAA1C1C81}">
            <xm:f>'FX Card'!$F$1=14</xm:f>
            <x14:dxf>
              <numFmt numFmtId="182" formatCode="[$¥-411]#,##0.00"/>
            </x14:dxf>
          </x14:cfRule>
          <x14:cfRule type="expression" priority="563" id="{3B40CAAE-DD59-499C-8198-FD28FF50D47B}">
            <xm:f>'FX Card'!$F$1=12</xm:f>
            <x14:dxf>
              <numFmt numFmtId="180" formatCode="\R\p\ #,##0.00"/>
            </x14:dxf>
          </x14:cfRule>
          <x14:cfRule type="expression" priority="564" id="{ECD6CB00-82F6-4BA0-A71D-83117BC0EA80}">
            <xm:f>'FX Card'!$F$1=13</xm:f>
            <x14:dxf>
              <numFmt numFmtId="211" formatCode="[$₹-445]\ #,##0.00"/>
            </x14:dxf>
          </x14:cfRule>
          <x14:cfRule type="expression" priority="565" id="{B151840D-C43C-4DD5-B16D-68B6061832C6}">
            <xm:f>'FX Card'!$F$1=11</xm:f>
            <x14:dxf>
              <numFmt numFmtId="198" formatCode="\H\K\ &quot;$&quot;\ #,##0.00"/>
            </x14:dxf>
          </x14:cfRule>
          <x14:cfRule type="expression" priority="566" id="{9CBA56CD-E3C8-4E2C-8D22-F787627C4EBA}">
            <xm:f>'FX Card'!$F$1=10</xm:f>
            <x14:dxf>
              <numFmt numFmtId="179" formatCode="[$£-809]#,##0.00"/>
            </x14:dxf>
          </x14:cfRule>
          <x14:cfRule type="expression" priority="567" id="{8C359AD4-0A92-43EB-96F3-CBE6A41ED2FC}">
            <xm:f>'FX Card'!$F$1=9</xm:f>
            <x14:dxf>
              <numFmt numFmtId="178" formatCode="[$€-2]\ #,##0.00"/>
            </x14:dxf>
          </x14:cfRule>
          <x14:cfRule type="expression" priority="568" id="{DE6CAF00-F74B-4E65-A5CF-68202E16501A}">
            <xm:f>'FX Card'!$F$1=8</xm:f>
            <x14:dxf>
              <numFmt numFmtId="177" formatCode="\k\r\ #,##0.00"/>
            </x14:dxf>
          </x14:cfRule>
          <x14:cfRule type="expression" priority="569" id="{E9F8C4C0-2470-4841-A4BE-5005897BBB70}">
            <xm:f>'FX Card'!$F$1=7</xm:f>
            <x14:dxf>
              <numFmt numFmtId="176" formatCode="[$¥-804]#,##0.00"/>
            </x14:dxf>
          </x14:cfRule>
          <x14:cfRule type="expression" priority="570" id="{8FA6BC16-714C-412F-A8D8-E5128C4F9179}">
            <xm:f>'FX Card'!$F$1=6</xm:f>
            <x14:dxf>
              <numFmt numFmtId="175" formatCode="\F\r\ #,##0.00"/>
            </x14:dxf>
          </x14:cfRule>
          <x14:cfRule type="expression" priority="571" id="{80F12563-A362-4CB3-A267-9A1AA63CBB6D}">
            <xm:f>'FX Card'!$F$1=5</xm:f>
            <x14:dxf>
              <numFmt numFmtId="174" formatCode="\C\A\ &quot;$&quot;\ #,##0.00"/>
            </x14:dxf>
          </x14:cfRule>
          <x14:cfRule type="expression" priority="572" id="{8378DFB1-B262-4619-8974-E33104E54658}">
            <xm:f>'FX Card'!$F$1=4</xm:f>
            <x14:dxf>
              <numFmt numFmtId="197" formatCode="\R\ &quot;$&quot;\ #,##0.00"/>
            </x14:dxf>
          </x14:cfRule>
          <x14:cfRule type="expression" priority="573" id="{1D3A1B25-E842-4D2F-A3F8-51184F2ABC23}">
            <xm:f>'FX Card'!$F$1=3</xm:f>
            <x14:dxf>
              <numFmt numFmtId="173" formatCode="\A\U\ &quot;$&quot;\ #,##0.00"/>
            </x14:dxf>
          </x14:cfRule>
          <x14:cfRule type="expression" priority="574" id="{87EC93E5-5C21-4289-B4A8-D55B4453DEAB}">
            <xm:f>'FX Card'!$F$1=2</xm:f>
            <x14:dxf>
              <numFmt numFmtId="186" formatCode="\A\R\ &quot;$&quot;#,##0.00"/>
            </x14:dxf>
          </x14:cfRule>
          <x14:cfRule type="expression" priority="575" id="{D87DBEE2-97E8-4BAB-9B80-8BA0F75CCCE9}">
            <xm:f>'FX Card'!$F$1=1</xm:f>
            <x14:dxf>
              <numFmt numFmtId="170" formatCode="&quot;$&quot;#,##0.00"/>
            </x14:dxf>
          </x14:cfRule>
          <xm:sqref>L17:U17</xm:sqref>
        </x14:conditionalFormatting>
        <x14:conditionalFormatting xmlns:xm="http://schemas.microsoft.com/office/excel/2006/main">
          <x14:cfRule type="expression" priority="526" id="{506E3942-7AEE-4F09-A878-FE46AAAA06BC}">
            <xm:f>'FX Card'!$F$1=25</xm:f>
            <x14:dxf>
              <numFmt numFmtId="187" formatCode="\R\ #,##0.00"/>
            </x14:dxf>
          </x14:cfRule>
          <x14:cfRule type="expression" priority="527" id="{FF067C0A-CAD8-49BE-92E1-7CA089819018}">
            <xm:f>'FX Card'!$F$1=24</xm:f>
            <x14:dxf>
              <numFmt numFmtId="184" formatCode="\T\W\ &quot;$&quot;\ #,##0.00"/>
            </x14:dxf>
          </x14:cfRule>
          <x14:cfRule type="expression" priority="528" id="{21A178FB-DEB6-4FDA-9D36-3F63E8A93ECD}">
            <xm:f>'FX Card'!$F$1=23</xm:f>
            <x14:dxf>
              <numFmt numFmtId="203" formatCode="#,##0.00\ [$₺-41F]"/>
            </x14:dxf>
          </x14:cfRule>
          <x14:cfRule type="expression" priority="529" id="{83785B4A-E385-4E12-9DD5-EFC21D89D37E}">
            <xm:f>'FX Card'!$F$1=22</xm:f>
            <x14:dxf>
              <numFmt numFmtId="177" formatCode="\k\r\ #,##0.00"/>
            </x14:dxf>
          </x14:cfRule>
          <x14:cfRule type="expression" priority="530" id="{023D0AAA-7567-480C-A348-0FAD3568683A}">
            <xm:f>'FX Card'!$F$1=21</xm:f>
            <x14:dxf>
              <numFmt numFmtId="212" formatCode="[$ر.س.‏-401]\ #,##0.00_-"/>
            </x14:dxf>
          </x14:cfRule>
          <x14:cfRule type="expression" priority="531" id="{D36FF10E-6FEB-4376-8E2A-1ADF6650C3BF}">
            <xm:f>'FX Card'!$F$1=20</xm:f>
            <x14:dxf>
              <numFmt numFmtId="185" formatCode="\р\у\б\ #,##0.00"/>
            </x14:dxf>
          </x14:cfRule>
          <x14:cfRule type="expression" priority="532" id="{CD50B4C1-3AD9-4651-937E-28452E0F953E}">
            <xm:f>'FX Card'!$F$1=19</xm:f>
            <x14:dxf>
              <numFmt numFmtId="200" formatCode="\M\X\ &quot;$&quot;\ #,##0.00"/>
            </x14:dxf>
          </x14:cfRule>
          <x14:cfRule type="expression" priority="533" id="{96D44C67-D48F-4C1D-A012-BC32E7CE521C}">
            <xm:f>'FX Card'!$F$1=18</xm:f>
            <x14:dxf>
              <numFmt numFmtId="199" formatCode="[$RM-43E]#,##0.00"/>
            </x14:dxf>
          </x14:cfRule>
          <x14:cfRule type="expression" priority="534" id="{9FDEFE38-7AA0-4734-A323-218172EE6F7C}">
            <xm:f>'FX Card'!$F$1=17</xm:f>
            <x14:dxf>
              <numFmt numFmtId="202" formatCode="\N\Z\ &quot;$&quot;\ #,##0.00"/>
            </x14:dxf>
          </x14:cfRule>
          <x14:cfRule type="expression" priority="535" id="{576FC32E-8798-4171-A097-F5076E6C900B}">
            <xm:f>'FX Card'!$F$1=16</xm:f>
            <x14:dxf>
              <numFmt numFmtId="177" formatCode="\k\r\ #,##0.00"/>
            </x14:dxf>
          </x14:cfRule>
          <x14:cfRule type="expression" priority="536" id="{92397D97-E5D8-45BF-8955-17B81E5D1034}">
            <xm:f>'FX Card'!$F$1=15</xm:f>
            <x14:dxf>
              <numFmt numFmtId="183" formatCode="[$₩-412]#,##0.00"/>
            </x14:dxf>
          </x14:cfRule>
          <x14:cfRule type="expression" priority="537" id="{5BB5E268-2949-4765-91F9-60EE09DDE248}">
            <xm:f>'FX Card'!$F$1=14</xm:f>
            <x14:dxf>
              <numFmt numFmtId="182" formatCode="[$¥-411]#,##0.00"/>
            </x14:dxf>
          </x14:cfRule>
          <x14:cfRule type="expression" priority="538" id="{D5A66E1B-0733-44D1-848A-4D97897A4532}">
            <xm:f>'FX Card'!$F$1=12</xm:f>
            <x14:dxf>
              <numFmt numFmtId="180" formatCode="\R\p\ #,##0.00"/>
            </x14:dxf>
          </x14:cfRule>
          <x14:cfRule type="expression" priority="539" id="{44411379-7037-4A70-8729-EB056C41D65C}">
            <xm:f>'FX Card'!$F$1=13</xm:f>
            <x14:dxf>
              <numFmt numFmtId="211" formatCode="[$₹-445]\ #,##0.00"/>
            </x14:dxf>
          </x14:cfRule>
          <x14:cfRule type="expression" priority="540" id="{33264E70-5B29-45BC-838D-268987B133BC}">
            <xm:f>'FX Card'!$F$1=11</xm:f>
            <x14:dxf>
              <numFmt numFmtId="198" formatCode="\H\K\ &quot;$&quot;\ #,##0.00"/>
            </x14:dxf>
          </x14:cfRule>
          <x14:cfRule type="expression" priority="541" id="{58210B2D-3164-481F-944D-54D4DACB8036}">
            <xm:f>'FX Card'!$F$1=10</xm:f>
            <x14:dxf>
              <numFmt numFmtId="179" formatCode="[$£-809]#,##0.00"/>
            </x14:dxf>
          </x14:cfRule>
          <x14:cfRule type="expression" priority="542" id="{6EB1F352-A4CF-4BC7-88B1-184533280FAD}">
            <xm:f>'FX Card'!$F$1=9</xm:f>
            <x14:dxf>
              <numFmt numFmtId="178" formatCode="[$€-2]\ #,##0.00"/>
            </x14:dxf>
          </x14:cfRule>
          <x14:cfRule type="expression" priority="543" id="{0DF0DAB8-8567-4DA0-8936-9E2FFAAE0067}">
            <xm:f>'FX Card'!$F$1=8</xm:f>
            <x14:dxf>
              <numFmt numFmtId="177" formatCode="\k\r\ #,##0.00"/>
            </x14:dxf>
          </x14:cfRule>
          <x14:cfRule type="expression" priority="544" id="{38A77AC1-F5AA-4537-B2B4-8361E01DF665}">
            <xm:f>'FX Card'!$F$1=7</xm:f>
            <x14:dxf>
              <numFmt numFmtId="176" formatCode="[$¥-804]#,##0.00"/>
            </x14:dxf>
          </x14:cfRule>
          <x14:cfRule type="expression" priority="545" id="{73C76F58-858B-4EF3-8E0A-1631AE808A59}">
            <xm:f>'FX Card'!$F$1=6</xm:f>
            <x14:dxf>
              <numFmt numFmtId="175" formatCode="\F\r\ #,##0.00"/>
            </x14:dxf>
          </x14:cfRule>
          <x14:cfRule type="expression" priority="546" id="{FA31BDAD-25D1-4360-8FAA-A8B7119C0F40}">
            <xm:f>'FX Card'!$F$1=5</xm:f>
            <x14:dxf>
              <numFmt numFmtId="174" formatCode="\C\A\ &quot;$&quot;\ #,##0.00"/>
            </x14:dxf>
          </x14:cfRule>
          <x14:cfRule type="expression" priority="547" id="{0B67BA1D-33B3-45E4-B6A4-F5F696A4981E}">
            <xm:f>'FX Card'!$F$1=4</xm:f>
            <x14:dxf>
              <numFmt numFmtId="197" formatCode="\R\ &quot;$&quot;\ #,##0.00"/>
            </x14:dxf>
          </x14:cfRule>
          <x14:cfRule type="expression" priority="548" id="{73033C0D-1B9C-4DA8-A1A1-4DE8AC97ED26}">
            <xm:f>'FX Card'!$F$1=3</xm:f>
            <x14:dxf>
              <numFmt numFmtId="173" formatCode="\A\U\ &quot;$&quot;\ #,##0.00"/>
            </x14:dxf>
          </x14:cfRule>
          <x14:cfRule type="expression" priority="549" id="{7E3D907F-ACCA-4CDB-8286-59BAD58E0DC9}">
            <xm:f>'FX Card'!$F$1=2</xm:f>
            <x14:dxf>
              <numFmt numFmtId="186" formatCode="\A\R\ &quot;$&quot;#,##0.00"/>
            </x14:dxf>
          </x14:cfRule>
          <x14:cfRule type="expression" priority="550" id="{1EDB062A-59C8-4974-A47C-2C5C44528198}">
            <xm:f>'FX Card'!$F$1=1</xm:f>
            <x14:dxf>
              <numFmt numFmtId="170" formatCode="&quot;$&quot;#,##0.00"/>
            </x14:dxf>
          </x14:cfRule>
          <xm:sqref>L18:U18</xm:sqref>
        </x14:conditionalFormatting>
        <x14:conditionalFormatting xmlns:xm="http://schemas.microsoft.com/office/excel/2006/main">
          <x14:cfRule type="expression" priority="501" id="{27262EC7-E981-4DD3-9D4D-AC6587A17FEC}">
            <xm:f>'FX Card'!$F$1=25</xm:f>
            <x14:dxf>
              <numFmt numFmtId="187" formatCode="\R\ #,##0.00"/>
            </x14:dxf>
          </x14:cfRule>
          <x14:cfRule type="expression" priority="502" id="{DB2BBF5E-7560-4278-9092-2758B129FC27}">
            <xm:f>'FX Card'!$F$1=24</xm:f>
            <x14:dxf>
              <numFmt numFmtId="184" formatCode="\T\W\ &quot;$&quot;\ #,##0.00"/>
            </x14:dxf>
          </x14:cfRule>
          <x14:cfRule type="expression" priority="503" id="{6E951688-EAB1-4288-9654-6733D03B33B5}">
            <xm:f>'FX Card'!$F$1=23</xm:f>
            <x14:dxf>
              <numFmt numFmtId="203" formatCode="#,##0.00\ [$₺-41F]"/>
            </x14:dxf>
          </x14:cfRule>
          <x14:cfRule type="expression" priority="504" id="{35F7E881-46C8-45DB-A7C6-3376D9A5E4C1}">
            <xm:f>'FX Card'!$F$1=22</xm:f>
            <x14:dxf>
              <numFmt numFmtId="177" formatCode="\k\r\ #,##0.00"/>
            </x14:dxf>
          </x14:cfRule>
          <x14:cfRule type="expression" priority="505" id="{E2E62835-3A70-408B-90DE-E8C27F575A1A}">
            <xm:f>'FX Card'!$F$1=21</xm:f>
            <x14:dxf>
              <numFmt numFmtId="212" formatCode="[$ر.س.‏-401]\ #,##0.00_-"/>
            </x14:dxf>
          </x14:cfRule>
          <x14:cfRule type="expression" priority="506" id="{3D6E31B9-CA55-4B65-871C-81CE192ACDC4}">
            <xm:f>'FX Card'!$F$1=20</xm:f>
            <x14:dxf>
              <numFmt numFmtId="185" formatCode="\р\у\б\ #,##0.00"/>
            </x14:dxf>
          </x14:cfRule>
          <x14:cfRule type="expression" priority="507" id="{E91835AB-0EAD-4BF5-84FA-F901513B7E0F}">
            <xm:f>'FX Card'!$F$1=19</xm:f>
            <x14:dxf>
              <numFmt numFmtId="200" formatCode="\M\X\ &quot;$&quot;\ #,##0.00"/>
            </x14:dxf>
          </x14:cfRule>
          <x14:cfRule type="expression" priority="508" id="{9F7A1890-63E7-4A6F-ADA2-44880987C14F}">
            <xm:f>'FX Card'!$F$1=18</xm:f>
            <x14:dxf>
              <numFmt numFmtId="199" formatCode="[$RM-43E]#,##0.00"/>
            </x14:dxf>
          </x14:cfRule>
          <x14:cfRule type="expression" priority="509" id="{7E96AB95-8376-46DF-9390-20E2B51AAC4A}">
            <xm:f>'FX Card'!$F$1=17</xm:f>
            <x14:dxf>
              <numFmt numFmtId="202" formatCode="\N\Z\ &quot;$&quot;\ #,##0.00"/>
            </x14:dxf>
          </x14:cfRule>
          <x14:cfRule type="expression" priority="510" id="{24FB48FC-E4D1-4EF7-808D-74FADA005EA0}">
            <xm:f>'FX Card'!$F$1=16</xm:f>
            <x14:dxf>
              <numFmt numFmtId="177" formatCode="\k\r\ #,##0.00"/>
            </x14:dxf>
          </x14:cfRule>
          <x14:cfRule type="expression" priority="511" id="{EDE85838-22D0-4A07-82D6-85DFD915FEBE}">
            <xm:f>'FX Card'!$F$1=15</xm:f>
            <x14:dxf>
              <numFmt numFmtId="183" formatCode="[$₩-412]#,##0.00"/>
            </x14:dxf>
          </x14:cfRule>
          <x14:cfRule type="expression" priority="512" id="{252B8789-2C4E-4BC6-91B8-D59455AB68BC}">
            <xm:f>'FX Card'!$F$1=14</xm:f>
            <x14:dxf>
              <numFmt numFmtId="182" formatCode="[$¥-411]#,##0.00"/>
            </x14:dxf>
          </x14:cfRule>
          <x14:cfRule type="expression" priority="513" id="{9DB0DDE7-66FC-42BA-A45F-3C350BDF7287}">
            <xm:f>'FX Card'!$F$1=12</xm:f>
            <x14:dxf>
              <numFmt numFmtId="180" formatCode="\R\p\ #,##0.00"/>
            </x14:dxf>
          </x14:cfRule>
          <x14:cfRule type="expression" priority="514" id="{F8A57243-CA76-462C-8235-4FDB09CB84AA}">
            <xm:f>'FX Card'!$F$1=13</xm:f>
            <x14:dxf>
              <numFmt numFmtId="211" formatCode="[$₹-445]\ #,##0.00"/>
            </x14:dxf>
          </x14:cfRule>
          <x14:cfRule type="expression" priority="515" id="{0E5399F8-2883-422B-A7F9-6DDA389C3431}">
            <xm:f>'FX Card'!$F$1=11</xm:f>
            <x14:dxf>
              <numFmt numFmtId="198" formatCode="\H\K\ &quot;$&quot;\ #,##0.00"/>
            </x14:dxf>
          </x14:cfRule>
          <x14:cfRule type="expression" priority="516" id="{8D3D7E1B-A670-4FA5-90D7-464E00B94D78}">
            <xm:f>'FX Card'!$F$1=10</xm:f>
            <x14:dxf>
              <numFmt numFmtId="179" formatCode="[$£-809]#,##0.00"/>
            </x14:dxf>
          </x14:cfRule>
          <x14:cfRule type="expression" priority="517" id="{C6BF0218-45BC-41E7-BDEE-A51D525276F0}">
            <xm:f>'FX Card'!$F$1=9</xm:f>
            <x14:dxf>
              <numFmt numFmtId="178" formatCode="[$€-2]\ #,##0.00"/>
            </x14:dxf>
          </x14:cfRule>
          <x14:cfRule type="expression" priority="518" id="{062787F9-3C6F-47AE-B1A1-CAE4D87C9307}">
            <xm:f>'FX Card'!$F$1=8</xm:f>
            <x14:dxf>
              <numFmt numFmtId="177" formatCode="\k\r\ #,##0.00"/>
            </x14:dxf>
          </x14:cfRule>
          <x14:cfRule type="expression" priority="519" id="{06085D62-7EBD-47BA-8F97-729F66127F4B}">
            <xm:f>'FX Card'!$F$1=7</xm:f>
            <x14:dxf>
              <numFmt numFmtId="176" formatCode="[$¥-804]#,##0.00"/>
            </x14:dxf>
          </x14:cfRule>
          <x14:cfRule type="expression" priority="520" id="{2AD6426D-CFE7-4AB2-A241-F49234EBEBF5}">
            <xm:f>'FX Card'!$F$1=6</xm:f>
            <x14:dxf>
              <numFmt numFmtId="175" formatCode="\F\r\ #,##0.00"/>
            </x14:dxf>
          </x14:cfRule>
          <x14:cfRule type="expression" priority="521" id="{3BB37D6A-05F1-45C1-9B7B-B23555B87B3B}">
            <xm:f>'FX Card'!$F$1=5</xm:f>
            <x14:dxf>
              <numFmt numFmtId="174" formatCode="\C\A\ &quot;$&quot;\ #,##0.00"/>
            </x14:dxf>
          </x14:cfRule>
          <x14:cfRule type="expression" priority="522" id="{9AB9187E-1228-4854-8549-5855ABF05254}">
            <xm:f>'FX Card'!$F$1=4</xm:f>
            <x14:dxf>
              <numFmt numFmtId="197" formatCode="\R\ &quot;$&quot;\ #,##0.00"/>
            </x14:dxf>
          </x14:cfRule>
          <x14:cfRule type="expression" priority="523" id="{92F363FF-94A5-44CA-97CA-7AF5CAF9DC50}">
            <xm:f>'FX Card'!$F$1=3</xm:f>
            <x14:dxf>
              <numFmt numFmtId="173" formatCode="\A\U\ &quot;$&quot;\ #,##0.00"/>
            </x14:dxf>
          </x14:cfRule>
          <x14:cfRule type="expression" priority="524" id="{ED20EA31-9896-4B32-BABB-9B1C4B2AAC4E}">
            <xm:f>'FX Card'!$F$1=2</xm:f>
            <x14:dxf>
              <numFmt numFmtId="186" formatCode="\A\R\ &quot;$&quot;#,##0.00"/>
            </x14:dxf>
          </x14:cfRule>
          <x14:cfRule type="expression" priority="525" id="{64646AB8-1870-4EEC-9B29-2C1E4DFB9290}">
            <xm:f>'FX Card'!$F$1=1</xm:f>
            <x14:dxf>
              <numFmt numFmtId="170" formatCode="&quot;$&quot;#,##0.00"/>
            </x14:dxf>
          </x14:cfRule>
          <xm:sqref>L19:U19</xm:sqref>
        </x14:conditionalFormatting>
        <x14:conditionalFormatting xmlns:xm="http://schemas.microsoft.com/office/excel/2006/main">
          <x14:cfRule type="expression" priority="451" id="{61F6C098-7CDC-4DAC-9C7D-176DC65C942E}">
            <xm:f>'FX Card'!$F$1=25</xm:f>
            <x14:dxf>
              <numFmt numFmtId="187" formatCode="\R\ #,##0.00"/>
            </x14:dxf>
          </x14:cfRule>
          <x14:cfRule type="expression" priority="452" id="{F9AB8AC0-947D-4887-81D3-3155D65DF574}">
            <xm:f>'FX Card'!$F$1=24</xm:f>
            <x14:dxf>
              <numFmt numFmtId="184" formatCode="\T\W\ &quot;$&quot;\ #,##0.00"/>
            </x14:dxf>
          </x14:cfRule>
          <x14:cfRule type="expression" priority="453" id="{22C60A2D-2FC9-48BB-AA27-D42F13992503}">
            <xm:f>'FX Card'!$F$1=23</xm:f>
            <x14:dxf>
              <numFmt numFmtId="203" formatCode="#,##0.00\ [$₺-41F]"/>
            </x14:dxf>
          </x14:cfRule>
          <x14:cfRule type="expression" priority="454" id="{8BA013E0-9C99-4E20-9C82-71053330AE24}">
            <xm:f>'FX Card'!$F$1=22</xm:f>
            <x14:dxf>
              <numFmt numFmtId="177" formatCode="\k\r\ #,##0.00"/>
            </x14:dxf>
          </x14:cfRule>
          <x14:cfRule type="expression" priority="455" id="{7871BE6A-CA39-4F09-9E0F-C2F8F9B9D2F9}">
            <xm:f>'FX Card'!$F$1=21</xm:f>
            <x14:dxf>
              <numFmt numFmtId="212" formatCode="[$ر.س.‏-401]\ #,##0.00_-"/>
            </x14:dxf>
          </x14:cfRule>
          <x14:cfRule type="expression" priority="456" id="{0D518BB6-903C-4A8C-80B2-F2CC4764AACF}">
            <xm:f>'FX Card'!$F$1=20</xm:f>
            <x14:dxf>
              <numFmt numFmtId="185" formatCode="\р\у\б\ #,##0.00"/>
            </x14:dxf>
          </x14:cfRule>
          <x14:cfRule type="expression" priority="457" id="{82A3FA9E-D4EE-4CAB-AB60-4C141D7AE204}">
            <xm:f>'FX Card'!$F$1=19</xm:f>
            <x14:dxf>
              <numFmt numFmtId="200" formatCode="\M\X\ &quot;$&quot;\ #,##0.00"/>
            </x14:dxf>
          </x14:cfRule>
          <x14:cfRule type="expression" priority="458" id="{79AD640D-238A-43E7-818F-B270D581E0CB}">
            <xm:f>'FX Card'!$F$1=18</xm:f>
            <x14:dxf>
              <numFmt numFmtId="199" formatCode="[$RM-43E]#,##0.00"/>
            </x14:dxf>
          </x14:cfRule>
          <x14:cfRule type="expression" priority="459" id="{953CC552-D79B-4291-9C1B-E6AA7985BBA0}">
            <xm:f>'FX Card'!$F$1=17</xm:f>
            <x14:dxf>
              <numFmt numFmtId="202" formatCode="\N\Z\ &quot;$&quot;\ #,##0.00"/>
            </x14:dxf>
          </x14:cfRule>
          <x14:cfRule type="expression" priority="460" id="{EB84442B-1FA3-4455-9CBB-087D8771CEDC}">
            <xm:f>'FX Card'!$F$1=16</xm:f>
            <x14:dxf>
              <numFmt numFmtId="177" formatCode="\k\r\ #,##0.00"/>
            </x14:dxf>
          </x14:cfRule>
          <x14:cfRule type="expression" priority="461" id="{4AE83148-E4B3-4345-BEEA-B9C5BBDDC6A6}">
            <xm:f>'FX Card'!$F$1=15</xm:f>
            <x14:dxf>
              <numFmt numFmtId="183" formatCode="[$₩-412]#,##0.00"/>
            </x14:dxf>
          </x14:cfRule>
          <x14:cfRule type="expression" priority="462" id="{3856F071-AA6C-4DCB-AF29-441A9DF05198}">
            <xm:f>'FX Card'!$F$1=14</xm:f>
            <x14:dxf>
              <numFmt numFmtId="182" formatCode="[$¥-411]#,##0.00"/>
            </x14:dxf>
          </x14:cfRule>
          <x14:cfRule type="expression" priority="463" id="{D6C3FB1F-29C7-4865-B4E4-5BF794AF8DD3}">
            <xm:f>'FX Card'!$F$1=12</xm:f>
            <x14:dxf>
              <numFmt numFmtId="180" formatCode="\R\p\ #,##0.00"/>
            </x14:dxf>
          </x14:cfRule>
          <x14:cfRule type="expression" priority="464" id="{7BA67CD1-47E7-42BE-A4D3-16E6A0B614CE}">
            <xm:f>'FX Card'!$F$1=13</xm:f>
            <x14:dxf>
              <numFmt numFmtId="211" formatCode="[$₹-445]\ #,##0.00"/>
            </x14:dxf>
          </x14:cfRule>
          <x14:cfRule type="expression" priority="465" id="{39BCFCFF-F531-409F-813F-EE34E32A5424}">
            <xm:f>'FX Card'!$F$1=11</xm:f>
            <x14:dxf>
              <numFmt numFmtId="198" formatCode="\H\K\ &quot;$&quot;\ #,##0.00"/>
            </x14:dxf>
          </x14:cfRule>
          <x14:cfRule type="expression" priority="466" id="{87EB6675-6057-4D06-94F8-AB88C60B3F93}">
            <xm:f>'FX Card'!$F$1=10</xm:f>
            <x14:dxf>
              <numFmt numFmtId="179" formatCode="[$£-809]#,##0.00"/>
            </x14:dxf>
          </x14:cfRule>
          <x14:cfRule type="expression" priority="467" id="{7FB3C3CF-ECF8-4E6F-A07A-3C940D562D94}">
            <xm:f>'FX Card'!$F$1=9</xm:f>
            <x14:dxf>
              <numFmt numFmtId="178" formatCode="[$€-2]\ #,##0.00"/>
            </x14:dxf>
          </x14:cfRule>
          <x14:cfRule type="expression" priority="468" id="{EA49DFB1-45E5-463E-B9FE-0949DFAFD54C}">
            <xm:f>'FX Card'!$F$1=8</xm:f>
            <x14:dxf>
              <numFmt numFmtId="177" formatCode="\k\r\ #,##0.00"/>
            </x14:dxf>
          </x14:cfRule>
          <x14:cfRule type="expression" priority="469" id="{6CFB97C9-1FDE-4BFD-8C0D-81231364F951}">
            <xm:f>'FX Card'!$F$1=7</xm:f>
            <x14:dxf>
              <numFmt numFmtId="176" formatCode="[$¥-804]#,##0.00"/>
            </x14:dxf>
          </x14:cfRule>
          <x14:cfRule type="expression" priority="470" id="{A37806CC-9E80-4935-A880-68CB534DF819}">
            <xm:f>'FX Card'!$F$1=6</xm:f>
            <x14:dxf>
              <numFmt numFmtId="175" formatCode="\F\r\ #,##0.00"/>
            </x14:dxf>
          </x14:cfRule>
          <x14:cfRule type="expression" priority="471" id="{06A8EEB2-1849-4EE8-BE42-25F8CC38234D}">
            <xm:f>'FX Card'!$F$1=5</xm:f>
            <x14:dxf>
              <numFmt numFmtId="174" formatCode="\C\A\ &quot;$&quot;\ #,##0.00"/>
            </x14:dxf>
          </x14:cfRule>
          <x14:cfRule type="expression" priority="472" id="{1DE43325-531D-4D42-8CC1-1D938C523F83}">
            <xm:f>'FX Card'!$F$1=4</xm:f>
            <x14:dxf>
              <numFmt numFmtId="197" formatCode="\R\ &quot;$&quot;\ #,##0.00"/>
            </x14:dxf>
          </x14:cfRule>
          <x14:cfRule type="expression" priority="473" id="{BBB0B077-18AE-45B2-A266-FA13B6C5F686}">
            <xm:f>'FX Card'!$F$1=3</xm:f>
            <x14:dxf>
              <numFmt numFmtId="173" formatCode="\A\U\ &quot;$&quot;\ #,##0.00"/>
            </x14:dxf>
          </x14:cfRule>
          <x14:cfRule type="expression" priority="474" id="{C3AD359D-6D6A-4092-B6CE-08CBA49BE19B}">
            <xm:f>'FX Card'!$F$1=2</xm:f>
            <x14:dxf>
              <numFmt numFmtId="186" formatCode="\A\R\ &quot;$&quot;#,##0.00"/>
            </x14:dxf>
          </x14:cfRule>
          <x14:cfRule type="expression" priority="475" id="{83360FED-8BD9-4F71-B242-BAF5AC50931F}">
            <xm:f>'FX Card'!$F$1=1</xm:f>
            <x14:dxf>
              <numFmt numFmtId="170" formatCode="&quot;$&quot;#,##0.00"/>
            </x14:dxf>
          </x14:cfRule>
          <xm:sqref>AY17</xm:sqref>
        </x14:conditionalFormatting>
        <x14:conditionalFormatting xmlns:xm="http://schemas.microsoft.com/office/excel/2006/main">
          <x14:cfRule type="expression" priority="426" id="{6AB32C95-B893-4E4E-BD50-C1338C81B6D7}">
            <xm:f>'FX Card'!$F$1=25</xm:f>
            <x14:dxf>
              <numFmt numFmtId="187" formatCode="\R\ #,##0.00"/>
            </x14:dxf>
          </x14:cfRule>
          <x14:cfRule type="expression" priority="427" id="{DBDFE550-A012-4165-8A19-A2F115B7CBFE}">
            <xm:f>'FX Card'!$F$1=24</xm:f>
            <x14:dxf>
              <numFmt numFmtId="184" formatCode="\T\W\ &quot;$&quot;\ #,##0.00"/>
            </x14:dxf>
          </x14:cfRule>
          <x14:cfRule type="expression" priority="428" id="{77294677-FAC5-48F3-98F0-CFAC93F7F7D0}">
            <xm:f>'FX Card'!$F$1=23</xm:f>
            <x14:dxf>
              <numFmt numFmtId="203" formatCode="#,##0.00\ [$₺-41F]"/>
            </x14:dxf>
          </x14:cfRule>
          <x14:cfRule type="expression" priority="429" id="{8493C5A5-DFF7-4898-8718-F5B8C9226241}">
            <xm:f>'FX Card'!$F$1=22</xm:f>
            <x14:dxf>
              <numFmt numFmtId="177" formatCode="\k\r\ #,##0.00"/>
            </x14:dxf>
          </x14:cfRule>
          <x14:cfRule type="expression" priority="430" id="{B4126462-17B9-46B8-AB9D-299EF63757F7}">
            <xm:f>'FX Card'!$F$1=21</xm:f>
            <x14:dxf>
              <numFmt numFmtId="212" formatCode="[$ر.س.‏-401]\ #,##0.00_-"/>
            </x14:dxf>
          </x14:cfRule>
          <x14:cfRule type="expression" priority="431" id="{E0BE777E-3D1C-4591-A4CE-C4A714A6FBBC}">
            <xm:f>'FX Card'!$F$1=20</xm:f>
            <x14:dxf>
              <numFmt numFmtId="185" formatCode="\р\у\б\ #,##0.00"/>
            </x14:dxf>
          </x14:cfRule>
          <x14:cfRule type="expression" priority="432" id="{78950175-AA19-4A95-BB82-DCC72560C76C}">
            <xm:f>'FX Card'!$F$1=19</xm:f>
            <x14:dxf>
              <numFmt numFmtId="200" formatCode="\M\X\ &quot;$&quot;\ #,##0.00"/>
            </x14:dxf>
          </x14:cfRule>
          <x14:cfRule type="expression" priority="433" id="{85CCE6BE-71E5-41CF-A282-86949F21AD17}">
            <xm:f>'FX Card'!$F$1=18</xm:f>
            <x14:dxf>
              <numFmt numFmtId="199" formatCode="[$RM-43E]#,##0.00"/>
            </x14:dxf>
          </x14:cfRule>
          <x14:cfRule type="expression" priority="434" id="{A2CA1666-C874-43D7-A850-DAA7B8151E69}">
            <xm:f>'FX Card'!$F$1=17</xm:f>
            <x14:dxf>
              <numFmt numFmtId="202" formatCode="\N\Z\ &quot;$&quot;\ #,##0.00"/>
            </x14:dxf>
          </x14:cfRule>
          <x14:cfRule type="expression" priority="435" id="{598D247B-1EE0-4CAB-8B9F-1BFC6F84FBA1}">
            <xm:f>'FX Card'!$F$1=16</xm:f>
            <x14:dxf>
              <numFmt numFmtId="177" formatCode="\k\r\ #,##0.00"/>
            </x14:dxf>
          </x14:cfRule>
          <x14:cfRule type="expression" priority="436" id="{8A0EA4C5-2C7B-4D36-A3C5-298C5C2DCAF7}">
            <xm:f>'FX Card'!$F$1=15</xm:f>
            <x14:dxf>
              <numFmt numFmtId="183" formatCode="[$₩-412]#,##0.00"/>
            </x14:dxf>
          </x14:cfRule>
          <x14:cfRule type="expression" priority="437" id="{5DB9FA66-72CA-4F5A-9EA7-CBD7CF24C677}">
            <xm:f>'FX Card'!$F$1=14</xm:f>
            <x14:dxf>
              <numFmt numFmtId="182" formatCode="[$¥-411]#,##0.00"/>
            </x14:dxf>
          </x14:cfRule>
          <x14:cfRule type="expression" priority="438" id="{41077DE6-02E7-49E6-8362-09D59F1A637E}">
            <xm:f>'FX Card'!$F$1=12</xm:f>
            <x14:dxf>
              <numFmt numFmtId="180" formatCode="\R\p\ #,##0.00"/>
            </x14:dxf>
          </x14:cfRule>
          <x14:cfRule type="expression" priority="439" id="{155C5DFB-9D74-46B8-885D-5B9728CAD466}">
            <xm:f>'FX Card'!$F$1=13</xm:f>
            <x14:dxf>
              <numFmt numFmtId="211" formatCode="[$₹-445]\ #,##0.00"/>
            </x14:dxf>
          </x14:cfRule>
          <x14:cfRule type="expression" priority="440" id="{66D42B32-A558-41EB-8AE3-493A13B9AFB3}">
            <xm:f>'FX Card'!$F$1=11</xm:f>
            <x14:dxf>
              <numFmt numFmtId="198" formatCode="\H\K\ &quot;$&quot;\ #,##0.00"/>
            </x14:dxf>
          </x14:cfRule>
          <x14:cfRule type="expression" priority="441" id="{1571D8B0-94EE-4484-A7E4-C16DB308A787}">
            <xm:f>'FX Card'!$F$1=10</xm:f>
            <x14:dxf>
              <numFmt numFmtId="179" formatCode="[$£-809]#,##0.00"/>
            </x14:dxf>
          </x14:cfRule>
          <x14:cfRule type="expression" priority="442" id="{C837E9F5-C8A0-4776-A58A-F3985B59B21A}">
            <xm:f>'FX Card'!$F$1=9</xm:f>
            <x14:dxf>
              <numFmt numFmtId="178" formatCode="[$€-2]\ #,##0.00"/>
            </x14:dxf>
          </x14:cfRule>
          <x14:cfRule type="expression" priority="443" id="{BA6181F7-C4D4-407F-B91A-15817D8BCB2B}">
            <xm:f>'FX Card'!$F$1=8</xm:f>
            <x14:dxf>
              <numFmt numFmtId="177" formatCode="\k\r\ #,##0.00"/>
            </x14:dxf>
          </x14:cfRule>
          <x14:cfRule type="expression" priority="444" id="{27173625-317F-49C3-8C2C-3597EAE3836F}">
            <xm:f>'FX Card'!$F$1=7</xm:f>
            <x14:dxf>
              <numFmt numFmtId="176" formatCode="[$¥-804]#,##0.00"/>
            </x14:dxf>
          </x14:cfRule>
          <x14:cfRule type="expression" priority="445" id="{28559275-0B6A-4936-A3C1-929F5FA9D761}">
            <xm:f>'FX Card'!$F$1=6</xm:f>
            <x14:dxf>
              <numFmt numFmtId="175" formatCode="\F\r\ #,##0.00"/>
            </x14:dxf>
          </x14:cfRule>
          <x14:cfRule type="expression" priority="446" id="{2DF7E307-E148-4103-BDF3-F130D3178CB9}">
            <xm:f>'FX Card'!$F$1=5</xm:f>
            <x14:dxf>
              <numFmt numFmtId="174" formatCode="\C\A\ &quot;$&quot;\ #,##0.00"/>
            </x14:dxf>
          </x14:cfRule>
          <x14:cfRule type="expression" priority="447" id="{1F018057-D7F9-4527-AF04-9A7DF8E7E9F8}">
            <xm:f>'FX Card'!$F$1=4</xm:f>
            <x14:dxf>
              <numFmt numFmtId="197" formatCode="\R\ &quot;$&quot;\ #,##0.00"/>
            </x14:dxf>
          </x14:cfRule>
          <x14:cfRule type="expression" priority="448" id="{9ED35080-0C1B-4C78-8D25-FD2BD10C53FC}">
            <xm:f>'FX Card'!$F$1=3</xm:f>
            <x14:dxf>
              <numFmt numFmtId="173" formatCode="\A\U\ &quot;$&quot;\ #,##0.00"/>
            </x14:dxf>
          </x14:cfRule>
          <x14:cfRule type="expression" priority="449" id="{8B11CC23-70E8-4F2D-A8C6-F7C2CFFB04C8}">
            <xm:f>'FX Card'!$F$1=2</xm:f>
            <x14:dxf>
              <numFmt numFmtId="186" formatCode="\A\R\ &quot;$&quot;#,##0.00"/>
            </x14:dxf>
          </x14:cfRule>
          <x14:cfRule type="expression" priority="450" id="{7B98644C-06AF-4B31-BED8-0A39CF02EAD8}">
            <xm:f>'FX Card'!$F$1=1</xm:f>
            <x14:dxf>
              <numFmt numFmtId="170" formatCode="&quot;$&quot;#,##0.00"/>
            </x14:dxf>
          </x14:cfRule>
          <xm:sqref>AL23:AQ24</xm:sqref>
        </x14:conditionalFormatting>
        <x14:conditionalFormatting xmlns:xm="http://schemas.microsoft.com/office/excel/2006/main">
          <x14:cfRule type="expression" priority="401" id="{AEBC9734-7473-486F-B308-3BA40EA2EEE1}">
            <xm:f>'FX Card'!$F$1=25</xm:f>
            <x14:dxf>
              <numFmt numFmtId="187" formatCode="\R\ #,##0.00"/>
            </x14:dxf>
          </x14:cfRule>
          <x14:cfRule type="expression" priority="402" id="{51964743-8143-4F54-8690-3E4C6F413154}">
            <xm:f>'FX Card'!$F$1=24</xm:f>
            <x14:dxf>
              <numFmt numFmtId="184" formatCode="\T\W\ &quot;$&quot;\ #,##0.00"/>
            </x14:dxf>
          </x14:cfRule>
          <x14:cfRule type="expression" priority="403" id="{F1FA8D15-A1EE-41F7-A855-54F6B1722027}">
            <xm:f>'FX Card'!$F$1=23</xm:f>
            <x14:dxf>
              <numFmt numFmtId="203" formatCode="#,##0.00\ [$₺-41F]"/>
            </x14:dxf>
          </x14:cfRule>
          <x14:cfRule type="expression" priority="404" id="{AC4482E8-3775-485C-8653-EFFC411ED759}">
            <xm:f>'FX Card'!$F$1=22</xm:f>
            <x14:dxf>
              <numFmt numFmtId="177" formatCode="\k\r\ #,##0.00"/>
            </x14:dxf>
          </x14:cfRule>
          <x14:cfRule type="expression" priority="405" id="{B65C5242-B2C2-4E7C-BAD3-2AA60A3023AD}">
            <xm:f>'FX Card'!$F$1=21</xm:f>
            <x14:dxf>
              <numFmt numFmtId="212" formatCode="[$ر.س.‏-401]\ #,##0.00_-"/>
            </x14:dxf>
          </x14:cfRule>
          <x14:cfRule type="expression" priority="406" id="{3685510D-6FF5-4E19-BA90-7F4371919477}">
            <xm:f>'FX Card'!$F$1=20</xm:f>
            <x14:dxf>
              <numFmt numFmtId="185" formatCode="\р\у\б\ #,##0.00"/>
            </x14:dxf>
          </x14:cfRule>
          <x14:cfRule type="expression" priority="407" id="{7A2D187F-91B0-4D04-B959-3DBC3B170888}">
            <xm:f>'FX Card'!$F$1=19</xm:f>
            <x14:dxf>
              <numFmt numFmtId="200" formatCode="\M\X\ &quot;$&quot;\ #,##0.00"/>
            </x14:dxf>
          </x14:cfRule>
          <x14:cfRule type="expression" priority="408" id="{594CD8DD-943C-4A23-AA1D-157E04B95F64}">
            <xm:f>'FX Card'!$F$1=18</xm:f>
            <x14:dxf>
              <numFmt numFmtId="199" formatCode="[$RM-43E]#,##0.00"/>
            </x14:dxf>
          </x14:cfRule>
          <x14:cfRule type="expression" priority="409" id="{91549D82-10B4-4D8E-90FF-23909529E926}">
            <xm:f>'FX Card'!$F$1=17</xm:f>
            <x14:dxf>
              <numFmt numFmtId="202" formatCode="\N\Z\ &quot;$&quot;\ #,##0.00"/>
            </x14:dxf>
          </x14:cfRule>
          <x14:cfRule type="expression" priority="410" id="{1926C691-9D33-471D-B59C-3FC76E4E0910}">
            <xm:f>'FX Card'!$F$1=16</xm:f>
            <x14:dxf>
              <numFmt numFmtId="177" formatCode="\k\r\ #,##0.00"/>
            </x14:dxf>
          </x14:cfRule>
          <x14:cfRule type="expression" priority="411" id="{38719082-F720-4945-8631-57887399E22A}">
            <xm:f>'FX Card'!$F$1=15</xm:f>
            <x14:dxf>
              <numFmt numFmtId="183" formatCode="[$₩-412]#,##0.00"/>
            </x14:dxf>
          </x14:cfRule>
          <x14:cfRule type="expression" priority="412" id="{C8BF01B6-03BD-4607-B08A-0AD315F455D7}">
            <xm:f>'FX Card'!$F$1=14</xm:f>
            <x14:dxf>
              <numFmt numFmtId="182" formatCode="[$¥-411]#,##0.00"/>
            </x14:dxf>
          </x14:cfRule>
          <x14:cfRule type="expression" priority="413" id="{34AF2A08-793D-45BF-8900-5105909B0CFF}">
            <xm:f>'FX Card'!$F$1=12</xm:f>
            <x14:dxf>
              <numFmt numFmtId="180" formatCode="\R\p\ #,##0.00"/>
            </x14:dxf>
          </x14:cfRule>
          <x14:cfRule type="expression" priority="414" id="{0F837532-22A5-4B29-8D1A-BEC7FD12857A}">
            <xm:f>'FX Card'!$F$1=13</xm:f>
            <x14:dxf>
              <numFmt numFmtId="211" formatCode="[$₹-445]\ #,##0.00"/>
            </x14:dxf>
          </x14:cfRule>
          <x14:cfRule type="expression" priority="415" id="{1898CA7C-2109-46A9-B73B-CB5D2EC241A0}">
            <xm:f>'FX Card'!$F$1=11</xm:f>
            <x14:dxf>
              <numFmt numFmtId="198" formatCode="\H\K\ &quot;$&quot;\ #,##0.00"/>
            </x14:dxf>
          </x14:cfRule>
          <x14:cfRule type="expression" priority="416" id="{7D5269FB-6108-4754-BFA9-4807DE15CBB5}">
            <xm:f>'FX Card'!$F$1=10</xm:f>
            <x14:dxf>
              <numFmt numFmtId="179" formatCode="[$£-809]#,##0.00"/>
            </x14:dxf>
          </x14:cfRule>
          <x14:cfRule type="expression" priority="417" id="{42420A6E-C063-4158-8616-44039FBC283F}">
            <xm:f>'FX Card'!$F$1=9</xm:f>
            <x14:dxf>
              <numFmt numFmtId="178" formatCode="[$€-2]\ #,##0.00"/>
            </x14:dxf>
          </x14:cfRule>
          <x14:cfRule type="expression" priority="418" id="{CA9DA088-598C-4B94-B4A1-F78FA7F05FBC}">
            <xm:f>'FX Card'!$F$1=8</xm:f>
            <x14:dxf>
              <numFmt numFmtId="177" formatCode="\k\r\ #,##0.00"/>
            </x14:dxf>
          </x14:cfRule>
          <x14:cfRule type="expression" priority="419" id="{03D99C3C-B789-4A02-A342-F3E5320CAA7A}">
            <xm:f>'FX Card'!$F$1=7</xm:f>
            <x14:dxf>
              <numFmt numFmtId="176" formatCode="[$¥-804]#,##0.00"/>
            </x14:dxf>
          </x14:cfRule>
          <x14:cfRule type="expression" priority="420" id="{B32B67EC-46E1-43C4-9A17-D23E0875D037}">
            <xm:f>'FX Card'!$F$1=6</xm:f>
            <x14:dxf>
              <numFmt numFmtId="175" formatCode="\F\r\ #,##0.00"/>
            </x14:dxf>
          </x14:cfRule>
          <x14:cfRule type="expression" priority="421" id="{56BF72FB-707A-43E5-A0F4-E7229F146DDE}">
            <xm:f>'FX Card'!$F$1=5</xm:f>
            <x14:dxf>
              <numFmt numFmtId="174" formatCode="\C\A\ &quot;$&quot;\ #,##0.00"/>
            </x14:dxf>
          </x14:cfRule>
          <x14:cfRule type="expression" priority="422" id="{3A47F585-7BCC-470E-9EEE-9B7A1EED50A7}">
            <xm:f>'FX Card'!$F$1=4</xm:f>
            <x14:dxf>
              <numFmt numFmtId="197" formatCode="\R\ &quot;$&quot;\ #,##0.00"/>
            </x14:dxf>
          </x14:cfRule>
          <x14:cfRule type="expression" priority="423" id="{010EB787-4946-4FA6-816D-12FC45F8D4C8}">
            <xm:f>'FX Card'!$F$1=3</xm:f>
            <x14:dxf>
              <numFmt numFmtId="173" formatCode="\A\U\ &quot;$&quot;\ #,##0.00"/>
            </x14:dxf>
          </x14:cfRule>
          <x14:cfRule type="expression" priority="424" id="{5FE39242-27F2-442D-A0E5-5AD38A09842F}">
            <xm:f>'FX Card'!$F$1=2</xm:f>
            <x14:dxf>
              <numFmt numFmtId="186" formatCode="\A\R\ &quot;$&quot;#,##0.00"/>
            </x14:dxf>
          </x14:cfRule>
          <x14:cfRule type="expression" priority="425" id="{540FBBDD-F46E-4FA7-9E14-A1D9B2BB87CE}">
            <xm:f>'FX Card'!$F$1=1</xm:f>
            <x14:dxf>
              <numFmt numFmtId="170" formatCode="&quot;$&quot;#,##0.00"/>
            </x14:dxf>
          </x14:cfRule>
          <xm:sqref>L20</xm:sqref>
        </x14:conditionalFormatting>
        <x14:conditionalFormatting xmlns:xm="http://schemas.microsoft.com/office/excel/2006/main">
          <x14:cfRule type="expression" priority="376" id="{2624CC05-181B-4CEA-98E7-51ADC16AEF18}">
            <xm:f>'FX Card'!$F$1=25</xm:f>
            <x14:dxf>
              <numFmt numFmtId="187" formatCode="\R\ #,##0.00"/>
            </x14:dxf>
          </x14:cfRule>
          <x14:cfRule type="expression" priority="377" id="{4E391B24-2B9A-4EA4-B4D6-1E3276129473}">
            <xm:f>'FX Card'!$F$1=24</xm:f>
            <x14:dxf>
              <numFmt numFmtId="184" formatCode="\T\W\ &quot;$&quot;\ #,##0.00"/>
            </x14:dxf>
          </x14:cfRule>
          <x14:cfRule type="expression" priority="378" id="{3600A2C9-EE22-4CEF-8B04-D91CF512F366}">
            <xm:f>'FX Card'!$F$1=23</xm:f>
            <x14:dxf>
              <numFmt numFmtId="203" formatCode="#,##0.00\ [$₺-41F]"/>
            </x14:dxf>
          </x14:cfRule>
          <x14:cfRule type="expression" priority="379" id="{3E4663D5-76BB-4E95-9975-43E83A1CC43B}">
            <xm:f>'FX Card'!$F$1=22</xm:f>
            <x14:dxf>
              <numFmt numFmtId="177" formatCode="\k\r\ #,##0.00"/>
            </x14:dxf>
          </x14:cfRule>
          <x14:cfRule type="expression" priority="380" id="{FCA142C5-9A13-49E6-915C-526ECECA4FED}">
            <xm:f>'FX Card'!$F$1=21</xm:f>
            <x14:dxf>
              <numFmt numFmtId="212" formatCode="[$ر.س.‏-401]\ #,##0.00_-"/>
            </x14:dxf>
          </x14:cfRule>
          <x14:cfRule type="expression" priority="381" id="{EAFABC6E-1E85-462A-AEE0-061D81AEB7D7}">
            <xm:f>'FX Card'!$F$1=20</xm:f>
            <x14:dxf>
              <numFmt numFmtId="185" formatCode="\р\у\б\ #,##0.00"/>
            </x14:dxf>
          </x14:cfRule>
          <x14:cfRule type="expression" priority="382" id="{EFBFBE49-3F11-4C1A-9935-43F35A44CBD3}">
            <xm:f>'FX Card'!$F$1=19</xm:f>
            <x14:dxf>
              <numFmt numFmtId="200" formatCode="\M\X\ &quot;$&quot;\ #,##0.00"/>
            </x14:dxf>
          </x14:cfRule>
          <x14:cfRule type="expression" priority="383" id="{8529C465-07EE-49DE-88FE-08EEEF6B5F23}">
            <xm:f>'FX Card'!$F$1=18</xm:f>
            <x14:dxf>
              <numFmt numFmtId="199" formatCode="[$RM-43E]#,##0.00"/>
            </x14:dxf>
          </x14:cfRule>
          <x14:cfRule type="expression" priority="384" id="{770A45ED-590D-4B5A-A20F-1C328FEF0E73}">
            <xm:f>'FX Card'!$F$1=17</xm:f>
            <x14:dxf>
              <numFmt numFmtId="202" formatCode="\N\Z\ &quot;$&quot;\ #,##0.00"/>
            </x14:dxf>
          </x14:cfRule>
          <x14:cfRule type="expression" priority="385" id="{BC09550B-1CC5-4B4D-A79C-460069A0A0CB}">
            <xm:f>'FX Card'!$F$1=16</xm:f>
            <x14:dxf>
              <numFmt numFmtId="177" formatCode="\k\r\ #,##0.00"/>
            </x14:dxf>
          </x14:cfRule>
          <x14:cfRule type="expression" priority="386" id="{BA426ADC-5E21-4730-A1D1-4A94E8E30E30}">
            <xm:f>'FX Card'!$F$1=15</xm:f>
            <x14:dxf>
              <numFmt numFmtId="183" formatCode="[$₩-412]#,##0.00"/>
            </x14:dxf>
          </x14:cfRule>
          <x14:cfRule type="expression" priority="387" id="{10728D16-0BF3-4DB8-BACD-4407240A1E28}">
            <xm:f>'FX Card'!$F$1=14</xm:f>
            <x14:dxf>
              <numFmt numFmtId="182" formatCode="[$¥-411]#,##0.00"/>
            </x14:dxf>
          </x14:cfRule>
          <x14:cfRule type="expression" priority="388" id="{D2955831-DBD4-4863-AFC6-84D6346A4832}">
            <xm:f>'FX Card'!$F$1=12</xm:f>
            <x14:dxf>
              <numFmt numFmtId="180" formatCode="\R\p\ #,##0.00"/>
            </x14:dxf>
          </x14:cfRule>
          <x14:cfRule type="expression" priority="389" id="{AD472EE4-0745-42CF-9D98-E9A75C81CC89}">
            <xm:f>'FX Card'!$F$1=13</xm:f>
            <x14:dxf>
              <numFmt numFmtId="211" formatCode="[$₹-445]\ #,##0.00"/>
            </x14:dxf>
          </x14:cfRule>
          <x14:cfRule type="expression" priority="390" id="{B2528801-CB21-477C-9C9E-CDF14E7FED19}">
            <xm:f>'FX Card'!$F$1=11</xm:f>
            <x14:dxf>
              <numFmt numFmtId="198" formatCode="\H\K\ &quot;$&quot;\ #,##0.00"/>
            </x14:dxf>
          </x14:cfRule>
          <x14:cfRule type="expression" priority="391" id="{E31EEF57-96E2-444A-8595-11B639E8A140}">
            <xm:f>'FX Card'!$F$1=10</xm:f>
            <x14:dxf>
              <numFmt numFmtId="179" formatCode="[$£-809]#,##0.00"/>
            </x14:dxf>
          </x14:cfRule>
          <x14:cfRule type="expression" priority="392" id="{D5286CBA-FC2B-481C-AC7E-42067B27B9C4}">
            <xm:f>'FX Card'!$F$1=9</xm:f>
            <x14:dxf>
              <numFmt numFmtId="178" formatCode="[$€-2]\ #,##0.00"/>
            </x14:dxf>
          </x14:cfRule>
          <x14:cfRule type="expression" priority="393" id="{097BD35C-B251-4C52-802D-75DA9D225758}">
            <xm:f>'FX Card'!$F$1=8</xm:f>
            <x14:dxf>
              <numFmt numFmtId="177" formatCode="\k\r\ #,##0.00"/>
            </x14:dxf>
          </x14:cfRule>
          <x14:cfRule type="expression" priority="394" id="{CD237CA8-5A3C-4ABA-B5A8-781A2E1CA976}">
            <xm:f>'FX Card'!$F$1=7</xm:f>
            <x14:dxf>
              <numFmt numFmtId="176" formatCode="[$¥-804]#,##0.00"/>
            </x14:dxf>
          </x14:cfRule>
          <x14:cfRule type="expression" priority="395" id="{13D52EE8-1D5B-4BA2-905E-3D9DED8B8632}">
            <xm:f>'FX Card'!$F$1=6</xm:f>
            <x14:dxf>
              <numFmt numFmtId="175" formatCode="\F\r\ #,##0.00"/>
            </x14:dxf>
          </x14:cfRule>
          <x14:cfRule type="expression" priority="396" id="{18E63C3F-BFEB-407B-A4A9-8F4B4501E9BC}">
            <xm:f>'FX Card'!$F$1=5</xm:f>
            <x14:dxf>
              <numFmt numFmtId="174" formatCode="\C\A\ &quot;$&quot;\ #,##0.00"/>
            </x14:dxf>
          </x14:cfRule>
          <x14:cfRule type="expression" priority="397" id="{9B1F0A10-DBC8-4B41-8C35-BE345850D717}">
            <xm:f>'FX Card'!$F$1=4</xm:f>
            <x14:dxf>
              <numFmt numFmtId="197" formatCode="\R\ &quot;$&quot;\ #,##0.00"/>
            </x14:dxf>
          </x14:cfRule>
          <x14:cfRule type="expression" priority="398" id="{31AA7AD9-616C-4899-A222-B7F4ABF0FF16}">
            <xm:f>'FX Card'!$F$1=3</xm:f>
            <x14:dxf>
              <numFmt numFmtId="173" formatCode="\A\U\ &quot;$&quot;\ #,##0.00"/>
            </x14:dxf>
          </x14:cfRule>
          <x14:cfRule type="expression" priority="399" id="{A1B19270-6F7D-4B28-8194-538913697D3B}">
            <xm:f>'FX Card'!$F$1=2</xm:f>
            <x14:dxf>
              <numFmt numFmtId="186" formatCode="\A\R\ &quot;$&quot;#,##0.00"/>
            </x14:dxf>
          </x14:cfRule>
          <x14:cfRule type="expression" priority="400" id="{433F1256-EFFC-4B51-8D74-8925C34B32C5}">
            <xm:f>'FX Card'!$F$1=1</xm:f>
            <x14:dxf>
              <numFmt numFmtId="170" formatCode="&quot;$&quot;#,##0.00"/>
            </x14:dxf>
          </x14:cfRule>
          <xm:sqref>M20</xm:sqref>
        </x14:conditionalFormatting>
        <x14:conditionalFormatting xmlns:xm="http://schemas.microsoft.com/office/excel/2006/main">
          <x14:cfRule type="expression" priority="276" id="{84C25AA0-E2CE-4F72-89F2-EB8DBF3A3ED9}">
            <xm:f>'FX Card'!$F$1=25</xm:f>
            <x14:dxf>
              <numFmt numFmtId="187" formatCode="\R\ #,##0.00"/>
            </x14:dxf>
          </x14:cfRule>
          <x14:cfRule type="expression" priority="277" id="{377473AD-796F-4273-90D7-FF779A73AB56}">
            <xm:f>'FX Card'!$F$1=24</xm:f>
            <x14:dxf>
              <numFmt numFmtId="184" formatCode="\T\W\ &quot;$&quot;\ #,##0.00"/>
            </x14:dxf>
          </x14:cfRule>
          <x14:cfRule type="expression" priority="278" id="{9E84AB72-2BB4-4189-92E3-CE61A4CEE132}">
            <xm:f>'FX Card'!$F$1=23</xm:f>
            <x14:dxf>
              <numFmt numFmtId="203" formatCode="#,##0.00\ [$₺-41F]"/>
            </x14:dxf>
          </x14:cfRule>
          <x14:cfRule type="expression" priority="279" id="{78E2BB98-F00D-4D50-B555-BE50E32C3B64}">
            <xm:f>'FX Card'!$F$1=22</xm:f>
            <x14:dxf>
              <numFmt numFmtId="177" formatCode="\k\r\ #,##0.00"/>
            </x14:dxf>
          </x14:cfRule>
          <x14:cfRule type="expression" priority="280" id="{22026B09-632C-49B8-B7C4-CFD149D3B467}">
            <xm:f>'FX Card'!$F$1=21</xm:f>
            <x14:dxf>
              <numFmt numFmtId="212" formatCode="[$ر.س.‏-401]\ #,##0.00_-"/>
            </x14:dxf>
          </x14:cfRule>
          <x14:cfRule type="expression" priority="281" id="{C436358A-EA55-4E5E-869E-7795B95034E2}">
            <xm:f>'FX Card'!$F$1=20</xm:f>
            <x14:dxf>
              <numFmt numFmtId="185" formatCode="\р\у\б\ #,##0.00"/>
            </x14:dxf>
          </x14:cfRule>
          <x14:cfRule type="expression" priority="282" id="{DA3E3B7E-643F-4243-BE91-AA245B729E67}">
            <xm:f>'FX Card'!$F$1=19</xm:f>
            <x14:dxf>
              <numFmt numFmtId="200" formatCode="\M\X\ &quot;$&quot;\ #,##0.00"/>
            </x14:dxf>
          </x14:cfRule>
          <x14:cfRule type="expression" priority="283" id="{02EEF466-64BD-4AE5-9A53-409E2F8E07EA}">
            <xm:f>'FX Card'!$F$1=18</xm:f>
            <x14:dxf>
              <numFmt numFmtId="199" formatCode="[$RM-43E]#,##0.00"/>
            </x14:dxf>
          </x14:cfRule>
          <x14:cfRule type="expression" priority="284" id="{90576CD7-E9B4-4029-B2CF-8FD9427E4405}">
            <xm:f>'FX Card'!$F$1=17</xm:f>
            <x14:dxf>
              <numFmt numFmtId="202" formatCode="\N\Z\ &quot;$&quot;\ #,##0.00"/>
            </x14:dxf>
          </x14:cfRule>
          <x14:cfRule type="expression" priority="285" id="{6306546A-E8DD-4CC9-951A-D121127E3DD6}">
            <xm:f>'FX Card'!$F$1=16</xm:f>
            <x14:dxf>
              <numFmt numFmtId="177" formatCode="\k\r\ #,##0.00"/>
            </x14:dxf>
          </x14:cfRule>
          <x14:cfRule type="expression" priority="286" id="{07A2D709-E82B-434F-8C18-7B182F93F783}">
            <xm:f>'FX Card'!$F$1=15</xm:f>
            <x14:dxf>
              <numFmt numFmtId="183" formatCode="[$₩-412]#,##0.00"/>
            </x14:dxf>
          </x14:cfRule>
          <x14:cfRule type="expression" priority="287" id="{91C81C0B-5CE4-4B65-8E25-8E9DB0AB653E}">
            <xm:f>'FX Card'!$F$1=14</xm:f>
            <x14:dxf>
              <numFmt numFmtId="182" formatCode="[$¥-411]#,##0.00"/>
            </x14:dxf>
          </x14:cfRule>
          <x14:cfRule type="expression" priority="288" id="{B67C9697-F39C-4945-A26C-E524D1A8F92D}">
            <xm:f>'FX Card'!$F$1=12</xm:f>
            <x14:dxf>
              <numFmt numFmtId="180" formatCode="\R\p\ #,##0.00"/>
            </x14:dxf>
          </x14:cfRule>
          <x14:cfRule type="expression" priority="289" id="{15E5AF8A-24C8-4049-A454-2A974BB5C561}">
            <xm:f>'FX Card'!$F$1=13</xm:f>
            <x14:dxf>
              <numFmt numFmtId="211" formatCode="[$₹-445]\ #,##0.00"/>
            </x14:dxf>
          </x14:cfRule>
          <x14:cfRule type="expression" priority="290" id="{EEC38976-4218-4815-8E83-10825D9DC532}">
            <xm:f>'FX Card'!$F$1=11</xm:f>
            <x14:dxf>
              <numFmt numFmtId="198" formatCode="\H\K\ &quot;$&quot;\ #,##0.00"/>
            </x14:dxf>
          </x14:cfRule>
          <x14:cfRule type="expression" priority="291" id="{40DFDFBA-3AF1-4017-8720-B4063CAD423C}">
            <xm:f>'FX Card'!$F$1=10</xm:f>
            <x14:dxf>
              <numFmt numFmtId="179" formatCode="[$£-809]#,##0.00"/>
            </x14:dxf>
          </x14:cfRule>
          <x14:cfRule type="expression" priority="292" id="{217C0E9F-C26E-4DB0-9759-3FE573021A51}">
            <xm:f>'FX Card'!$F$1=9</xm:f>
            <x14:dxf>
              <numFmt numFmtId="178" formatCode="[$€-2]\ #,##0.00"/>
            </x14:dxf>
          </x14:cfRule>
          <x14:cfRule type="expression" priority="293" id="{844403B5-3CD3-466B-82CB-7F6CDBC6F826}">
            <xm:f>'FX Card'!$F$1=8</xm:f>
            <x14:dxf>
              <numFmt numFmtId="177" formatCode="\k\r\ #,##0.00"/>
            </x14:dxf>
          </x14:cfRule>
          <x14:cfRule type="expression" priority="294" id="{BB5CBD65-7733-4BBF-8355-C6F5637560AD}">
            <xm:f>'FX Card'!$F$1=7</xm:f>
            <x14:dxf>
              <numFmt numFmtId="176" formatCode="[$¥-804]#,##0.00"/>
            </x14:dxf>
          </x14:cfRule>
          <x14:cfRule type="expression" priority="295" id="{4B4F963E-370B-4E87-84EF-20929B05D154}">
            <xm:f>'FX Card'!$F$1=6</xm:f>
            <x14:dxf>
              <numFmt numFmtId="175" formatCode="\F\r\ #,##0.00"/>
            </x14:dxf>
          </x14:cfRule>
          <x14:cfRule type="expression" priority="296" id="{4A28EE8C-06BA-4059-A77C-06D58DEACB43}">
            <xm:f>'FX Card'!$F$1=5</xm:f>
            <x14:dxf>
              <numFmt numFmtId="174" formatCode="\C\A\ &quot;$&quot;\ #,##0.00"/>
            </x14:dxf>
          </x14:cfRule>
          <x14:cfRule type="expression" priority="297" id="{279B1505-85FE-40B9-A16E-C667BA515380}">
            <xm:f>'FX Card'!$F$1=4</xm:f>
            <x14:dxf>
              <numFmt numFmtId="197" formatCode="\R\ &quot;$&quot;\ #,##0.00"/>
            </x14:dxf>
          </x14:cfRule>
          <x14:cfRule type="expression" priority="298" id="{C973D34B-3A80-4505-81F2-51A726F030CD}">
            <xm:f>'FX Card'!$F$1=3</xm:f>
            <x14:dxf>
              <numFmt numFmtId="173" formatCode="\A\U\ &quot;$&quot;\ #,##0.00"/>
            </x14:dxf>
          </x14:cfRule>
          <x14:cfRule type="expression" priority="299" id="{0531525F-28D0-4564-90A5-5D5581687616}">
            <xm:f>'FX Card'!$F$1=2</xm:f>
            <x14:dxf>
              <numFmt numFmtId="186" formatCode="\A\R\ &quot;$&quot;#,##0.00"/>
            </x14:dxf>
          </x14:cfRule>
          <x14:cfRule type="expression" priority="300" id="{42D4C116-D2B8-481A-99B3-A21CB49A3EDA}">
            <xm:f>'FX Card'!$F$1=1</xm:f>
            <x14:dxf>
              <numFmt numFmtId="170" formatCode="&quot;$&quot;#,##0.00"/>
            </x14:dxf>
          </x14:cfRule>
          <xm:sqref>BC18:BE18</xm:sqref>
        </x14:conditionalFormatting>
        <x14:conditionalFormatting xmlns:xm="http://schemas.microsoft.com/office/excel/2006/main">
          <x14:cfRule type="expression" priority="326" id="{6E064BFB-1988-41B1-AD94-45A7DFBA3EB8}">
            <xm:f>'FX Card'!$F$1=25</xm:f>
            <x14:dxf>
              <numFmt numFmtId="187" formatCode="\R\ #,##0.00"/>
            </x14:dxf>
          </x14:cfRule>
          <x14:cfRule type="expression" priority="327" id="{11AE6A11-27AD-4EBF-9FC6-72B80863F4DF}">
            <xm:f>'FX Card'!$F$1=24</xm:f>
            <x14:dxf>
              <numFmt numFmtId="184" formatCode="\T\W\ &quot;$&quot;\ #,##0.00"/>
            </x14:dxf>
          </x14:cfRule>
          <x14:cfRule type="expression" priority="328" id="{6B23406A-A08E-468E-84B4-CB3972FBC0BD}">
            <xm:f>'FX Card'!$F$1=23</xm:f>
            <x14:dxf>
              <numFmt numFmtId="203" formatCode="#,##0.00\ [$₺-41F]"/>
            </x14:dxf>
          </x14:cfRule>
          <x14:cfRule type="expression" priority="329" id="{2BD320CD-4068-4C55-BABE-412AD2BB4AB7}">
            <xm:f>'FX Card'!$F$1=22</xm:f>
            <x14:dxf>
              <numFmt numFmtId="177" formatCode="\k\r\ #,##0.00"/>
            </x14:dxf>
          </x14:cfRule>
          <x14:cfRule type="expression" priority="330" id="{8F547590-0E6C-48EF-AC17-19FD43AD169A}">
            <xm:f>'FX Card'!$F$1=21</xm:f>
            <x14:dxf>
              <numFmt numFmtId="212" formatCode="[$ر.س.‏-401]\ #,##0.00_-"/>
            </x14:dxf>
          </x14:cfRule>
          <x14:cfRule type="expression" priority="331" id="{3EBB7E4E-1BC7-400F-B024-60160DB02C24}">
            <xm:f>'FX Card'!$F$1=20</xm:f>
            <x14:dxf>
              <numFmt numFmtId="185" formatCode="\р\у\б\ #,##0.00"/>
            </x14:dxf>
          </x14:cfRule>
          <x14:cfRule type="expression" priority="332" id="{27B61DBD-EAF1-40E4-8D10-031A37AB8C84}">
            <xm:f>'FX Card'!$F$1=19</xm:f>
            <x14:dxf>
              <numFmt numFmtId="200" formatCode="\M\X\ &quot;$&quot;\ #,##0.00"/>
            </x14:dxf>
          </x14:cfRule>
          <x14:cfRule type="expression" priority="333" id="{215B4A5B-D0BC-4A9F-A690-9FFAC42F24F7}">
            <xm:f>'FX Card'!$F$1=18</xm:f>
            <x14:dxf>
              <numFmt numFmtId="199" formatCode="[$RM-43E]#,##0.00"/>
            </x14:dxf>
          </x14:cfRule>
          <x14:cfRule type="expression" priority="334" id="{80B0F9DD-0A25-4631-BEEA-F966AC531C0B}">
            <xm:f>'FX Card'!$F$1=17</xm:f>
            <x14:dxf>
              <numFmt numFmtId="202" formatCode="\N\Z\ &quot;$&quot;\ #,##0.00"/>
            </x14:dxf>
          </x14:cfRule>
          <x14:cfRule type="expression" priority="335" id="{17E13E5E-A6D9-4D61-BE44-E04269669761}">
            <xm:f>'FX Card'!$F$1=16</xm:f>
            <x14:dxf>
              <numFmt numFmtId="177" formatCode="\k\r\ #,##0.00"/>
            </x14:dxf>
          </x14:cfRule>
          <x14:cfRule type="expression" priority="336" id="{460AC5AE-E8F1-4D24-AF0E-48939BD12C12}">
            <xm:f>'FX Card'!$F$1=15</xm:f>
            <x14:dxf>
              <numFmt numFmtId="183" formatCode="[$₩-412]#,##0.00"/>
            </x14:dxf>
          </x14:cfRule>
          <x14:cfRule type="expression" priority="337" id="{1263699F-3E16-4400-A675-F347077CBBEF}">
            <xm:f>'FX Card'!$F$1=14</xm:f>
            <x14:dxf>
              <numFmt numFmtId="182" formatCode="[$¥-411]#,##0.00"/>
            </x14:dxf>
          </x14:cfRule>
          <x14:cfRule type="expression" priority="338" id="{F6CFCD9E-8DE1-41E4-88FC-90E5E36AE780}">
            <xm:f>'FX Card'!$F$1=12</xm:f>
            <x14:dxf>
              <numFmt numFmtId="180" formatCode="\R\p\ #,##0.00"/>
            </x14:dxf>
          </x14:cfRule>
          <x14:cfRule type="expression" priority="339" id="{81B1014D-D9A7-4171-81D5-9AACB463AFC9}">
            <xm:f>'FX Card'!$F$1=13</xm:f>
            <x14:dxf>
              <numFmt numFmtId="211" formatCode="[$₹-445]\ #,##0.00"/>
            </x14:dxf>
          </x14:cfRule>
          <x14:cfRule type="expression" priority="340" id="{76587571-ADC5-444C-B22D-BBF46026A1C0}">
            <xm:f>'FX Card'!$F$1=11</xm:f>
            <x14:dxf>
              <numFmt numFmtId="198" formatCode="\H\K\ &quot;$&quot;\ #,##0.00"/>
            </x14:dxf>
          </x14:cfRule>
          <x14:cfRule type="expression" priority="341" id="{0AEBE72B-4981-45C0-8EFA-E653CF11DB0F}">
            <xm:f>'FX Card'!$F$1=10</xm:f>
            <x14:dxf>
              <numFmt numFmtId="179" formatCode="[$£-809]#,##0.00"/>
            </x14:dxf>
          </x14:cfRule>
          <x14:cfRule type="expression" priority="342" id="{CF72A6F8-6E00-4E69-8E70-8AEFBCF4082B}">
            <xm:f>'FX Card'!$F$1=9</xm:f>
            <x14:dxf>
              <numFmt numFmtId="178" formatCode="[$€-2]\ #,##0.00"/>
            </x14:dxf>
          </x14:cfRule>
          <x14:cfRule type="expression" priority="343" id="{4B4357A4-1923-4BF5-A3A1-E4DF61EA7DDD}">
            <xm:f>'FX Card'!$F$1=8</xm:f>
            <x14:dxf>
              <numFmt numFmtId="177" formatCode="\k\r\ #,##0.00"/>
            </x14:dxf>
          </x14:cfRule>
          <x14:cfRule type="expression" priority="344" id="{9921F3EE-C9C2-4AFE-BE5C-84FD78E77EEC}">
            <xm:f>'FX Card'!$F$1=7</xm:f>
            <x14:dxf>
              <numFmt numFmtId="176" formatCode="[$¥-804]#,##0.00"/>
            </x14:dxf>
          </x14:cfRule>
          <x14:cfRule type="expression" priority="345" id="{E29927F7-6A7E-44BA-8ADD-2CB5DB8C0507}">
            <xm:f>'FX Card'!$F$1=6</xm:f>
            <x14:dxf>
              <numFmt numFmtId="175" formatCode="\F\r\ #,##0.00"/>
            </x14:dxf>
          </x14:cfRule>
          <x14:cfRule type="expression" priority="346" id="{5888FD51-CFB1-4704-99C8-69A3C9B422B7}">
            <xm:f>'FX Card'!$F$1=5</xm:f>
            <x14:dxf>
              <numFmt numFmtId="174" formatCode="\C\A\ &quot;$&quot;\ #,##0.00"/>
            </x14:dxf>
          </x14:cfRule>
          <x14:cfRule type="expression" priority="347" id="{D81C3B24-8180-4B51-95C2-FCED217235AA}">
            <xm:f>'FX Card'!$F$1=4</xm:f>
            <x14:dxf>
              <numFmt numFmtId="197" formatCode="\R\ &quot;$&quot;\ #,##0.00"/>
            </x14:dxf>
          </x14:cfRule>
          <x14:cfRule type="expression" priority="348" id="{6A44B777-1DE1-401D-AED1-235A6772E36B}">
            <xm:f>'FX Card'!$F$1=3</xm:f>
            <x14:dxf>
              <numFmt numFmtId="173" formatCode="\A\U\ &quot;$&quot;\ #,##0.00"/>
            </x14:dxf>
          </x14:cfRule>
          <x14:cfRule type="expression" priority="349" id="{49AF62B4-BFEF-4545-BB9B-1DBC1ED3A19F}">
            <xm:f>'FX Card'!$F$1=2</xm:f>
            <x14:dxf>
              <numFmt numFmtId="186" formatCode="\A\R\ &quot;$&quot;#,##0.00"/>
            </x14:dxf>
          </x14:cfRule>
          <x14:cfRule type="expression" priority="350" id="{93D184A3-C5CF-4CF5-BD9F-A5BB744D6707}">
            <xm:f>'FX Card'!$F$1=1</xm:f>
            <x14:dxf>
              <numFmt numFmtId="170" formatCode="&quot;$&quot;#,##0.00"/>
            </x14:dxf>
          </x14:cfRule>
          <xm:sqref>R20:U20</xm:sqref>
        </x14:conditionalFormatting>
        <x14:conditionalFormatting xmlns:xm="http://schemas.microsoft.com/office/excel/2006/main">
          <x14:cfRule type="expression" priority="301" id="{9205AD64-CA95-4479-8BB3-80AB00EC9125}">
            <xm:f>'FX Card'!$F$1=25</xm:f>
            <x14:dxf>
              <numFmt numFmtId="187" formatCode="\R\ #,##0.00"/>
            </x14:dxf>
          </x14:cfRule>
          <x14:cfRule type="expression" priority="302" id="{C3477CAD-1CD1-4D9D-B72E-0DB0088D2AD0}">
            <xm:f>'FX Card'!$F$1=24</xm:f>
            <x14:dxf>
              <numFmt numFmtId="184" formatCode="\T\W\ &quot;$&quot;\ #,##0.00"/>
            </x14:dxf>
          </x14:cfRule>
          <x14:cfRule type="expression" priority="303" id="{CDA6143D-CF33-4977-AF09-453B3AF51A64}">
            <xm:f>'FX Card'!$F$1=23</xm:f>
            <x14:dxf>
              <numFmt numFmtId="203" formatCode="#,##0.00\ [$₺-41F]"/>
            </x14:dxf>
          </x14:cfRule>
          <x14:cfRule type="expression" priority="304" id="{12A6738D-DDA5-41B7-8920-0ED7AE2175E4}">
            <xm:f>'FX Card'!$F$1=22</xm:f>
            <x14:dxf>
              <numFmt numFmtId="177" formatCode="\k\r\ #,##0.00"/>
            </x14:dxf>
          </x14:cfRule>
          <x14:cfRule type="expression" priority="305" id="{FA30D8E0-13AD-491E-8EB6-7AF6CDBF6C12}">
            <xm:f>'FX Card'!$F$1=21</xm:f>
            <x14:dxf>
              <numFmt numFmtId="212" formatCode="[$ر.س.‏-401]\ #,##0.00_-"/>
            </x14:dxf>
          </x14:cfRule>
          <x14:cfRule type="expression" priority="306" id="{469F5F18-E161-4BB4-A7B2-258105102607}">
            <xm:f>'FX Card'!$F$1=20</xm:f>
            <x14:dxf>
              <numFmt numFmtId="185" formatCode="\р\у\б\ #,##0.00"/>
            </x14:dxf>
          </x14:cfRule>
          <x14:cfRule type="expression" priority="307" id="{C216AE58-0ABE-437C-B71D-DDA3D6DBCDBE}">
            <xm:f>'FX Card'!$F$1=19</xm:f>
            <x14:dxf>
              <numFmt numFmtId="200" formatCode="\M\X\ &quot;$&quot;\ #,##0.00"/>
            </x14:dxf>
          </x14:cfRule>
          <x14:cfRule type="expression" priority="308" id="{7CEF4BA5-7A69-41B3-91BB-D38A5EB431BE}">
            <xm:f>'FX Card'!$F$1=18</xm:f>
            <x14:dxf>
              <numFmt numFmtId="199" formatCode="[$RM-43E]#,##0.00"/>
            </x14:dxf>
          </x14:cfRule>
          <x14:cfRule type="expression" priority="309" id="{60102AAC-53CA-44C1-98C8-2D56EC319EB4}">
            <xm:f>'FX Card'!$F$1=17</xm:f>
            <x14:dxf>
              <numFmt numFmtId="202" formatCode="\N\Z\ &quot;$&quot;\ #,##0.00"/>
            </x14:dxf>
          </x14:cfRule>
          <x14:cfRule type="expression" priority="310" id="{F364FF18-3172-4686-9284-5F34D96A503B}">
            <xm:f>'FX Card'!$F$1=16</xm:f>
            <x14:dxf>
              <numFmt numFmtId="177" formatCode="\k\r\ #,##0.00"/>
            </x14:dxf>
          </x14:cfRule>
          <x14:cfRule type="expression" priority="311" id="{649DE524-1746-4B8A-A2F9-02A081CB71E6}">
            <xm:f>'FX Card'!$F$1=15</xm:f>
            <x14:dxf>
              <numFmt numFmtId="183" formatCode="[$₩-412]#,##0.00"/>
            </x14:dxf>
          </x14:cfRule>
          <x14:cfRule type="expression" priority="312" id="{4A384E0E-E9B1-412D-B2A6-0FE6B4CD7E4E}">
            <xm:f>'FX Card'!$F$1=14</xm:f>
            <x14:dxf>
              <numFmt numFmtId="182" formatCode="[$¥-411]#,##0.00"/>
            </x14:dxf>
          </x14:cfRule>
          <x14:cfRule type="expression" priority="313" id="{E66A542F-1727-4FFD-A1F7-113C7BEC4AE6}">
            <xm:f>'FX Card'!$F$1=12</xm:f>
            <x14:dxf>
              <numFmt numFmtId="180" formatCode="\R\p\ #,##0.00"/>
            </x14:dxf>
          </x14:cfRule>
          <x14:cfRule type="expression" priority="314" id="{A70B656F-1462-4847-96AA-E760348F227A}">
            <xm:f>'FX Card'!$F$1=13</xm:f>
            <x14:dxf>
              <numFmt numFmtId="211" formatCode="[$₹-445]\ #,##0.00"/>
            </x14:dxf>
          </x14:cfRule>
          <x14:cfRule type="expression" priority="315" id="{705C7A3A-DD28-4A33-9E61-9FFC3309363D}">
            <xm:f>'FX Card'!$F$1=11</xm:f>
            <x14:dxf>
              <numFmt numFmtId="198" formatCode="\H\K\ &quot;$&quot;\ #,##0.00"/>
            </x14:dxf>
          </x14:cfRule>
          <x14:cfRule type="expression" priority="316" id="{37FC4050-A4A5-4089-8FC0-3B19F9297424}">
            <xm:f>'FX Card'!$F$1=10</xm:f>
            <x14:dxf>
              <numFmt numFmtId="179" formatCode="[$£-809]#,##0.00"/>
            </x14:dxf>
          </x14:cfRule>
          <x14:cfRule type="expression" priority="317" id="{430BCC0A-AA45-4A68-80E7-A85418D2473B}">
            <xm:f>'FX Card'!$F$1=9</xm:f>
            <x14:dxf>
              <numFmt numFmtId="178" formatCode="[$€-2]\ #,##0.00"/>
            </x14:dxf>
          </x14:cfRule>
          <x14:cfRule type="expression" priority="318" id="{EFC2EDE1-F22B-4564-B7B5-E03CD38A80A6}">
            <xm:f>'FX Card'!$F$1=8</xm:f>
            <x14:dxf>
              <numFmt numFmtId="177" formatCode="\k\r\ #,##0.00"/>
            </x14:dxf>
          </x14:cfRule>
          <x14:cfRule type="expression" priority="319" id="{E3E752FA-067F-4B09-921E-59DC07B30A3A}">
            <xm:f>'FX Card'!$F$1=7</xm:f>
            <x14:dxf>
              <numFmt numFmtId="176" formatCode="[$¥-804]#,##0.00"/>
            </x14:dxf>
          </x14:cfRule>
          <x14:cfRule type="expression" priority="320" id="{7BA98C37-236F-4D24-9384-14580D693177}">
            <xm:f>'FX Card'!$F$1=6</xm:f>
            <x14:dxf>
              <numFmt numFmtId="175" formatCode="\F\r\ #,##0.00"/>
            </x14:dxf>
          </x14:cfRule>
          <x14:cfRule type="expression" priority="321" id="{586FD758-31F7-4BF4-BA32-F944177D06D7}">
            <xm:f>'FX Card'!$F$1=5</xm:f>
            <x14:dxf>
              <numFmt numFmtId="174" formatCode="\C\A\ &quot;$&quot;\ #,##0.00"/>
            </x14:dxf>
          </x14:cfRule>
          <x14:cfRule type="expression" priority="322" id="{8EE0A468-2242-4AAE-A512-8BF6A8D85BF2}">
            <xm:f>'FX Card'!$F$1=4</xm:f>
            <x14:dxf>
              <numFmt numFmtId="197" formatCode="\R\ &quot;$&quot;\ #,##0.00"/>
            </x14:dxf>
          </x14:cfRule>
          <x14:cfRule type="expression" priority="323" id="{E4B5FBF5-07CB-4E52-95B5-9157077FE021}">
            <xm:f>'FX Card'!$F$1=3</xm:f>
            <x14:dxf>
              <numFmt numFmtId="173" formatCode="\A\U\ &quot;$&quot;\ #,##0.00"/>
            </x14:dxf>
          </x14:cfRule>
          <x14:cfRule type="expression" priority="324" id="{D56C2872-A096-4771-BB91-B6405198343C}">
            <xm:f>'FX Card'!$F$1=2</xm:f>
            <x14:dxf>
              <numFmt numFmtId="186" formatCode="\A\R\ &quot;$&quot;#,##0.00"/>
            </x14:dxf>
          </x14:cfRule>
          <x14:cfRule type="expression" priority="325" id="{FABC229F-F057-4EA8-B142-CBAD04647F8A}">
            <xm:f>'FX Card'!$F$1=1</xm:f>
            <x14:dxf>
              <numFmt numFmtId="170" formatCode="&quot;$&quot;#,##0.00"/>
            </x14:dxf>
          </x14:cfRule>
          <xm:sqref>AY18</xm:sqref>
        </x14:conditionalFormatting>
        <x14:conditionalFormatting xmlns:xm="http://schemas.microsoft.com/office/excel/2006/main">
          <x14:cfRule type="expression" priority="226" id="{9B694FB6-34C4-4382-BE68-FF599DF43159}">
            <xm:f>'FX Card'!$F$1=25</xm:f>
            <x14:dxf>
              <numFmt numFmtId="187" formatCode="\R\ #,##0.00"/>
            </x14:dxf>
          </x14:cfRule>
          <x14:cfRule type="expression" priority="227" id="{2DA5AB80-5351-4D98-9399-824EE2A9735E}">
            <xm:f>'FX Card'!$F$1=24</xm:f>
            <x14:dxf>
              <numFmt numFmtId="184" formatCode="\T\W\ &quot;$&quot;\ #,##0.00"/>
            </x14:dxf>
          </x14:cfRule>
          <x14:cfRule type="expression" priority="228" id="{9E0317E1-B87A-41C3-AC87-5EE3AA04D2DE}">
            <xm:f>'FX Card'!$F$1=23</xm:f>
            <x14:dxf>
              <numFmt numFmtId="203" formatCode="#,##0.00\ [$₺-41F]"/>
            </x14:dxf>
          </x14:cfRule>
          <x14:cfRule type="expression" priority="229" id="{F2B90116-6F87-4109-ABED-ED5527135651}">
            <xm:f>'FX Card'!$F$1=22</xm:f>
            <x14:dxf>
              <numFmt numFmtId="177" formatCode="\k\r\ #,##0.00"/>
            </x14:dxf>
          </x14:cfRule>
          <x14:cfRule type="expression" priority="230" id="{5127A1CC-B524-44B7-BD44-46E48B7A576C}">
            <xm:f>'FX Card'!$F$1=21</xm:f>
            <x14:dxf>
              <numFmt numFmtId="212" formatCode="[$ر.س.‏-401]\ #,##0.00_-"/>
            </x14:dxf>
          </x14:cfRule>
          <x14:cfRule type="expression" priority="231" id="{B3F8D22C-8020-449B-A72A-5E21855581F3}">
            <xm:f>'FX Card'!$F$1=20</xm:f>
            <x14:dxf>
              <numFmt numFmtId="185" formatCode="\р\у\б\ #,##0.00"/>
            </x14:dxf>
          </x14:cfRule>
          <x14:cfRule type="expression" priority="232" id="{DAA37F0F-CAC8-4506-9C1A-D1A197451C3A}">
            <xm:f>'FX Card'!$F$1=19</xm:f>
            <x14:dxf>
              <numFmt numFmtId="200" formatCode="\M\X\ &quot;$&quot;\ #,##0.00"/>
            </x14:dxf>
          </x14:cfRule>
          <x14:cfRule type="expression" priority="233" id="{20E5D05B-029E-49F3-AFAB-E5D22CDCF68F}">
            <xm:f>'FX Card'!$F$1=18</xm:f>
            <x14:dxf>
              <numFmt numFmtId="199" formatCode="[$RM-43E]#,##0.00"/>
            </x14:dxf>
          </x14:cfRule>
          <x14:cfRule type="expression" priority="234" id="{6113C5DD-7EAC-43AA-BF6B-42848E239378}">
            <xm:f>'FX Card'!$F$1=17</xm:f>
            <x14:dxf>
              <numFmt numFmtId="202" formatCode="\N\Z\ &quot;$&quot;\ #,##0.00"/>
            </x14:dxf>
          </x14:cfRule>
          <x14:cfRule type="expression" priority="235" id="{1CF09E08-50FF-419C-BF82-6405B8D1D983}">
            <xm:f>'FX Card'!$F$1=16</xm:f>
            <x14:dxf>
              <numFmt numFmtId="177" formatCode="\k\r\ #,##0.00"/>
            </x14:dxf>
          </x14:cfRule>
          <x14:cfRule type="expression" priority="236" id="{5D71F429-D015-4047-BA39-8658A782E15E}">
            <xm:f>'FX Card'!$F$1=15</xm:f>
            <x14:dxf>
              <numFmt numFmtId="183" formatCode="[$₩-412]#,##0.00"/>
            </x14:dxf>
          </x14:cfRule>
          <x14:cfRule type="expression" priority="237" id="{E6A58ADA-6EEF-464B-A789-661E2F8AA9AA}">
            <xm:f>'FX Card'!$F$1=14</xm:f>
            <x14:dxf>
              <numFmt numFmtId="182" formatCode="[$¥-411]#,##0.00"/>
            </x14:dxf>
          </x14:cfRule>
          <x14:cfRule type="expression" priority="238" id="{6FAB9D8A-A8D7-4404-B225-FBE9E457F938}">
            <xm:f>'FX Card'!$F$1=12</xm:f>
            <x14:dxf>
              <numFmt numFmtId="180" formatCode="\R\p\ #,##0.00"/>
            </x14:dxf>
          </x14:cfRule>
          <x14:cfRule type="expression" priority="239" id="{BE0B3CE4-28AA-4384-A352-3284A579D9A6}">
            <xm:f>'FX Card'!$F$1=13</xm:f>
            <x14:dxf>
              <numFmt numFmtId="211" formatCode="[$₹-445]\ #,##0.00"/>
            </x14:dxf>
          </x14:cfRule>
          <x14:cfRule type="expression" priority="240" id="{9CA25E97-2B9E-4C9C-82A7-DF231CDB4003}">
            <xm:f>'FX Card'!$F$1=11</xm:f>
            <x14:dxf>
              <numFmt numFmtId="198" formatCode="\H\K\ &quot;$&quot;\ #,##0.00"/>
            </x14:dxf>
          </x14:cfRule>
          <x14:cfRule type="expression" priority="241" id="{FAFF4AC3-8CAE-4D47-87EC-0C13AC3437B1}">
            <xm:f>'FX Card'!$F$1=10</xm:f>
            <x14:dxf>
              <numFmt numFmtId="179" formatCode="[$£-809]#,##0.00"/>
            </x14:dxf>
          </x14:cfRule>
          <x14:cfRule type="expression" priority="242" id="{75A2E7F7-475B-4C12-96F0-888D8D6CE64D}">
            <xm:f>'FX Card'!$F$1=9</xm:f>
            <x14:dxf>
              <numFmt numFmtId="178" formatCode="[$€-2]\ #,##0.00"/>
            </x14:dxf>
          </x14:cfRule>
          <x14:cfRule type="expression" priority="243" id="{E9887993-4BE2-4FCB-AFF5-0E5A1430FA9F}">
            <xm:f>'FX Card'!$F$1=8</xm:f>
            <x14:dxf>
              <numFmt numFmtId="177" formatCode="\k\r\ #,##0.00"/>
            </x14:dxf>
          </x14:cfRule>
          <x14:cfRule type="expression" priority="244" id="{C1C8452A-0496-4B7C-B72C-9A4A84ADCA62}">
            <xm:f>'FX Card'!$F$1=7</xm:f>
            <x14:dxf>
              <numFmt numFmtId="176" formatCode="[$¥-804]#,##0.00"/>
            </x14:dxf>
          </x14:cfRule>
          <x14:cfRule type="expression" priority="245" id="{8795E4C1-3E49-482F-8106-1A4F5ECCA9C5}">
            <xm:f>'FX Card'!$F$1=6</xm:f>
            <x14:dxf>
              <numFmt numFmtId="175" formatCode="\F\r\ #,##0.00"/>
            </x14:dxf>
          </x14:cfRule>
          <x14:cfRule type="expression" priority="246" id="{44138727-E89D-4CD0-B20F-DB5796EC64EF}">
            <xm:f>'FX Card'!$F$1=5</xm:f>
            <x14:dxf>
              <numFmt numFmtId="174" formatCode="\C\A\ &quot;$&quot;\ #,##0.00"/>
            </x14:dxf>
          </x14:cfRule>
          <x14:cfRule type="expression" priority="247" id="{3E0D8BD3-E9C4-4C03-B917-406380EE5E9A}">
            <xm:f>'FX Card'!$F$1=4</xm:f>
            <x14:dxf>
              <numFmt numFmtId="197" formatCode="\R\ &quot;$&quot;\ #,##0.00"/>
            </x14:dxf>
          </x14:cfRule>
          <x14:cfRule type="expression" priority="248" id="{6B6A7823-C29B-4B41-8DD0-68726276FB31}">
            <xm:f>'FX Card'!$F$1=3</xm:f>
            <x14:dxf>
              <numFmt numFmtId="173" formatCode="\A\U\ &quot;$&quot;\ #,##0.00"/>
            </x14:dxf>
          </x14:cfRule>
          <x14:cfRule type="expression" priority="249" id="{B7CFAB34-4A7B-4BC8-BF3A-D890F54812AE}">
            <xm:f>'FX Card'!$F$1=2</xm:f>
            <x14:dxf>
              <numFmt numFmtId="186" formatCode="\A\R\ &quot;$&quot;#,##0.00"/>
            </x14:dxf>
          </x14:cfRule>
          <x14:cfRule type="expression" priority="250" id="{C58F2502-B05F-49E3-ADAD-2F9A19C5ADFC}">
            <xm:f>'FX Card'!$F$1=1</xm:f>
            <x14:dxf>
              <numFmt numFmtId="170" formatCode="&quot;$&quot;#,##0.00"/>
            </x14:dxf>
          </x14:cfRule>
          <xm:sqref>BC23</xm:sqref>
        </x14:conditionalFormatting>
        <x14:conditionalFormatting xmlns:xm="http://schemas.microsoft.com/office/excel/2006/main">
          <x14:cfRule type="expression" priority="201" id="{F40C7C80-6373-4C06-9070-7FCEF641983A}">
            <xm:f>'FX Card'!$F$1=25</xm:f>
            <x14:dxf>
              <numFmt numFmtId="187" formatCode="\R\ #,##0.00"/>
            </x14:dxf>
          </x14:cfRule>
          <x14:cfRule type="expression" priority="202" id="{B179195C-3C45-427D-8756-7F866F8CDA7A}">
            <xm:f>'FX Card'!$F$1=24</xm:f>
            <x14:dxf>
              <numFmt numFmtId="184" formatCode="\T\W\ &quot;$&quot;\ #,##0.00"/>
            </x14:dxf>
          </x14:cfRule>
          <x14:cfRule type="expression" priority="203" id="{A20330EF-B55A-4070-91CB-15C55191310E}">
            <xm:f>'FX Card'!$F$1=23</xm:f>
            <x14:dxf>
              <numFmt numFmtId="203" formatCode="#,##0.00\ [$₺-41F]"/>
            </x14:dxf>
          </x14:cfRule>
          <x14:cfRule type="expression" priority="204" id="{C089A5BD-30D2-4A3F-80D2-4306400E79E3}">
            <xm:f>'FX Card'!$F$1=22</xm:f>
            <x14:dxf>
              <numFmt numFmtId="177" formatCode="\k\r\ #,##0.00"/>
            </x14:dxf>
          </x14:cfRule>
          <x14:cfRule type="expression" priority="205" id="{607642F0-978D-432D-A107-F97073A8C2B1}">
            <xm:f>'FX Card'!$F$1=21</xm:f>
            <x14:dxf>
              <numFmt numFmtId="212" formatCode="[$ر.س.‏-401]\ #,##0.00_-"/>
            </x14:dxf>
          </x14:cfRule>
          <x14:cfRule type="expression" priority="206" id="{D24C8E1F-FF9A-491D-A206-90E18E7260C9}">
            <xm:f>'FX Card'!$F$1=20</xm:f>
            <x14:dxf>
              <numFmt numFmtId="185" formatCode="\р\у\б\ #,##0.00"/>
            </x14:dxf>
          </x14:cfRule>
          <x14:cfRule type="expression" priority="207" id="{F5A9A99F-0D05-450B-94F6-EBAC4F5DEC2F}">
            <xm:f>'FX Card'!$F$1=19</xm:f>
            <x14:dxf>
              <numFmt numFmtId="200" formatCode="\M\X\ &quot;$&quot;\ #,##0.00"/>
            </x14:dxf>
          </x14:cfRule>
          <x14:cfRule type="expression" priority="208" id="{AA04B3D2-77B3-493B-A9E8-2C6006BD3482}">
            <xm:f>'FX Card'!$F$1=18</xm:f>
            <x14:dxf>
              <numFmt numFmtId="199" formatCode="[$RM-43E]#,##0.00"/>
            </x14:dxf>
          </x14:cfRule>
          <x14:cfRule type="expression" priority="209" id="{86174195-0389-4E08-A8E8-477D32BD4D66}">
            <xm:f>'FX Card'!$F$1=17</xm:f>
            <x14:dxf>
              <numFmt numFmtId="202" formatCode="\N\Z\ &quot;$&quot;\ #,##0.00"/>
            </x14:dxf>
          </x14:cfRule>
          <x14:cfRule type="expression" priority="210" id="{5E788515-2140-4549-A276-93DC998799D2}">
            <xm:f>'FX Card'!$F$1=16</xm:f>
            <x14:dxf>
              <numFmt numFmtId="177" formatCode="\k\r\ #,##0.00"/>
            </x14:dxf>
          </x14:cfRule>
          <x14:cfRule type="expression" priority="211" id="{15F4060F-B965-434F-8FB2-2B80412505C2}">
            <xm:f>'FX Card'!$F$1=15</xm:f>
            <x14:dxf>
              <numFmt numFmtId="183" formatCode="[$₩-412]#,##0.00"/>
            </x14:dxf>
          </x14:cfRule>
          <x14:cfRule type="expression" priority="212" id="{172394F7-7C2D-4494-ADCB-9F5CCC4A9EDB}">
            <xm:f>'FX Card'!$F$1=14</xm:f>
            <x14:dxf>
              <numFmt numFmtId="182" formatCode="[$¥-411]#,##0.00"/>
            </x14:dxf>
          </x14:cfRule>
          <x14:cfRule type="expression" priority="213" id="{3DBC1CA4-E335-475C-84F2-29008402198C}">
            <xm:f>'FX Card'!$F$1=12</xm:f>
            <x14:dxf>
              <numFmt numFmtId="180" formatCode="\R\p\ #,##0.00"/>
            </x14:dxf>
          </x14:cfRule>
          <x14:cfRule type="expression" priority="214" id="{52124025-AFE9-4789-8075-4B389545EFE0}">
            <xm:f>'FX Card'!$F$1=13</xm:f>
            <x14:dxf>
              <numFmt numFmtId="211" formatCode="[$₹-445]\ #,##0.00"/>
            </x14:dxf>
          </x14:cfRule>
          <x14:cfRule type="expression" priority="215" id="{56D46151-F627-4713-9D9E-D9E1F4C75956}">
            <xm:f>'FX Card'!$F$1=11</xm:f>
            <x14:dxf>
              <numFmt numFmtId="198" formatCode="\H\K\ &quot;$&quot;\ #,##0.00"/>
            </x14:dxf>
          </x14:cfRule>
          <x14:cfRule type="expression" priority="216" id="{2DF88D87-5300-43A2-B2D9-846ABDDFEB84}">
            <xm:f>'FX Card'!$F$1=10</xm:f>
            <x14:dxf>
              <numFmt numFmtId="179" formatCode="[$£-809]#,##0.00"/>
            </x14:dxf>
          </x14:cfRule>
          <x14:cfRule type="expression" priority="217" id="{21217BA3-CD04-465A-9216-3AB3D8AC2414}">
            <xm:f>'FX Card'!$F$1=9</xm:f>
            <x14:dxf>
              <numFmt numFmtId="178" formatCode="[$€-2]\ #,##0.00"/>
            </x14:dxf>
          </x14:cfRule>
          <x14:cfRule type="expression" priority="218" id="{6B82590A-0B19-45DE-9595-777B14BD9AEB}">
            <xm:f>'FX Card'!$F$1=8</xm:f>
            <x14:dxf>
              <numFmt numFmtId="177" formatCode="\k\r\ #,##0.00"/>
            </x14:dxf>
          </x14:cfRule>
          <x14:cfRule type="expression" priority="219" id="{9FCD8935-F6A1-4C26-90B1-DF0926682D51}">
            <xm:f>'FX Card'!$F$1=7</xm:f>
            <x14:dxf>
              <numFmt numFmtId="176" formatCode="[$¥-804]#,##0.00"/>
            </x14:dxf>
          </x14:cfRule>
          <x14:cfRule type="expression" priority="220" id="{EFDEF9B7-7D09-40E6-93D9-CC8E4D0D176A}">
            <xm:f>'FX Card'!$F$1=6</xm:f>
            <x14:dxf>
              <numFmt numFmtId="175" formatCode="\F\r\ #,##0.00"/>
            </x14:dxf>
          </x14:cfRule>
          <x14:cfRule type="expression" priority="221" id="{9119AADB-E29B-4880-B14B-B47A0ED8C531}">
            <xm:f>'FX Card'!$F$1=5</xm:f>
            <x14:dxf>
              <numFmt numFmtId="174" formatCode="\C\A\ &quot;$&quot;\ #,##0.00"/>
            </x14:dxf>
          </x14:cfRule>
          <x14:cfRule type="expression" priority="222" id="{FBF30B7F-354E-4645-8979-DB0EC600513B}">
            <xm:f>'FX Card'!$F$1=4</xm:f>
            <x14:dxf>
              <numFmt numFmtId="197" formatCode="\R\ &quot;$&quot;\ #,##0.00"/>
            </x14:dxf>
          </x14:cfRule>
          <x14:cfRule type="expression" priority="223" id="{BB5A7147-0740-4498-808B-6544DE71B1B0}">
            <xm:f>'FX Card'!$F$1=3</xm:f>
            <x14:dxf>
              <numFmt numFmtId="173" formatCode="\A\U\ &quot;$&quot;\ #,##0.00"/>
            </x14:dxf>
          </x14:cfRule>
          <x14:cfRule type="expression" priority="224" id="{1C88C62A-FE7F-4BF8-8B3A-9FD96EDBF31F}">
            <xm:f>'FX Card'!$F$1=2</xm:f>
            <x14:dxf>
              <numFmt numFmtId="186" formatCode="\A\R\ &quot;$&quot;#,##0.00"/>
            </x14:dxf>
          </x14:cfRule>
          <x14:cfRule type="expression" priority="225" id="{3F1AC0D3-17CE-4AE0-8890-3C843449ECA8}">
            <xm:f>'FX Card'!$F$1=1</xm:f>
            <x14:dxf>
              <numFmt numFmtId="170" formatCode="&quot;$&quot;#,##0.00"/>
            </x14:dxf>
          </x14:cfRule>
          <xm:sqref>BC24:BE24</xm:sqref>
        </x14:conditionalFormatting>
        <x14:conditionalFormatting xmlns:xm="http://schemas.microsoft.com/office/excel/2006/main">
          <x14:cfRule type="expression" priority="176" id="{61FCF54E-899A-4575-BDFA-E437F025C292}">
            <xm:f>'FX Card'!$F$1=25</xm:f>
            <x14:dxf>
              <numFmt numFmtId="187" formatCode="\R\ #,##0.00"/>
            </x14:dxf>
          </x14:cfRule>
          <x14:cfRule type="expression" priority="177" id="{2305F4A1-EA8C-4D9E-A036-C049C76B1520}">
            <xm:f>'FX Card'!$F$1=24</xm:f>
            <x14:dxf>
              <numFmt numFmtId="184" formatCode="\T\W\ &quot;$&quot;\ #,##0.00"/>
            </x14:dxf>
          </x14:cfRule>
          <x14:cfRule type="expression" priority="178" id="{292E4959-2138-4FA3-937A-8886CFF0C698}">
            <xm:f>'FX Card'!$F$1=23</xm:f>
            <x14:dxf>
              <numFmt numFmtId="203" formatCode="#,##0.00\ [$₺-41F]"/>
            </x14:dxf>
          </x14:cfRule>
          <x14:cfRule type="expression" priority="179" id="{6853DC4E-B884-49D5-A078-F0AF1D05EDD8}">
            <xm:f>'FX Card'!$F$1=22</xm:f>
            <x14:dxf>
              <numFmt numFmtId="177" formatCode="\k\r\ #,##0.00"/>
            </x14:dxf>
          </x14:cfRule>
          <x14:cfRule type="expression" priority="180" id="{0F92FE22-4EB7-42AE-BDB8-5C236BD63604}">
            <xm:f>'FX Card'!$F$1=21</xm:f>
            <x14:dxf>
              <numFmt numFmtId="212" formatCode="[$ر.س.‏-401]\ #,##0.00_-"/>
            </x14:dxf>
          </x14:cfRule>
          <x14:cfRule type="expression" priority="181" id="{30585B7B-06A4-4158-AC2E-61C0A5ABD339}">
            <xm:f>'FX Card'!$F$1=20</xm:f>
            <x14:dxf>
              <numFmt numFmtId="185" formatCode="\р\у\б\ #,##0.00"/>
            </x14:dxf>
          </x14:cfRule>
          <x14:cfRule type="expression" priority="182" id="{2ABF4904-35AE-4842-B097-5D3E98622F99}">
            <xm:f>'FX Card'!$F$1=19</xm:f>
            <x14:dxf>
              <numFmt numFmtId="200" formatCode="\M\X\ &quot;$&quot;\ #,##0.00"/>
            </x14:dxf>
          </x14:cfRule>
          <x14:cfRule type="expression" priority="183" id="{7FDD96E5-CC68-4C82-A591-4BA58F8B7616}">
            <xm:f>'FX Card'!$F$1=18</xm:f>
            <x14:dxf>
              <numFmt numFmtId="199" formatCode="[$RM-43E]#,##0.00"/>
            </x14:dxf>
          </x14:cfRule>
          <x14:cfRule type="expression" priority="184" id="{8BE84E7F-9D9B-4623-B34E-B1B0FDEF36BE}">
            <xm:f>'FX Card'!$F$1=17</xm:f>
            <x14:dxf>
              <numFmt numFmtId="202" formatCode="\N\Z\ &quot;$&quot;\ #,##0.00"/>
            </x14:dxf>
          </x14:cfRule>
          <x14:cfRule type="expression" priority="185" id="{D0ADAD56-1D32-4AF6-AAAD-3A8AE4E8D51C}">
            <xm:f>'FX Card'!$F$1=16</xm:f>
            <x14:dxf>
              <numFmt numFmtId="177" formatCode="\k\r\ #,##0.00"/>
            </x14:dxf>
          </x14:cfRule>
          <x14:cfRule type="expression" priority="186" id="{FA329734-4DD8-4EC6-890B-747FFD93B1B9}">
            <xm:f>'FX Card'!$F$1=15</xm:f>
            <x14:dxf>
              <numFmt numFmtId="183" formatCode="[$₩-412]#,##0.00"/>
            </x14:dxf>
          </x14:cfRule>
          <x14:cfRule type="expression" priority="187" id="{12D5B1B1-8015-4E92-8630-CC4A57124546}">
            <xm:f>'FX Card'!$F$1=14</xm:f>
            <x14:dxf>
              <numFmt numFmtId="182" formatCode="[$¥-411]#,##0.00"/>
            </x14:dxf>
          </x14:cfRule>
          <x14:cfRule type="expression" priority="188" id="{F74E82A2-F4ED-4E4A-B8AD-6D116A40BDFC}">
            <xm:f>'FX Card'!$F$1=12</xm:f>
            <x14:dxf>
              <numFmt numFmtId="180" formatCode="\R\p\ #,##0.00"/>
            </x14:dxf>
          </x14:cfRule>
          <x14:cfRule type="expression" priority="189" id="{CFF76092-4AEA-4266-87F1-808751D9F6EF}">
            <xm:f>'FX Card'!$F$1=13</xm:f>
            <x14:dxf>
              <numFmt numFmtId="211" formatCode="[$₹-445]\ #,##0.00"/>
            </x14:dxf>
          </x14:cfRule>
          <x14:cfRule type="expression" priority="190" id="{987A2E0C-7B98-4B56-AC13-6D93E7FBBA6E}">
            <xm:f>'FX Card'!$F$1=11</xm:f>
            <x14:dxf>
              <numFmt numFmtId="198" formatCode="\H\K\ &quot;$&quot;\ #,##0.00"/>
            </x14:dxf>
          </x14:cfRule>
          <x14:cfRule type="expression" priority="191" id="{B643693D-6A6F-4DD8-9633-8349B3152FAD}">
            <xm:f>'FX Card'!$F$1=10</xm:f>
            <x14:dxf>
              <numFmt numFmtId="179" formatCode="[$£-809]#,##0.00"/>
            </x14:dxf>
          </x14:cfRule>
          <x14:cfRule type="expression" priority="192" id="{66554EF6-5103-4FE3-9D96-54BC61FE9507}">
            <xm:f>'FX Card'!$F$1=9</xm:f>
            <x14:dxf>
              <numFmt numFmtId="178" formatCode="[$€-2]\ #,##0.00"/>
            </x14:dxf>
          </x14:cfRule>
          <x14:cfRule type="expression" priority="193" id="{4E038C5D-FC45-4F37-902F-19968AD51C21}">
            <xm:f>'FX Card'!$F$1=8</xm:f>
            <x14:dxf>
              <numFmt numFmtId="177" formatCode="\k\r\ #,##0.00"/>
            </x14:dxf>
          </x14:cfRule>
          <x14:cfRule type="expression" priority="194" id="{62A9E7A7-EC07-4D93-A5A3-26CFB1543E64}">
            <xm:f>'FX Card'!$F$1=7</xm:f>
            <x14:dxf>
              <numFmt numFmtId="176" formatCode="[$¥-804]#,##0.00"/>
            </x14:dxf>
          </x14:cfRule>
          <x14:cfRule type="expression" priority="195" id="{8D58279E-9F97-4EAF-B40B-6A944F5A1D01}">
            <xm:f>'FX Card'!$F$1=6</xm:f>
            <x14:dxf>
              <numFmt numFmtId="175" formatCode="\F\r\ #,##0.00"/>
            </x14:dxf>
          </x14:cfRule>
          <x14:cfRule type="expression" priority="196" id="{754F07CB-6F38-41AB-9CC4-E2482EE2CC63}">
            <xm:f>'FX Card'!$F$1=5</xm:f>
            <x14:dxf>
              <numFmt numFmtId="174" formatCode="\C\A\ &quot;$&quot;\ #,##0.00"/>
            </x14:dxf>
          </x14:cfRule>
          <x14:cfRule type="expression" priority="197" id="{5F287B32-9017-4BF1-BED1-FC6BB7F521E2}">
            <xm:f>'FX Card'!$F$1=4</xm:f>
            <x14:dxf>
              <numFmt numFmtId="197" formatCode="\R\ &quot;$&quot;\ #,##0.00"/>
            </x14:dxf>
          </x14:cfRule>
          <x14:cfRule type="expression" priority="198" id="{CBBE4D1F-6C70-4B82-9F37-87C961E7DDA7}">
            <xm:f>'FX Card'!$F$1=3</xm:f>
            <x14:dxf>
              <numFmt numFmtId="173" formatCode="\A\U\ &quot;$&quot;\ #,##0.00"/>
            </x14:dxf>
          </x14:cfRule>
          <x14:cfRule type="expression" priority="199" id="{CF2472BA-5ADC-444F-BD6C-20AA6CF9D93A}">
            <xm:f>'FX Card'!$F$1=2</xm:f>
            <x14:dxf>
              <numFmt numFmtId="186" formatCode="\A\R\ &quot;$&quot;#,##0.00"/>
            </x14:dxf>
          </x14:cfRule>
          <x14:cfRule type="expression" priority="200" id="{28FA3ACA-85A5-4C92-8D34-A8E618E1AEEB}">
            <xm:f>'FX Card'!$F$1=1</xm:f>
            <x14:dxf>
              <numFmt numFmtId="170" formatCode="&quot;$&quot;#,##0.00"/>
            </x14:dxf>
          </x14:cfRule>
          <xm:sqref>AY19</xm:sqref>
        </x14:conditionalFormatting>
        <x14:conditionalFormatting xmlns:xm="http://schemas.microsoft.com/office/excel/2006/main">
          <x14:cfRule type="expression" priority="126" id="{87C9EAF2-B63A-46DE-A9C6-625F57181838}">
            <xm:f>'FX Card'!$F$1=25</xm:f>
            <x14:dxf>
              <numFmt numFmtId="187" formatCode="\R\ #,##0.00"/>
            </x14:dxf>
          </x14:cfRule>
          <x14:cfRule type="expression" priority="127" id="{CE577D77-7957-4B19-BBD6-DAFDFCCAA4A7}">
            <xm:f>'FX Card'!$F$1=24</xm:f>
            <x14:dxf>
              <numFmt numFmtId="184" formatCode="\T\W\ &quot;$&quot;\ #,##0.00"/>
            </x14:dxf>
          </x14:cfRule>
          <x14:cfRule type="expression" priority="128" id="{9B12D726-AA0E-43A5-AE6B-B8A18AA65EEF}">
            <xm:f>'FX Card'!$F$1=23</xm:f>
            <x14:dxf>
              <numFmt numFmtId="203" formatCode="#,##0.00\ [$₺-41F]"/>
            </x14:dxf>
          </x14:cfRule>
          <x14:cfRule type="expression" priority="129" id="{0DCF6A5E-9E5F-4531-9992-B128F2FC659D}">
            <xm:f>'FX Card'!$F$1=22</xm:f>
            <x14:dxf>
              <numFmt numFmtId="177" formatCode="\k\r\ #,##0.00"/>
            </x14:dxf>
          </x14:cfRule>
          <x14:cfRule type="expression" priority="130" id="{215BC6B2-BD9A-4F24-A5E5-6403E9AFC714}">
            <xm:f>'FX Card'!$F$1=21</xm:f>
            <x14:dxf>
              <numFmt numFmtId="212" formatCode="[$ر.س.‏-401]\ #,##0.00_-"/>
            </x14:dxf>
          </x14:cfRule>
          <x14:cfRule type="expression" priority="131" id="{02D2B310-5860-4D6E-998C-5CCFB89FA3D2}">
            <xm:f>'FX Card'!$F$1=20</xm:f>
            <x14:dxf>
              <numFmt numFmtId="185" formatCode="\р\у\б\ #,##0.00"/>
            </x14:dxf>
          </x14:cfRule>
          <x14:cfRule type="expression" priority="132" id="{7A204821-62D5-480D-8CA2-F66C3C596F48}">
            <xm:f>'FX Card'!$F$1=19</xm:f>
            <x14:dxf>
              <numFmt numFmtId="200" formatCode="\M\X\ &quot;$&quot;\ #,##0.00"/>
            </x14:dxf>
          </x14:cfRule>
          <x14:cfRule type="expression" priority="133" id="{14AFA47D-6C2E-4E31-AE39-E1E5DE43D845}">
            <xm:f>'FX Card'!$F$1=18</xm:f>
            <x14:dxf>
              <numFmt numFmtId="199" formatCode="[$RM-43E]#,##0.00"/>
            </x14:dxf>
          </x14:cfRule>
          <x14:cfRule type="expression" priority="134" id="{73B13EDF-A221-4472-B14E-A1EA77609368}">
            <xm:f>'FX Card'!$F$1=17</xm:f>
            <x14:dxf>
              <numFmt numFmtId="202" formatCode="\N\Z\ &quot;$&quot;\ #,##0.00"/>
            </x14:dxf>
          </x14:cfRule>
          <x14:cfRule type="expression" priority="135" id="{B6E0B0B2-67EC-4283-B0CD-D63F57CE0128}">
            <xm:f>'FX Card'!$F$1=16</xm:f>
            <x14:dxf>
              <numFmt numFmtId="177" formatCode="\k\r\ #,##0.00"/>
            </x14:dxf>
          </x14:cfRule>
          <x14:cfRule type="expression" priority="136" id="{EFA2BF6F-BDD6-4967-AA55-1ABE552281E9}">
            <xm:f>'FX Card'!$F$1=15</xm:f>
            <x14:dxf>
              <numFmt numFmtId="183" formatCode="[$₩-412]#,##0.00"/>
            </x14:dxf>
          </x14:cfRule>
          <x14:cfRule type="expression" priority="137" id="{1946B5CA-F046-472F-9B08-10ECFD83CEF2}">
            <xm:f>'FX Card'!$F$1=14</xm:f>
            <x14:dxf>
              <numFmt numFmtId="182" formatCode="[$¥-411]#,##0.00"/>
            </x14:dxf>
          </x14:cfRule>
          <x14:cfRule type="expression" priority="138" id="{6E862352-90C2-48CE-8C8F-BABAADFE3464}">
            <xm:f>'FX Card'!$F$1=12</xm:f>
            <x14:dxf>
              <numFmt numFmtId="180" formatCode="\R\p\ #,##0.00"/>
            </x14:dxf>
          </x14:cfRule>
          <x14:cfRule type="expression" priority="139" id="{37CBC148-966C-43E6-A527-34E88CF47928}">
            <xm:f>'FX Card'!$F$1=13</xm:f>
            <x14:dxf>
              <numFmt numFmtId="211" formatCode="[$₹-445]\ #,##0.00"/>
            </x14:dxf>
          </x14:cfRule>
          <x14:cfRule type="expression" priority="140" id="{B9FBBEFC-C836-4AC0-9CBB-5A4D1EB71A66}">
            <xm:f>'FX Card'!$F$1=11</xm:f>
            <x14:dxf>
              <numFmt numFmtId="198" formatCode="\H\K\ &quot;$&quot;\ #,##0.00"/>
            </x14:dxf>
          </x14:cfRule>
          <x14:cfRule type="expression" priority="141" id="{9E0AC350-FA24-4FE4-9EED-887B4B8191EE}">
            <xm:f>'FX Card'!$F$1=10</xm:f>
            <x14:dxf>
              <numFmt numFmtId="179" formatCode="[$£-809]#,##0.00"/>
            </x14:dxf>
          </x14:cfRule>
          <x14:cfRule type="expression" priority="142" id="{8EF23FE3-8B35-48BC-BEDC-E48CA99114A3}">
            <xm:f>'FX Card'!$F$1=9</xm:f>
            <x14:dxf>
              <numFmt numFmtId="178" formatCode="[$€-2]\ #,##0.00"/>
            </x14:dxf>
          </x14:cfRule>
          <x14:cfRule type="expression" priority="143" id="{186A5F09-6EEA-49A4-8529-7952D3135FED}">
            <xm:f>'FX Card'!$F$1=8</xm:f>
            <x14:dxf>
              <numFmt numFmtId="177" formatCode="\k\r\ #,##0.00"/>
            </x14:dxf>
          </x14:cfRule>
          <x14:cfRule type="expression" priority="144" id="{7DDA2D59-741B-492D-BEF2-213908B94A53}">
            <xm:f>'FX Card'!$F$1=7</xm:f>
            <x14:dxf>
              <numFmt numFmtId="176" formatCode="[$¥-804]#,##0.00"/>
            </x14:dxf>
          </x14:cfRule>
          <x14:cfRule type="expression" priority="145" id="{63387B07-8707-4B8F-A4CA-F1F8F85BCF1B}">
            <xm:f>'FX Card'!$F$1=6</xm:f>
            <x14:dxf>
              <numFmt numFmtId="175" formatCode="\F\r\ #,##0.00"/>
            </x14:dxf>
          </x14:cfRule>
          <x14:cfRule type="expression" priority="146" id="{4A4D3880-A622-4785-B2B5-24E1849E576E}">
            <xm:f>'FX Card'!$F$1=5</xm:f>
            <x14:dxf>
              <numFmt numFmtId="174" formatCode="\C\A\ &quot;$&quot;\ #,##0.00"/>
            </x14:dxf>
          </x14:cfRule>
          <x14:cfRule type="expression" priority="147" id="{7FEE31C7-9C62-44AA-B33D-37EECEDEB98F}">
            <xm:f>'FX Card'!$F$1=4</xm:f>
            <x14:dxf>
              <numFmt numFmtId="197" formatCode="\R\ &quot;$&quot;\ #,##0.00"/>
            </x14:dxf>
          </x14:cfRule>
          <x14:cfRule type="expression" priority="148" id="{211BFE4F-3E14-43A1-A5AF-C5D949F8B099}">
            <xm:f>'FX Card'!$F$1=3</xm:f>
            <x14:dxf>
              <numFmt numFmtId="173" formatCode="\A\U\ &quot;$&quot;\ #,##0.00"/>
            </x14:dxf>
          </x14:cfRule>
          <x14:cfRule type="expression" priority="149" id="{0E16EBBB-5A5D-48FE-841B-D9D82E309906}">
            <xm:f>'FX Card'!$F$1=2</xm:f>
            <x14:dxf>
              <numFmt numFmtId="186" formatCode="\A\R\ &quot;$&quot;#,##0.00"/>
            </x14:dxf>
          </x14:cfRule>
          <x14:cfRule type="expression" priority="150" id="{21866A96-5EE1-4FA0-86B6-681655DF26B8}">
            <xm:f>'FX Card'!$F$1=1</xm:f>
            <x14:dxf>
              <numFmt numFmtId="170"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7" formatCode="\R\ #,##0.00"/>
            </x14:dxf>
          </x14:cfRule>
          <x14:cfRule type="expression" priority="102" id="{5A42448D-B9E8-4D63-A023-75A0FD98388C}">
            <xm:f>'FX Card'!$F$1=24</xm:f>
            <x14:dxf>
              <numFmt numFmtId="184" formatCode="\T\W\ &quot;$&quot;\ #,##0.00"/>
            </x14:dxf>
          </x14:cfRule>
          <x14:cfRule type="expression" priority="103" id="{ECA82E18-12F5-4EA0-BDC1-10D010A3FA8C}">
            <xm:f>'FX Card'!$F$1=23</xm:f>
            <x14:dxf>
              <numFmt numFmtId="203" formatCode="#,##0.00\ [$₺-41F]"/>
            </x14:dxf>
          </x14:cfRule>
          <x14:cfRule type="expression" priority="104" id="{7129E60F-D6C5-437E-954F-0D771AC456E5}">
            <xm:f>'FX Card'!$F$1=22</xm:f>
            <x14:dxf>
              <numFmt numFmtId="177" formatCode="\k\r\ #,##0.00"/>
            </x14:dxf>
          </x14:cfRule>
          <x14:cfRule type="expression" priority="105" id="{752E238B-C1C3-483B-98E1-6A1D0F0C03A2}">
            <xm:f>'FX Card'!$F$1=21</xm:f>
            <x14:dxf>
              <numFmt numFmtId="212" formatCode="[$ر.س.‏-401]\ #,##0.00_-"/>
            </x14:dxf>
          </x14:cfRule>
          <x14:cfRule type="expression" priority="106" id="{3069727C-2F8E-4513-8ACD-76D45BCFDCA8}">
            <xm:f>'FX Card'!$F$1=20</xm:f>
            <x14:dxf>
              <numFmt numFmtId="185" formatCode="\р\у\б\ #,##0.00"/>
            </x14:dxf>
          </x14:cfRule>
          <x14:cfRule type="expression" priority="107" id="{F6738D54-62C0-4DC0-AAD8-8D81736AA6EB}">
            <xm:f>'FX Card'!$F$1=19</xm:f>
            <x14:dxf>
              <numFmt numFmtId="200" formatCode="\M\X\ &quot;$&quot;\ #,##0.00"/>
            </x14:dxf>
          </x14:cfRule>
          <x14:cfRule type="expression" priority="108" id="{F62FBD1E-BDE4-49E3-80EC-47D9BC93F3B3}">
            <xm:f>'FX Card'!$F$1=18</xm:f>
            <x14:dxf>
              <numFmt numFmtId="199" formatCode="[$RM-43E]#,##0.00"/>
            </x14:dxf>
          </x14:cfRule>
          <x14:cfRule type="expression" priority="109" id="{05F230AE-7943-4174-8330-7C6403D86627}">
            <xm:f>'FX Card'!$F$1=17</xm:f>
            <x14:dxf>
              <numFmt numFmtId="202" formatCode="\N\Z\ &quot;$&quot;\ #,##0.00"/>
            </x14:dxf>
          </x14:cfRule>
          <x14:cfRule type="expression" priority="110" id="{7D21C2D8-41FB-4BDC-AA76-87332D5651C3}">
            <xm:f>'FX Card'!$F$1=16</xm:f>
            <x14:dxf>
              <numFmt numFmtId="177" formatCode="\k\r\ #,##0.00"/>
            </x14:dxf>
          </x14:cfRule>
          <x14:cfRule type="expression" priority="111" id="{3EF70532-D758-41CE-AA5C-EA05DA5FBE5D}">
            <xm:f>'FX Card'!$F$1=15</xm:f>
            <x14:dxf>
              <numFmt numFmtId="183" formatCode="[$₩-412]#,##0.00"/>
            </x14:dxf>
          </x14:cfRule>
          <x14:cfRule type="expression" priority="112" id="{DD743E1F-9A11-4F8E-94BC-C1193E1BC0B0}">
            <xm:f>'FX Card'!$F$1=14</xm:f>
            <x14:dxf>
              <numFmt numFmtId="182" formatCode="[$¥-411]#,##0.00"/>
            </x14:dxf>
          </x14:cfRule>
          <x14:cfRule type="expression" priority="113" id="{0408F8DC-5A51-47FE-A738-929102219436}">
            <xm:f>'FX Card'!$F$1=12</xm:f>
            <x14:dxf>
              <numFmt numFmtId="180" formatCode="\R\p\ #,##0.00"/>
            </x14:dxf>
          </x14:cfRule>
          <x14:cfRule type="expression" priority="114" id="{02E60626-A141-4F55-8F4B-541625BD5368}">
            <xm:f>'FX Card'!$F$1=13</xm:f>
            <x14:dxf>
              <numFmt numFmtId="211" formatCode="[$₹-445]\ #,##0.00"/>
            </x14:dxf>
          </x14:cfRule>
          <x14:cfRule type="expression" priority="115" id="{5E79E9E1-C277-4DBE-A65F-B0D032BAD4DA}">
            <xm:f>'FX Card'!$F$1=11</xm:f>
            <x14:dxf>
              <numFmt numFmtId="198" formatCode="\H\K\ &quot;$&quot;\ #,##0.00"/>
            </x14:dxf>
          </x14:cfRule>
          <x14:cfRule type="expression" priority="116" id="{24550250-4AE8-4097-9D15-A2A7ED58E3CA}">
            <xm:f>'FX Card'!$F$1=10</xm:f>
            <x14:dxf>
              <numFmt numFmtId="179" formatCode="[$£-809]#,##0.00"/>
            </x14:dxf>
          </x14:cfRule>
          <x14:cfRule type="expression" priority="117" id="{AC0076C8-B986-4F5E-B2CE-2AA6F84B4A34}">
            <xm:f>'FX Card'!$F$1=9</xm:f>
            <x14:dxf>
              <numFmt numFmtId="178" formatCode="[$€-2]\ #,##0.00"/>
            </x14:dxf>
          </x14:cfRule>
          <x14:cfRule type="expression" priority="118" id="{A5CDC637-E712-4FF3-BF01-AFAA8618321F}">
            <xm:f>'FX Card'!$F$1=8</xm:f>
            <x14:dxf>
              <numFmt numFmtId="177" formatCode="\k\r\ #,##0.00"/>
            </x14:dxf>
          </x14:cfRule>
          <x14:cfRule type="expression" priority="119" id="{CC47C92F-7CBF-4B37-8A35-0F0D8C273F3D}">
            <xm:f>'FX Card'!$F$1=7</xm:f>
            <x14:dxf>
              <numFmt numFmtId="176" formatCode="[$¥-804]#,##0.00"/>
            </x14:dxf>
          </x14:cfRule>
          <x14:cfRule type="expression" priority="120" id="{4BB3563B-76C9-4E6D-AF72-59F27677F84F}">
            <xm:f>'FX Card'!$F$1=6</xm:f>
            <x14:dxf>
              <numFmt numFmtId="175" formatCode="\F\r\ #,##0.00"/>
            </x14:dxf>
          </x14:cfRule>
          <x14:cfRule type="expression" priority="121" id="{BF6013AB-9757-4548-A33E-D85C38AA3262}">
            <xm:f>'FX Card'!$F$1=5</xm:f>
            <x14:dxf>
              <numFmt numFmtId="174" formatCode="\C\A\ &quot;$&quot;\ #,##0.00"/>
            </x14:dxf>
          </x14:cfRule>
          <x14:cfRule type="expression" priority="122" id="{AE0BABF3-040C-493C-8938-46191E78BA1B}">
            <xm:f>'FX Card'!$F$1=4</xm:f>
            <x14:dxf>
              <numFmt numFmtId="197" formatCode="\R\ &quot;$&quot;\ #,##0.00"/>
            </x14:dxf>
          </x14:cfRule>
          <x14:cfRule type="expression" priority="123" id="{18859884-342E-4BDD-8EDE-9F0FAF5AD47A}">
            <xm:f>'FX Card'!$F$1=3</xm:f>
            <x14:dxf>
              <numFmt numFmtId="173" formatCode="\A\U\ &quot;$&quot;\ #,##0.00"/>
            </x14:dxf>
          </x14:cfRule>
          <x14:cfRule type="expression" priority="124" id="{00EC60F4-59F1-4366-9AFA-A98DB0BBBFE2}">
            <xm:f>'FX Card'!$F$1=2</xm:f>
            <x14:dxf>
              <numFmt numFmtId="186" formatCode="\A\R\ &quot;$&quot;#,##0.00"/>
            </x14:dxf>
          </x14:cfRule>
          <x14:cfRule type="expression" priority="125" id="{B7EFF52C-5588-4B49-AD7A-B29DB4FD5791}">
            <xm:f>'FX Card'!$F$1=1</xm:f>
            <x14:dxf>
              <numFmt numFmtId="170" formatCode="&quot;$&quot;#,##0.00"/>
            </x14:dxf>
          </x14:cfRule>
          <xm:sqref>AY21</xm:sqref>
        </x14:conditionalFormatting>
        <x14:conditionalFormatting xmlns:xm="http://schemas.microsoft.com/office/excel/2006/main">
          <x14:cfRule type="expression" priority="51" id="{FEA14BE3-6532-44C9-A91E-825EF850F678}">
            <xm:f>'FX Card'!$F$1=25</xm:f>
            <x14:dxf>
              <numFmt numFmtId="187" formatCode="\R\ #,##0.00"/>
            </x14:dxf>
          </x14:cfRule>
          <x14:cfRule type="expression" priority="52" id="{A0AD0634-AD49-4183-9EFF-8383BEE788E8}">
            <xm:f>'FX Card'!$F$1=24</xm:f>
            <x14:dxf>
              <numFmt numFmtId="184" formatCode="\T\W\ &quot;$&quot;\ #,##0.00"/>
            </x14:dxf>
          </x14:cfRule>
          <x14:cfRule type="expression" priority="53" id="{5DF076BE-485D-4BEF-A6B4-6000E8789895}">
            <xm:f>'FX Card'!$F$1=23</xm:f>
            <x14:dxf>
              <numFmt numFmtId="203" formatCode="#,##0.00\ [$₺-41F]"/>
            </x14:dxf>
          </x14:cfRule>
          <x14:cfRule type="expression" priority="54" id="{F1A1121A-005E-4B1F-A984-1F0C760B43D9}">
            <xm:f>'FX Card'!$F$1=22</xm:f>
            <x14:dxf>
              <numFmt numFmtId="177" formatCode="\k\r\ #,##0.00"/>
            </x14:dxf>
          </x14:cfRule>
          <x14:cfRule type="expression" priority="55" id="{AA2B9C89-92C4-4E32-8ECA-26659747DC0A}">
            <xm:f>'FX Card'!$F$1=21</xm:f>
            <x14:dxf>
              <numFmt numFmtId="212" formatCode="[$ر.س.‏-401]\ #,##0.00_-"/>
            </x14:dxf>
          </x14:cfRule>
          <x14:cfRule type="expression" priority="56" id="{BC9C6B71-F0D2-4724-AEF7-078849625BE7}">
            <xm:f>'FX Card'!$F$1=20</xm:f>
            <x14:dxf>
              <numFmt numFmtId="185" formatCode="\р\у\б\ #,##0.00"/>
            </x14:dxf>
          </x14:cfRule>
          <x14:cfRule type="expression" priority="57" id="{04F5D6BA-B22F-450D-8E54-A18A241AA105}">
            <xm:f>'FX Card'!$F$1=19</xm:f>
            <x14:dxf>
              <numFmt numFmtId="200" formatCode="\M\X\ &quot;$&quot;\ #,##0.00"/>
            </x14:dxf>
          </x14:cfRule>
          <x14:cfRule type="expression" priority="58" id="{893C8B6D-7C82-4C0D-907F-59ECBA449F68}">
            <xm:f>'FX Card'!$F$1=18</xm:f>
            <x14:dxf>
              <numFmt numFmtId="199" formatCode="[$RM-43E]#,##0.00"/>
            </x14:dxf>
          </x14:cfRule>
          <x14:cfRule type="expression" priority="59" id="{BE3FAFC7-A02E-4AA5-B595-0E570D34065B}">
            <xm:f>'FX Card'!$F$1=17</xm:f>
            <x14:dxf>
              <numFmt numFmtId="202" formatCode="\N\Z\ &quot;$&quot;\ #,##0.00"/>
            </x14:dxf>
          </x14:cfRule>
          <x14:cfRule type="expression" priority="60" id="{693118CA-76EF-435D-AE4D-1E41200A7389}">
            <xm:f>'FX Card'!$F$1=16</xm:f>
            <x14:dxf>
              <numFmt numFmtId="177" formatCode="\k\r\ #,##0.00"/>
            </x14:dxf>
          </x14:cfRule>
          <x14:cfRule type="expression" priority="61" id="{CB165CE6-6E59-4C00-BEEE-3A9FC64884DA}">
            <xm:f>'FX Card'!$F$1=15</xm:f>
            <x14:dxf>
              <numFmt numFmtId="183" formatCode="[$₩-412]#,##0.00"/>
            </x14:dxf>
          </x14:cfRule>
          <x14:cfRule type="expression" priority="62" id="{B6C83DB2-3156-4B94-95C8-0FED589FEE90}">
            <xm:f>'FX Card'!$F$1=14</xm:f>
            <x14:dxf>
              <numFmt numFmtId="182" formatCode="[$¥-411]#,##0.00"/>
            </x14:dxf>
          </x14:cfRule>
          <x14:cfRule type="expression" priority="63" id="{BC65CB8A-FF67-4CE4-8050-38707DA35C43}">
            <xm:f>'FX Card'!$F$1=12</xm:f>
            <x14:dxf>
              <numFmt numFmtId="180" formatCode="\R\p\ #,##0.00"/>
            </x14:dxf>
          </x14:cfRule>
          <x14:cfRule type="expression" priority="64" id="{8EC91A56-0A23-495D-99C2-DB6FEF40DD54}">
            <xm:f>'FX Card'!$F$1=13</xm:f>
            <x14:dxf>
              <numFmt numFmtId="211" formatCode="[$₹-445]\ #,##0.00"/>
            </x14:dxf>
          </x14:cfRule>
          <x14:cfRule type="expression" priority="65" id="{04F2BEAA-B61C-4C1A-8B99-0DBFDE2AD185}">
            <xm:f>'FX Card'!$F$1=11</xm:f>
            <x14:dxf>
              <numFmt numFmtId="198" formatCode="\H\K\ &quot;$&quot;\ #,##0.00"/>
            </x14:dxf>
          </x14:cfRule>
          <x14:cfRule type="expression" priority="66" id="{BFBD6FFF-06CE-4B32-8C91-3B2858AF89A3}">
            <xm:f>'FX Card'!$F$1=10</xm:f>
            <x14:dxf>
              <numFmt numFmtId="179" formatCode="[$£-809]#,##0.00"/>
            </x14:dxf>
          </x14:cfRule>
          <x14:cfRule type="expression" priority="67" id="{0A28E0FB-50A9-4AEE-961B-221E27362BF6}">
            <xm:f>'FX Card'!$F$1=9</xm:f>
            <x14:dxf>
              <numFmt numFmtId="178" formatCode="[$€-2]\ #,##0.00"/>
            </x14:dxf>
          </x14:cfRule>
          <x14:cfRule type="expression" priority="68" id="{7772744E-E31F-4421-B67E-3BE542158C85}">
            <xm:f>'FX Card'!$F$1=8</xm:f>
            <x14:dxf>
              <numFmt numFmtId="177" formatCode="\k\r\ #,##0.00"/>
            </x14:dxf>
          </x14:cfRule>
          <x14:cfRule type="expression" priority="69" id="{E2F5F2A5-E4FB-4DA7-B39E-B1994F2F315C}">
            <xm:f>'FX Card'!$F$1=7</xm:f>
            <x14:dxf>
              <numFmt numFmtId="176" formatCode="[$¥-804]#,##0.00"/>
            </x14:dxf>
          </x14:cfRule>
          <x14:cfRule type="expression" priority="70" id="{F7E0E061-6769-4288-A9B4-0B73ED5DB519}">
            <xm:f>'FX Card'!$F$1=6</xm:f>
            <x14:dxf>
              <numFmt numFmtId="175" formatCode="\F\r\ #,##0.00"/>
            </x14:dxf>
          </x14:cfRule>
          <x14:cfRule type="expression" priority="71" id="{3FA6F243-64D0-4B57-8A07-874654475C40}">
            <xm:f>'FX Card'!$F$1=5</xm:f>
            <x14:dxf>
              <numFmt numFmtId="174" formatCode="\C\A\ &quot;$&quot;\ #,##0.00"/>
            </x14:dxf>
          </x14:cfRule>
          <x14:cfRule type="expression" priority="72" id="{89951D2B-D809-4359-AAAC-4363094B5F05}">
            <xm:f>'FX Card'!$F$1=4</xm:f>
            <x14:dxf>
              <numFmt numFmtId="197" formatCode="\R\ &quot;$&quot;\ #,##0.00"/>
            </x14:dxf>
          </x14:cfRule>
          <x14:cfRule type="expression" priority="73" id="{E617E602-EFD0-4240-9A7B-B5EFC77487FB}">
            <xm:f>'FX Card'!$F$1=3</xm:f>
            <x14:dxf>
              <numFmt numFmtId="173" formatCode="\A\U\ &quot;$&quot;\ #,##0.00"/>
            </x14:dxf>
          </x14:cfRule>
          <x14:cfRule type="expression" priority="74" id="{10539F6B-C5ED-4746-85B6-DC77DBBD1080}">
            <xm:f>'FX Card'!$F$1=2</xm:f>
            <x14:dxf>
              <numFmt numFmtId="186" formatCode="\A\R\ &quot;$&quot;#,##0.00"/>
            </x14:dxf>
          </x14:cfRule>
          <x14:cfRule type="expression" priority="75" id="{8D33A0A9-E4F0-4B1F-8C8B-29FC50C8763B}">
            <xm:f>'FX Card'!$F$1=1</xm:f>
            <x14:dxf>
              <numFmt numFmtId="170" formatCode="&quot;$&quot;#,##0.00"/>
            </x14:dxf>
          </x14:cfRule>
          <xm:sqref>BC19:BE19</xm:sqref>
        </x14:conditionalFormatting>
        <x14:conditionalFormatting xmlns:xm="http://schemas.microsoft.com/office/excel/2006/main">
          <x14:cfRule type="expression" priority="26" id="{19BFF433-E4ED-4FCF-8738-6D962BE49492}">
            <xm:f>'FX Card'!$F$1=25</xm:f>
            <x14:dxf>
              <numFmt numFmtId="187" formatCode="\R\ #,##0.00"/>
            </x14:dxf>
          </x14:cfRule>
          <x14:cfRule type="expression" priority="27" id="{D401B77A-4CC9-421D-8CBF-695C712ECB63}">
            <xm:f>'FX Card'!$F$1=24</xm:f>
            <x14:dxf>
              <numFmt numFmtId="184" formatCode="\T\W\ &quot;$&quot;\ #,##0.00"/>
            </x14:dxf>
          </x14:cfRule>
          <x14:cfRule type="expression" priority="28" id="{1BFDEB64-32B6-4155-8851-17D53998D61C}">
            <xm:f>'FX Card'!$F$1=23</xm:f>
            <x14:dxf>
              <numFmt numFmtId="203" formatCode="#,##0.00\ [$₺-41F]"/>
            </x14:dxf>
          </x14:cfRule>
          <x14:cfRule type="expression" priority="29" id="{A8C02D88-D50E-4478-8643-8C8EEF9BBCF2}">
            <xm:f>'FX Card'!$F$1=22</xm:f>
            <x14:dxf>
              <numFmt numFmtId="177" formatCode="\k\r\ #,##0.00"/>
            </x14:dxf>
          </x14:cfRule>
          <x14:cfRule type="expression" priority="30" id="{D7900CF6-5B90-446F-9F90-12E0E7BAF864}">
            <xm:f>'FX Card'!$F$1=21</xm:f>
            <x14:dxf>
              <numFmt numFmtId="212" formatCode="[$ر.س.‏-401]\ #,##0.00_-"/>
            </x14:dxf>
          </x14:cfRule>
          <x14:cfRule type="expression" priority="31" id="{64DE5E1D-5B22-4638-BF7A-3C59749945A9}">
            <xm:f>'FX Card'!$F$1=20</xm:f>
            <x14:dxf>
              <numFmt numFmtId="185" formatCode="\р\у\б\ #,##0.00"/>
            </x14:dxf>
          </x14:cfRule>
          <x14:cfRule type="expression" priority="32" id="{7200ED9A-2071-49E9-8B42-D04687211B1F}">
            <xm:f>'FX Card'!$F$1=19</xm:f>
            <x14:dxf>
              <numFmt numFmtId="200" formatCode="\M\X\ &quot;$&quot;\ #,##0.00"/>
            </x14:dxf>
          </x14:cfRule>
          <x14:cfRule type="expression" priority="33" id="{A89A70EF-2385-46D3-986D-F2F4B3EBE8B9}">
            <xm:f>'FX Card'!$F$1=18</xm:f>
            <x14:dxf>
              <numFmt numFmtId="199" formatCode="[$RM-43E]#,##0.00"/>
            </x14:dxf>
          </x14:cfRule>
          <x14:cfRule type="expression" priority="34" id="{8AA710BD-FB16-4F6E-BF85-222581FD44CC}">
            <xm:f>'FX Card'!$F$1=17</xm:f>
            <x14:dxf>
              <numFmt numFmtId="202" formatCode="\N\Z\ &quot;$&quot;\ #,##0.00"/>
            </x14:dxf>
          </x14:cfRule>
          <x14:cfRule type="expression" priority="35" id="{76F3F1E2-47F6-445F-81FE-235A6E7E74D4}">
            <xm:f>'FX Card'!$F$1=16</xm:f>
            <x14:dxf>
              <numFmt numFmtId="177" formatCode="\k\r\ #,##0.00"/>
            </x14:dxf>
          </x14:cfRule>
          <x14:cfRule type="expression" priority="36" id="{9D9FE4BC-03D7-43AD-AE12-8262E72A56F5}">
            <xm:f>'FX Card'!$F$1=15</xm:f>
            <x14:dxf>
              <numFmt numFmtId="183" formatCode="[$₩-412]#,##0.00"/>
            </x14:dxf>
          </x14:cfRule>
          <x14:cfRule type="expression" priority="37" id="{B9964B97-7F03-4920-A6B8-4815EB997333}">
            <xm:f>'FX Card'!$F$1=14</xm:f>
            <x14:dxf>
              <numFmt numFmtId="182" formatCode="[$¥-411]#,##0.00"/>
            </x14:dxf>
          </x14:cfRule>
          <x14:cfRule type="expression" priority="38" id="{A28C9D5A-C202-4DC0-ADCD-41395FA21108}">
            <xm:f>'FX Card'!$F$1=12</xm:f>
            <x14:dxf>
              <numFmt numFmtId="180" formatCode="\R\p\ #,##0.00"/>
            </x14:dxf>
          </x14:cfRule>
          <x14:cfRule type="expression" priority="39" id="{ADCE12D4-4A08-4D79-A7DF-01303DE08C64}">
            <xm:f>'FX Card'!$F$1=13</xm:f>
            <x14:dxf>
              <numFmt numFmtId="211" formatCode="[$₹-445]\ #,##0.00"/>
            </x14:dxf>
          </x14:cfRule>
          <x14:cfRule type="expression" priority="40" id="{C6CA64A8-E464-428A-A8B7-3DBB6D127173}">
            <xm:f>'FX Card'!$F$1=11</xm:f>
            <x14:dxf>
              <numFmt numFmtId="198" formatCode="\H\K\ &quot;$&quot;\ #,##0.00"/>
            </x14:dxf>
          </x14:cfRule>
          <x14:cfRule type="expression" priority="41" id="{E81110FA-2547-4E15-86A5-8AE5E1DA626B}">
            <xm:f>'FX Card'!$F$1=10</xm:f>
            <x14:dxf>
              <numFmt numFmtId="179" formatCode="[$£-809]#,##0.00"/>
            </x14:dxf>
          </x14:cfRule>
          <x14:cfRule type="expression" priority="42" id="{812BB9F7-909B-4174-A702-3CA551CA7C3F}">
            <xm:f>'FX Card'!$F$1=9</xm:f>
            <x14:dxf>
              <numFmt numFmtId="178" formatCode="[$€-2]\ #,##0.00"/>
            </x14:dxf>
          </x14:cfRule>
          <x14:cfRule type="expression" priority="43" id="{E71AE46D-09ED-4586-965C-3E0B420214B8}">
            <xm:f>'FX Card'!$F$1=8</xm:f>
            <x14:dxf>
              <numFmt numFmtId="177" formatCode="\k\r\ #,##0.00"/>
            </x14:dxf>
          </x14:cfRule>
          <x14:cfRule type="expression" priority="44" id="{E51306B3-287D-42A9-BEE3-67391E6714E9}">
            <xm:f>'FX Card'!$F$1=7</xm:f>
            <x14:dxf>
              <numFmt numFmtId="176" formatCode="[$¥-804]#,##0.00"/>
            </x14:dxf>
          </x14:cfRule>
          <x14:cfRule type="expression" priority="45" id="{15555BD5-5420-485E-8906-A00761B0FD20}">
            <xm:f>'FX Card'!$F$1=6</xm:f>
            <x14:dxf>
              <numFmt numFmtId="175" formatCode="\F\r\ #,##0.00"/>
            </x14:dxf>
          </x14:cfRule>
          <x14:cfRule type="expression" priority="46" id="{352C5743-5CB6-4A47-A502-C3665DE8F622}">
            <xm:f>'FX Card'!$F$1=5</xm:f>
            <x14:dxf>
              <numFmt numFmtId="174" formatCode="\C\A\ &quot;$&quot;\ #,##0.00"/>
            </x14:dxf>
          </x14:cfRule>
          <x14:cfRule type="expression" priority="47" id="{D7149569-E163-49E9-9B32-19BA1A513D14}">
            <xm:f>'FX Card'!$F$1=4</xm:f>
            <x14:dxf>
              <numFmt numFmtId="197" formatCode="\R\ &quot;$&quot;\ #,##0.00"/>
            </x14:dxf>
          </x14:cfRule>
          <x14:cfRule type="expression" priority="48" id="{878C379C-B787-462F-AF43-A72EB84E46FA}">
            <xm:f>'FX Card'!$F$1=3</xm:f>
            <x14:dxf>
              <numFmt numFmtId="173" formatCode="\A\U\ &quot;$&quot;\ #,##0.00"/>
            </x14:dxf>
          </x14:cfRule>
          <x14:cfRule type="expression" priority="49" id="{932EBE11-32AB-4710-AB2A-088E299EEBAE}">
            <xm:f>'FX Card'!$F$1=2</xm:f>
            <x14:dxf>
              <numFmt numFmtId="186" formatCode="\A\R\ &quot;$&quot;#,##0.00"/>
            </x14:dxf>
          </x14:cfRule>
          <x14:cfRule type="expression" priority="50" id="{B0D83FA7-5364-4F5F-8317-ADA402D4D7AE}">
            <xm:f>'FX Card'!$F$1=1</xm:f>
            <x14:dxf>
              <numFmt numFmtId="170" formatCode="&quot;$&quot;#,##0.00"/>
            </x14:dxf>
          </x14:cfRule>
          <xm:sqref>BC22:BE22</xm:sqref>
        </x14:conditionalFormatting>
        <x14:conditionalFormatting xmlns:xm="http://schemas.microsoft.com/office/excel/2006/main">
          <x14:cfRule type="expression" priority="1" id="{5D098530-311B-4642-90B6-74A43303C610}">
            <xm:f>'FX Card'!$F$1=25</xm:f>
            <x14:dxf>
              <numFmt numFmtId="187" formatCode="\R\ #,##0.00"/>
            </x14:dxf>
          </x14:cfRule>
          <x14:cfRule type="expression" priority="2" id="{A69B7BEB-2BBE-4E13-9178-14B37B5E6105}">
            <xm:f>'FX Card'!$F$1=24</xm:f>
            <x14:dxf>
              <numFmt numFmtId="184" formatCode="\T\W\ &quot;$&quot;\ #,##0.00"/>
            </x14:dxf>
          </x14:cfRule>
          <x14:cfRule type="expression" priority="3" id="{8CABC5E8-7242-4681-B8DF-FD9C8FBD7907}">
            <xm:f>'FX Card'!$F$1=23</xm:f>
            <x14:dxf>
              <numFmt numFmtId="203" formatCode="#,##0.00\ [$₺-41F]"/>
            </x14:dxf>
          </x14:cfRule>
          <x14:cfRule type="expression" priority="4" id="{44A7C70B-F1F2-4F5C-A4CD-04B197E19B3B}">
            <xm:f>'FX Card'!$F$1=22</xm:f>
            <x14:dxf>
              <numFmt numFmtId="177" formatCode="\k\r\ #,##0.00"/>
            </x14:dxf>
          </x14:cfRule>
          <x14:cfRule type="expression" priority="5" id="{41BCF6E1-6AFF-4BAA-8D67-424EE34C8509}">
            <xm:f>'FX Card'!$F$1=21</xm:f>
            <x14:dxf>
              <numFmt numFmtId="212" formatCode="[$ر.س.‏-401]\ #,##0.00_-"/>
            </x14:dxf>
          </x14:cfRule>
          <x14:cfRule type="expression" priority="6" id="{032A6D6C-2424-4672-A7D9-8043C138126F}">
            <xm:f>'FX Card'!$F$1=20</xm:f>
            <x14:dxf>
              <numFmt numFmtId="185" formatCode="\р\у\б\ #,##0.00"/>
            </x14:dxf>
          </x14:cfRule>
          <x14:cfRule type="expression" priority="7" id="{5C2F9868-3490-45DE-A781-BD344E704E4C}">
            <xm:f>'FX Card'!$F$1=19</xm:f>
            <x14:dxf>
              <numFmt numFmtId="200" formatCode="\M\X\ &quot;$&quot;\ #,##0.00"/>
            </x14:dxf>
          </x14:cfRule>
          <x14:cfRule type="expression" priority="8" id="{975CDDD5-69A4-427D-B372-8B0743795F56}">
            <xm:f>'FX Card'!$F$1=18</xm:f>
            <x14:dxf>
              <numFmt numFmtId="199" formatCode="[$RM-43E]#,##0.00"/>
            </x14:dxf>
          </x14:cfRule>
          <x14:cfRule type="expression" priority="9" id="{26CCF1A6-CEB7-4B3B-9C32-14D5ECF10733}">
            <xm:f>'FX Card'!$F$1=17</xm:f>
            <x14:dxf>
              <numFmt numFmtId="202" formatCode="\N\Z\ &quot;$&quot;\ #,##0.00"/>
            </x14:dxf>
          </x14:cfRule>
          <x14:cfRule type="expression" priority="10" id="{28B17F3C-EFAE-479F-902A-8D28F87362CA}">
            <xm:f>'FX Card'!$F$1=16</xm:f>
            <x14:dxf>
              <numFmt numFmtId="177" formatCode="\k\r\ #,##0.00"/>
            </x14:dxf>
          </x14:cfRule>
          <x14:cfRule type="expression" priority="11" id="{594D9472-495A-44A6-8656-757E1F9A54AD}">
            <xm:f>'FX Card'!$F$1=15</xm:f>
            <x14:dxf>
              <numFmt numFmtId="183" formatCode="[$₩-412]#,##0.00"/>
            </x14:dxf>
          </x14:cfRule>
          <x14:cfRule type="expression" priority="12" id="{4BE44BCE-B5FC-4941-A8B1-7AD91BCF0D69}">
            <xm:f>'FX Card'!$F$1=14</xm:f>
            <x14:dxf>
              <numFmt numFmtId="182" formatCode="[$¥-411]#,##0.00"/>
            </x14:dxf>
          </x14:cfRule>
          <x14:cfRule type="expression" priority="13" id="{F724F48C-54F4-44EA-A240-32E6EE30E959}">
            <xm:f>'FX Card'!$F$1=12</xm:f>
            <x14:dxf>
              <numFmt numFmtId="180" formatCode="\R\p\ #,##0.00"/>
            </x14:dxf>
          </x14:cfRule>
          <x14:cfRule type="expression" priority="14" id="{5342947F-4EC4-41FF-9674-38BA98F0D9A3}">
            <xm:f>'FX Card'!$F$1=13</xm:f>
            <x14:dxf>
              <numFmt numFmtId="211" formatCode="[$₹-445]\ #,##0.00"/>
            </x14:dxf>
          </x14:cfRule>
          <x14:cfRule type="expression" priority="15" id="{0FC6AABE-3139-4B6B-9A33-0BB5779ED3A5}">
            <xm:f>'FX Card'!$F$1=11</xm:f>
            <x14:dxf>
              <numFmt numFmtId="198" formatCode="\H\K\ &quot;$&quot;\ #,##0.00"/>
            </x14:dxf>
          </x14:cfRule>
          <x14:cfRule type="expression" priority="16" id="{9660E3AE-2D47-4AA3-93D7-EF0C71C723E2}">
            <xm:f>'FX Card'!$F$1=10</xm:f>
            <x14:dxf>
              <numFmt numFmtId="179" formatCode="[$£-809]#,##0.00"/>
            </x14:dxf>
          </x14:cfRule>
          <x14:cfRule type="expression" priority="17" id="{CF082EF9-04D3-4893-8313-E275FD541D40}">
            <xm:f>'FX Card'!$F$1=9</xm:f>
            <x14:dxf>
              <numFmt numFmtId="178" formatCode="[$€-2]\ #,##0.00"/>
            </x14:dxf>
          </x14:cfRule>
          <x14:cfRule type="expression" priority="18" id="{50D5EDCD-0174-4DA4-A4E0-330AD6810D5B}">
            <xm:f>'FX Card'!$F$1=8</xm:f>
            <x14:dxf>
              <numFmt numFmtId="177" formatCode="\k\r\ #,##0.00"/>
            </x14:dxf>
          </x14:cfRule>
          <x14:cfRule type="expression" priority="19" id="{88CCF378-53F4-4814-9442-9C52C99D8757}">
            <xm:f>'FX Card'!$F$1=7</xm:f>
            <x14:dxf>
              <numFmt numFmtId="176" formatCode="[$¥-804]#,##0.00"/>
            </x14:dxf>
          </x14:cfRule>
          <x14:cfRule type="expression" priority="20" id="{F6687E0B-B3E9-432F-B86A-FA652497B2E1}">
            <xm:f>'FX Card'!$F$1=6</xm:f>
            <x14:dxf>
              <numFmt numFmtId="175" formatCode="\F\r\ #,##0.00"/>
            </x14:dxf>
          </x14:cfRule>
          <x14:cfRule type="expression" priority="21" id="{073B4E45-8FF4-423B-92B4-DE27CD9CD2E3}">
            <xm:f>'FX Card'!$F$1=5</xm:f>
            <x14:dxf>
              <numFmt numFmtId="174" formatCode="\C\A\ &quot;$&quot;\ #,##0.00"/>
            </x14:dxf>
          </x14:cfRule>
          <x14:cfRule type="expression" priority="22" id="{B2915A91-22B4-4297-A742-AE85D18E3D31}">
            <xm:f>'FX Card'!$F$1=4</xm:f>
            <x14:dxf>
              <numFmt numFmtId="197" formatCode="\R\ &quot;$&quot;\ #,##0.00"/>
            </x14:dxf>
          </x14:cfRule>
          <x14:cfRule type="expression" priority="23" id="{D6792A4A-DD81-4DF7-A2FF-CB4B4F08A5DC}">
            <xm:f>'FX Card'!$F$1=3</xm:f>
            <x14:dxf>
              <numFmt numFmtId="173" formatCode="\A\U\ &quot;$&quot;\ #,##0.00"/>
            </x14:dxf>
          </x14:cfRule>
          <x14:cfRule type="expression" priority="24" id="{4CA40C48-28A1-48A3-BDB0-1E54A6970E96}">
            <xm:f>'FX Card'!$F$1=2</xm:f>
            <x14:dxf>
              <numFmt numFmtId="186" formatCode="\A\R\ &quot;$&quot;#,##0.00"/>
            </x14:dxf>
          </x14:cfRule>
          <x14:cfRule type="expression" priority="25" id="{4F7FB460-0AFA-4F4E-9306-6BC5E201AF69}">
            <xm:f>'FX Card'!$F$1=1</xm:f>
            <x14:dxf>
              <numFmt numFmtId="170"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39" t="s">
        <v>4441</v>
      </c>
      <c r="F756" s="1539"/>
      <c r="G756" s="1539" t="s">
        <v>4442</v>
      </c>
      <c r="H756" s="1539"/>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7.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75">
      <c r="A774" s="563" t="s">
        <v>1236</v>
      </c>
      <c r="B774" s="563"/>
      <c r="C774" s="563"/>
      <c r="D774" s="1034"/>
      <c r="E774" s="1053"/>
      <c r="F774" s="1059" t="s">
        <v>373</v>
      </c>
      <c r="G774" s="1059"/>
      <c r="H774" s="1030"/>
      <c r="I774" s="1030"/>
      <c r="J774" s="1048" t="s">
        <v>408</v>
      </c>
      <c r="K774" s="753"/>
      <c r="AC774" s="243" t="s">
        <v>295</v>
      </c>
      <c r="AD774" s="244"/>
      <c r="AE774" s="244"/>
      <c r="AF774" s="1530" t="s">
        <v>369</v>
      </c>
      <c r="AG774" s="1530"/>
      <c r="AH774" s="1530"/>
      <c r="AI774" s="1530"/>
      <c r="AJ774" s="245"/>
      <c r="AK774" s="244"/>
      <c r="AM774" s="1535" t="s">
        <v>373</v>
      </c>
      <c r="AN774" s="1535"/>
      <c r="AO774" s="494"/>
      <c r="AP774" s="494"/>
      <c r="AQ774" s="1536" t="s">
        <v>408</v>
      </c>
      <c r="AR774" s="1536"/>
    </row>
    <row r="775" spans="1:53" ht="17.25">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1</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0.09</v>
      </c>
      <c r="T777" s="38">
        <f t="shared" ref="T777:T785" si="296">IF(S777="Not Available", "Not Available", S777*A777)</f>
        <v>66.959999999999994</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1</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0.18</v>
      </c>
      <c r="T778" s="38">
        <f t="shared" si="296"/>
        <v>133.91999999999999</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5">
      <c r="A779" s="250">
        <f>'Pricing Calculator'!AN24</f>
        <v>25</v>
      </c>
      <c r="B779" s="340">
        <f>'Pricing Calculator'!AJ24</f>
        <v>3</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1.08</v>
      </c>
      <c r="T779" s="38">
        <f t="shared" si="296"/>
        <v>27</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5">
      <c r="A780" s="250">
        <f>'Pricing Calculator'!AN26</f>
        <v>744</v>
      </c>
      <c r="B780" s="340">
        <f>'Pricing Calculator'!AJ26</f>
        <v>1</v>
      </c>
      <c r="C780" s="251" t="str">
        <f>'Pricing Calculator'!J26</f>
        <v>A3 Large (4 cores, 7GB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0.36</v>
      </c>
      <c r="O780" s="572">
        <f t="shared" si="288"/>
        <v>0.24</v>
      </c>
      <c r="P780" s="572">
        <f t="shared" si="289"/>
        <v>0.29599999999999999</v>
      </c>
      <c r="Q780">
        <f t="shared" si="290"/>
        <v>0.17599999999999999</v>
      </c>
      <c r="R780">
        <f t="shared" si="295"/>
        <v>0.36</v>
      </c>
      <c r="S780" s="778">
        <f>IF(R780=(999999*8), "Not Available", R780*B780)</f>
        <v>0.36</v>
      </c>
      <c r="T780" s="38">
        <f t="shared" si="296"/>
        <v>267.83999999999997</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1.71</v>
      </c>
      <c r="T786" s="329">
        <f>IF(T776="Not Available", "Not Available", SUM(T776:T785))</f>
        <v>495.71999999999997</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1</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1</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1</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1</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25</v>
      </c>
      <c r="B791" s="241">
        <f>'Pricing Calculator'!AJ24</f>
        <v>3</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25</v>
      </c>
      <c r="B792" s="241">
        <f>'Pricing Calculator'!AJ24</f>
        <v>3</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1</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7.5">
      <c r="A825" s="12" t="s">
        <v>3521</v>
      </c>
    </row>
    <row r="826" spans="1:15" ht="18.75"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7.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29"/>
      <c r="Y838" s="1529"/>
      <c r="Z838" s="1529"/>
      <c r="AA838" s="1529"/>
      <c r="AB838" s="152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7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7" t="s">
        <v>369</v>
      </c>
      <c r="AS851" s="1537"/>
      <c r="AT851" s="1537"/>
      <c r="AU851" s="1537"/>
      <c r="AV851" s="1537"/>
      <c r="AW851" s="1537"/>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7.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7.5">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5">
      <c r="A878" s="91"/>
      <c r="B878" s="91" t="s">
        <v>629</v>
      </c>
      <c r="C878" s="91" t="s">
        <v>91</v>
      </c>
      <c r="D878" s="91" t="s">
        <v>25</v>
      </c>
      <c r="E878" s="91" t="s">
        <v>1381</v>
      </c>
      <c r="F878" s="2" t="s">
        <v>2</v>
      </c>
      <c r="G878" s="1066" t="s">
        <v>3154</v>
      </c>
      <c r="H878" s="1066"/>
      <c r="I878" s="1066"/>
      <c r="J878" s="1066"/>
      <c r="AU878" s="160"/>
      <c r="AV878" s="160"/>
      <c r="AW878" s="160"/>
    </row>
    <row r="879" spans="1:49" ht="16.5">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5">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5">
      <c r="A882" s="163"/>
      <c r="E882" s="1053"/>
    </row>
    <row r="883" spans="1:17" ht="16.5">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5" outlineLevel="1">
      <c r="A886" s="3"/>
      <c r="E886" s="1053"/>
    </row>
    <row r="887" spans="1:17" ht="37.5" outlineLevel="1">
      <c r="A887" s="12"/>
      <c r="E887" s="1055">
        <f>IF(D879="Not Available", "Not Available", SUM(E879:E885))</f>
        <v>0</v>
      </c>
    </row>
    <row r="888" spans="1:17" ht="37.5"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7.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33" t="s">
        <v>57</v>
      </c>
      <c r="L897" s="1533"/>
      <c r="M897" s="108"/>
      <c r="N897" s="1533" t="s">
        <v>53</v>
      </c>
      <c r="O897" s="1533"/>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t="str">
        <f>P172</f>
        <v/>
      </c>
      <c r="H911" s="1026"/>
    </row>
    <row r="912" spans="2:15" outlineLevel="1">
      <c r="E912" s="1080">
        <f>SUM(D908:D911)</f>
        <v>0</v>
      </c>
      <c r="F912" s="1081"/>
      <c r="G912" s="1026"/>
      <c r="H912" s="1026"/>
      <c r="O912" s="911"/>
    </row>
    <row r="913" spans="2:27" ht="26.25" customHeight="1" outlineLevel="1">
      <c r="F913" s="1026"/>
      <c r="G913" s="1026"/>
      <c r="H913" s="1026"/>
      <c r="O913" s="911"/>
      <c r="P913" s="1542" t="s">
        <v>682</v>
      </c>
      <c r="Q913" s="1542"/>
      <c r="R913" s="1542"/>
      <c r="S913" s="1542"/>
      <c r="T913" s="1542"/>
      <c r="U913" s="1542"/>
      <c r="V913" s="1542"/>
      <c r="W913" s="1542"/>
      <c r="X913" s="1542"/>
      <c r="Y913" s="1542"/>
      <c r="Z913" s="1542"/>
      <c r="AA913" s="1542"/>
    </row>
    <row r="914" spans="2:27" ht="26.25" customHeight="1" outlineLevel="1">
      <c r="B914" s="41" t="s">
        <v>52</v>
      </c>
      <c r="C914" s="41"/>
      <c r="E914" s="1082">
        <f>IF(E908="Not Available", "Not Available", E912)</f>
        <v>0</v>
      </c>
      <c r="F914" s="1026"/>
      <c r="G914" s="1026"/>
      <c r="H914" s="1026"/>
      <c r="O914" s="911"/>
      <c r="P914" s="1542"/>
      <c r="Q914" s="1542"/>
      <c r="R914" s="1542"/>
      <c r="S914" s="1542"/>
      <c r="T914" s="1542"/>
      <c r="U914" s="1542"/>
      <c r="V914" s="1542"/>
      <c r="W914" s="1542"/>
      <c r="X914" s="1542"/>
      <c r="Y914" s="1542"/>
      <c r="Z914" s="1542"/>
      <c r="AA914" s="1542"/>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41" t="s">
        <v>57</v>
      </c>
      <c r="J917" s="1541"/>
      <c r="K917" s="316"/>
      <c r="L917" s="1533" t="s">
        <v>53</v>
      </c>
      <c r="M917" s="1533"/>
      <c r="P917" s="918"/>
      <c r="Q917" s="29"/>
      <c r="R917" s="29"/>
      <c r="S917" s="29"/>
      <c r="T917" s="29"/>
      <c r="U917" s="29"/>
      <c r="V917" s="29"/>
      <c r="W917" s="1533" t="s">
        <v>57</v>
      </c>
      <c r="X917" s="1533"/>
      <c r="Y917" s="493"/>
      <c r="Z917" s="1533" t="s">
        <v>53</v>
      </c>
      <c r="AA917" s="1533"/>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600</v>
      </c>
      <c r="D928" s="1079">
        <f>IF(AND(C928&gt;I919,C928&lt;=J919),C928*C919,IF(AND(C928&gt;I920,C928&lt;=J920),D919+(C920*(C928-J919)),IF(AND(C928&gt;I921,C928&lt;=J921),D920+(C921*(C928-J920)),IF(AND(C928&gt;I922,C928&lt;=J922),D921+(C922*(C928-J921)),IF(AND(C928&gt;I923,C928&lt;=J923),D922+(C923*(C928-J922)),IF(C928&gt;=J923,"Contact Us",0))))))</f>
        <v>57</v>
      </c>
      <c r="E928" s="568">
        <f>IF(C919="Not Available", "Not Available", D928)</f>
        <v>57</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2100</v>
      </c>
      <c r="D929" s="1079">
        <f>IF(AND(C929&gt;I919,C929&lt;=J919),C929*E919,IF(AND(C929&gt;I920,C929&lt;=J920),F919+(E920*(C929-J919)),IF(AND(C929&gt;I921,C929&lt;=J921),F920+(E921*(C929-J920)),IF(AND(C929&gt;I922,C929&lt;=J922),F921+(E922*(C929-J921)),IF(AND(C929&gt;I923,C929&lt;=J923),F922+(E923*(C929-J922)),IF(C929&gt;J923,"Contact Us",0))))))</f>
        <v>105</v>
      </c>
      <c r="E929" s="568">
        <f>IF(E919="Not Available", "Not Available", D929)</f>
        <v>105</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162</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162</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41" t="s">
        <v>57</v>
      </c>
      <c r="J940" s="1541"/>
      <c r="K940" s="316"/>
      <c r="L940" s="1533" t="s">
        <v>53</v>
      </c>
      <c r="M940" s="1533"/>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t="str">
        <f>+P221</f>
        <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100000000</v>
      </c>
      <c r="G969" s="1079">
        <f>ROUNDUP(F969/E969,0)</f>
        <v>1000</v>
      </c>
      <c r="H969" s="1091">
        <f>IF(D969="Not Available", "Not Available", G969*D969)</f>
        <v>3.6</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165.6</v>
      </c>
      <c r="F972" s="1062"/>
      <c r="G972" s="1093"/>
      <c r="H972" s="1094"/>
      <c r="I972" s="1056"/>
      <c r="J972" s="1056"/>
      <c r="O972" s="922"/>
      <c r="P972" s="922"/>
    </row>
    <row r="973" spans="1:16" outlineLevel="1">
      <c r="O973" s="911"/>
    </row>
    <row r="974" spans="1:16" ht="37.5" outlineLevel="1">
      <c r="A974" s="264" t="s">
        <v>571</v>
      </c>
      <c r="O974" s="911"/>
    </row>
    <row r="975" spans="1:16" outlineLevel="1">
      <c r="H975" s="1095" t="s">
        <v>415</v>
      </c>
      <c r="I975" s="1068"/>
      <c r="J975" s="1068"/>
      <c r="K975" s="263"/>
      <c r="L975" s="263"/>
      <c r="M975" s="263"/>
      <c r="N975" s="263"/>
      <c r="O975" s="937"/>
    </row>
    <row r="976" spans="1:16" ht="18.7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7.5" outlineLevel="1">
      <c r="A990" s="12" t="s">
        <v>69</v>
      </c>
      <c r="C990" s="33"/>
      <c r="O990" s="911"/>
    </row>
    <row r="991" spans="1:15" ht="18.75"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8.25"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25" outlineLevel="1">
      <c r="A1001" s="33"/>
      <c r="B1001" s="39" t="s">
        <v>11</v>
      </c>
      <c r="C1001" s="1"/>
      <c r="D1001" s="1540" t="s">
        <v>97</v>
      </c>
      <c r="E1001" s="1540"/>
      <c r="F1001" s="1540"/>
      <c r="G1001" s="1540"/>
      <c r="H1001" s="1540"/>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10</v>
      </c>
      <c r="E1010" s="1028"/>
      <c r="F1010" s="163"/>
      <c r="L1010" t="s">
        <v>42</v>
      </c>
      <c r="N1010" s="26">
        <f>ROUNDUP('Pricing Calculator'!N522,)</f>
        <v>10</v>
      </c>
      <c r="O1010" s="911"/>
      <c r="P1010" s="925"/>
      <c r="V1010" t="s">
        <v>42</v>
      </c>
      <c r="X1010" s="26">
        <f>ROUNDUP('Pricing Calculator'!N522,)</f>
        <v>10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0.43499999999999994</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0.69000000000000006</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0.90500000000000003</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0.43499999999999994</v>
      </c>
      <c r="N1012">
        <f>IF(O1004="Not Available", "Not Available", N1011)</f>
        <v>0.69000000000000006</v>
      </c>
      <c r="X1012">
        <f>IF(Y1004="Not Available", "Not Available", X1011)</f>
        <v>0.90500000000000003</v>
      </c>
    </row>
    <row r="1013" spans="1:53" outlineLevel="1">
      <c r="B1013" s="267" t="s">
        <v>4438</v>
      </c>
      <c r="C1013" s="267"/>
      <c r="D1013" s="1103">
        <f>IF(AND('Rate Card'!M23=1), 'Control Panel'!D1012, IF(AND('Rate Card'!M23=2), N1012, IF('Rate Card'!M23=3, X1012, 0)))</f>
        <v>0.43499999999999994</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7.5"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1</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0</v>
      </c>
      <c r="D1025" s="1067">
        <f>IF(E296=999999, "Not Available", N296)</f>
        <v>29</v>
      </c>
      <c r="E1025" s="1055">
        <f>C1025*D1025</f>
        <v>0</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0</v>
      </c>
      <c r="O1030" s="911"/>
    </row>
    <row r="1031" spans="1:15" outlineLevel="1">
      <c r="O1031" s="911"/>
    </row>
    <row r="1032" spans="1:15" outlineLevel="1">
      <c r="O1032" s="911"/>
    </row>
    <row r="1033" spans="1:15" outlineLevel="1">
      <c r="O1033" s="911"/>
    </row>
    <row r="1034" spans="1:15" ht="37.5" outlineLevel="1">
      <c r="A1034" s="12" t="s">
        <v>1009</v>
      </c>
      <c r="B1034" s="33"/>
      <c r="O1034" s="911"/>
    </row>
    <row r="1035" spans="1:15" ht="21" outlineLevel="1">
      <c r="B1035" s="39" t="s">
        <v>967</v>
      </c>
      <c r="C1035" s="2"/>
      <c r="D1035" s="2" t="s">
        <v>25</v>
      </c>
      <c r="E1035" s="2" t="s">
        <v>2</v>
      </c>
      <c r="F1035" s="2" t="s">
        <v>3154</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75" outlineLevel="1">
      <c r="A1052" s="243"/>
      <c r="B1052" s="563" t="s">
        <v>1236</v>
      </c>
      <c r="C1052" s="563"/>
      <c r="D1052" s="1034"/>
      <c r="F1052" s="1539" t="s">
        <v>373</v>
      </c>
      <c r="G1052" s="1539"/>
      <c r="L1052" s="753" t="s">
        <v>1012</v>
      </c>
      <c r="M1052" s="753"/>
    </row>
    <row r="1053" spans="1:25" ht="16.5"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5" outlineLevel="1">
      <c r="A1065" s="33"/>
      <c r="B1065" s="94" t="s">
        <v>80</v>
      </c>
      <c r="C1065" s="89">
        <f>N324</f>
        <v>0.1</v>
      </c>
      <c r="D1065" s="1063">
        <v>100</v>
      </c>
      <c r="E1065" s="1090"/>
      <c r="F1065" s="1064"/>
      <c r="H1065" s="1037" t="str">
        <f>IF(D1067&gt;0, O324, "")</f>
        <v/>
      </c>
      <c r="I1065" s="1037" t="str">
        <f>+P324</f>
        <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3537</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7.5" outlineLevel="1">
      <c r="A1079" s="12" t="s">
        <v>76</v>
      </c>
      <c r="B1079" s="85"/>
      <c r="O1079" s="911"/>
    </row>
    <row r="1080" spans="1:15" ht="16.5" outlineLevel="1">
      <c r="A1080" s="85"/>
      <c r="B1080" s="85"/>
      <c r="C1080" s="45"/>
      <c r="O1080" s="911"/>
    </row>
    <row r="1081" spans="1:15" ht="21" outlineLevel="1">
      <c r="A1081" s="85"/>
      <c r="B1081" s="39" t="s">
        <v>3538</v>
      </c>
      <c r="C1081" s="1"/>
      <c r="D1081" s="1532" t="s">
        <v>97</v>
      </c>
      <c r="E1081" s="1532"/>
      <c r="F1081" s="1532"/>
      <c r="G1081" s="1532"/>
      <c r="H1081" s="1532"/>
      <c r="O1081" s="911"/>
    </row>
    <row r="1082" spans="1:15" ht="16.5" outlineLevel="1">
      <c r="A1082" s="85"/>
      <c r="B1082" s="1"/>
      <c r="C1082" s="2" t="s">
        <v>55</v>
      </c>
      <c r="D1082" s="2" t="s">
        <v>56</v>
      </c>
      <c r="E1082" s="564" t="s">
        <v>32</v>
      </c>
      <c r="F1082" s="2" t="s">
        <v>31</v>
      </c>
      <c r="G1082" s="2" t="s">
        <v>10</v>
      </c>
      <c r="H1082" s="2" t="s">
        <v>41</v>
      </c>
      <c r="I1082" s="2" t="s">
        <v>2</v>
      </c>
      <c r="J1082" s="2" t="s">
        <v>3154</v>
      </c>
      <c r="O1082" s="911"/>
    </row>
    <row r="1083" spans="1:15" ht="16.5" outlineLevel="1">
      <c r="A1083" s="85"/>
      <c r="B1083" t="s">
        <v>1338</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5" outlineLevel="1">
      <c r="B1094" s="248" t="s">
        <v>1325</v>
      </c>
      <c r="C1094" s="270"/>
      <c r="D1094" s="1106">
        <f>'Pricing Calculator'!R650</f>
        <v>0</v>
      </c>
      <c r="H1094" s="1108" t="s">
        <v>1326</v>
      </c>
      <c r="I1094" s="1106">
        <f>'Pricing Calculator'!R652</f>
        <v>0</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1379</v>
      </c>
      <c r="C1107" s="249"/>
      <c r="D1107" s="1062">
        <f>'Pricing Calculator'!AJ650</f>
        <v>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5"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3529</v>
      </c>
      <c r="F1138" s="39" t="s">
        <v>3154</v>
      </c>
      <c r="O1138" s="911"/>
    </row>
    <row r="1139" spans="2:15" ht="16.5" outlineLevel="1">
      <c r="B1139" s="248" t="s">
        <v>1220</v>
      </c>
      <c r="C1139" s="270"/>
      <c r="D1139" s="1115">
        <f>'Pricing Calculator'!AJ658</f>
        <v>0</v>
      </c>
      <c r="O1139" s="911"/>
    </row>
    <row r="1140" spans="2:15" ht="16.5" outlineLevel="1">
      <c r="B1140" s="244" t="s">
        <v>1221</v>
      </c>
      <c r="C1140" s="270"/>
      <c r="D1140" s="1115">
        <f>'Pricing Calculator'!AJ660</f>
        <v>0</v>
      </c>
      <c r="O1140" s="911"/>
    </row>
    <row r="1141" spans="2:15" ht="16.5" outlineLevel="1">
      <c r="B1141" s="244" t="s">
        <v>122</v>
      </c>
      <c r="C1141" s="270"/>
      <c r="D1141" s="1053">
        <f>IF(E342=999999, "Not Available", N342)</f>
        <v>0.99</v>
      </c>
      <c r="E1141" s="1014" t="str">
        <f>IF(D1139&gt;0, O342, "")</f>
        <v/>
      </c>
      <c r="F1141" s="1037" t="str">
        <f>P342</f>
        <v/>
      </c>
      <c r="O1141" s="911"/>
    </row>
    <row r="1142" spans="2:15" ht="16.5" outlineLevel="1">
      <c r="B1142" s="244" t="s">
        <v>1121</v>
      </c>
      <c r="C1142" s="270"/>
      <c r="D1142" s="1053">
        <f>IF(D1141="Not Available", "Not Available", D1141*D1140*D1139)</f>
        <v>0</v>
      </c>
      <c r="O1142" s="911"/>
    </row>
    <row r="1143" spans="2:15" ht="16.5" outlineLevel="1">
      <c r="B1143" s="244"/>
      <c r="C1143" s="270"/>
      <c r="O1143" s="911"/>
    </row>
    <row r="1144" spans="2:15" ht="21" outlineLevel="1">
      <c r="B1144" s="248" t="s">
        <v>1222</v>
      </c>
      <c r="C1144" s="270"/>
      <c r="D1144" s="1115">
        <f>'Pricing Calculator'!R664</f>
        <v>0</v>
      </c>
      <c r="E1144" s="39" t="s">
        <v>3529</v>
      </c>
      <c r="F1144" s="39" t="s">
        <v>3154</v>
      </c>
      <c r="O1144" s="911"/>
    </row>
    <row r="1145" spans="2:15" ht="16.5" outlineLevel="1">
      <c r="B1145" s="244" t="s">
        <v>1223</v>
      </c>
      <c r="C1145" s="270"/>
      <c r="D1145" s="1053">
        <f>IF(E343=999999, "Not Available", N343)</f>
        <v>0.4</v>
      </c>
      <c r="E1145" s="1014" t="str">
        <f>IF(D1144&gt;0, O343, "")</f>
        <v/>
      </c>
      <c r="F1145" s="1037" t="str">
        <f>P343</f>
        <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5" outlineLevel="1">
      <c r="B1148" s="248" t="s">
        <v>1224</v>
      </c>
      <c r="C1148" s="270"/>
      <c r="D1148" s="1115">
        <f>'Pricing Calculator'!AJ664</f>
        <v>0</v>
      </c>
      <c r="O1148" s="911"/>
    </row>
    <row r="1149" spans="2:15" ht="16.5" outlineLevel="1">
      <c r="B1149" s="244" t="s">
        <v>1225</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7.5" outlineLevel="1">
      <c r="A1155" s="12" t="s">
        <v>77</v>
      </c>
      <c r="B1155" s="85"/>
      <c r="C1155" s="46"/>
      <c r="M1155" s="864" t="s">
        <v>3441</v>
      </c>
      <c r="N1155" s="864"/>
      <c r="O1155" s="926"/>
      <c r="P1155" s="926"/>
    </row>
    <row r="1156" spans="1:17" ht="16.5" outlineLevel="1">
      <c r="A1156" s="85"/>
      <c r="B1156" s="85"/>
      <c r="C1156" s="45"/>
    </row>
    <row r="1157" spans="1:17" ht="16.5" outlineLevel="1">
      <c r="A1157" s="85"/>
      <c r="B1157" s="90" t="s">
        <v>3539</v>
      </c>
      <c r="C1157" s="91" t="s">
        <v>82</v>
      </c>
      <c r="D1157" s="90" t="s">
        <v>2</v>
      </c>
      <c r="E1157" s="90" t="s">
        <v>3154</v>
      </c>
      <c r="N1157" s="90" t="s">
        <v>109</v>
      </c>
      <c r="O1157" s="942" t="s">
        <v>82</v>
      </c>
    </row>
    <row r="1158" spans="1:17" ht="16.5"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5" outlineLevel="1">
      <c r="A1159" s="85" t="s">
        <v>3391</v>
      </c>
      <c r="B1159" s="25">
        <f>N363</f>
        <v>0.49</v>
      </c>
      <c r="C1159" t="s">
        <v>110</v>
      </c>
      <c r="D1159" s="1037" t="str">
        <f>IF(E1162&gt;0, O363, "")</f>
        <v/>
      </c>
      <c r="E1159" s="1037" t="str">
        <f>P363</f>
        <v/>
      </c>
      <c r="M1159" s="163" t="s">
        <v>3391</v>
      </c>
      <c r="N1159" s="25">
        <f>N363</f>
        <v>0.49</v>
      </c>
      <c r="O1159" s="572" t="s">
        <v>3442</v>
      </c>
    </row>
    <row r="1160" spans="1:17" ht="16.5" outlineLevel="1">
      <c r="A1160" s="163" t="s">
        <v>4797</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3392</v>
      </c>
      <c r="C1162" s="43">
        <f>'Pricing Calculator'!R531</f>
        <v>744</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5" outlineLevel="1">
      <c r="A1163" s="85"/>
      <c r="B1163" t="s">
        <v>111</v>
      </c>
      <c r="C1163" s="17">
        <f>IF(B1158=999999, "Not Available", C1162*B1158)</f>
        <v>26.783999999999999</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26.783999999999999</v>
      </c>
      <c r="P1164" s="572" t="s">
        <v>154</v>
      </c>
      <c r="Q1164" s="19">
        <f>SUM(Q1163,O1163)</f>
        <v>26.783999999999999</v>
      </c>
    </row>
    <row r="1165" spans="1:17" ht="16.5" outlineLevel="1">
      <c r="A1165" s="163" t="s">
        <v>1395</v>
      </c>
      <c r="B1165" s="25">
        <f>N365</f>
        <v>3.5000000000000003E-2</v>
      </c>
      <c r="C1165" t="s">
        <v>284</v>
      </c>
      <c r="D1165" s="1037"/>
      <c r="E1165" s="1037" t="str">
        <f>P365</f>
        <v>NULL</v>
      </c>
      <c r="M1165" s="163"/>
      <c r="N1165" s="25"/>
    </row>
    <row r="1166" spans="1:17" ht="16.5" outlineLevel="1">
      <c r="A1166" s="163" t="s">
        <v>1396</v>
      </c>
      <c r="B1166" s="25">
        <f>N366</f>
        <v>0.09</v>
      </c>
      <c r="C1166" t="s">
        <v>284</v>
      </c>
      <c r="D1166" s="1037"/>
      <c r="E1166" s="1037" t="str">
        <f>P366</f>
        <v>NULL</v>
      </c>
      <c r="M1166" s="163"/>
      <c r="N1166" s="25"/>
    </row>
    <row r="1167" spans="1:17" ht="16.5" outlineLevel="1">
      <c r="A1167" s="163" t="s">
        <v>1397</v>
      </c>
      <c r="B1167" s="25">
        <f>N367</f>
        <v>0.16</v>
      </c>
      <c r="C1167" t="s">
        <v>284</v>
      </c>
      <c r="D1167" s="1037"/>
      <c r="E1167" s="1037" t="str">
        <f>P367</f>
        <v>NULL</v>
      </c>
      <c r="M1167" s="163"/>
      <c r="N1167" s="25"/>
    </row>
    <row r="1168" spans="1:17" ht="16.5"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7.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38" t="s">
        <v>369</v>
      </c>
      <c r="AH1173" s="1538"/>
      <c r="AI1173" s="1538"/>
      <c r="AJ1173" s="1538"/>
      <c r="AK1173" s="1538"/>
      <c r="AL1173" s="1538"/>
      <c r="AM1173" s="276"/>
      <c r="AN1173" s="276"/>
      <c r="AO1173" s="276"/>
      <c r="AP1173" s="276"/>
      <c r="AQ1173" s="276"/>
      <c r="AR1173" s="276"/>
      <c r="AS1173" s="276"/>
      <c r="AT1173" s="276"/>
      <c r="AU1173" s="276"/>
      <c r="AV1173" s="1538" t="s">
        <v>373</v>
      </c>
      <c r="AW1173" s="1538"/>
      <c r="AX1173" s="1538"/>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25">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7.25">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7.25">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7.25">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7.25">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7.25">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7.25">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7.25">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7.25">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7.25">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5">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5">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5">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5">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5">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5">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5">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5">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5">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5">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5">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5">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5">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7.5">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0.25">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25">
      <c r="A1223" s="276"/>
      <c r="B1223" s="276"/>
      <c r="C1223" s="276"/>
      <c r="D1223" s="1532" t="s">
        <v>369</v>
      </c>
      <c r="E1223" s="1532"/>
      <c r="F1223" s="1532"/>
      <c r="G1223" s="1532"/>
      <c r="H1223" s="1532"/>
      <c r="I1223" s="1532"/>
      <c r="J1223" s="91"/>
      <c r="K1223" s="276"/>
      <c r="L1223" s="276"/>
      <c r="M1223" s="276"/>
      <c r="N1223" s="276"/>
      <c r="O1223" s="930"/>
      <c r="P1223" s="930"/>
      <c r="Q1223" s="1538" t="s">
        <v>373</v>
      </c>
      <c r="R1223" s="1538"/>
      <c r="S1223" s="1538"/>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5">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5">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5">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5">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5">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5">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5">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5">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5">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5">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5">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5">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7.5">
      <c r="A1271" s="12" t="s">
        <v>515</v>
      </c>
      <c r="F1271" s="1055"/>
    </row>
    <row r="1272" spans="1:117" ht="20.25">
      <c r="A1272" s="276"/>
      <c r="B1272" s="276"/>
      <c r="C1272" s="276"/>
      <c r="D1272" s="1532" t="s">
        <v>369</v>
      </c>
      <c r="E1272" s="1532"/>
      <c r="F1272" s="1532"/>
      <c r="G1272" s="1532"/>
      <c r="H1272" s="1532"/>
      <c r="I1272" s="1532"/>
      <c r="J1272" s="91"/>
      <c r="K1272" s="276"/>
      <c r="L1272" s="276"/>
      <c r="M1272" s="276"/>
      <c r="N1272" s="276"/>
      <c r="O1272" s="930"/>
      <c r="P1272" s="930"/>
      <c r="Q1272" s="1538" t="s">
        <v>373</v>
      </c>
      <c r="R1272" s="1538"/>
      <c r="S1272" s="1538"/>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7.5">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7.5">
      <c r="A1331" s="12" t="s">
        <v>147</v>
      </c>
      <c r="B1331" s="33"/>
      <c r="K1331" s="1534" t="s">
        <v>683</v>
      </c>
      <c r="L1331" s="1534"/>
      <c r="M1331" s="1534"/>
      <c r="N1331" s="1534"/>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33" t="s">
        <v>57</v>
      </c>
      <c r="L1340" s="1533"/>
      <c r="M1340" s="990"/>
      <c r="N1340" s="1533" t="s">
        <v>53</v>
      </c>
      <c r="O1340" s="1533"/>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7.5">
      <c r="A1357" s="12" t="s">
        <v>1031</v>
      </c>
      <c r="D1357" s="2" t="s">
        <v>2</v>
      </c>
      <c r="E1357" s="2" t="s">
        <v>3154</v>
      </c>
      <c r="F1357" s="1534" t="s">
        <v>3540</v>
      </c>
      <c r="G1357" s="1534"/>
      <c r="H1357" s="1534"/>
      <c r="I1357" s="1534"/>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3</v>
      </c>
      <c r="P1360" s="572" t="s">
        <v>3440</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162</v>
      </c>
      <c r="J1362" s="1053">
        <f>IF(C1362="Not Available", "Not Available", SUM(H1362,C1362))</f>
        <v>162</v>
      </c>
      <c r="P1362" s="572" t="s">
        <v>25</v>
      </c>
      <c r="Q1362">
        <f>IF(Q1358="Not Available", "Not Available", Q1358*Q1360)</f>
        <v>0</v>
      </c>
    </row>
    <row r="1363" spans="1:17">
      <c r="F1363" s="1055"/>
    </row>
    <row r="1364" spans="1:17">
      <c r="F1364" s="1055"/>
    </row>
    <row r="1365" spans="1:17" ht="37.5">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31" t="s">
        <v>1117</v>
      </c>
      <c r="B1399" s="1531"/>
    </row>
    <row r="1400" spans="1:10" ht="15.75" customHeight="1">
      <c r="A1400" s="1531"/>
      <c r="B1400" s="153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7.5">
      <c r="B1442" s="12" t="s">
        <v>537</v>
      </c>
      <c r="C1442" s="33"/>
    </row>
    <row r="1444" spans="1:17" ht="37.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32" t="s">
        <v>97</v>
      </c>
      <c r="E1450" s="1532"/>
      <c r="F1450" s="1532"/>
      <c r="G1450" s="1532"/>
      <c r="H1450" s="1532"/>
      <c r="K1450" s="39" t="s">
        <v>78</v>
      </c>
      <c r="L1450" s="1"/>
      <c r="M1450" s="1538" t="s">
        <v>99</v>
      </c>
      <c r="N1450" s="1538"/>
      <c r="O1450" s="1538"/>
      <c r="P1450" s="1538"/>
      <c r="Q1450" s="1538"/>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t="str">
        <f>+P602</f>
        <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7.5">
      <c r="A1555" s="12" t="s">
        <v>430</v>
      </c>
      <c r="F1555" s="1026"/>
      <c r="H1555" s="1053" t="s">
        <v>4314</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7.5">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7.5">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7.5">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7.5">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7.5">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7.5">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7.5">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23" t="s">
        <v>547</v>
      </c>
      <c r="C1668" s="1524"/>
      <c r="D1668" s="1524"/>
      <c r="E1668" s="1524"/>
      <c r="F1668" s="1524"/>
      <c r="G1668" s="1525"/>
      <c r="H1668" s="1053"/>
      <c r="I1668" s="1523" t="s">
        <v>549</v>
      </c>
      <c r="J1668" s="1524"/>
      <c r="K1668" s="1524"/>
      <c r="L1668" s="1524"/>
      <c r="M1668" s="1524"/>
      <c r="N1668" s="1525"/>
      <c r="O1668" s="1057"/>
      <c r="P1668" s="1526" t="s">
        <v>550</v>
      </c>
      <c r="Q1668" s="1527"/>
      <c r="R1668" s="1527"/>
      <c r="S1668" s="1527"/>
      <c r="T1668" s="1527"/>
      <c r="U1668" s="152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7.5">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7.5">
      <c r="A1690" s="150" t="s">
        <v>1055</v>
      </c>
      <c r="D1690" s="1026"/>
    </row>
    <row r="1691" spans="1:18">
      <c r="A1691" t="s">
        <v>1056</v>
      </c>
      <c r="B1691" s="67">
        <f>'Pricing Calculator'!J876</f>
        <v>850.53899999999999</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 ref="AM774:AN774"/>
    <mergeCell ref="AQ774:AR774"/>
    <mergeCell ref="AR851:AW851"/>
    <mergeCell ref="AG1173:AL1173"/>
    <mergeCell ref="AV1173:AX1173"/>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59" t="s">
        <v>128</v>
      </c>
      <c r="E6" s="1566"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60"/>
      <c r="D7" s="1559"/>
      <c r="E7" s="1567"/>
      <c r="F7" s="952" t="str">
        <f>IF(OR('Control Panel'!S805="", 'Control Panel'!S805=0), "", 'Control Panel'!S805)</f>
        <v/>
      </c>
      <c r="G7" s="957" t="str">
        <f>IF(OR('Control Panel'!S805="", 'Control Panel'!S805=0), "", VLOOKUP('Control Panel'!S805,'Control Panel'!$O$3:$P$704, 2, FALSE))</f>
        <v/>
      </c>
      <c r="H7" s="836">
        <f>IF('Control Panel'!B777=0, "", 'Control Panel'!B777)</f>
        <v>1</v>
      </c>
      <c r="I7" s="836">
        <f>IF('Control Panel'!B777=0, "", 'Control Panel'!S777/H7)</f>
        <v>0.09</v>
      </c>
      <c r="J7" s="836">
        <f>IF('Control Panel'!B777=0, "", 'Control Panel'!S777*'Control Panel'!A777)</f>
        <v>66.959999999999994</v>
      </c>
      <c r="K7" s="836">
        <f>IF('Control Panel'!B777=0, "", 'Control Panel'!T777)</f>
        <v>66.959999999999994</v>
      </c>
      <c r="L7" s="836"/>
      <c r="M7" s="836"/>
      <c r="N7" s="969"/>
    </row>
    <row r="8" spans="2:15" ht="20.100000000000001" customHeight="1">
      <c r="B8" s="969"/>
      <c r="C8" s="1560"/>
      <c r="D8" s="1559"/>
      <c r="E8" s="1567"/>
      <c r="F8" s="952" t="str">
        <f>IF(OR('Control Panel'!S806="", 'Control Panel'!S806=0), "", 'Control Panel'!S806)</f>
        <v/>
      </c>
      <c r="G8" s="957" t="str">
        <f>IF(OR('Control Panel'!S806="", 'Control Panel'!S806=0), "", VLOOKUP('Control Panel'!S806,'Control Panel'!$O$3:$P$704, 2, FALSE))</f>
        <v/>
      </c>
      <c r="H8" s="836">
        <f>IF('Control Panel'!B778=0, "", 'Control Panel'!B778)</f>
        <v>1</v>
      </c>
      <c r="I8" s="836">
        <f>IF('Control Panel'!B778=0, "", 'Control Panel'!S778/H8)</f>
        <v>0.18</v>
      </c>
      <c r="J8" s="836">
        <f>IF('Control Panel'!B778=0, "", 'Control Panel'!S778*'Control Panel'!A778)</f>
        <v>133.91999999999999</v>
      </c>
      <c r="K8" s="836">
        <f>IF('Control Panel'!B778=0, "", 'Control Panel'!T778)</f>
        <v>133.91999999999999</v>
      </c>
      <c r="L8" s="836"/>
      <c r="M8" s="836"/>
      <c r="N8" s="969"/>
    </row>
    <row r="9" spans="2:15" ht="20.100000000000001" customHeight="1">
      <c r="B9" s="969"/>
      <c r="C9" s="1560"/>
      <c r="D9" s="1559"/>
      <c r="E9" s="1567"/>
      <c r="F9" s="952" t="str">
        <f>IF(OR('Control Panel'!S807="", 'Control Panel'!S807=0), "", 'Control Panel'!S807)</f>
        <v/>
      </c>
      <c r="G9" s="957" t="str">
        <f>IF(OR('Control Panel'!S807="", 'Control Panel'!S807=0), "", VLOOKUP('Control Panel'!S807,'Control Panel'!$O$3:$P$704, 2, FALSE))</f>
        <v/>
      </c>
      <c r="H9" s="836">
        <f>IF('Control Panel'!B779=0, "", 'Control Panel'!B779)</f>
        <v>3</v>
      </c>
      <c r="I9" s="836">
        <f>IF('Control Panel'!B779=0, "", 'Control Panel'!S779/H9)</f>
        <v>0.36000000000000004</v>
      </c>
      <c r="J9" s="836">
        <f>IF('Control Panel'!B779=0, "", 'Control Panel'!S779*'Control Panel'!A779)</f>
        <v>27</v>
      </c>
      <c r="K9" s="836">
        <f>IF('Control Panel'!B779=0, "", 'Control Panel'!T779)</f>
        <v>27</v>
      </c>
      <c r="L9" s="836"/>
      <c r="M9" s="836"/>
      <c r="N9" s="969"/>
    </row>
    <row r="10" spans="2:15" ht="20.100000000000001" customHeight="1">
      <c r="B10" s="969"/>
      <c r="C10" s="1560"/>
      <c r="D10" s="1559"/>
      <c r="E10" s="1567"/>
      <c r="F10" s="952" t="str">
        <f>IF(OR('Control Panel'!S808="", 'Control Panel'!S808=0), "", 'Control Panel'!S808)</f>
        <v/>
      </c>
      <c r="G10" s="957" t="str">
        <f>IF(OR('Control Panel'!S808="", 'Control Panel'!S808=0), "", VLOOKUP('Control Panel'!S808,'Control Panel'!$O$3:$P$704, 2, FALSE))</f>
        <v/>
      </c>
      <c r="H10" s="836">
        <f>IF('Control Panel'!B780=0, "", 'Control Panel'!B780)</f>
        <v>1</v>
      </c>
      <c r="I10" s="836">
        <f>IF('Control Panel'!B780=0, "", 'Control Panel'!S780/H10)</f>
        <v>0.36</v>
      </c>
      <c r="J10" s="836">
        <f>IF('Control Panel'!B780=0, "", 'Control Panel'!S780*'Control Panel'!A780)</f>
        <v>267.83999999999997</v>
      </c>
      <c r="K10" s="836">
        <f>IF('Control Panel'!B780=0, "", 'Control Panel'!T780)</f>
        <v>267.83999999999997</v>
      </c>
      <c r="L10" s="836"/>
      <c r="M10" s="836"/>
      <c r="N10" s="969"/>
    </row>
    <row r="11" spans="2:15" ht="20.100000000000001" customHeight="1">
      <c r="B11" s="969"/>
      <c r="C11" s="1560"/>
      <c r="D11" s="1559"/>
      <c r="E11" s="1567"/>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60"/>
      <c r="D12" s="1559"/>
      <c r="E12" s="1567"/>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60"/>
      <c r="D13" s="1559"/>
      <c r="E13" s="1567"/>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60"/>
      <c r="D14" s="1559"/>
      <c r="E14" s="1567"/>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60"/>
      <c r="D15" s="1559"/>
      <c r="E15" s="1568"/>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60"/>
      <c r="D16" s="1559"/>
      <c r="E16" s="1556"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60"/>
      <c r="D17" s="1559"/>
      <c r="E17" s="1557"/>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60"/>
      <c r="D18" s="1559"/>
      <c r="E18" s="1557"/>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60"/>
      <c r="D19" s="1559"/>
      <c r="E19" s="1557"/>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60"/>
      <c r="D20" s="1559"/>
      <c r="E20" s="1557"/>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60"/>
      <c r="D21" s="1559"/>
      <c r="E21" s="1557"/>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60"/>
      <c r="D22" s="1559"/>
      <c r="E22" s="1557"/>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60"/>
      <c r="D23" s="1559"/>
      <c r="E23" s="1557"/>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60"/>
      <c r="D24" s="1559"/>
      <c r="E24" s="1557"/>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60"/>
      <c r="D25" s="1559"/>
      <c r="E25" s="1557"/>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60"/>
      <c r="D26" s="1559"/>
      <c r="E26" s="1557"/>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60"/>
      <c r="D27" s="1559"/>
      <c r="E27" s="1557"/>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60"/>
      <c r="D28" s="1559"/>
      <c r="E28" s="1557"/>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60"/>
      <c r="D29" s="1559"/>
      <c r="E29" s="1557"/>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60"/>
      <c r="D30" s="1559"/>
      <c r="E30" s="1557"/>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60"/>
      <c r="D31" s="1559"/>
      <c r="E31" s="1557"/>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60"/>
      <c r="D32" s="1559"/>
      <c r="E32" s="1557"/>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60"/>
      <c r="D33" s="1559"/>
      <c r="E33" s="1557"/>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60"/>
      <c r="D34" s="1559"/>
      <c r="E34" s="1557"/>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60"/>
      <c r="D35" s="1559"/>
      <c r="E35" s="1558"/>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60"/>
      <c r="D36" s="1559"/>
      <c r="E36" s="1546"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60"/>
      <c r="D37" s="1559"/>
      <c r="E37" s="1546"/>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60"/>
      <c r="D38" s="1559"/>
      <c r="E38" s="1546"/>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60"/>
      <c r="D39" s="1559"/>
      <c r="E39" s="1546"/>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60"/>
      <c r="D40" s="1559"/>
      <c r="E40" s="1546"/>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60"/>
      <c r="D41" s="1559"/>
      <c r="E41" s="1546"/>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60"/>
      <c r="D42" s="1559"/>
      <c r="E42" s="1546"/>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60"/>
      <c r="D43" s="1559"/>
      <c r="E43" s="1546"/>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60"/>
      <c r="D44" s="1559"/>
      <c r="E44" s="1546"/>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60"/>
      <c r="D45" s="1559"/>
      <c r="E45" s="1546"/>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60"/>
      <c r="D46" s="1559"/>
      <c r="E46" s="1546"/>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60"/>
      <c r="D47" s="1559"/>
      <c r="E47" s="1546"/>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60"/>
      <c r="D48" s="1559"/>
      <c r="E48" s="1546"/>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60"/>
      <c r="D49" s="1559"/>
      <c r="E49" s="1546"/>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60"/>
      <c r="D50" s="1559"/>
      <c r="E50" s="1546"/>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60"/>
      <c r="D51" s="1559"/>
      <c r="E51" s="1546"/>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60"/>
      <c r="D52" s="1559"/>
      <c r="E52" s="1546"/>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60"/>
      <c r="D53" s="1559"/>
      <c r="E53" s="1546"/>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60"/>
      <c r="D54" s="1559"/>
      <c r="E54" s="1546"/>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60"/>
      <c r="D55" s="1559"/>
      <c r="E55" s="1547"/>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60"/>
      <c r="D56" s="1559"/>
      <c r="E56" s="1557"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60"/>
      <c r="D57" s="1559"/>
      <c r="E57" s="1557"/>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60"/>
      <c r="D58" s="1559"/>
      <c r="E58" s="1557"/>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60"/>
      <c r="D59" s="1559"/>
      <c r="E59" s="1557"/>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60"/>
      <c r="D60" s="1559"/>
      <c r="E60" s="1557"/>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60"/>
      <c r="D61" s="1559"/>
      <c r="E61" s="1557"/>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60"/>
      <c r="D62" s="1559"/>
      <c r="E62" s="1557"/>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60"/>
      <c r="D63" s="1559"/>
      <c r="E63" s="1557"/>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60"/>
      <c r="D64" s="1559"/>
      <c r="E64" s="1557"/>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60"/>
      <c r="D65" s="1559"/>
      <c r="E65" s="1557"/>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60"/>
      <c r="D66" s="1559"/>
      <c r="E66" s="1557"/>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60"/>
      <c r="D67" s="1559"/>
      <c r="E67" s="1557"/>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60"/>
      <c r="D68" s="1559"/>
      <c r="E68" s="1557"/>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60"/>
      <c r="D69" s="1559"/>
      <c r="E69" s="1557"/>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60"/>
      <c r="D70" s="1559"/>
      <c r="E70" s="1557"/>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60"/>
      <c r="D71" s="1559"/>
      <c r="E71" s="1557"/>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60"/>
      <c r="D72" s="1559"/>
      <c r="E72" s="1557"/>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60"/>
      <c r="D73" s="1559"/>
      <c r="E73" s="1557"/>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60"/>
      <c r="D74" s="1559"/>
      <c r="E74" s="1557"/>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60"/>
      <c r="D75" s="1559"/>
      <c r="E75" s="1557"/>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60"/>
      <c r="D76" s="1559"/>
      <c r="E76" s="1564"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00000000000001" customHeight="1" thickBot="1">
      <c r="B77" s="969"/>
      <c r="C77" s="1560"/>
      <c r="D77" s="1559"/>
      <c r="E77" s="1565"/>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00000000000001" customHeight="1">
      <c r="B78" s="969"/>
      <c r="C78" s="1560"/>
      <c r="D78" s="1559" t="s">
        <v>64</v>
      </c>
      <c r="E78" s="1556"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60"/>
      <c r="D79" s="1559"/>
      <c r="E79" s="1557"/>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60"/>
      <c r="D80" s="1559"/>
      <c r="E80" s="1557"/>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60"/>
      <c r="D81" s="1559"/>
      <c r="E81" s="1557"/>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60"/>
      <c r="D82" s="1559"/>
      <c r="E82" s="1557"/>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60"/>
      <c r="D83" s="1559"/>
      <c r="E83" s="1557"/>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60"/>
      <c r="D84" s="1559"/>
      <c r="E84" s="1557"/>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60"/>
      <c r="D85" s="1559"/>
      <c r="E85" s="1557"/>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60"/>
      <c r="D86" s="1559"/>
      <c r="E86" s="1557"/>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60"/>
      <c r="D87" s="1559"/>
      <c r="E87" s="1558"/>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60"/>
      <c r="D88" s="1559"/>
      <c r="E88" s="1556" t="s">
        <v>1362</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60"/>
      <c r="D89" s="1559"/>
      <c r="E89" s="1557"/>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60"/>
      <c r="D90" s="1559"/>
      <c r="E90" s="1557"/>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60"/>
      <c r="D91" s="1559"/>
      <c r="E91" s="1558"/>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60"/>
      <c r="D92" s="1559"/>
      <c r="E92" s="1556" t="s">
        <v>3401</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60"/>
      <c r="D93" s="1559"/>
      <c r="E93" s="1557"/>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60"/>
      <c r="D94" s="1559"/>
      <c r="E94" s="1557"/>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60"/>
      <c r="D95" s="1559"/>
      <c r="E95" s="1558"/>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60"/>
      <c r="D96" s="1559" t="s">
        <v>4701</v>
      </c>
      <c r="E96" s="1556" t="s">
        <v>4701</v>
      </c>
      <c r="F96" s="952" t="str">
        <f>'Control Panel'!S758</f>
        <v/>
      </c>
      <c r="G96" s="957" t="str">
        <f>IF(OR('Control Panel'!S758="", 'Control Panel'!S758=0), "", VLOOKUP('Control Panel'!S758,'Control Panel'!$O$3:$P$754, 2, FALSE))</f>
        <v/>
      </c>
      <c r="N96" s="969"/>
    </row>
    <row r="97" spans="2:14" ht="20.100000000000001" customHeight="1">
      <c r="B97" s="969"/>
      <c r="C97" s="1560"/>
      <c r="D97" s="1559"/>
      <c r="E97" s="1557"/>
      <c r="F97" s="952" t="str">
        <f>'Control Panel'!S759</f>
        <v/>
      </c>
      <c r="G97" s="957" t="str">
        <f>IF(OR('Control Panel'!S759="", 'Control Panel'!S759=0), "", VLOOKUP('Control Panel'!S759,'Control Panel'!$O$3:$P$754, 2, FALSE))</f>
        <v/>
      </c>
      <c r="N97" s="969"/>
    </row>
    <row r="98" spans="2:14" ht="20.100000000000001" customHeight="1">
      <c r="B98" s="969"/>
      <c r="C98" s="1560"/>
      <c r="D98" s="1559"/>
      <c r="E98" s="1557"/>
      <c r="F98" s="952" t="str">
        <f>'Control Panel'!S760</f>
        <v/>
      </c>
      <c r="G98" s="957" t="str">
        <f>IF(OR('Control Panel'!S760="", 'Control Panel'!S760=0), "", VLOOKUP('Control Panel'!S760,'Control Panel'!$O$3:$P$754, 2, FALSE))</f>
        <v/>
      </c>
      <c r="N98" s="969"/>
    </row>
    <row r="99" spans="2:14" ht="20.100000000000001" customHeight="1">
      <c r="B99" s="969"/>
      <c r="C99" s="1560"/>
      <c r="D99" s="1559"/>
      <c r="E99" s="1557"/>
      <c r="F99" s="952" t="str">
        <f>'Control Panel'!Q766</f>
        <v/>
      </c>
      <c r="G99" s="957" t="str">
        <f>IF(OR('Control Panel'!Q766="", 'Control Panel'!Q766=0), "", VLOOKUP('Control Panel'!Q766,'Control Panel'!$O$3:$P$754, 2, FALSE))</f>
        <v/>
      </c>
      <c r="N99" s="969"/>
    </row>
    <row r="100" spans="2:14" ht="20.100000000000001" customHeight="1">
      <c r="B100" s="969"/>
      <c r="C100" s="1560"/>
      <c r="D100" s="1559"/>
      <c r="E100" s="1558"/>
      <c r="F100" s="955" t="str">
        <f>'Control Panel'!Q767</f>
        <v/>
      </c>
      <c r="G100" s="957" t="str">
        <f>IF(OR('Control Panel'!Q767="", 'Control Panel'!Q767=0), "", VLOOKUP('Control Panel'!Q767,'Control Panel'!$O$3:$P$754, 2, FALSE))</f>
        <v/>
      </c>
      <c r="N100" s="969"/>
    </row>
    <row r="101" spans="2:14" ht="30.75" customHeight="1">
      <c r="B101" s="969"/>
      <c r="C101" s="1560"/>
      <c r="D101" s="1559"/>
      <c r="E101" s="1556"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60"/>
      <c r="D102" s="1559"/>
      <c r="E102" s="1558"/>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60"/>
      <c r="D103" s="1563" t="s">
        <v>63</v>
      </c>
      <c r="E103" s="1545"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60"/>
      <c r="D104" s="1563"/>
      <c r="E104" s="1546"/>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60"/>
      <c r="D105" s="1563"/>
      <c r="E105" s="1546"/>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60"/>
      <c r="D106" s="1569" t="s">
        <v>8</v>
      </c>
      <c r="E106" s="1545" t="s">
        <v>3163</v>
      </c>
      <c r="F106" s="956" t="str">
        <f>IF('Control Panel'!J1541=0, "Not Available", 'Control Panel'!J1541)</f>
        <v/>
      </c>
      <c r="G106" s="959" t="str">
        <f>IF('Control Panel'!J1541="", "", VLOOKUP('Control Panel'!J1541,'Control Panel'!$O$3:$P$754, 2, FALSE))</f>
        <v/>
      </c>
      <c r="N106" s="969"/>
    </row>
    <row r="107" spans="2:14" ht="20.100000000000001" customHeight="1">
      <c r="B107" s="969"/>
      <c r="C107" s="1560"/>
      <c r="D107" s="1569"/>
      <c r="E107" s="1546"/>
      <c r="F107" s="952" t="str">
        <f>IF('Control Panel'!J1542=0, "Not Available", 'Control Panel'!J1542)</f>
        <v/>
      </c>
      <c r="G107" s="957" t="str">
        <f>IF('Control Panel'!J1542="", "", VLOOKUP('Control Panel'!J1542,'Control Panel'!$O$3:$P$754, 2, FALSE))</f>
        <v/>
      </c>
      <c r="N107" s="969"/>
    </row>
    <row r="108" spans="2:14" ht="20.100000000000001" customHeight="1">
      <c r="B108" s="969"/>
      <c r="C108" s="1560"/>
      <c r="D108" s="1569"/>
      <c r="E108" s="1546"/>
      <c r="F108" s="952" t="str">
        <f>IF('Control Panel'!J1543=0, "Not Available", 'Control Panel'!J1543)</f>
        <v/>
      </c>
      <c r="G108" s="957" t="str">
        <f>IF('Control Panel'!J1543="", "", VLOOKUP('Control Panel'!J1543,'Control Panel'!$O$3:$P$754, 2, FALSE))</f>
        <v/>
      </c>
      <c r="N108" s="969"/>
    </row>
    <row r="109" spans="2:14" ht="20.100000000000001" customHeight="1">
      <c r="B109" s="969"/>
      <c r="C109" s="1560"/>
      <c r="D109" s="1569"/>
      <c r="E109" s="1546"/>
      <c r="F109" s="952" t="str">
        <f>IF('Control Panel'!J1544=0, "Not Available", 'Control Panel'!J1544)</f>
        <v/>
      </c>
      <c r="G109" s="957" t="str">
        <f>IF('Control Panel'!J1544="", "", VLOOKUP('Control Panel'!J1544,'Control Panel'!$O$3:$P$754, 2, FALSE))</f>
        <v/>
      </c>
      <c r="N109" s="969"/>
    </row>
    <row r="110" spans="2:14" ht="20.100000000000001" customHeight="1">
      <c r="B110" s="969"/>
      <c r="C110" s="1560"/>
      <c r="D110" s="1569"/>
      <c r="E110" s="1546"/>
      <c r="F110" s="952" t="str">
        <f>IF('Control Panel'!J1545=0, "Not Available", 'Control Panel'!J1545)</f>
        <v/>
      </c>
      <c r="G110" s="957" t="str">
        <f>IF('Control Panel'!J1545="", "", VLOOKUP('Control Panel'!J1545,'Control Panel'!$O$3:$P$754, 2, FALSE))</f>
        <v/>
      </c>
      <c r="N110" s="969"/>
    </row>
    <row r="111" spans="2:14" ht="20.100000000000001" customHeight="1">
      <c r="B111" s="969"/>
      <c r="C111" s="1560"/>
      <c r="D111" s="1569"/>
      <c r="E111" s="1546"/>
      <c r="F111" s="952" t="str">
        <f>IF('Control Panel'!J1546=0, "Not Available", 'Control Panel'!J1546)</f>
        <v/>
      </c>
      <c r="G111" s="957" t="str">
        <f>IF('Control Panel'!J1546="", "", VLOOKUP('Control Panel'!J1546,'Control Panel'!$O$3:$P$754, 2, FALSE))</f>
        <v/>
      </c>
      <c r="N111" s="969"/>
    </row>
    <row r="112" spans="2:14" ht="20.100000000000001" customHeight="1">
      <c r="B112" s="969"/>
      <c r="C112" s="1560"/>
      <c r="D112" s="1569"/>
      <c r="E112" s="1546"/>
      <c r="F112" s="952" t="str">
        <f>IF('Control Panel'!J1547=0, "Not Available", 'Control Panel'!J1547)</f>
        <v/>
      </c>
      <c r="G112" s="957" t="str">
        <f>IF('Control Panel'!J1547="", "", VLOOKUP('Control Panel'!J1547,'Control Panel'!$O$3:$P$754, 2, FALSE))</f>
        <v/>
      </c>
      <c r="N112" s="969"/>
    </row>
    <row r="113" spans="2:14" ht="39.75" customHeight="1">
      <c r="B113" s="969"/>
      <c r="C113" s="1560"/>
      <c r="D113" s="1569"/>
      <c r="E113" s="1546" t="s">
        <v>4810</v>
      </c>
      <c r="F113" s="952" t="str">
        <f>IF(OR('Control Panel'!H1552=0,'Control Panel'!H1552=""), "", 'Control Panel'!C1552)</f>
        <v/>
      </c>
      <c r="G113" s="957" t="str">
        <f>IF('Control Panel'!J1552="", "", VLOOKUP('Control Panel'!J1552,'Control Panel'!$O$3:$P$754, 2, FALSE))</f>
        <v/>
      </c>
      <c r="N113" s="969"/>
    </row>
    <row r="114" spans="2:14" ht="39.75" customHeight="1">
      <c r="B114" s="969"/>
      <c r="C114" s="1560"/>
      <c r="D114" s="1569"/>
      <c r="E114" s="1546"/>
      <c r="F114" s="952" t="str">
        <f>IF(OR('Control Panel'!H1553=0,'Control Panel'!H1553=""), "", 'Control Panel'!C1553)</f>
        <v/>
      </c>
      <c r="G114" s="957" t="str">
        <f>IF('Control Panel'!J1553="", "", VLOOKUP('Control Panel'!J1553,'Control Panel'!$O$3:$P$754, 2, FALSE))</f>
        <v/>
      </c>
      <c r="N114" s="969"/>
    </row>
    <row r="115" spans="2:14" ht="54" customHeight="1">
      <c r="B115" s="969"/>
      <c r="C115" s="1560"/>
      <c r="D115" s="1226"/>
      <c r="E115" s="1227" t="s">
        <v>7407</v>
      </c>
      <c r="F115" s="1238" t="str">
        <f>IF('Control Panel'!I1680=0, "Not Available", 'Control Panel'!I1680)</f>
        <v/>
      </c>
      <c r="G115" s="1239" t="str">
        <f>IF('Control Panel'!I1680="", "", VLOOKUP('Control Panel'!I1680,'Control Panel'!$O$3:$P$754, 2, FALSE))</f>
        <v/>
      </c>
      <c r="N115" s="969"/>
    </row>
    <row r="116" spans="2:14" ht="20.100000000000001" customHeight="1">
      <c r="B116" s="969"/>
      <c r="C116" s="1560"/>
      <c r="D116" s="1559" t="s">
        <v>45</v>
      </c>
      <c r="E116" s="1546"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60"/>
      <c r="D117" s="1559"/>
      <c r="E117" s="1546"/>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60"/>
      <c r="D118" s="1559"/>
      <c r="E118" s="1546"/>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60"/>
      <c r="D119" s="1559"/>
      <c r="E119" s="1546"/>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60"/>
      <c r="D120" s="1559"/>
      <c r="E120" s="1546" t="s">
        <v>3164</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60"/>
      <c r="D121" s="1559"/>
      <c r="E121" s="1546"/>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60"/>
      <c r="D122" s="1559"/>
      <c r="E122" s="1546"/>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60"/>
      <c r="D123" s="1559"/>
      <c r="E123" s="1546"/>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60"/>
      <c r="D124" s="1559"/>
      <c r="E124" s="1546"/>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60"/>
      <c r="D125" s="1559"/>
      <c r="E125" s="1546"/>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60"/>
      <c r="D126" s="1559"/>
      <c r="E126" s="1546"/>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60"/>
      <c r="D127" s="1559"/>
      <c r="E127" s="1545" t="s">
        <v>3165</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60"/>
      <c r="D128" s="1559"/>
      <c r="E128" s="1546"/>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60"/>
      <c r="D129" s="1559"/>
      <c r="E129" s="1547"/>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60"/>
      <c r="D130" s="1559"/>
      <c r="E130" s="1546"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60"/>
      <c r="D131" s="1559"/>
      <c r="E131" s="1547"/>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60"/>
      <c r="D132" s="1559"/>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60"/>
      <c r="D133" s="1559"/>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60"/>
      <c r="D134" s="967" t="s">
        <v>147</v>
      </c>
      <c r="E134" s="1545"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60"/>
      <c r="D135" s="967"/>
      <c r="E135" s="1546"/>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60"/>
      <c r="D136" s="1543" t="s">
        <v>1031</v>
      </c>
      <c r="E136" s="1549"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60"/>
      <c r="D137" s="1543"/>
      <c r="E137" s="1551"/>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60"/>
      <c r="D138" s="1544" t="s">
        <v>148</v>
      </c>
      <c r="E138" s="1545"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60"/>
      <c r="D139" s="1544"/>
      <c r="E139" s="1546"/>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60"/>
      <c r="D140" s="1544"/>
      <c r="E140" s="1546"/>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60"/>
      <c r="D141" s="1544"/>
      <c r="E141" s="1546"/>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60"/>
      <c r="D142" s="1544"/>
      <c r="E142" s="1546"/>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60"/>
      <c r="D143" s="1544"/>
      <c r="E143" s="1546"/>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60"/>
      <c r="D144" s="1544"/>
      <c r="E144" s="1546"/>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60"/>
      <c r="D145" s="1544"/>
      <c r="E145" s="1547"/>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60"/>
      <c r="D146" s="1544" t="s">
        <v>1009</v>
      </c>
      <c r="E146" s="1545"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60"/>
      <c r="D147" s="1544"/>
      <c r="E147" s="1546"/>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60"/>
      <c r="D148" s="1544"/>
      <c r="E148" s="1547"/>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60"/>
      <c r="D149" s="1544"/>
      <c r="E149" s="1545"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60"/>
      <c r="D150" s="1544"/>
      <c r="E150" s="1546"/>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60"/>
      <c r="D151" s="1544"/>
      <c r="E151" s="1546"/>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60"/>
      <c r="D152" s="1544"/>
      <c r="E152" s="1546"/>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60"/>
      <c r="D153" s="1544"/>
      <c r="E153" s="1546"/>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60"/>
      <c r="D154" s="1544"/>
      <c r="E154" s="1547"/>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60"/>
      <c r="D155" s="1544" t="s">
        <v>1117</v>
      </c>
      <c r="E155" s="1545" t="s">
        <v>1117</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60"/>
      <c r="D156" s="1544"/>
      <c r="E156" s="1546"/>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60"/>
      <c r="D157" s="1544"/>
      <c r="E157" s="1546"/>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60"/>
      <c r="D158" s="1544"/>
      <c r="E158" s="1546"/>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60"/>
      <c r="D159" s="1570" t="s">
        <v>1118</v>
      </c>
      <c r="E159" s="1545" t="s">
        <v>1118</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60"/>
      <c r="D160" s="1570"/>
      <c r="E160" s="1546"/>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60"/>
      <c r="D161" s="1570"/>
      <c r="E161" s="1571"/>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60"/>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60"/>
      <c r="D163" s="1544" t="s">
        <v>1405</v>
      </c>
      <c r="E163" s="1545" t="s">
        <v>1405</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60"/>
      <c r="D164" s="1544"/>
      <c r="E164" s="1546"/>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60"/>
      <c r="D165" s="1544"/>
      <c r="E165" s="1546"/>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60"/>
      <c r="D166" s="1544"/>
      <c r="E166" s="1547"/>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60"/>
      <c r="D167" s="1544" t="s">
        <v>503</v>
      </c>
      <c r="E167" s="1546"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60"/>
      <c r="D168" s="1544"/>
      <c r="E168" s="1546"/>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60"/>
      <c r="D169" s="1544"/>
      <c r="E169" s="1546"/>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60"/>
      <c r="D170" s="1544"/>
      <c r="E170" s="1546"/>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60"/>
      <c r="D171" s="1544"/>
      <c r="E171" s="1546"/>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60"/>
      <c r="D172" s="1544"/>
      <c r="E172" s="1546"/>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60"/>
      <c r="D173" s="1544"/>
      <c r="E173" s="1546"/>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60"/>
      <c r="D174" s="1544"/>
      <c r="E174" s="1546"/>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60"/>
      <c r="D175" s="1544"/>
      <c r="E175" s="1546"/>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60"/>
      <c r="D176" s="1544"/>
      <c r="E176" s="1546"/>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60"/>
      <c r="D177" s="1544"/>
      <c r="E177" s="1546"/>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60"/>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60"/>
      <c r="D179" s="1548" t="s">
        <v>143</v>
      </c>
      <c r="E179" s="1549"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60"/>
      <c r="D180" s="1548"/>
      <c r="E180" s="1550"/>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60"/>
      <c r="D181" s="1548"/>
      <c r="E181" s="1551"/>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60"/>
      <c r="D182" s="1543"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60"/>
      <c r="D183" s="1543"/>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60"/>
      <c r="D184" s="1543"/>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60"/>
      <c r="D185" s="979" t="s">
        <v>1370</v>
      </c>
      <c r="E185" s="1229" t="s">
        <v>1370</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43" t="s">
        <v>7374</v>
      </c>
      <c r="E187" s="1231" t="s">
        <v>7408</v>
      </c>
      <c r="F187" s="952" t="str">
        <f>IF('Control Panel'!C1663=0, "Not Available", 'Control Panel'!C1663)</f>
        <v/>
      </c>
      <c r="G187" s="962" t="str">
        <f>IF(OR('Control Panel'!C1663="", 'Control Panel'!C1663=0), "",'Control Panel'!P716)</f>
        <v/>
      </c>
      <c r="N187" s="969"/>
    </row>
    <row r="188" spans="2:14" ht="20.100000000000001" customHeight="1">
      <c r="B188" s="969"/>
      <c r="C188" s="1228"/>
      <c r="D188" s="1543"/>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43"/>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43"/>
      <c r="E190" s="1231" t="s">
        <v>7408</v>
      </c>
      <c r="F190" s="952" t="str">
        <f>IF('Control Panel'!F1674=0, "Not Available",'Control Panel'!F1674)</f>
        <v/>
      </c>
      <c r="G190" s="962" t="str">
        <f>IF(OR('Control Panel'!F1674="", 'Control Panel'!F1674=0), "",'Control Panel'!P720)</f>
        <v/>
      </c>
      <c r="N190" s="969"/>
    </row>
    <row r="191" spans="2:14" ht="20.100000000000001" customHeight="1">
      <c r="B191" s="969"/>
      <c r="C191" s="1228"/>
      <c r="D191" s="1543"/>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43"/>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60"/>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60"/>
      <c r="D194" s="1543" t="s">
        <v>309</v>
      </c>
      <c r="E194" s="1545"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60"/>
      <c r="D195" s="1543"/>
      <c r="E195" s="1546"/>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60"/>
      <c r="D196" s="1543"/>
      <c r="E196" s="1546"/>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60"/>
      <c r="D197" s="1543"/>
      <c r="E197" s="1547"/>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60"/>
      <c r="D198" s="1544" t="s">
        <v>76</v>
      </c>
      <c r="E198" s="1545"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60"/>
      <c r="D199" s="1544"/>
      <c r="E199" s="1546"/>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60"/>
      <c r="D200" s="1544"/>
      <c r="E200" s="1546"/>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60"/>
      <c r="D201" s="1544"/>
      <c r="E201" s="1546"/>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60"/>
      <c r="D202" s="1544"/>
      <c r="E202" s="1546"/>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60"/>
      <c r="D203" s="1544"/>
      <c r="E203" s="1547"/>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60"/>
      <c r="D204" s="1544"/>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60"/>
      <c r="D205" s="1544"/>
      <c r="E205" s="978" t="s">
        <v>1220</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60"/>
      <c r="D206" s="1544"/>
      <c r="E206" s="978" t="s">
        <v>1222</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60"/>
      <c r="D207" s="1544"/>
      <c r="E207" s="984" t="s">
        <v>1218</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60"/>
      <c r="D208" s="1544"/>
      <c r="E208" s="984" t="s">
        <v>1200</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60"/>
      <c r="D209" s="1543" t="s">
        <v>75</v>
      </c>
      <c r="E209" s="1549"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60"/>
      <c r="D210" s="1543"/>
      <c r="E210" s="1551"/>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60"/>
      <c r="D211" s="1543" t="s">
        <v>332</v>
      </c>
      <c r="E211" s="1549"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60"/>
      <c r="D212" s="1543"/>
      <c r="E212" s="1550"/>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60"/>
      <c r="D213" s="1543" t="s">
        <v>1043</v>
      </c>
      <c r="E213" s="1549"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60"/>
      <c r="D214" s="1543"/>
      <c r="E214" s="1551"/>
      <c r="F214" s="955" t="str">
        <f>IF('Control Panel'!I1496=0, "Not Available", 'Control Panel'!I1496)</f>
        <v/>
      </c>
      <c r="G214" s="958" t="str">
        <f>IF('Control Panel'!I1496="", "", VLOOKUP('SKU List'!F214, 'Control Panel'!I1496:J1496, 2, FALSE))</f>
        <v/>
      </c>
      <c r="N214" s="969"/>
    </row>
    <row r="215" spans="2:14" ht="23.25" customHeight="1">
      <c r="B215" s="969"/>
      <c r="C215" s="1560"/>
      <c r="D215" s="979" t="s">
        <v>1388</v>
      </c>
      <c r="E215" s="978" t="s">
        <v>1388</v>
      </c>
      <c r="F215" s="955" t="str">
        <f>IF('Control Panel'!I1499=0, "Not Available", 'Control Panel'!I1499)</f>
        <v/>
      </c>
      <c r="G215" s="958" t="str">
        <f>IF('Control Panel'!I1499="", "", VLOOKUP('Control Panel'!I1499,'Control Panel'!$O$3:$P$754, 2, FALSE))</f>
        <v/>
      </c>
      <c r="N215" s="969"/>
    </row>
    <row r="216" spans="2:14" ht="20.100000000000001" customHeight="1">
      <c r="B216" s="969"/>
      <c r="C216" s="1560"/>
      <c r="D216" s="1543" t="s">
        <v>3458</v>
      </c>
      <c r="E216" s="1549" t="s">
        <v>4443</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60"/>
      <c r="D217" s="1543"/>
      <c r="E217" s="1551"/>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60"/>
      <c r="D218" s="1543" t="s">
        <v>333</v>
      </c>
      <c r="E218" s="1549"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60"/>
      <c r="D219" s="1543"/>
      <c r="E219" s="1551"/>
      <c r="F219" s="955" t="str">
        <f>IF('Control Panel'!G1559=0, "Not Available", 'Control Panel'!G1559)</f>
        <v/>
      </c>
      <c r="G219" s="958" t="str">
        <f>IF('Control Panel'!G1559="", "", VLOOKUP('Control Panel'!G1559, 'Control Panel'!$O$3:$P$754, 2, FALSE))</f>
        <v/>
      </c>
      <c r="N219" s="969"/>
    </row>
    <row r="220" spans="2:14" ht="18" customHeight="1">
      <c r="B220" s="969"/>
      <c r="C220" s="1560"/>
      <c r="D220" s="1554" t="s">
        <v>593</v>
      </c>
      <c r="E220" s="1549"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60"/>
      <c r="D221" s="1554"/>
      <c r="E221" s="1550"/>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60"/>
      <c r="D222" s="1554"/>
      <c r="E222" s="1551"/>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60"/>
      <c r="D223" s="1554" t="s">
        <v>613</v>
      </c>
      <c r="E223" s="1552"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60"/>
      <c r="D224" s="1554"/>
      <c r="E224" s="1553"/>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60"/>
      <c r="D225" s="1554"/>
      <c r="E225" s="1553"/>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60"/>
      <c r="D226" s="1554"/>
      <c r="E226" s="1553"/>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60"/>
      <c r="D227" s="1554"/>
      <c r="E227" s="1555"/>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60"/>
      <c r="D228" s="1554" t="s">
        <v>1113</v>
      </c>
      <c r="E228" s="1552" t="s">
        <v>1113</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60"/>
      <c r="D229" s="1554"/>
      <c r="E229" s="1553"/>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60"/>
      <c r="D230" s="1554"/>
      <c r="E230" s="1553"/>
      <c r="F230" s="952"/>
      <c r="G230" s="957"/>
      <c r="N230" s="969"/>
    </row>
    <row r="231" spans="2:14" ht="20.100000000000001" customHeight="1">
      <c r="B231" s="969"/>
      <c r="C231" s="1560"/>
      <c r="D231" s="1554"/>
      <c r="E231" s="1553"/>
      <c r="F231" s="955"/>
      <c r="G231" s="958"/>
      <c r="N231" s="969"/>
    </row>
    <row r="232" spans="2:14" ht="20.100000000000001" customHeight="1">
      <c r="B232" s="969"/>
      <c r="C232" s="1560"/>
      <c r="D232" s="1233" t="s">
        <v>7371</v>
      </c>
      <c r="E232" s="983" t="s">
        <v>7371</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60"/>
      <c r="D234" s="1561" t="s">
        <v>12</v>
      </c>
      <c r="E234" s="1562" t="s">
        <v>12</v>
      </c>
    </row>
    <row r="235" spans="2:14" ht="20.100000000000001" hidden="1" customHeight="1">
      <c r="B235" s="969"/>
      <c r="C235" s="1560"/>
      <c r="D235" s="1561"/>
      <c r="E235" s="1562"/>
    </row>
    <row r="236" spans="2:14" ht="20.100000000000001" hidden="1" customHeight="1" thickBot="1">
      <c r="B236" s="969"/>
      <c r="C236" s="1560"/>
      <c r="D236" s="1561"/>
      <c r="E236" s="1562"/>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 ref="E116:E119"/>
    <mergeCell ref="E120:E126"/>
    <mergeCell ref="E113:E114"/>
    <mergeCell ref="D106:D114"/>
    <mergeCell ref="E127:E129"/>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228:E231"/>
    <mergeCell ref="D228:D231"/>
    <mergeCell ref="E223:E227"/>
    <mergeCell ref="D211:D212"/>
    <mergeCell ref="E218:E219"/>
    <mergeCell ref="D216:D217"/>
    <mergeCell ref="E216:E217"/>
    <mergeCell ref="E211:E212"/>
    <mergeCell ref="D218:D219"/>
    <mergeCell ref="D209:D210"/>
    <mergeCell ref="D163:D166"/>
    <mergeCell ref="E163:E166"/>
    <mergeCell ref="D179:D181"/>
    <mergeCell ref="D187:D192"/>
    <mergeCell ref="E179:E181"/>
    <mergeCell ref="E167:E177"/>
    <mergeCell ref="D182:D184"/>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63"/>
      <c r="W37" s="1363"/>
      <c r="X37" s="1363"/>
      <c r="Y37" s="1363"/>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63"/>
      <c r="N49" s="1363"/>
      <c r="O49" s="1363"/>
      <c r="P49" s="1363"/>
      <c r="Q49" s="1363"/>
      <c r="R49" s="1577"/>
      <c r="S49" s="229"/>
      <c r="T49" s="1363"/>
      <c r="U49" s="1363"/>
      <c r="V49" s="1363"/>
      <c r="W49" s="1363"/>
      <c r="X49" s="1363"/>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457C0387-45E6-4717-89C5-34046E6F52F9}"/>
</file>

<file path=customXml/itemProps3.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Wesley Fernandes Vieira</cp:lastModifiedBy>
  <cp:lastPrinted>2015-07-25T01:27:17Z</cp:lastPrinted>
  <dcterms:created xsi:type="dcterms:W3CDTF">2013-02-26T23:22:46Z</dcterms:created>
  <dcterms:modified xsi:type="dcterms:W3CDTF">2015-09-13T16:00:16Z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