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teve\Desktop\Stevo\UMCP\ENPM809T\Lectures\01-course_intro-python_intro\"/>
    </mc:Choice>
  </mc:AlternateContent>
  <xr:revisionPtr revIDLastSave="0" documentId="13_ncr:1_{9778DE67-CDFF-40F1-BE47-A54851F77062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Sheet1_w_p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2" l="1"/>
  <c r="C28" i="2"/>
  <c r="C27" i="2"/>
  <c r="C25" i="2"/>
  <c r="E45" i="1" l="1"/>
  <c r="E14" i="1"/>
  <c r="E16" i="1"/>
  <c r="E38" i="1"/>
  <c r="E20" i="1"/>
  <c r="C36" i="1"/>
  <c r="C35" i="1"/>
  <c r="C34" i="1"/>
  <c r="C32" i="1"/>
  <c r="E35" i="1" l="1"/>
  <c r="E36" i="1"/>
  <c r="E34" i="1"/>
  <c r="E33" i="1"/>
  <c r="E32" i="1" l="1"/>
  <c r="E31" i="1" l="1"/>
  <c r="E13" i="1"/>
  <c r="D28" i="1" l="1"/>
  <c r="E40" i="1"/>
  <c r="E42" i="1" s="1"/>
  <c r="E24" i="1"/>
  <c r="E25" i="1"/>
  <c r="E26" i="1"/>
  <c r="E27" i="1"/>
  <c r="E29" i="1"/>
  <c r="E30" i="1"/>
  <c r="E23" i="1"/>
  <c r="E18" i="1"/>
  <c r="E7" i="1"/>
  <c r="E8" i="1"/>
  <c r="E9" i="1"/>
  <c r="E10" i="1"/>
  <c r="E11" i="1"/>
  <c r="E12" i="1"/>
  <c r="E6" i="1"/>
  <c r="D42" i="1" l="1"/>
  <c r="E28" i="1"/>
</calcChain>
</file>

<file path=xl/sharedStrings.xml><?xml version="1.0" encoding="utf-8"?>
<sst xmlns="http://schemas.openxmlformats.org/spreadsheetml/2006/main" count="103" uniqueCount="70">
  <si>
    <t>Qty</t>
  </si>
  <si>
    <t>ENPM809T: Autonomous Robotics</t>
  </si>
  <si>
    <t>Item</t>
  </si>
  <si>
    <t>Link</t>
  </si>
  <si>
    <t>Description / Notes</t>
  </si>
  <si>
    <t>Raspberry Pi 3 - Model B+ - 1.4GHz Cortex-A53 with 1GB RAM</t>
  </si>
  <si>
    <t>Raspberry Pi Camera Board v2 - 8 Megapixels</t>
  </si>
  <si>
    <t>https://www.adafruit.com/product/3099</t>
  </si>
  <si>
    <t>https://www.adafruit.com/product/3775</t>
  </si>
  <si>
    <t>Price/each</t>
  </si>
  <si>
    <t>Adafruit Subtotal:</t>
  </si>
  <si>
    <t>Vendor</t>
  </si>
  <si>
    <t>Adafruit</t>
  </si>
  <si>
    <t>Amazon</t>
  </si>
  <si>
    <t>Omars Battery Pack Power Bank 10000mAh USB C Battery Bank </t>
  </si>
  <si>
    <t>12 inch 40 pin male to female dupont wire, etc.</t>
  </si>
  <si>
    <t>https://www.amazon.com/gp/product/B07C4B3DL4</t>
  </si>
  <si>
    <t>https://www.amazon.com/gp/product/B06XRV92ZB</t>
  </si>
  <si>
    <t>https://www.amazon.com/gp/product/B07G26S5V8</t>
  </si>
  <si>
    <t>Rechargable battery charger</t>
  </si>
  <si>
    <t>https://www.amazon.com/gp/product/B00IM3P8GS</t>
  </si>
  <si>
    <t>Rechargable batteries</t>
  </si>
  <si>
    <t>https://www.amazon.com/gp/product/B00HZV9WTM</t>
  </si>
  <si>
    <t>Half-sized breadboard</t>
  </si>
  <si>
    <t>https://www.adafruit.com/product/64</t>
  </si>
  <si>
    <t>Ultrasonic distance sensor</t>
  </si>
  <si>
    <t>https://www.adafruit.com/product/4007</t>
  </si>
  <si>
    <t>Amazon Subtotal:</t>
  </si>
  <si>
    <t>https://www.adafruit.com/product/1995</t>
  </si>
  <si>
    <t>5V 2.5A Switching Power Supply with 20AWG MicroUSB Cable</t>
  </si>
  <si>
    <t>https://www.amazon.com/STERILITE-17631706-ClearView-Latches-6-Pack/dp/B004QJIAXU/ref=sr_1_27?keywords=Clip+Box+Clear+Storage+Tote+Container+large&amp;qid=1556725577&amp;s=home-garden&amp;sr=1-27</t>
  </si>
  <si>
    <t>Sterilite 17631706 27 Quart/26 Liter ClearView Latch Box, Clear with Sweet Plum Latches, 6-Pack</t>
  </si>
  <si>
    <t>https://www.servocity.com/parallel-gripper-kit-a</t>
  </si>
  <si>
    <t>https://www.adafruit.com/product/2472</t>
  </si>
  <si>
    <t>9-DOF Absolute Orientation IMU Fusion Breakout - BNO055</t>
  </si>
  <si>
    <t>Servo City</t>
  </si>
  <si>
    <t>Parallel Gripper Kit A</t>
  </si>
  <si>
    <t>Servo City Subtotal:</t>
  </si>
  <si>
    <t>Hitec 31311S HS-311 Servo Standard Universal</t>
  </si>
  <si>
    <t>https://www.amazon.com/gp/product/B0006O3WVE/ref=ppx_yo_dt_b_asin_title_o00_s00?ie=UTF8&amp;psc=1</t>
  </si>
  <si>
    <t>Arduino Nano</t>
  </si>
  <si>
    <t>https://www.amazon.com/Arduino-A000005-ARDUINO-Nano/dp/B0097AU5OU/ref=redir_mobile_desktop?_encoding=UTF8&amp;aaxitk=RSNsxDkXeAsnRpCC1AKKWw&amp;hsa_cr_id=9484023550601</t>
  </si>
  <si>
    <t>Subtotal</t>
  </si>
  <si>
    <t>L298N motor drive controller board module, dual H-bridge, 2-Pack</t>
  </si>
  <si>
    <t>https://www.adafruit.com/product/4266</t>
  </si>
  <si>
    <t>16GB Card with NOOBS 3.1 for Raspberry Pi Computers including 4</t>
  </si>
  <si>
    <t>Micro B USB to USB C Adapter</t>
  </si>
  <si>
    <t>https://www.adafruit.com/product/4299</t>
  </si>
  <si>
    <t>https://www.amazon.com/GANA-Adapter-Female-Action-Supported/dp/B07K21HSQX/ref=sr_1_3?crid=1HKNA793EYJCX&amp;keywords=micro+hdmi+to+hdmi&amp;qid=1578497025&amp;sprefix=micro+hdmi+to+%2Caps%2C188&amp;sr=8-3</t>
  </si>
  <si>
    <t>https://www.amazon.com/Antrader-1-Feet-Cable-Mini-B-Length/dp/B07DYFN1ZQ/ref=sr_1_6?keywords=USB%2BA%2FminiB%2B1%2Bfoot&amp;qid=1581267524&amp;sr=8-6&amp;th=1</t>
  </si>
  <si>
    <r>
      <t xml:space="preserve">Antrader 1-Feet Mini USB 2.0 Cable A-Male to Mini-B 30cm Length 12pcs/lot  </t>
    </r>
    <r>
      <rPr>
        <b/>
        <sz val="10"/>
        <color rgb="FF111111"/>
        <rFont val="Arial"/>
        <family val="2"/>
      </rPr>
      <t>(*Only need 1 per kit)</t>
    </r>
  </si>
  <si>
    <t>Last Updated: 1-October-2021</t>
  </si>
  <si>
    <t>https://www.amazon.com/gp/product/B017QRA5MW/ref=ppx_yo_dt_b_asin_title_o02_s00?ie=UTF8&amp;psc=1</t>
  </si>
  <si>
    <t>Hilitchi 120pcs M2 Male Female Nylon Hex Spacer</t>
  </si>
  <si>
    <t>https://www.amazon.com/gp/product/B000N2VP3Q/ref=ppx_yo_dt_b_asin_title_o00_s00?ie=UTF8&amp;psc=1</t>
  </si>
  <si>
    <r>
      <t xml:space="preserve">Steel machine screw hex nut, #4-40 </t>
    </r>
    <r>
      <rPr>
        <b/>
        <sz val="10"/>
        <color rgb="FF111111"/>
        <rFont val="Arial"/>
        <family val="2"/>
      </rPr>
      <t>(*Only need 4 per kit)</t>
    </r>
  </si>
  <si>
    <r>
      <t xml:space="preserve">#4-40 x 1/2" stainless pan head phillips machine screw </t>
    </r>
    <r>
      <rPr>
        <b/>
        <sz val="10"/>
        <color rgb="FF111111"/>
        <rFont val="Arial"/>
        <family val="2"/>
      </rPr>
      <t>(*Only need 4 per kit)</t>
    </r>
  </si>
  <si>
    <t>https://www.amazon.com/gp/product/B07B7K9NKC/ref=ppx_yo_dt_b_asin_title_o00_s00?ie=UTF8&amp;psc=1</t>
  </si>
  <si>
    <t>https://www.amazon.com/gp/product/B00B88ATRW/ref=ppx_yo_dt_b_asin_title_o01_s00?ie=UTF8&amp;psc=1</t>
  </si>
  <si>
    <t>https://www.robotshop.com/en/dfrobot-4wd-arduino-platform-encoders.html?utm_source=google&amp;utm_medium=surfaces&amp;utm_campaign=surfaces_across_google_usen&amp;gclid=CjwKCAjw_NX7BRA1EiwA2dpg0tB3INHXEuIw4m0F4IL5-xNskpYiofWkfy6RqS66eA5lRMDNr84NzxoCpCYQAvD_BwE</t>
  </si>
  <si>
    <t>4WD Arduino compatible robot platform w/ encoders</t>
  </si>
  <si>
    <t>RobotShop</t>
  </si>
  <si>
    <t>RobotShop Subtotal:</t>
  </si>
  <si>
    <r>
      <t xml:space="preserve">GANA Micro HDMI to HDMI Adapter Cable, Micro HDMI to HDMI Cable (Male to Female) </t>
    </r>
    <r>
      <rPr>
        <b/>
        <sz val="10"/>
        <color rgb="FF111111"/>
        <rFont val="Arial"/>
        <family val="2"/>
      </rPr>
      <t>(*Only need 1 per kit)</t>
    </r>
  </si>
  <si>
    <r>
      <t xml:space="preserve">Standoff, male to female, 3/16" OD hex, 4-40 x 1" L </t>
    </r>
    <r>
      <rPr>
        <b/>
        <sz val="10"/>
        <color rgb="FF111111"/>
        <rFont val="Arial"/>
        <family val="2"/>
      </rPr>
      <t>(*Only need 2 per kit)</t>
    </r>
  </si>
  <si>
    <t>Estimated total per kit:</t>
  </si>
  <si>
    <t>https://www.adafruit.com/product/592</t>
  </si>
  <si>
    <t>USB cable - USB A to Micro-B 3 foot long</t>
  </si>
  <si>
    <t>1000 Ohm resistors</t>
  </si>
  <si>
    <t>Pack of 12 inch 40 pin male to female dupont wire,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</si>
</sst>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3D3D3D"/>
      <name val="OpenSans-Bold"/>
    </font>
    <font>
      <sz val="10"/>
      <color rgb="FF000000"/>
      <name val="Lucida Sans Unicode"/>
      <family val="2"/>
    </font>
    <font>
      <sz val="10"/>
      <color rgb="FF111111"/>
      <name val="Arial"/>
      <family val="2"/>
    </font>
    <font>
      <b/>
      <sz val="10"/>
      <color rgb="FF3D3D3D"/>
      <name val="OpenSans-Bold"/>
    </font>
    <font>
      <sz val="10"/>
      <color rgb="FF2F2F2F"/>
      <name val="Roboto"/>
    </font>
    <font>
      <b/>
      <sz val="11"/>
      <color rgb="FFFF0000"/>
      <name val="Calibri"/>
      <family val="2"/>
      <scheme val="minor"/>
    </font>
    <font>
      <b/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8" fontId="1" fillId="0" borderId="0" xfId="0" applyNumberFormat="1" applyFont="1" applyFill="1"/>
    <xf numFmtId="0" fontId="5" fillId="0" borderId="0" xfId="0" applyFont="1" applyFill="1"/>
    <xf numFmtId="0" fontId="7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right"/>
    </xf>
    <xf numFmtId="0" fontId="9" fillId="0" borderId="0" xfId="0" applyFont="1" applyFill="1"/>
    <xf numFmtId="0" fontId="6" fillId="0" borderId="0" xfId="0" applyFont="1" applyFill="1"/>
    <xf numFmtId="0" fontId="8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left" vertical="center" wrapText="1"/>
    </xf>
    <xf numFmtId="0" fontId="1" fillId="0" borderId="0" xfId="0" applyFont="1" applyFill="1"/>
    <xf numFmtId="0" fontId="0" fillId="0" borderId="0" xfId="0" applyFill="1" applyAlignment="1">
      <alignment horizontal="left"/>
    </xf>
    <xf numFmtId="8" fontId="0" fillId="0" borderId="0" xfId="0" applyNumberFormat="1" applyFill="1" applyAlignment="1">
      <alignment horizontal="left"/>
    </xf>
    <xf numFmtId="0" fontId="2" fillId="0" borderId="0" xfId="3" applyFill="1"/>
    <xf numFmtId="164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3" applyFill="1" applyAlignment="1">
      <alignment wrapText="1"/>
    </xf>
    <xf numFmtId="0" fontId="1" fillId="0" borderId="0" xfId="0" applyFont="1" applyFill="1" applyAlignment="1">
      <alignment horizontal="right"/>
    </xf>
    <xf numFmtId="8" fontId="0" fillId="0" borderId="0" xfId="0" applyNumberFormat="1" applyFill="1"/>
    <xf numFmtId="0" fontId="11" fillId="0" borderId="0" xfId="0" applyFont="1" applyFill="1"/>
    <xf numFmtId="0" fontId="4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64" TargetMode="External"/><Relationship Id="rId13" Type="http://schemas.openxmlformats.org/officeDocument/2006/relationships/hyperlink" Target="https://www.servocity.com/parallel-gripper-kit-a" TargetMode="External"/><Relationship Id="rId18" Type="http://schemas.openxmlformats.org/officeDocument/2006/relationships/hyperlink" Target="https://www.amazon.com/Antrader-1-Feet-Cable-Mini-B-Length/dp/B07DYFN1ZQ/ref=sr_1_6?keywords=USB%2BA%2FminiB%2B1%2Bfoot&amp;qid=1581267524&amp;sr=8-6&amp;th=1" TargetMode="External"/><Relationship Id="rId3" Type="http://schemas.openxmlformats.org/officeDocument/2006/relationships/hyperlink" Target="https://www.amazon.com/gp/product/B07G26S5V8" TargetMode="External"/><Relationship Id="rId21" Type="http://schemas.openxmlformats.org/officeDocument/2006/relationships/hyperlink" Target="https://www.amazon.com/gp/product/B000N2VP3Q/ref=ppx_yo_dt_b_asin_title_o00_s00?ie=UTF8&amp;psc=1" TargetMode="External"/><Relationship Id="rId7" Type="http://schemas.openxmlformats.org/officeDocument/2006/relationships/hyperlink" Target="https://www.amazon.com/gp/product/B00HZV9WTM" TargetMode="External"/><Relationship Id="rId12" Type="http://schemas.openxmlformats.org/officeDocument/2006/relationships/hyperlink" Target="https://www.adafruit.com/product/2472" TargetMode="External"/><Relationship Id="rId17" Type="http://schemas.openxmlformats.org/officeDocument/2006/relationships/hyperlink" Target="https://www.amazon.com/GANA-Adapter-Female-Action-Supported/dp/B07K21HSQX/ref=sr_1_3?crid=1HKNA793EYJCX&amp;keywords=micro+hdmi+to+hdmi&amp;qid=1578497025&amp;sprefix=micro+hdmi+to+%2Caps%2C188&amp;sr=8-3" TargetMode="External"/><Relationship Id="rId2" Type="http://schemas.openxmlformats.org/officeDocument/2006/relationships/hyperlink" Target="https://www.adafruit.com/product/3775" TargetMode="External"/><Relationship Id="rId16" Type="http://schemas.openxmlformats.org/officeDocument/2006/relationships/hyperlink" Target="https://www.adafruit.com/product/4299" TargetMode="External"/><Relationship Id="rId20" Type="http://schemas.openxmlformats.org/officeDocument/2006/relationships/hyperlink" Target="https://www.amazon.com/gp/product/B017QRA5MW/ref=ppx_yo_dt_b_asin_title_o02_s00?ie=UTF8&amp;psc=1" TargetMode="External"/><Relationship Id="rId1" Type="http://schemas.openxmlformats.org/officeDocument/2006/relationships/hyperlink" Target="https://www.adafruit.com/product/3099" TargetMode="External"/><Relationship Id="rId6" Type="http://schemas.openxmlformats.org/officeDocument/2006/relationships/hyperlink" Target="https://www.amazon.com/gp/product/B00IM3P8GS" TargetMode="External"/><Relationship Id="rId11" Type="http://schemas.openxmlformats.org/officeDocument/2006/relationships/hyperlink" Target="https://www.amazon.com/STERILITE-17631706-ClearView-Latches-6-Pack/dp/B004QJIAXU/ref=sr_1_27?keywords=Clip+Box+Clear+Storage+Tote+Container+large&amp;qid=1556725577&amp;s=home-garden&amp;sr=1-27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gp/product/B07C4B3DL4" TargetMode="External"/><Relationship Id="rId15" Type="http://schemas.openxmlformats.org/officeDocument/2006/relationships/hyperlink" Target="https://www.amazon.com/Arduino-A000005-ARDUINO-Nano/dp/B0097AU5OU/ref=redir_mobile_desktop?_encoding=UTF8&amp;aaxitk=RSNsxDkXeAsnRpCC1AKKWw&amp;hsa_cr_id=9484023550601" TargetMode="External"/><Relationship Id="rId23" Type="http://schemas.openxmlformats.org/officeDocument/2006/relationships/hyperlink" Target="https://www.amazon.com/gp/product/B00B88ATRW/ref=ppx_yo_dt_b_asin_title_o01_s00?ie=UTF8&amp;psc=1" TargetMode="External"/><Relationship Id="rId10" Type="http://schemas.openxmlformats.org/officeDocument/2006/relationships/hyperlink" Target="https://www.adafruit.com/product/1995" TargetMode="External"/><Relationship Id="rId19" Type="http://schemas.openxmlformats.org/officeDocument/2006/relationships/hyperlink" Target="https://www.adafruit.com/product/4266" TargetMode="External"/><Relationship Id="rId4" Type="http://schemas.openxmlformats.org/officeDocument/2006/relationships/hyperlink" Target="https://www.amazon.com/gp/product/B06XRV92ZB" TargetMode="External"/><Relationship Id="rId9" Type="http://schemas.openxmlformats.org/officeDocument/2006/relationships/hyperlink" Target="https://www.adafruit.com/product/4007" TargetMode="External"/><Relationship Id="rId14" Type="http://schemas.openxmlformats.org/officeDocument/2006/relationships/hyperlink" Target="https://www.amazon.com/gp/product/B0006O3WVE/ref=ppx_yo_dt_b_asin_title_o00_s00?ie=UTF8&amp;psc=1" TargetMode="External"/><Relationship Id="rId22" Type="http://schemas.openxmlformats.org/officeDocument/2006/relationships/hyperlink" Target="https://www.amazon.com/gp/product/B07B7K9NKC/ref=ppx_yo_dt_b_asin_title_o00_s00?ie=UTF8&amp;psc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opLeftCell="A31" workbookViewId="0">
      <selection activeCell="E46" sqref="E46"/>
    </sheetView>
  </sheetViews>
  <sheetFormatPr defaultColWidth="8.85546875" defaultRowHeight="15"/>
  <cols>
    <col min="1" max="1" width="10.5703125" style="1" customWidth="1"/>
    <col min="2" max="2" width="65.85546875" style="1" bestFit="1" customWidth="1"/>
    <col min="3" max="3" width="6.5703125" style="1" bestFit="1" customWidth="1"/>
    <col min="4" max="4" width="10.42578125" style="1" bestFit="1" customWidth="1"/>
    <col min="5" max="5" width="10.42578125" style="1" customWidth="1"/>
    <col min="6" max="6" width="255.7109375" style="16" bestFit="1" customWidth="1"/>
    <col min="7" max="7" width="2.140625" style="1" customWidth="1"/>
    <col min="8" max="8" width="30" style="1" bestFit="1" customWidth="1"/>
    <col min="9" max="9" width="10.85546875" style="1" bestFit="1" customWidth="1"/>
    <col min="10" max="10" width="19.85546875" style="1" bestFit="1" customWidth="1"/>
    <col min="11" max="16384" width="8.85546875" style="1"/>
  </cols>
  <sheetData>
    <row r="1" spans="1:10">
      <c r="A1" s="10" t="s">
        <v>1</v>
      </c>
    </row>
    <row r="2" spans="1:10">
      <c r="A2" s="1" t="s">
        <v>51</v>
      </c>
    </row>
    <row r="5" spans="1:10">
      <c r="A5" s="10" t="s">
        <v>11</v>
      </c>
      <c r="B5" s="10" t="s">
        <v>2</v>
      </c>
      <c r="C5" s="10" t="s">
        <v>0</v>
      </c>
      <c r="D5" s="10" t="s">
        <v>9</v>
      </c>
      <c r="E5" s="10" t="s">
        <v>42</v>
      </c>
      <c r="F5" s="17" t="s">
        <v>3</v>
      </c>
      <c r="H5" s="23" t="s">
        <v>4</v>
      </c>
      <c r="I5" s="24"/>
      <c r="J5" s="24"/>
    </row>
    <row r="6" spans="1:10" ht="15.75">
      <c r="A6" s="10" t="s">
        <v>12</v>
      </c>
      <c r="B6" s="3" t="s">
        <v>5</v>
      </c>
      <c r="C6" s="11">
        <v>1</v>
      </c>
      <c r="D6" s="12">
        <v>35</v>
      </c>
      <c r="E6" s="12">
        <f>C6*D6</f>
        <v>35</v>
      </c>
      <c r="F6" s="18" t="s">
        <v>8</v>
      </c>
    </row>
    <row r="7" spans="1:10" ht="15.75">
      <c r="B7" s="3" t="s">
        <v>6</v>
      </c>
      <c r="C7" s="11">
        <v>1</v>
      </c>
      <c r="D7" s="12">
        <v>29.95</v>
      </c>
      <c r="E7" s="12">
        <f t="shared" ref="E7:E14" si="0">C7*D7</f>
        <v>29.95</v>
      </c>
      <c r="F7" s="18" t="s">
        <v>7</v>
      </c>
    </row>
    <row r="8" spans="1:10">
      <c r="B8" s="4" t="s">
        <v>45</v>
      </c>
      <c r="C8" s="11">
        <v>1</v>
      </c>
      <c r="D8" s="12">
        <v>14.95</v>
      </c>
      <c r="E8" s="12">
        <f t="shared" si="0"/>
        <v>14.95</v>
      </c>
      <c r="F8" s="13" t="s">
        <v>44</v>
      </c>
    </row>
    <row r="9" spans="1:10" ht="15.75">
      <c r="B9" s="3" t="s">
        <v>23</v>
      </c>
      <c r="C9" s="11">
        <v>2</v>
      </c>
      <c r="D9" s="12">
        <v>5</v>
      </c>
      <c r="E9" s="12">
        <f t="shared" si="0"/>
        <v>10</v>
      </c>
      <c r="F9" s="13" t="s">
        <v>24</v>
      </c>
    </row>
    <row r="10" spans="1:10" ht="15.75">
      <c r="B10" s="3" t="s">
        <v>25</v>
      </c>
      <c r="C10" s="11">
        <v>2</v>
      </c>
      <c r="D10" s="12">
        <v>3.95</v>
      </c>
      <c r="E10" s="12">
        <f t="shared" si="0"/>
        <v>7.9</v>
      </c>
      <c r="F10" s="13" t="s">
        <v>26</v>
      </c>
    </row>
    <row r="11" spans="1:10">
      <c r="B11" s="4" t="s">
        <v>29</v>
      </c>
      <c r="C11" s="11">
        <v>1</v>
      </c>
      <c r="D11" s="12">
        <v>7.5</v>
      </c>
      <c r="E11" s="12">
        <f t="shared" si="0"/>
        <v>7.5</v>
      </c>
      <c r="F11" s="13" t="s">
        <v>28</v>
      </c>
    </row>
    <row r="12" spans="1:10">
      <c r="B12" s="4" t="s">
        <v>34</v>
      </c>
      <c r="C12" s="11">
        <v>1</v>
      </c>
      <c r="D12" s="12">
        <v>34.950000000000003</v>
      </c>
      <c r="E12" s="12">
        <f t="shared" si="0"/>
        <v>34.950000000000003</v>
      </c>
      <c r="F12" s="13" t="s">
        <v>33</v>
      </c>
    </row>
    <row r="13" spans="1:10">
      <c r="B13" s="4" t="s">
        <v>46</v>
      </c>
      <c r="C13" s="11">
        <v>1</v>
      </c>
      <c r="D13" s="12">
        <v>1.25</v>
      </c>
      <c r="E13" s="12">
        <f t="shared" si="0"/>
        <v>1.25</v>
      </c>
      <c r="F13" s="13" t="s">
        <v>47</v>
      </c>
    </row>
    <row r="14" spans="1:10">
      <c r="B14" s="4" t="s">
        <v>67</v>
      </c>
      <c r="C14" s="11">
        <v>1</v>
      </c>
      <c r="D14" s="12">
        <v>2.95</v>
      </c>
      <c r="E14" s="12">
        <f t="shared" si="0"/>
        <v>2.95</v>
      </c>
      <c r="F14" s="13" t="s">
        <v>66</v>
      </c>
    </row>
    <row r="15" spans="1:10" ht="15.75">
      <c r="B15" s="3"/>
      <c r="C15" s="11"/>
      <c r="D15" s="12"/>
      <c r="E15" s="12"/>
      <c r="F15" s="18"/>
    </row>
    <row r="16" spans="1:10" ht="15.75">
      <c r="B16" s="5" t="s">
        <v>10</v>
      </c>
      <c r="C16" s="11"/>
      <c r="D16" s="12"/>
      <c r="E16" s="12">
        <f>SUM(E6:E14)</f>
        <v>144.44999999999999</v>
      </c>
      <c r="F16" s="18"/>
    </row>
    <row r="17" spans="1:6">
      <c r="C17" s="11"/>
      <c r="D17" s="11"/>
      <c r="E17" s="11"/>
    </row>
    <row r="18" spans="1:6" ht="17.25" customHeight="1">
      <c r="A18" s="10" t="s">
        <v>61</v>
      </c>
      <c r="B18" s="6" t="s">
        <v>60</v>
      </c>
      <c r="C18" s="11">
        <v>1</v>
      </c>
      <c r="D18" s="12">
        <v>49.9</v>
      </c>
      <c r="E18" s="12">
        <f>C18*D18</f>
        <v>49.9</v>
      </c>
      <c r="F18" s="18" t="s">
        <v>59</v>
      </c>
    </row>
    <row r="19" spans="1:6" ht="15.75">
      <c r="B19" s="7"/>
      <c r="C19" s="11"/>
      <c r="D19" s="12"/>
      <c r="E19" s="12"/>
      <c r="F19" s="18"/>
    </row>
    <row r="20" spans="1:6" ht="15.75">
      <c r="B20" s="5" t="s">
        <v>62</v>
      </c>
      <c r="C20" s="11"/>
      <c r="D20" s="12"/>
      <c r="E20" s="12">
        <f>SUM(E18)</f>
        <v>49.9</v>
      </c>
      <c r="F20" s="18"/>
    </row>
    <row r="21" spans="1:6">
      <c r="C21" s="11"/>
      <c r="D21" s="11"/>
      <c r="E21" s="11"/>
    </row>
    <row r="22" spans="1:6">
      <c r="C22" s="11"/>
      <c r="D22" s="11"/>
      <c r="E22" s="11"/>
    </row>
    <row r="23" spans="1:6">
      <c r="A23" s="10" t="s">
        <v>13</v>
      </c>
      <c r="B23" s="1" t="s">
        <v>14</v>
      </c>
      <c r="C23" s="11">
        <v>1</v>
      </c>
      <c r="D23" s="12">
        <v>16.989999999999998</v>
      </c>
      <c r="E23" s="12">
        <f>C23*D23</f>
        <v>16.989999999999998</v>
      </c>
      <c r="F23" s="13" t="s">
        <v>18</v>
      </c>
    </row>
    <row r="24" spans="1:6">
      <c r="B24" s="1" t="s">
        <v>15</v>
      </c>
      <c r="C24" s="11">
        <v>1</v>
      </c>
      <c r="D24" s="12">
        <v>8.99</v>
      </c>
      <c r="E24" s="12">
        <f t="shared" ref="E24:E36" si="1">C24*D24</f>
        <v>8.99</v>
      </c>
      <c r="F24" s="13" t="s">
        <v>17</v>
      </c>
    </row>
    <row r="25" spans="1:6">
      <c r="B25" s="1" t="s">
        <v>43</v>
      </c>
      <c r="C25" s="11">
        <v>1</v>
      </c>
      <c r="D25" s="12">
        <v>8.99</v>
      </c>
      <c r="E25" s="12">
        <f t="shared" si="1"/>
        <v>8.99</v>
      </c>
      <c r="F25" s="13" t="s">
        <v>16</v>
      </c>
    </row>
    <row r="26" spans="1:6">
      <c r="B26" s="1" t="s">
        <v>19</v>
      </c>
      <c r="C26" s="11">
        <v>1</v>
      </c>
      <c r="D26" s="12">
        <v>18.97</v>
      </c>
      <c r="E26" s="12">
        <f t="shared" si="1"/>
        <v>18.97</v>
      </c>
      <c r="F26" s="13" t="s">
        <v>20</v>
      </c>
    </row>
    <row r="27" spans="1:6">
      <c r="B27" s="1" t="s">
        <v>21</v>
      </c>
      <c r="C27" s="11">
        <v>1</v>
      </c>
      <c r="D27" s="12">
        <v>17.71</v>
      </c>
      <c r="E27" s="12">
        <f t="shared" si="1"/>
        <v>17.71</v>
      </c>
      <c r="F27" s="13" t="s">
        <v>22</v>
      </c>
    </row>
    <row r="28" spans="1:6" ht="25.5">
      <c r="B28" s="8" t="s">
        <v>31</v>
      </c>
      <c r="C28" s="11">
        <v>1</v>
      </c>
      <c r="D28" s="14">
        <f>38.99/6</f>
        <v>6.498333333333334</v>
      </c>
      <c r="E28" s="12">
        <f t="shared" si="1"/>
        <v>6.498333333333334</v>
      </c>
      <c r="F28" s="13" t="s">
        <v>30</v>
      </c>
    </row>
    <row r="29" spans="1:6">
      <c r="B29" s="8" t="s">
        <v>38</v>
      </c>
      <c r="C29" s="11">
        <v>1</v>
      </c>
      <c r="D29" s="14">
        <v>13.94</v>
      </c>
      <c r="E29" s="12">
        <f t="shared" si="1"/>
        <v>13.94</v>
      </c>
      <c r="F29" s="13" t="s">
        <v>39</v>
      </c>
    </row>
    <row r="30" spans="1:6">
      <c r="B30" s="8" t="s">
        <v>40</v>
      </c>
      <c r="C30" s="11">
        <v>1</v>
      </c>
      <c r="D30" s="14">
        <v>19.5</v>
      </c>
      <c r="E30" s="12">
        <f t="shared" si="1"/>
        <v>19.5</v>
      </c>
      <c r="F30" s="13" t="s">
        <v>41</v>
      </c>
    </row>
    <row r="31" spans="1:6" ht="25.5">
      <c r="B31" s="8" t="s">
        <v>63</v>
      </c>
      <c r="C31" s="11">
        <v>0.5</v>
      </c>
      <c r="D31" s="14">
        <v>8.99</v>
      </c>
      <c r="E31" s="12">
        <f t="shared" si="1"/>
        <v>4.4950000000000001</v>
      </c>
      <c r="F31" s="13" t="s">
        <v>48</v>
      </c>
    </row>
    <row r="32" spans="1:6" ht="25.5">
      <c r="B32" s="8" t="s">
        <v>50</v>
      </c>
      <c r="C32" s="15">
        <f>1/12</f>
        <v>8.3333333333333329E-2</v>
      </c>
      <c r="D32" s="14">
        <v>11.99</v>
      </c>
      <c r="E32" s="12">
        <f t="shared" si="1"/>
        <v>0.99916666666666665</v>
      </c>
      <c r="F32" s="13" t="s">
        <v>49</v>
      </c>
    </row>
    <row r="33" spans="1:6">
      <c r="B33" s="8" t="s">
        <v>53</v>
      </c>
      <c r="C33" s="11">
        <v>1</v>
      </c>
      <c r="D33" s="14">
        <v>7.99</v>
      </c>
      <c r="E33" s="12">
        <f t="shared" si="1"/>
        <v>7.99</v>
      </c>
      <c r="F33" s="13" t="s">
        <v>52</v>
      </c>
    </row>
    <row r="34" spans="1:6">
      <c r="B34" s="8" t="s">
        <v>55</v>
      </c>
      <c r="C34" s="11">
        <f>4/100</f>
        <v>0.04</v>
      </c>
      <c r="D34" s="14">
        <v>4.24</v>
      </c>
      <c r="E34" s="12">
        <f t="shared" si="1"/>
        <v>0.1696</v>
      </c>
      <c r="F34" s="13" t="s">
        <v>54</v>
      </c>
    </row>
    <row r="35" spans="1:6" ht="25.5">
      <c r="B35" s="8" t="s">
        <v>56</v>
      </c>
      <c r="C35" s="11">
        <f>4/100</f>
        <v>0.04</v>
      </c>
      <c r="D35" s="14">
        <v>5.69</v>
      </c>
      <c r="E35" s="12">
        <f t="shared" si="1"/>
        <v>0.22760000000000002</v>
      </c>
      <c r="F35" s="13" t="s">
        <v>57</v>
      </c>
    </row>
    <row r="36" spans="1:6">
      <c r="B36" s="8" t="s">
        <v>64</v>
      </c>
      <c r="C36" s="11">
        <f>2/10</f>
        <v>0.2</v>
      </c>
      <c r="D36" s="14">
        <v>24.06</v>
      </c>
      <c r="E36" s="12">
        <f t="shared" si="1"/>
        <v>4.8120000000000003</v>
      </c>
      <c r="F36" s="13" t="s">
        <v>58</v>
      </c>
    </row>
    <row r="37" spans="1:6">
      <c r="C37" s="11"/>
      <c r="D37" s="11"/>
      <c r="E37" s="11"/>
    </row>
    <row r="38" spans="1:6" ht="15.75">
      <c r="B38" s="5" t="s">
        <v>27</v>
      </c>
      <c r="C38" s="11"/>
      <c r="D38" s="12"/>
      <c r="E38" s="12">
        <f>SUM(E23:E36)</f>
        <v>130.2817</v>
      </c>
    </row>
    <row r="39" spans="1:6" ht="15.75">
      <c r="B39" s="5"/>
      <c r="C39" s="11"/>
      <c r="D39" s="12"/>
      <c r="E39" s="12"/>
    </row>
    <row r="40" spans="1:6" ht="15.75" customHeight="1">
      <c r="A40" s="10" t="s">
        <v>35</v>
      </c>
      <c r="B40" s="9" t="s">
        <v>36</v>
      </c>
      <c r="C40" s="11">
        <v>1</v>
      </c>
      <c r="D40" s="12">
        <v>14.99</v>
      </c>
      <c r="E40" s="12">
        <f>C40*D40</f>
        <v>14.99</v>
      </c>
      <c r="F40" s="13" t="s">
        <v>32</v>
      </c>
    </row>
    <row r="41" spans="1:6" ht="15.75">
      <c r="B41" s="5"/>
      <c r="C41" s="11"/>
      <c r="D41" s="12"/>
      <c r="E41" s="12"/>
    </row>
    <row r="42" spans="1:6" ht="15.75">
      <c r="B42" s="5" t="s">
        <v>37</v>
      </c>
      <c r="C42" s="11"/>
      <c r="D42" s="12">
        <f>D40</f>
        <v>14.99</v>
      </c>
      <c r="E42" s="12">
        <f>SUM(E40)</f>
        <v>14.99</v>
      </c>
    </row>
    <row r="43" spans="1:6" ht="15.75">
      <c r="B43" s="5"/>
      <c r="C43" s="11"/>
      <c r="D43" s="12"/>
      <c r="E43" s="12"/>
    </row>
    <row r="44" spans="1:6">
      <c r="C44" s="11"/>
      <c r="D44" s="11"/>
      <c r="E44" s="11"/>
    </row>
    <row r="45" spans="1:6">
      <c r="B45" s="19" t="s">
        <v>65</v>
      </c>
      <c r="C45" s="10"/>
      <c r="D45" s="2"/>
      <c r="E45" s="2">
        <f>E16+E20+E38+E42</f>
        <v>339.62170000000003</v>
      </c>
    </row>
    <row r="46" spans="1:6">
      <c r="B46" s="19"/>
      <c r="E46" s="20"/>
    </row>
    <row r="48" spans="1:6">
      <c r="A48" s="21"/>
      <c r="B48" s="21"/>
    </row>
    <row r="55" spans="2:5">
      <c r="C55" s="11"/>
      <c r="D55" s="11"/>
      <c r="E55" s="11"/>
    </row>
    <row r="56" spans="2:5" ht="18.75">
      <c r="B56" s="22"/>
      <c r="C56" s="11"/>
      <c r="D56" s="11"/>
      <c r="E56" s="11"/>
    </row>
    <row r="58" spans="2:5">
      <c r="B58" s="13"/>
    </row>
  </sheetData>
  <mergeCells count="1">
    <mergeCell ref="H5:J5"/>
  </mergeCells>
  <hyperlinks>
    <hyperlink ref="F7" r:id="rId1" xr:uid="{00000000-0004-0000-0000-000001000000}"/>
    <hyperlink ref="F6" r:id="rId2" xr:uid="{00000000-0004-0000-0000-000002000000}"/>
    <hyperlink ref="F23" r:id="rId3" xr:uid="{00000000-0004-0000-0000-000005000000}"/>
    <hyperlink ref="F24" r:id="rId4" xr:uid="{00000000-0004-0000-0000-000006000000}"/>
    <hyperlink ref="F25" r:id="rId5" xr:uid="{00000000-0004-0000-0000-000007000000}"/>
    <hyperlink ref="F26" r:id="rId6" xr:uid="{00000000-0004-0000-0000-000008000000}"/>
    <hyperlink ref="F27" r:id="rId7" xr:uid="{00000000-0004-0000-0000-000009000000}"/>
    <hyperlink ref="F9" r:id="rId8" xr:uid="{00000000-0004-0000-0000-00000A000000}"/>
    <hyperlink ref="F10" r:id="rId9" xr:uid="{00000000-0004-0000-0000-00000B000000}"/>
    <hyperlink ref="F11" r:id="rId10" xr:uid="{00000000-0004-0000-0000-00000C000000}"/>
    <hyperlink ref="F28" r:id="rId11" xr:uid="{00000000-0004-0000-0000-00000D000000}"/>
    <hyperlink ref="F12" r:id="rId12" xr:uid="{B5C08F8B-4DCD-4047-9C9F-752F2D4272DA}"/>
    <hyperlink ref="F40" r:id="rId13" xr:uid="{9A18E961-1B70-40B0-9E71-9C3F7E804759}"/>
    <hyperlink ref="F29" r:id="rId14" xr:uid="{3AAB4BAA-80BF-49F3-B8A4-99A7C6C0CDB5}"/>
    <hyperlink ref="F30" r:id="rId15" xr:uid="{E83E970D-03C6-43BF-AA7A-00FB33AFE522}"/>
    <hyperlink ref="F13" r:id="rId16" xr:uid="{5CDD1939-2F12-4B2A-99DC-F627F6E8A8EE}"/>
    <hyperlink ref="F31" r:id="rId17" xr:uid="{ADFFD6B1-8659-4F1C-B28C-FAE025FB4721}"/>
    <hyperlink ref="F32" r:id="rId18" xr:uid="{89C2E8CC-FA11-420F-AE63-E1522CF563F2}"/>
    <hyperlink ref="F8" r:id="rId19" xr:uid="{A539B921-193D-4B5C-B1F2-7EB2393B7151}"/>
    <hyperlink ref="F33" r:id="rId20" xr:uid="{7C1A2084-00C3-4A80-9DDC-A295F7E0B015}"/>
    <hyperlink ref="F34" r:id="rId21" xr:uid="{4F2B8F37-FD5F-4899-A749-1C009BA81BCA}"/>
    <hyperlink ref="F35" r:id="rId22" xr:uid="{5C80BE62-289B-440D-A6A4-1BC218E5D9E8}"/>
    <hyperlink ref="F36" r:id="rId23" xr:uid="{EC812715-B56B-465E-9367-2E1A832D2031}"/>
  </hyperlinks>
  <pageMargins left="0.7" right="0.7" top="0.75" bottom="0.75" header="0.3" footer="0.3"/>
  <pageSetup orientation="portrait" r:id="rId2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51C0-4021-430E-B654-87F4B9EA3DDF}">
  <dimension ref="A1:J44"/>
  <sheetViews>
    <sheetView tabSelected="1" workbookViewId="0">
      <selection activeCell="E9" sqref="E9"/>
    </sheetView>
  </sheetViews>
  <sheetFormatPr defaultColWidth="8.85546875" defaultRowHeight="15"/>
  <cols>
    <col min="1" max="1" width="10.5703125" style="1" customWidth="1"/>
    <col min="2" max="2" width="65.85546875" style="1" bestFit="1" customWidth="1"/>
    <col min="3" max="3" width="6.5703125" style="1" bestFit="1" customWidth="1"/>
    <col min="4" max="4" width="10.42578125" style="1" bestFit="1" customWidth="1"/>
    <col min="5" max="5" width="10.42578125" style="1" customWidth="1"/>
    <col min="6" max="6" width="255.7109375" style="16" bestFit="1" customWidth="1"/>
    <col min="7" max="7" width="2.140625" style="1" customWidth="1"/>
    <col min="8" max="8" width="30" style="1" bestFit="1" customWidth="1"/>
    <col min="9" max="9" width="10.85546875" style="1" bestFit="1" customWidth="1"/>
    <col min="10" max="10" width="19.85546875" style="1" bestFit="1" customWidth="1"/>
    <col min="11" max="16384" width="8.85546875" style="1"/>
  </cols>
  <sheetData>
    <row r="1" spans="1:10">
      <c r="A1" s="10" t="s">
        <v>1</v>
      </c>
    </row>
    <row r="3" spans="1:10">
      <c r="A3" s="10" t="s">
        <v>11</v>
      </c>
      <c r="B3" s="10" t="s">
        <v>2</v>
      </c>
      <c r="C3" s="10" t="s">
        <v>0</v>
      </c>
      <c r="D3" s="10"/>
      <c r="E3" s="10"/>
      <c r="F3" s="17"/>
      <c r="H3" s="23" t="s">
        <v>4</v>
      </c>
      <c r="I3" s="24"/>
      <c r="J3" s="24"/>
    </row>
    <row r="4" spans="1:10" ht="15.75">
      <c r="A4" s="10" t="s">
        <v>12</v>
      </c>
      <c r="B4" s="3" t="s">
        <v>5</v>
      </c>
      <c r="C4" s="11">
        <v>1</v>
      </c>
      <c r="D4" s="12"/>
      <c r="E4" s="12"/>
      <c r="F4" s="18"/>
    </row>
    <row r="5" spans="1:10" ht="15.75">
      <c r="B5" s="3" t="s">
        <v>6</v>
      </c>
      <c r="C5" s="11">
        <v>1</v>
      </c>
      <c r="D5" s="12"/>
      <c r="E5" s="12"/>
      <c r="F5" s="18"/>
    </row>
    <row r="6" spans="1:10">
      <c r="B6" s="4" t="s">
        <v>45</v>
      </c>
      <c r="C6" s="11">
        <v>1</v>
      </c>
      <c r="D6" s="12"/>
      <c r="E6" s="12"/>
      <c r="F6" s="13"/>
    </row>
    <row r="7" spans="1:10" ht="15.75">
      <c r="B7" s="3" t="s">
        <v>23</v>
      </c>
      <c r="C7" s="11">
        <v>2</v>
      </c>
      <c r="D7" s="12"/>
      <c r="E7" s="12"/>
      <c r="F7" s="13"/>
    </row>
    <row r="8" spans="1:10" ht="15.75">
      <c r="B8" s="3" t="s">
        <v>25</v>
      </c>
      <c r="C8" s="11">
        <v>2</v>
      </c>
      <c r="D8" s="12"/>
      <c r="E8" s="12"/>
      <c r="F8" s="13"/>
    </row>
    <row r="9" spans="1:10">
      <c r="B9" s="4" t="s">
        <v>29</v>
      </c>
      <c r="C9" s="11">
        <v>1</v>
      </c>
      <c r="D9" s="12"/>
      <c r="E9" s="12"/>
      <c r="F9" s="13"/>
    </row>
    <row r="10" spans="1:10">
      <c r="B10" s="4" t="s">
        <v>34</v>
      </c>
      <c r="C10" s="11">
        <v>1</v>
      </c>
      <c r="D10" s="12"/>
      <c r="E10" s="12"/>
      <c r="F10" s="13"/>
    </row>
    <row r="11" spans="1:10">
      <c r="B11" s="4" t="s">
        <v>46</v>
      </c>
      <c r="C11" s="11">
        <v>1</v>
      </c>
      <c r="D11" s="12"/>
      <c r="E11" s="12"/>
      <c r="F11" s="13"/>
    </row>
    <row r="12" spans="1:10">
      <c r="B12" s="4" t="s">
        <v>67</v>
      </c>
      <c r="C12" s="11">
        <v>1</v>
      </c>
      <c r="D12" s="12"/>
      <c r="E12" s="12"/>
      <c r="F12" s="13"/>
    </row>
    <row r="13" spans="1:10">
      <c r="C13" s="11"/>
      <c r="D13" s="11"/>
      <c r="E13" s="11"/>
    </row>
    <row r="14" spans="1:10" ht="17.25" customHeight="1">
      <c r="A14" s="10" t="s">
        <v>61</v>
      </c>
      <c r="B14" s="6" t="s">
        <v>60</v>
      </c>
      <c r="C14" s="11">
        <v>1</v>
      </c>
      <c r="D14" s="12"/>
      <c r="E14" s="12"/>
      <c r="F14" s="18"/>
    </row>
    <row r="15" spans="1:10">
      <c r="C15" s="11"/>
      <c r="D15" s="11"/>
      <c r="E15" s="11"/>
    </row>
    <row r="16" spans="1:10">
      <c r="A16" s="10" t="s">
        <v>13</v>
      </c>
      <c r="B16" s="1" t="s">
        <v>14</v>
      </c>
      <c r="C16" s="11">
        <v>1</v>
      </c>
      <c r="D16" s="12"/>
      <c r="E16" s="12"/>
      <c r="F16" s="13"/>
    </row>
    <row r="17" spans="1:6">
      <c r="B17" s="1" t="s">
        <v>69</v>
      </c>
      <c r="C17" s="11">
        <v>1</v>
      </c>
      <c r="D17" s="12"/>
      <c r="E17" s="12"/>
      <c r="F17" s="13"/>
    </row>
    <row r="18" spans="1:6">
      <c r="B18" s="1" t="s">
        <v>43</v>
      </c>
      <c r="C18" s="11">
        <v>1</v>
      </c>
      <c r="D18" s="12"/>
      <c r="E18" s="12"/>
      <c r="F18" s="13"/>
    </row>
    <row r="19" spans="1:6">
      <c r="B19" s="1" t="s">
        <v>19</v>
      </c>
      <c r="C19" s="11">
        <v>1</v>
      </c>
      <c r="D19" s="12"/>
      <c r="E19" s="12"/>
      <c r="F19" s="13"/>
    </row>
    <row r="20" spans="1:6">
      <c r="B20" s="1" t="s">
        <v>21</v>
      </c>
      <c r="C20" s="11">
        <v>1</v>
      </c>
      <c r="D20" s="12"/>
      <c r="E20" s="12"/>
      <c r="F20" s="13"/>
    </row>
    <row r="21" spans="1:6" ht="25.5">
      <c r="B21" s="8" t="s">
        <v>31</v>
      </c>
      <c r="C21" s="11">
        <v>1</v>
      </c>
      <c r="D21" s="14"/>
      <c r="E21" s="12"/>
      <c r="F21" s="13"/>
    </row>
    <row r="22" spans="1:6">
      <c r="B22" s="8" t="s">
        <v>38</v>
      </c>
      <c r="C22" s="11">
        <v>1</v>
      </c>
      <c r="D22" s="14"/>
      <c r="E22" s="12"/>
      <c r="F22" s="13"/>
    </row>
    <row r="23" spans="1:6">
      <c r="B23" s="8" t="s">
        <v>40</v>
      </c>
      <c r="C23" s="11">
        <v>1</v>
      </c>
      <c r="D23" s="14"/>
      <c r="E23" s="12"/>
      <c r="F23" s="13"/>
    </row>
    <row r="24" spans="1:6" ht="25.5">
      <c r="B24" s="8" t="s">
        <v>63</v>
      </c>
      <c r="C24" s="11">
        <v>0.5</v>
      </c>
      <c r="D24" s="14"/>
      <c r="E24" s="12"/>
      <c r="F24" s="13"/>
    </row>
    <row r="25" spans="1:6" ht="25.5">
      <c r="B25" s="8" t="s">
        <v>50</v>
      </c>
      <c r="C25" s="15">
        <f>1/12</f>
        <v>8.3333333333333329E-2</v>
      </c>
      <c r="D25" s="14"/>
      <c r="E25" s="12"/>
      <c r="F25" s="13"/>
    </row>
    <row r="26" spans="1:6">
      <c r="B26" s="8" t="s">
        <v>53</v>
      </c>
      <c r="C26" s="11">
        <v>1</v>
      </c>
      <c r="D26" s="14"/>
      <c r="E26" s="12"/>
      <c r="F26" s="13"/>
    </row>
    <row r="27" spans="1:6">
      <c r="B27" s="8" t="s">
        <v>55</v>
      </c>
      <c r="C27" s="11">
        <f>4/100</f>
        <v>0.04</v>
      </c>
      <c r="D27" s="14"/>
      <c r="E27" s="12"/>
      <c r="F27" s="13"/>
    </row>
    <row r="28" spans="1:6" ht="25.5">
      <c r="B28" s="8" t="s">
        <v>56</v>
      </c>
      <c r="C28" s="11">
        <f>4/100</f>
        <v>0.04</v>
      </c>
      <c r="D28" s="14"/>
      <c r="E28" s="12"/>
      <c r="F28" s="13"/>
    </row>
    <row r="29" spans="1:6">
      <c r="B29" s="8" t="s">
        <v>64</v>
      </c>
      <c r="C29" s="11">
        <f>2/10</f>
        <v>0.2</v>
      </c>
      <c r="D29" s="14"/>
      <c r="E29" s="12"/>
      <c r="F29" s="13"/>
    </row>
    <row r="30" spans="1:6">
      <c r="B30" s="8" t="s">
        <v>68</v>
      </c>
      <c r="C30" s="11">
        <v>5</v>
      </c>
      <c r="D30" s="14"/>
      <c r="E30" s="12"/>
      <c r="F30" s="13"/>
    </row>
    <row r="31" spans="1:6" ht="15.75">
      <c r="B31" s="5"/>
      <c r="C31" s="11"/>
      <c r="D31" s="12"/>
      <c r="E31" s="12"/>
    </row>
    <row r="32" spans="1:6" ht="15.75" customHeight="1">
      <c r="A32" s="10" t="s">
        <v>35</v>
      </c>
      <c r="B32" s="9" t="s">
        <v>36</v>
      </c>
      <c r="C32" s="11">
        <v>1</v>
      </c>
      <c r="D32" s="12"/>
      <c r="E32" s="12"/>
      <c r="F32" s="13"/>
    </row>
    <row r="34" spans="1:5">
      <c r="A34" s="21"/>
      <c r="B34" s="21"/>
    </row>
    <row r="41" spans="1:5">
      <c r="C41" s="11"/>
      <c r="D41" s="11"/>
      <c r="E41" s="11"/>
    </row>
    <row r="42" spans="1:5" ht="18.75">
      <c r="B42" s="22"/>
      <c r="C42" s="11"/>
      <c r="D42" s="11"/>
      <c r="E42" s="11"/>
    </row>
    <row r="44" spans="1:5">
      <c r="B44" s="13"/>
    </row>
  </sheetData>
  <mergeCells count="1">
    <mergeCell ref="H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Sheet1_w_pics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Prakruthi Hareesh</dc:creator>
  <cp:lastModifiedBy>steve</cp:lastModifiedBy>
  <dcterms:created xsi:type="dcterms:W3CDTF">2018-01-29T16:16:14Z</dcterms:created>
  <dcterms:modified xsi:type="dcterms:W3CDTF">2021-01-24T21:50:39Z</dcterms:modified>
</cp:coreProperties>
</file>