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H6" i="1"/>
  <c r="H10" i="1"/>
  <c r="H14" i="1"/>
  <c r="H2" i="1"/>
  <c r="G16" i="1"/>
  <c r="H16" i="1" s="1"/>
  <c r="G15" i="1"/>
  <c r="H15" i="1" s="1"/>
  <c r="G14" i="1"/>
  <c r="G13" i="1"/>
  <c r="H13" i="1" s="1"/>
  <c r="G12" i="1"/>
  <c r="H12" i="1" s="1"/>
  <c r="G11" i="1"/>
  <c r="H11" i="1" s="1"/>
  <c r="G10" i="1"/>
  <c r="G9" i="1"/>
  <c r="H9" i="1" s="1"/>
  <c r="G8" i="1"/>
  <c r="H8" i="1" s="1"/>
  <c r="G7" i="1"/>
  <c r="H7" i="1" s="1"/>
  <c r="G6" i="1"/>
  <c r="G5" i="1"/>
  <c r="H5" i="1" s="1"/>
  <c r="G4" i="1"/>
  <c r="H4" i="1" s="1"/>
  <c r="G3" i="1"/>
  <c r="H3" i="1" s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D1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<sst xmlns="http://schemas.openxmlformats.org/spreadsheetml/2006/main" count="11" uniqueCount="11">
  <si>
    <t>$T, ^\circ C$</t>
  </si>
  <si>
    <t>$\varepsilon, мВ$</t>
  </si>
  <si>
    <t>$\tau, мкс$</t>
  </si>
  <si>
    <t>$k, град/мВ$</t>
  </si>
  <si>
    <t>$\tau_0, мкс$</t>
  </si>
  <si>
    <t>$\Delta T, ^\circ C$</t>
  </si>
  <si>
    <t>$T_{real}, ^\circ C$</t>
  </si>
  <si>
    <t>$\sigma_{\tau}, мкс$</t>
  </si>
  <si>
    <t>$\sigma_{f(\tau)}, мкс^{-2}$</t>
  </si>
  <si>
    <t>$\frac{1}{(\tau^2-\tau_0^2)}=f(\tau), мкс^{-2}$</t>
  </si>
  <si>
    <t>$\sigma_{\varepsilon}, мВ$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</si>
</sst>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I7" sqref="I7"/>
    </sheetView>
  </sheetViews>
  <sheetFormatPr defaultRowHeight="14.4" x14ac:dyDescent="0.3"/>
  <cols>
    <col min="1" max="1" width="16" style="1" customWidth="1"/>
    <col min="2" max="2" width="17" style="1" customWidth="1"/>
    <col min="3" max="3" width="19.77734375" style="1" customWidth="1"/>
    <col min="4" max="4" width="22" style="1" customWidth="1"/>
    <col min="5" max="5" width="41.88671875" style="1" customWidth="1"/>
    <col min="6" max="6" width="15.77734375" style="1" customWidth="1"/>
    <col min="7" max="7" width="22.21875" style="1" customWidth="1"/>
    <col min="8" max="8" width="25.77734375" style="1" customWidth="1"/>
    <col min="9" max="9" width="24.77734375" style="1" customWidth="1"/>
    <col min="10" max="16384" width="8.88671875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G1" s="1" t="s">
        <v>7</v>
      </c>
      <c r="H1" s="1" t="s">
        <v>8</v>
      </c>
      <c r="I1" s="1" t="s">
        <v>10</v>
      </c>
    </row>
    <row r="2" spans="1:9" x14ac:dyDescent="0.3">
      <c r="A2" s="1">
        <v>12.19</v>
      </c>
      <c r="B2" s="1">
        <v>-5.1000000000000004E-3</v>
      </c>
      <c r="C2" s="1">
        <v>7.9699859999999996</v>
      </c>
      <c r="D2" s="1">
        <f>A2+B2*$B$18</f>
        <v>12.067599999999999</v>
      </c>
      <c r="E2" s="1">
        <f>1/(C2^2-$B$19^2)</f>
        <v>6.3356772846467013E-2</v>
      </c>
      <c r="G2" s="1">
        <f>0.0001</f>
        <v>1E-4</v>
      </c>
      <c r="H2" s="1">
        <f>2*C2/(C2^2-$B$19^2)^2*G2</f>
        <v>6.3984333414111338E-6</v>
      </c>
      <c r="I2" s="1">
        <f>0.0001*12</f>
        <v>1.2000000000000001E-3</v>
      </c>
    </row>
    <row r="3" spans="1:9" x14ac:dyDescent="0.3">
      <c r="A3" s="1">
        <v>14.14</v>
      </c>
      <c r="B3" s="1">
        <v>-8.2000000000000007E-3</v>
      </c>
      <c r="C3" s="1">
        <v>7.9347669999999999</v>
      </c>
      <c r="D3" s="1">
        <f t="shared" ref="D3:D15" si="0">A3+B3*$B$18</f>
        <v>13.943200000000001</v>
      </c>
      <c r="E3" s="1">
        <f t="shared" ref="E3:E16" si="1">1/(C3^2-$B$19^2)</f>
        <v>6.568799133711134E-2</v>
      </c>
      <c r="G3" s="1">
        <f>0.0001</f>
        <v>1E-4</v>
      </c>
      <c r="H3" s="1">
        <f t="shared" ref="H3:H16" si="2">2*C3/(C3^2-$B$19^2)^2*G3</f>
        <v>6.8475645958615112E-6</v>
      </c>
      <c r="I3" s="1">
        <f>0.0002*12</f>
        <v>2.4000000000000002E-3</v>
      </c>
    </row>
    <row r="4" spans="1:9" x14ac:dyDescent="0.3">
      <c r="A4" s="1">
        <v>16.11</v>
      </c>
      <c r="B4" s="1">
        <v>-1.9400000000000001E-2</v>
      </c>
      <c r="C4" s="1">
        <v>7.8852380000000002</v>
      </c>
      <c r="D4" s="1">
        <f t="shared" si="0"/>
        <v>15.644399999999999</v>
      </c>
      <c r="E4" s="1">
        <f t="shared" si="1"/>
        <v>6.9252395640671038E-2</v>
      </c>
      <c r="G4" s="1">
        <f>0.0001</f>
        <v>1E-4</v>
      </c>
      <c r="H4" s="1">
        <f t="shared" si="2"/>
        <v>7.5633535987786688E-6</v>
      </c>
      <c r="I4" s="1">
        <f>0.0004*12</f>
        <v>4.8000000000000004E-3</v>
      </c>
    </row>
    <row r="5" spans="1:9" x14ac:dyDescent="0.3">
      <c r="A5" s="1">
        <v>17.059999999999999</v>
      </c>
      <c r="B5" s="1">
        <v>-2.0799999999999999E-2</v>
      </c>
      <c r="C5" s="1">
        <v>7.8459339999999997</v>
      </c>
      <c r="D5" s="1">
        <f t="shared" si="0"/>
        <v>16.5608</v>
      </c>
      <c r="E5" s="1">
        <f t="shared" si="1"/>
        <v>7.235033698312901E-2</v>
      </c>
      <c r="G5" s="1">
        <f>0.0001</f>
        <v>1E-4</v>
      </c>
      <c r="H5" s="1">
        <f t="shared" si="2"/>
        <v>8.2140201273186397E-6</v>
      </c>
      <c r="I5" s="1">
        <f>0.0008*12</f>
        <v>9.6000000000000009E-3</v>
      </c>
    </row>
    <row r="6" spans="1:9" x14ac:dyDescent="0.3">
      <c r="A6" s="1">
        <v>18.11</v>
      </c>
      <c r="B6" s="1">
        <v>-9.5999999999999992E-3</v>
      </c>
      <c r="C6" s="1">
        <v>7.765657</v>
      </c>
      <c r="D6" s="1">
        <f t="shared" si="0"/>
        <v>17.8796</v>
      </c>
      <c r="E6" s="1">
        <f t="shared" si="1"/>
        <v>7.9564723664458187E-2</v>
      </c>
      <c r="G6" s="1">
        <f>0.0001</f>
        <v>1E-4</v>
      </c>
      <c r="H6" s="1">
        <f t="shared" si="2"/>
        <v>9.8321686096939627E-6</v>
      </c>
      <c r="I6" s="1">
        <f>0.0006*12</f>
        <v>7.1999999999999998E-3</v>
      </c>
    </row>
    <row r="7" spans="1:9" x14ac:dyDescent="0.3">
      <c r="A7" s="1">
        <v>19.05</v>
      </c>
      <c r="B7" s="1">
        <v>-2.0899999999999998E-2</v>
      </c>
      <c r="C7" s="1">
        <v>7.7182209999999998</v>
      </c>
      <c r="D7" s="1">
        <f t="shared" si="0"/>
        <v>18.548400000000001</v>
      </c>
      <c r="E7" s="1">
        <f t="shared" si="1"/>
        <v>8.450306157726617E-2</v>
      </c>
      <c r="G7" s="1">
        <f>0.0001</f>
        <v>1E-4</v>
      </c>
      <c r="H7" s="1">
        <f t="shared" si="2"/>
        <v>1.1022804205151244E-5</v>
      </c>
    </row>
    <row r="8" spans="1:9" x14ac:dyDescent="0.3">
      <c r="A8" s="1">
        <v>20.07</v>
      </c>
      <c r="B8" s="1">
        <v>-2.12E-2</v>
      </c>
      <c r="C8" s="1">
        <v>7.6269720000000003</v>
      </c>
      <c r="D8" s="1">
        <f t="shared" si="0"/>
        <v>19.561199999999999</v>
      </c>
      <c r="E8" s="1">
        <f t="shared" si="1"/>
        <v>9.5843669784777125E-2</v>
      </c>
      <c r="G8" s="1">
        <f>0.0001</f>
        <v>1E-4</v>
      </c>
      <c r="H8" s="1">
        <f t="shared" si="2"/>
        <v>1.4012286744629948E-5</v>
      </c>
    </row>
    <row r="9" spans="1:9" x14ac:dyDescent="0.3">
      <c r="A9" s="1">
        <v>22.08</v>
      </c>
      <c r="B9" s="1">
        <v>-1.9699999999999999E-2</v>
      </c>
      <c r="C9" s="1">
        <v>7.4391759999999998</v>
      </c>
      <c r="D9" s="1">
        <f t="shared" si="0"/>
        <v>21.607199999999999</v>
      </c>
      <c r="E9" s="1">
        <f t="shared" si="1"/>
        <v>0.13150463135044496</v>
      </c>
      <c r="G9" s="1">
        <f>0.0001</f>
        <v>1E-4</v>
      </c>
      <c r="H9" s="1">
        <f t="shared" si="2"/>
        <v>2.5729830519587873E-5</v>
      </c>
    </row>
    <row r="10" spans="1:9" x14ac:dyDescent="0.3">
      <c r="A10" s="1">
        <v>24.08</v>
      </c>
      <c r="B10" s="1">
        <v>-2.0799999999999999E-2</v>
      </c>
      <c r="C10" s="1">
        <v>7.2391300000000003</v>
      </c>
      <c r="D10" s="1">
        <f t="shared" si="0"/>
        <v>23.5808</v>
      </c>
      <c r="E10" s="1">
        <f t="shared" si="1"/>
        <v>0.21422641104876436</v>
      </c>
      <c r="G10" s="1">
        <f>0.0001</f>
        <v>1E-4</v>
      </c>
      <c r="H10" s="1">
        <f t="shared" si="2"/>
        <v>6.6445013742124644E-5</v>
      </c>
    </row>
    <row r="11" spans="1:9" x14ac:dyDescent="0.3">
      <c r="A11" s="1">
        <v>26.08</v>
      </c>
      <c r="B11" s="1">
        <v>-1.9E-2</v>
      </c>
      <c r="C11" s="1">
        <v>7.152228</v>
      </c>
      <c r="D11" s="1">
        <f t="shared" si="0"/>
        <v>25.623999999999999</v>
      </c>
      <c r="E11" s="1">
        <f t="shared" si="1"/>
        <v>0.29262690884751807</v>
      </c>
      <c r="G11" s="1">
        <f>0.0001</f>
        <v>1E-4</v>
      </c>
      <c r="H11" s="1">
        <f t="shared" si="2"/>
        <v>1.2248978308203226E-4</v>
      </c>
    </row>
    <row r="12" spans="1:9" x14ac:dyDescent="0.3">
      <c r="A12" s="1">
        <v>28.07</v>
      </c>
      <c r="B12" s="1">
        <v>-1.8700000000000001E-2</v>
      </c>
      <c r="C12" s="1">
        <v>7.1092490000000002</v>
      </c>
      <c r="D12" s="1">
        <f t="shared" si="0"/>
        <v>27.621200000000002</v>
      </c>
      <c r="E12" s="1">
        <f t="shared" si="1"/>
        <v>0.35658547532979473</v>
      </c>
      <c r="G12" s="1">
        <f>0.0001</f>
        <v>1E-4</v>
      </c>
      <c r="H12" s="1">
        <f t="shared" si="2"/>
        <v>1.807927537185791E-4</v>
      </c>
    </row>
    <row r="13" spans="1:9" x14ac:dyDescent="0.3">
      <c r="A13" s="1">
        <v>30.05</v>
      </c>
      <c r="B13" s="1">
        <v>-2.06E-2</v>
      </c>
      <c r="C13" s="1">
        <v>7.0828480000000003</v>
      </c>
      <c r="D13" s="1">
        <f t="shared" si="0"/>
        <v>29.555600000000002</v>
      </c>
      <c r="E13" s="1">
        <f t="shared" si="1"/>
        <v>0.41157494422516228</v>
      </c>
      <c r="G13" s="1">
        <f>0.0001</f>
        <v>1E-4</v>
      </c>
      <c r="H13" s="1">
        <f t="shared" si="2"/>
        <v>2.3995829834015981E-4</v>
      </c>
    </row>
    <row r="14" spans="1:9" x14ac:dyDescent="0.3">
      <c r="A14" s="1">
        <v>32.06</v>
      </c>
      <c r="B14" s="1">
        <v>-0.20499999999999999</v>
      </c>
      <c r="C14" s="1">
        <v>7.0629359999999997</v>
      </c>
      <c r="D14" s="1">
        <f t="shared" si="0"/>
        <v>27.14</v>
      </c>
      <c r="E14" s="1">
        <f t="shared" si="1"/>
        <v>0.4655449485069163</v>
      </c>
      <c r="G14" s="1">
        <f>0.0001</f>
        <v>1E-4</v>
      </c>
      <c r="H14" s="1">
        <f t="shared" si="2"/>
        <v>3.0615298898997392E-4</v>
      </c>
    </row>
    <row r="15" spans="1:9" x14ac:dyDescent="0.3">
      <c r="A15" s="1">
        <v>34.07</v>
      </c>
      <c r="B15" s="1">
        <v>-0.188</v>
      </c>
      <c r="C15" s="1">
        <v>7.0483969999999996</v>
      </c>
      <c r="D15" s="1">
        <f t="shared" si="0"/>
        <v>29.558</v>
      </c>
      <c r="E15" s="1">
        <f t="shared" si="1"/>
        <v>0.51470628324619994</v>
      </c>
      <c r="G15" s="1">
        <f>0.0001</f>
        <v>1E-4</v>
      </c>
      <c r="H15" s="1">
        <f t="shared" si="2"/>
        <v>3.7345587262639646E-4</v>
      </c>
    </row>
    <row r="16" spans="1:9" x14ac:dyDescent="0.3">
      <c r="A16" s="1">
        <v>36.06</v>
      </c>
      <c r="B16" s="1">
        <v>-0.20799999999999999</v>
      </c>
      <c r="C16" s="1">
        <v>7.0381970000000003</v>
      </c>
      <c r="D16" s="1">
        <f>A16+B16*$B$18</f>
        <v>31.068000000000001</v>
      </c>
      <c r="E16" s="1">
        <f t="shared" si="1"/>
        <v>0.55581111416820328</v>
      </c>
      <c r="G16" s="1">
        <f>0.0001</f>
        <v>1E-4</v>
      </c>
      <c r="H16" s="1">
        <f t="shared" si="2"/>
        <v>4.3485640172945787E-4</v>
      </c>
    </row>
    <row r="18" spans="1:2" x14ac:dyDescent="0.3">
      <c r="A18" s="1" t="s">
        <v>3</v>
      </c>
      <c r="B18" s="1">
        <v>24</v>
      </c>
    </row>
    <row r="19" spans="1:2" x14ac:dyDescent="0.3">
      <c r="A19" s="1" t="s">
        <v>4</v>
      </c>
      <c r="B19" s="1">
        <v>6.9092000000000002</v>
      </c>
    </row>
    <row r="20" spans="1:2" x14ac:dyDescent="0.3">
      <c r="A20" s="1" t="s">
        <v>5</v>
      </c>
      <c r="B20" s="1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2021-09-14T20:35:02Z</dcterms:modified>
</cp:coreProperties>
</file>