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8" i="1" l="1"/>
  <c r="AE28" i="1" s="1"/>
  <c r="AA28" i="1"/>
  <c r="AD28" i="1" s="1"/>
  <c r="AF28" i="1" s="1"/>
  <c r="AB27" i="1"/>
  <c r="AE27" i="1" s="1"/>
  <c r="AA27" i="1"/>
  <c r="AD27" i="1" s="1"/>
  <c r="AF27" i="1" s="1"/>
  <c r="AB26" i="1"/>
  <c r="AE26" i="1" s="1"/>
  <c r="AA26" i="1"/>
  <c r="AD26" i="1" s="1"/>
  <c r="AF26" i="1" s="1"/>
  <c r="AE25" i="1"/>
  <c r="AB25" i="1"/>
  <c r="AA25" i="1"/>
  <c r="AD25" i="1" s="1"/>
  <c r="AF25" i="1" s="1"/>
  <c r="AE24" i="1"/>
  <c r="AB24" i="1"/>
  <c r="AA24" i="1"/>
  <c r="AD24" i="1" s="1"/>
  <c r="AF24" i="1" s="1"/>
  <c r="AB23" i="1"/>
  <c r="AE23" i="1" s="1"/>
  <c r="AA23" i="1"/>
  <c r="AD23" i="1" s="1"/>
  <c r="AF23" i="1" s="1"/>
  <c r="AB22" i="1"/>
  <c r="AE22" i="1" s="1"/>
  <c r="AA22" i="1"/>
  <c r="AD22" i="1" s="1"/>
  <c r="AF22" i="1" s="1"/>
  <c r="AE21" i="1"/>
  <c r="AB21" i="1"/>
  <c r="AA21" i="1"/>
  <c r="AD21" i="1" s="1"/>
  <c r="AF21" i="1" s="1"/>
  <c r="AE20" i="1"/>
  <c r="AB20" i="1"/>
  <c r="AA20" i="1"/>
  <c r="AD20" i="1" s="1"/>
  <c r="AF20" i="1" s="1"/>
  <c r="AB19" i="1"/>
  <c r="AE19" i="1" s="1"/>
  <c r="AA19" i="1"/>
  <c r="AD19" i="1" s="1"/>
  <c r="Q43" i="1"/>
  <c r="T43" i="1" s="1"/>
  <c r="P43" i="1"/>
  <c r="S43" i="1" s="1"/>
  <c r="U43" i="1" s="1"/>
  <c r="T42" i="1"/>
  <c r="Q42" i="1"/>
  <c r="P42" i="1"/>
  <c r="S42" i="1" s="1"/>
  <c r="U42" i="1" s="1"/>
  <c r="T41" i="1"/>
  <c r="Q41" i="1"/>
  <c r="P41" i="1"/>
  <c r="S41" i="1" s="1"/>
  <c r="U41" i="1" s="1"/>
  <c r="Q40" i="1"/>
  <c r="T40" i="1" s="1"/>
  <c r="P40" i="1"/>
  <c r="S40" i="1" s="1"/>
  <c r="U40" i="1" s="1"/>
  <c r="Q39" i="1"/>
  <c r="T39" i="1" s="1"/>
  <c r="P39" i="1"/>
  <c r="S39" i="1" s="1"/>
  <c r="U39" i="1" s="1"/>
  <c r="T38" i="1"/>
  <c r="Q38" i="1"/>
  <c r="P38" i="1"/>
  <c r="S38" i="1" s="1"/>
  <c r="U38" i="1" s="1"/>
  <c r="T37" i="1"/>
  <c r="Q37" i="1"/>
  <c r="P37" i="1"/>
  <c r="S37" i="1" s="1"/>
  <c r="U37" i="1" s="1"/>
  <c r="Q36" i="1"/>
  <c r="T36" i="1" s="1"/>
  <c r="P36" i="1"/>
  <c r="S36" i="1" s="1"/>
  <c r="U36" i="1" s="1"/>
  <c r="Q35" i="1"/>
  <c r="T35" i="1" s="1"/>
  <c r="P35" i="1"/>
  <c r="S35" i="1" s="1"/>
  <c r="U35" i="1" s="1"/>
  <c r="T34" i="1"/>
  <c r="Q34" i="1"/>
  <c r="P34" i="1"/>
  <c r="S34" i="1" s="1"/>
  <c r="U34" i="1" s="1"/>
  <c r="AF19" i="1" l="1"/>
  <c r="AD30" i="1" s="1"/>
  <c r="AE30" i="1" s="1"/>
  <c r="AC30" i="1"/>
  <c r="S45" i="1"/>
  <c r="T45" i="1" s="1"/>
  <c r="R45" i="1"/>
  <c r="J20" i="1"/>
  <c r="J21" i="1"/>
  <c r="J22" i="1"/>
  <c r="J23" i="1"/>
  <c r="J24" i="1"/>
  <c r="J25" i="1"/>
  <c r="J26" i="1"/>
  <c r="J27" i="1"/>
  <c r="J28" i="1"/>
  <c r="J19" i="1"/>
  <c r="J35" i="1"/>
  <c r="J36" i="1"/>
  <c r="J37" i="1"/>
  <c r="J38" i="1"/>
  <c r="J39" i="1"/>
  <c r="J40" i="1"/>
  <c r="J41" i="1"/>
  <c r="J42" i="1"/>
  <c r="J43" i="1"/>
  <c r="J34" i="1"/>
  <c r="U20" i="1"/>
  <c r="U21" i="1"/>
  <c r="U22" i="1"/>
  <c r="U23" i="1"/>
  <c r="U24" i="1"/>
  <c r="U25" i="1"/>
  <c r="U26" i="1"/>
  <c r="U27" i="1"/>
  <c r="S30" i="1" s="1"/>
  <c r="U28" i="1"/>
  <c r="U19" i="1"/>
  <c r="U5" i="1"/>
  <c r="U6" i="1"/>
  <c r="U7" i="1"/>
  <c r="U8" i="1"/>
  <c r="U9" i="1"/>
  <c r="U10" i="1"/>
  <c r="U11" i="1"/>
  <c r="U12" i="1"/>
  <c r="U13" i="1"/>
  <c r="U4" i="1"/>
  <c r="AF5" i="1"/>
  <c r="AF6" i="1"/>
  <c r="AF7" i="1"/>
  <c r="AF8" i="1"/>
  <c r="AD15" i="1" s="1"/>
  <c r="AF9" i="1"/>
  <c r="AF10" i="1"/>
  <c r="AF11" i="1"/>
  <c r="AF12" i="1"/>
  <c r="AF13" i="1"/>
  <c r="AF4" i="1"/>
  <c r="Q28" i="1" l="1"/>
  <c r="T28" i="1" s="1"/>
  <c r="P28" i="1"/>
  <c r="S28" i="1" s="1"/>
  <c r="Q27" i="1"/>
  <c r="T27" i="1" s="1"/>
  <c r="P27" i="1"/>
  <c r="S27" i="1" s="1"/>
  <c r="Q26" i="1"/>
  <c r="T26" i="1" s="1"/>
  <c r="P26" i="1"/>
  <c r="S26" i="1" s="1"/>
  <c r="T25" i="1"/>
  <c r="Q25" i="1"/>
  <c r="P25" i="1"/>
  <c r="S25" i="1" s="1"/>
  <c r="T24" i="1"/>
  <c r="Q24" i="1"/>
  <c r="P24" i="1"/>
  <c r="S24" i="1" s="1"/>
  <c r="Q23" i="1"/>
  <c r="T23" i="1" s="1"/>
  <c r="P23" i="1"/>
  <c r="S23" i="1" s="1"/>
  <c r="Q22" i="1"/>
  <c r="T22" i="1" s="1"/>
  <c r="P22" i="1"/>
  <c r="S22" i="1" s="1"/>
  <c r="T21" i="1"/>
  <c r="Q21" i="1"/>
  <c r="P21" i="1"/>
  <c r="S21" i="1" s="1"/>
  <c r="T20" i="1"/>
  <c r="Q20" i="1"/>
  <c r="P20" i="1"/>
  <c r="S20" i="1" s="1"/>
  <c r="Q19" i="1"/>
  <c r="T19" i="1" s="1"/>
  <c r="P19" i="1"/>
  <c r="S19" i="1" s="1"/>
  <c r="AE13" i="1"/>
  <c r="AB13" i="1"/>
  <c r="AA13" i="1"/>
  <c r="AD13" i="1" s="1"/>
  <c r="AB12" i="1"/>
  <c r="AE12" i="1" s="1"/>
  <c r="AA12" i="1"/>
  <c r="AD12" i="1" s="1"/>
  <c r="AB11" i="1"/>
  <c r="AE11" i="1" s="1"/>
  <c r="AA11" i="1"/>
  <c r="AD11" i="1" s="1"/>
  <c r="AE10" i="1"/>
  <c r="AB10" i="1"/>
  <c r="AA10" i="1"/>
  <c r="AD10" i="1" s="1"/>
  <c r="AE9" i="1"/>
  <c r="AB9" i="1"/>
  <c r="AA9" i="1"/>
  <c r="AD9" i="1" s="1"/>
  <c r="AB8" i="1"/>
  <c r="AE8" i="1" s="1"/>
  <c r="AA8" i="1"/>
  <c r="AD8" i="1" s="1"/>
  <c r="AB7" i="1"/>
  <c r="AE7" i="1" s="1"/>
  <c r="AA7" i="1"/>
  <c r="AD7" i="1" s="1"/>
  <c r="AE6" i="1"/>
  <c r="AB6" i="1"/>
  <c r="AA6" i="1"/>
  <c r="AD6" i="1" s="1"/>
  <c r="AE5" i="1"/>
  <c r="AB5" i="1"/>
  <c r="AA5" i="1"/>
  <c r="AD5" i="1" s="1"/>
  <c r="AB4" i="1"/>
  <c r="AE4" i="1" s="1"/>
  <c r="AA4" i="1"/>
  <c r="AD4" i="1" s="1"/>
  <c r="T13" i="1"/>
  <c r="Q13" i="1"/>
  <c r="P13" i="1"/>
  <c r="S13" i="1" s="1"/>
  <c r="Q12" i="1"/>
  <c r="T12" i="1" s="1"/>
  <c r="P12" i="1"/>
  <c r="S12" i="1" s="1"/>
  <c r="S11" i="1"/>
  <c r="Q11" i="1"/>
  <c r="T11" i="1" s="1"/>
  <c r="P11" i="1"/>
  <c r="T10" i="1"/>
  <c r="S10" i="1"/>
  <c r="Q10" i="1"/>
  <c r="P10" i="1"/>
  <c r="T9" i="1"/>
  <c r="Q9" i="1"/>
  <c r="P9" i="1"/>
  <c r="S9" i="1" s="1"/>
  <c r="Q8" i="1"/>
  <c r="T8" i="1" s="1"/>
  <c r="P8" i="1"/>
  <c r="S8" i="1" s="1"/>
  <c r="S7" i="1"/>
  <c r="Q7" i="1"/>
  <c r="T7" i="1" s="1"/>
  <c r="P7" i="1"/>
  <c r="T6" i="1"/>
  <c r="S6" i="1"/>
  <c r="Q6" i="1"/>
  <c r="P6" i="1"/>
  <c r="T5" i="1"/>
  <c r="Q5" i="1"/>
  <c r="P5" i="1"/>
  <c r="S5" i="1" s="1"/>
  <c r="Q4" i="1"/>
  <c r="T4" i="1" s="1"/>
  <c r="P4" i="1"/>
  <c r="S4" i="1" s="1"/>
  <c r="I43" i="1"/>
  <c r="I42" i="1"/>
  <c r="I41" i="1"/>
  <c r="I40" i="1"/>
  <c r="I39" i="1"/>
  <c r="I38" i="1"/>
  <c r="I37" i="1"/>
  <c r="I36" i="1"/>
  <c r="I35" i="1"/>
  <c r="I34" i="1"/>
  <c r="I28" i="1"/>
  <c r="I27" i="1"/>
  <c r="I26" i="1"/>
  <c r="I25" i="1"/>
  <c r="I24" i="1"/>
  <c r="I23" i="1"/>
  <c r="I22" i="1"/>
  <c r="I21" i="1"/>
  <c r="I20" i="1"/>
  <c r="I19" i="1"/>
  <c r="F43" i="1"/>
  <c r="F42" i="1"/>
  <c r="F41" i="1"/>
  <c r="F40" i="1"/>
  <c r="F39" i="1"/>
  <c r="F38" i="1"/>
  <c r="F37" i="1"/>
  <c r="F36" i="1"/>
  <c r="F35" i="1"/>
  <c r="F34" i="1"/>
  <c r="F28" i="1"/>
  <c r="F27" i="1"/>
  <c r="F26" i="1"/>
  <c r="F25" i="1"/>
  <c r="F24" i="1"/>
  <c r="F23" i="1"/>
  <c r="F22" i="1"/>
  <c r="F21" i="1"/>
  <c r="F20" i="1"/>
  <c r="F19" i="1"/>
  <c r="I13" i="1"/>
  <c r="I5" i="1"/>
  <c r="I6" i="1"/>
  <c r="I7" i="1"/>
  <c r="I8" i="1"/>
  <c r="I9" i="1"/>
  <c r="I10" i="1"/>
  <c r="I11" i="1"/>
  <c r="I12" i="1"/>
  <c r="I4" i="1"/>
  <c r="F5" i="1"/>
  <c r="F6" i="1"/>
  <c r="F7" i="1"/>
  <c r="F8" i="1"/>
  <c r="F9" i="1"/>
  <c r="F10" i="1"/>
  <c r="F11" i="1"/>
  <c r="F12" i="1"/>
  <c r="F13" i="1"/>
  <c r="F4" i="1"/>
  <c r="E43" i="1"/>
  <c r="H43" i="1" s="1"/>
  <c r="E42" i="1"/>
  <c r="H42" i="1" s="1"/>
  <c r="E41" i="1"/>
  <c r="H41" i="1" s="1"/>
  <c r="E40" i="1"/>
  <c r="H40" i="1" s="1"/>
  <c r="E39" i="1"/>
  <c r="H39" i="1" s="1"/>
  <c r="E38" i="1"/>
  <c r="H38" i="1" s="1"/>
  <c r="E37" i="1"/>
  <c r="H37" i="1" s="1"/>
  <c r="E36" i="1"/>
  <c r="H36" i="1" s="1"/>
  <c r="E35" i="1"/>
  <c r="H35" i="1" s="1"/>
  <c r="E34" i="1"/>
  <c r="H34" i="1" s="1"/>
  <c r="E28" i="1"/>
  <c r="H28" i="1" s="1"/>
  <c r="E27" i="1"/>
  <c r="H27" i="1" s="1"/>
  <c r="E26" i="1"/>
  <c r="H26" i="1" s="1"/>
  <c r="E25" i="1"/>
  <c r="H25" i="1" s="1"/>
  <c r="E24" i="1"/>
  <c r="H24" i="1" s="1"/>
  <c r="E23" i="1"/>
  <c r="H23" i="1" s="1"/>
  <c r="E22" i="1"/>
  <c r="H22" i="1" s="1"/>
  <c r="E21" i="1"/>
  <c r="H21" i="1" s="1"/>
  <c r="E20" i="1"/>
  <c r="H20" i="1" s="1"/>
  <c r="E19" i="1"/>
  <c r="H19" i="1" s="1"/>
  <c r="I15" i="1"/>
  <c r="H15" i="1"/>
  <c r="J5" i="1"/>
  <c r="J6" i="1"/>
  <c r="J7" i="1"/>
  <c r="J8" i="1"/>
  <c r="J9" i="1"/>
  <c r="J10" i="1"/>
  <c r="J11" i="1"/>
  <c r="J12" i="1"/>
  <c r="J13" i="1"/>
  <c r="J4" i="1"/>
  <c r="G15" i="1"/>
  <c r="E5" i="1"/>
  <c r="H5" i="1" s="1"/>
  <c r="E6" i="1"/>
  <c r="H6" i="1" s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3" i="1"/>
  <c r="H13" i="1" s="1"/>
  <c r="E4" i="1"/>
  <c r="H4" i="1" s="1"/>
  <c r="T30" i="1" l="1"/>
  <c r="R30" i="1"/>
  <c r="AE15" i="1"/>
  <c r="AC15" i="1"/>
  <c r="R15" i="1"/>
  <c r="S15" i="1"/>
  <c r="T15" i="1" s="1"/>
  <c r="H45" i="1"/>
  <c r="I45" i="1" s="1"/>
  <c r="G45" i="1"/>
  <c r="H30" i="1"/>
  <c r="I30" i="1" s="1"/>
  <c r="G30" i="1"/>
</calcChain>
</file>

<file path=xl/sharedStrings.xml><?xml version="1.0" encoding="utf-8"?>
<sst xmlns="http://schemas.openxmlformats.org/spreadsheetml/2006/main" count="145" uniqueCount="37">
  <si>
    <t>короткая пластиковая</t>
  </si>
  <si>
    <t>запуск</t>
  </si>
  <si>
    <t>высота 3см ширина 10см</t>
  </si>
  <si>
    <t>период [c]</t>
  </si>
  <si>
    <t>погрешность [c]</t>
  </si>
  <si>
    <t>время [c]</t>
  </si>
  <si>
    <t>конец [c]</t>
  </si>
  <si>
    <t>начало [c]</t>
  </si>
  <si>
    <t>средний</t>
  </si>
  <si>
    <t>количество шагов</t>
  </si>
  <si>
    <t>КВОТКЛ</t>
  </si>
  <si>
    <t>случайная</t>
  </si>
  <si>
    <t>полная</t>
  </si>
  <si>
    <t>совершает один шаг за время равное</t>
  </si>
  <si>
    <t>высота 6см ширина 10см</t>
  </si>
  <si>
    <t>высота 10см ширина 10см</t>
  </si>
  <si>
    <t>(355+-19)*10^-3</t>
  </si>
  <si>
    <t>длинная пластиковая</t>
  </si>
  <si>
    <t>металлическая</t>
  </si>
  <si>
    <t>(535+-23)*10^-3</t>
  </si>
  <si>
    <t>(424+-18)*10^-3</t>
  </si>
  <si>
    <t>(418+-19)*10^-3</t>
  </si>
  <si>
    <t>(363+-23)*10^-3</t>
  </si>
  <si>
    <t>(361+-18)*10^-3</t>
  </si>
  <si>
    <t>количество витков</t>
  </si>
  <si>
    <t>высота [см]</t>
  </si>
  <si>
    <t>диаметр [см]</t>
  </si>
  <si>
    <t>длина растянутой [см]</t>
  </si>
  <si>
    <t>параметры пружин</t>
  </si>
  <si>
    <t>масса [г]</t>
  </si>
  <si>
    <t>высота 10см ширина 14см</t>
  </si>
  <si>
    <t>(424+-22)*10^-3</t>
  </si>
  <si>
    <t>(516+-29)*10^-3</t>
  </si>
  <si>
    <t>высота
ступени [см]</t>
  </si>
  <si>
    <t>ширина
ступени [см]</t>
  </si>
  <si>
    <t>$(418\pm18)\cdot10^{-3}$</t>
  </si>
  <si>
    <t>$(535\pm23)\cdot10^{-3}$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</si>
</sst>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4" fontId="3" fillId="7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tabSelected="1" topLeftCell="C1" zoomScale="70" zoomScaleNormal="70" workbookViewId="0">
      <selection activeCell="Z38" sqref="Z38:AA38"/>
    </sheetView>
  </sheetViews>
  <sheetFormatPr defaultRowHeight="14.4" x14ac:dyDescent="0.3"/>
  <cols>
    <col min="1" max="3" width="9.77734375" style="1" customWidth="1"/>
    <col min="4" max="4" width="15.77734375" style="1" customWidth="1"/>
    <col min="5" max="5" width="9.77734375" style="1" customWidth="1"/>
    <col min="6" max="7" width="15.77734375" style="1" customWidth="1"/>
    <col min="8" max="8" width="9.77734375" style="1" customWidth="1"/>
    <col min="9" max="9" width="15.77734375" style="1" customWidth="1"/>
    <col min="10" max="14" width="9.77734375" style="1" customWidth="1"/>
    <col min="15" max="15" width="15.77734375" style="1" customWidth="1"/>
    <col min="16" max="16" width="9.77734375" style="1" customWidth="1"/>
    <col min="17" max="18" width="15.77734375" style="1" customWidth="1"/>
    <col min="19" max="19" width="9.77734375" style="1" customWidth="1"/>
    <col min="20" max="20" width="15.77734375" style="1" customWidth="1"/>
    <col min="21" max="25" width="9.77734375" style="1" customWidth="1"/>
    <col min="26" max="26" width="15.77734375" style="1" customWidth="1"/>
    <col min="27" max="27" width="9.77734375" style="1" customWidth="1"/>
    <col min="28" max="29" width="15.77734375" style="1" customWidth="1"/>
    <col min="30" max="30" width="9.77734375" style="1" customWidth="1"/>
    <col min="31" max="31" width="15.77734375" style="1" customWidth="1"/>
    <col min="32" max="33" width="9.77734375" style="1" customWidth="1"/>
    <col min="34" max="34" width="10.77734375" style="1" customWidth="1"/>
    <col min="35" max="35" width="12.5546875" style="1" customWidth="1"/>
    <col min="36" max="36" width="18.109375" style="1" customWidth="1"/>
    <col min="37" max="37" width="20.33203125" style="1" customWidth="1"/>
    <col min="38" max="16384" width="8.88671875" style="1"/>
  </cols>
  <sheetData>
    <row r="1" spans="1:38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L1" s="12" t="s">
        <v>17</v>
      </c>
      <c r="M1" s="12"/>
      <c r="N1" s="12"/>
      <c r="O1" s="12"/>
      <c r="P1" s="12"/>
      <c r="Q1" s="12"/>
      <c r="R1" s="12"/>
      <c r="S1" s="12"/>
      <c r="T1" s="12"/>
      <c r="U1" s="12"/>
      <c r="W1" s="16" t="s">
        <v>18</v>
      </c>
      <c r="X1" s="16"/>
      <c r="Y1" s="16"/>
      <c r="Z1" s="16"/>
      <c r="AA1" s="16"/>
      <c r="AB1" s="16"/>
      <c r="AC1" s="16"/>
      <c r="AD1" s="16"/>
      <c r="AE1" s="16"/>
      <c r="AF1" s="16"/>
      <c r="AH1" s="18" t="s">
        <v>28</v>
      </c>
      <c r="AI1" s="18"/>
      <c r="AJ1" s="18"/>
      <c r="AK1" s="18"/>
      <c r="AL1" s="18"/>
    </row>
    <row r="2" spans="1:38" x14ac:dyDescent="0.3">
      <c r="A2" s="15" t="s">
        <v>2</v>
      </c>
      <c r="B2" s="15"/>
      <c r="C2" s="15"/>
      <c r="D2" s="15"/>
      <c r="E2" s="15"/>
      <c r="F2" s="15"/>
      <c r="G2" s="15"/>
      <c r="H2" s="15"/>
      <c r="I2" s="15"/>
      <c r="J2" s="15"/>
      <c r="L2" s="13" t="s">
        <v>14</v>
      </c>
      <c r="M2" s="13"/>
      <c r="N2" s="13"/>
      <c r="O2" s="13"/>
      <c r="P2" s="13"/>
      <c r="Q2" s="13"/>
      <c r="R2" s="13"/>
      <c r="S2" s="13"/>
      <c r="T2" s="13"/>
      <c r="U2" s="13"/>
      <c r="W2" s="17" t="s">
        <v>14</v>
      </c>
      <c r="X2" s="17"/>
      <c r="Y2" s="17"/>
      <c r="Z2" s="17"/>
      <c r="AA2" s="17"/>
      <c r="AB2" s="17"/>
      <c r="AC2" s="17"/>
      <c r="AD2" s="17"/>
      <c r="AE2" s="17"/>
      <c r="AF2" s="17"/>
      <c r="AH2" s="4" t="s">
        <v>25</v>
      </c>
      <c r="AI2" s="4" t="s">
        <v>26</v>
      </c>
      <c r="AJ2" s="4" t="s">
        <v>24</v>
      </c>
      <c r="AK2" s="4" t="s">
        <v>27</v>
      </c>
      <c r="AL2" s="4" t="s">
        <v>29</v>
      </c>
    </row>
    <row r="3" spans="1:38" x14ac:dyDescent="0.3">
      <c r="A3" s="1" t="s">
        <v>1</v>
      </c>
      <c r="B3" s="1" t="s">
        <v>7</v>
      </c>
      <c r="C3" s="1" t="s">
        <v>6</v>
      </c>
      <c r="D3" s="1" t="s">
        <v>4</v>
      </c>
      <c r="E3" s="1" t="s">
        <v>5</v>
      </c>
      <c r="F3" s="1" t="s">
        <v>4</v>
      </c>
      <c r="G3" s="1" t="s">
        <v>9</v>
      </c>
      <c r="H3" s="1" t="s">
        <v>3</v>
      </c>
      <c r="I3" s="1" t="s">
        <v>4</v>
      </c>
      <c r="J3" s="1" t="s">
        <v>10</v>
      </c>
      <c r="L3" s="1" t="s">
        <v>1</v>
      </c>
      <c r="M3" s="1" t="s">
        <v>7</v>
      </c>
      <c r="N3" s="1" t="s">
        <v>6</v>
      </c>
      <c r="O3" s="1" t="s">
        <v>4</v>
      </c>
      <c r="P3" s="1" t="s">
        <v>5</v>
      </c>
      <c r="Q3" s="1" t="s">
        <v>4</v>
      </c>
      <c r="R3" s="1" t="s">
        <v>9</v>
      </c>
      <c r="S3" s="1" t="s">
        <v>3</v>
      </c>
      <c r="T3" s="1" t="s">
        <v>4</v>
      </c>
      <c r="U3" s="1" t="s">
        <v>10</v>
      </c>
      <c r="W3" s="1" t="s">
        <v>1</v>
      </c>
      <c r="X3" s="1" t="s">
        <v>7</v>
      </c>
      <c r="Y3" s="1" t="s">
        <v>6</v>
      </c>
      <c r="Z3" s="1" t="s">
        <v>4</v>
      </c>
      <c r="AA3" s="1" t="s">
        <v>5</v>
      </c>
      <c r="AB3" s="1" t="s">
        <v>4</v>
      </c>
      <c r="AC3" s="1" t="s">
        <v>9</v>
      </c>
      <c r="AD3" s="1" t="s">
        <v>3</v>
      </c>
      <c r="AE3" s="1" t="s">
        <v>4</v>
      </c>
      <c r="AF3" s="1" t="s">
        <v>10</v>
      </c>
      <c r="AH3" s="18" t="s">
        <v>0</v>
      </c>
      <c r="AI3" s="18"/>
      <c r="AJ3" s="18"/>
      <c r="AK3" s="18"/>
      <c r="AL3" s="18"/>
    </row>
    <row r="4" spans="1:38" x14ac:dyDescent="0.3">
      <c r="A4" s="2">
        <v>1</v>
      </c>
      <c r="B4" s="1">
        <v>1.085</v>
      </c>
      <c r="C4" s="1">
        <v>3.1560000000000001</v>
      </c>
      <c r="D4" s="1">
        <v>0.03</v>
      </c>
      <c r="E4" s="1">
        <f t="shared" ref="E4:E13" si="0">C4-B4</f>
        <v>2.0710000000000002</v>
      </c>
      <c r="F4" s="1">
        <f>D4*SQRT(2)</f>
        <v>4.2426406871192854E-2</v>
      </c>
      <c r="G4" s="2">
        <v>6</v>
      </c>
      <c r="H4" s="1">
        <f t="shared" ref="H4:H13" si="1">E4/G4</f>
        <v>0.34516666666666668</v>
      </c>
      <c r="I4" s="1">
        <f>F4/SQRT(G4)</f>
        <v>1.7320508075688777E-2</v>
      </c>
      <c r="J4" s="3">
        <f t="shared" ref="J4:J13" si="2">($G$15-H4)^2</f>
        <v>1.0650239999999991E-4</v>
      </c>
      <c r="L4" s="2">
        <v>1</v>
      </c>
      <c r="M4" s="1">
        <v>3.16</v>
      </c>
      <c r="N4" s="1">
        <v>5.73</v>
      </c>
      <c r="O4" s="1">
        <v>0.03</v>
      </c>
      <c r="P4" s="1">
        <f t="shared" ref="P4:P13" si="3">N4-M4</f>
        <v>2.5700000000000003</v>
      </c>
      <c r="Q4" s="1">
        <f>O4*SQRT(2)</f>
        <v>4.2426406871192854E-2</v>
      </c>
      <c r="R4" s="2">
        <v>6</v>
      </c>
      <c r="S4" s="1">
        <f t="shared" ref="S4:S13" si="4">P4/R4</f>
        <v>0.4283333333333334</v>
      </c>
      <c r="T4" s="1">
        <f>Q4/SQRT(R4)</f>
        <v>1.7320508075688777E-2</v>
      </c>
      <c r="U4" s="3">
        <f>($R$15-S4)^2</f>
        <v>1.8346944444443733E-5</v>
      </c>
      <c r="W4" s="2">
        <v>1</v>
      </c>
      <c r="X4" s="1">
        <v>0.72899999999999998</v>
      </c>
      <c r="Y4" s="1">
        <v>3.3889999999999998</v>
      </c>
      <c r="Z4" s="1">
        <v>0.03</v>
      </c>
      <c r="AA4" s="1">
        <f t="shared" ref="AA4:AA13" si="5">Y4-X4</f>
        <v>2.6599999999999997</v>
      </c>
      <c r="AB4" s="1">
        <f>Z4*SQRT(2)</f>
        <v>4.2426406871192854E-2</v>
      </c>
      <c r="AC4" s="2">
        <v>5</v>
      </c>
      <c r="AD4" s="1">
        <f t="shared" ref="AD4:AD13" si="6">AA4/AC4</f>
        <v>0.53199999999999992</v>
      </c>
      <c r="AE4" s="1">
        <f>AB4/SQRT(AC4)</f>
        <v>1.8973665961010275E-2</v>
      </c>
      <c r="AF4" s="3">
        <f>($AC$15-AD4)^2</f>
        <v>1.082410000000083E-5</v>
      </c>
      <c r="AH4" s="5">
        <v>4.4000000000000004</v>
      </c>
      <c r="AI4" s="5">
        <v>7.5</v>
      </c>
      <c r="AJ4" s="5">
        <v>28</v>
      </c>
      <c r="AK4" s="5">
        <v>58</v>
      </c>
      <c r="AL4" s="5">
        <v>34</v>
      </c>
    </row>
    <row r="5" spans="1:38" x14ac:dyDescent="0.3">
      <c r="A5" s="2">
        <v>2</v>
      </c>
      <c r="B5" s="1">
        <v>1.254</v>
      </c>
      <c r="C5" s="1">
        <v>3.4910000000000001</v>
      </c>
      <c r="D5" s="1">
        <v>0.03</v>
      </c>
      <c r="E5" s="1">
        <f t="shared" si="0"/>
        <v>2.2370000000000001</v>
      </c>
      <c r="F5" s="1">
        <f t="shared" ref="F5:F13" si="7">D5*SQRT(2)</f>
        <v>4.2426406871192854E-2</v>
      </c>
      <c r="G5" s="2">
        <v>6</v>
      </c>
      <c r="H5" s="1">
        <f t="shared" si="1"/>
        <v>0.37283333333333335</v>
      </c>
      <c r="I5" s="1">
        <f t="shared" ref="I5:I12" si="8">F5/SQRT(G5)</f>
        <v>1.7320508075688777E-2</v>
      </c>
      <c r="J5" s="3">
        <f t="shared" si="2"/>
        <v>3.009068444444448E-4</v>
      </c>
      <c r="L5" s="2">
        <v>2</v>
      </c>
      <c r="M5" s="1">
        <v>7.5679999999999996</v>
      </c>
      <c r="N5" s="1">
        <v>10.101000000000001</v>
      </c>
      <c r="O5" s="1">
        <v>0.03</v>
      </c>
      <c r="P5" s="1">
        <f t="shared" si="3"/>
        <v>2.5330000000000013</v>
      </c>
      <c r="Q5" s="1">
        <f t="shared" ref="Q5:Q13" si="9">O5*SQRT(2)</f>
        <v>4.2426406871192854E-2</v>
      </c>
      <c r="R5" s="2">
        <v>6</v>
      </c>
      <c r="S5" s="1">
        <f t="shared" si="4"/>
        <v>0.42216666666666686</v>
      </c>
      <c r="T5" s="1">
        <f t="shared" ref="T5:T12" si="10">Q5/SQRT(R5)</f>
        <v>1.7320508075688777E-2</v>
      </c>
      <c r="U5" s="3">
        <f t="shared" ref="U5:U13" si="11">($R$15-S5)^2</f>
        <v>3.5469444444442905E-6</v>
      </c>
      <c r="W5" s="2">
        <v>2</v>
      </c>
      <c r="X5" s="1">
        <v>1.1020000000000001</v>
      </c>
      <c r="Y5" s="1">
        <v>3.78</v>
      </c>
      <c r="Z5" s="1">
        <v>0.03</v>
      </c>
      <c r="AA5" s="1">
        <f t="shared" si="5"/>
        <v>2.6779999999999999</v>
      </c>
      <c r="AB5" s="1">
        <f t="shared" ref="AB5:AB13" si="12">Z5*SQRT(2)</f>
        <v>4.2426406871192854E-2</v>
      </c>
      <c r="AC5" s="2">
        <v>5</v>
      </c>
      <c r="AD5" s="1">
        <f t="shared" si="6"/>
        <v>0.53559999999999997</v>
      </c>
      <c r="AE5" s="1">
        <f t="shared" ref="AE5:AE12" si="13">AB5/SQRT(AC5)</f>
        <v>1.8973665961010275E-2</v>
      </c>
      <c r="AF5" s="3">
        <f t="shared" ref="AF5:AF13" si="14">($AC$15-AD5)^2</f>
        <v>9.6099999999951302E-8</v>
      </c>
      <c r="AH5" s="19" t="s">
        <v>17</v>
      </c>
      <c r="AI5" s="19"/>
      <c r="AJ5" s="19"/>
      <c r="AK5" s="19"/>
      <c r="AL5" s="19"/>
    </row>
    <row r="6" spans="1:38" x14ac:dyDescent="0.3">
      <c r="A6" s="2">
        <v>3</v>
      </c>
      <c r="B6" s="1">
        <v>0.98299999999999998</v>
      </c>
      <c r="C6" s="1">
        <v>3.1190000000000002</v>
      </c>
      <c r="D6" s="1">
        <v>0.03</v>
      </c>
      <c r="E6" s="1">
        <f t="shared" si="0"/>
        <v>2.1360000000000001</v>
      </c>
      <c r="F6" s="1">
        <f t="shared" si="7"/>
        <v>4.2426406871192854E-2</v>
      </c>
      <c r="G6" s="2">
        <v>6</v>
      </c>
      <c r="H6" s="1">
        <f t="shared" si="1"/>
        <v>0.35600000000000004</v>
      </c>
      <c r="I6" s="1">
        <f t="shared" si="8"/>
        <v>1.7320508075688777E-2</v>
      </c>
      <c r="J6" s="3">
        <f t="shared" si="2"/>
        <v>2.6351111111114424E-7</v>
      </c>
      <c r="L6" s="2">
        <v>3</v>
      </c>
      <c r="M6" s="1">
        <v>11.41</v>
      </c>
      <c r="N6" s="1">
        <v>13.959</v>
      </c>
      <c r="O6" s="1">
        <v>0.03</v>
      </c>
      <c r="P6" s="1">
        <f t="shared" si="3"/>
        <v>2.5489999999999995</v>
      </c>
      <c r="Q6" s="1">
        <f t="shared" si="9"/>
        <v>4.2426406871192854E-2</v>
      </c>
      <c r="R6" s="2">
        <v>6</v>
      </c>
      <c r="S6" s="1">
        <f t="shared" si="4"/>
        <v>0.42483333333333323</v>
      </c>
      <c r="T6" s="1">
        <f t="shared" si="10"/>
        <v>1.7320508075688777E-2</v>
      </c>
      <c r="U6" s="3">
        <f t="shared" si="11"/>
        <v>6.1361111111071505E-7</v>
      </c>
      <c r="W6" s="2">
        <v>3</v>
      </c>
      <c r="X6" s="1">
        <v>2.7789999999999999</v>
      </c>
      <c r="Y6" s="1">
        <v>5.61</v>
      </c>
      <c r="Z6" s="1">
        <v>0.03</v>
      </c>
      <c r="AA6" s="1">
        <f t="shared" si="5"/>
        <v>2.8310000000000004</v>
      </c>
      <c r="AB6" s="1">
        <f t="shared" si="12"/>
        <v>4.2426406871192854E-2</v>
      </c>
      <c r="AC6" s="2">
        <v>5</v>
      </c>
      <c r="AD6" s="1">
        <f t="shared" si="6"/>
        <v>0.56620000000000004</v>
      </c>
      <c r="AE6" s="1">
        <f t="shared" si="13"/>
        <v>1.8973665961010275E-2</v>
      </c>
      <c r="AF6" s="3">
        <f t="shared" si="14"/>
        <v>9.5542809999999952E-4</v>
      </c>
      <c r="AH6" s="5">
        <v>5.5</v>
      </c>
      <c r="AI6" s="5">
        <v>7.5</v>
      </c>
      <c r="AJ6" s="5">
        <v>34</v>
      </c>
      <c r="AK6" s="5">
        <v>75</v>
      </c>
      <c r="AL6" s="5">
        <v>45</v>
      </c>
    </row>
    <row r="7" spans="1:38" x14ac:dyDescent="0.3">
      <c r="A7" s="2">
        <v>4</v>
      </c>
      <c r="B7" s="1">
        <v>2.7469999999999999</v>
      </c>
      <c r="C7" s="1">
        <v>4.5129999999999999</v>
      </c>
      <c r="D7" s="1">
        <v>0.03</v>
      </c>
      <c r="E7" s="1">
        <f t="shared" si="0"/>
        <v>1.766</v>
      </c>
      <c r="F7" s="1">
        <f t="shared" si="7"/>
        <v>4.2426406871192854E-2</v>
      </c>
      <c r="G7" s="2">
        <v>5</v>
      </c>
      <c r="H7" s="1">
        <f t="shared" si="1"/>
        <v>0.35320000000000001</v>
      </c>
      <c r="I7" s="1">
        <f t="shared" si="8"/>
        <v>1.8973665961010275E-2</v>
      </c>
      <c r="J7" s="3">
        <f t="shared" si="2"/>
        <v>5.2288444444444099E-6</v>
      </c>
      <c r="L7" s="2">
        <v>4</v>
      </c>
      <c r="M7" s="1">
        <v>15.44</v>
      </c>
      <c r="N7" s="1">
        <v>17.981999999999999</v>
      </c>
      <c r="O7" s="1">
        <v>0.03</v>
      </c>
      <c r="P7" s="1">
        <f t="shared" si="3"/>
        <v>2.5419999999999998</v>
      </c>
      <c r="Q7" s="1">
        <f t="shared" si="9"/>
        <v>4.2426406871192854E-2</v>
      </c>
      <c r="R7" s="2">
        <v>6</v>
      </c>
      <c r="S7" s="1">
        <f t="shared" si="4"/>
        <v>0.42366666666666664</v>
      </c>
      <c r="T7" s="1">
        <f t="shared" si="10"/>
        <v>1.7320508075688777E-2</v>
      </c>
      <c r="U7" s="3">
        <f t="shared" si="11"/>
        <v>1.4694444444458231E-7</v>
      </c>
      <c r="W7" s="2">
        <v>4</v>
      </c>
      <c r="X7" s="1">
        <v>4</v>
      </c>
      <c r="Y7" s="1">
        <v>6.6779999999999999</v>
      </c>
      <c r="Z7" s="1">
        <v>0.03</v>
      </c>
      <c r="AA7" s="1">
        <f t="shared" si="5"/>
        <v>2.6779999999999999</v>
      </c>
      <c r="AB7" s="1">
        <f t="shared" si="12"/>
        <v>4.2426406871192854E-2</v>
      </c>
      <c r="AC7" s="2">
        <v>5</v>
      </c>
      <c r="AD7" s="1">
        <f t="shared" si="6"/>
        <v>0.53559999999999997</v>
      </c>
      <c r="AE7" s="1">
        <f t="shared" si="13"/>
        <v>1.8973665961010275E-2</v>
      </c>
      <c r="AF7" s="3">
        <f t="shared" si="14"/>
        <v>9.6099999999951302E-8</v>
      </c>
      <c r="AH7" s="19" t="s">
        <v>18</v>
      </c>
      <c r="AI7" s="19"/>
      <c r="AJ7" s="19"/>
      <c r="AK7" s="19"/>
      <c r="AL7" s="19"/>
    </row>
    <row r="8" spans="1:38" x14ac:dyDescent="0.3">
      <c r="A8" s="2">
        <v>5</v>
      </c>
      <c r="B8" s="1">
        <v>5.07</v>
      </c>
      <c r="C8" s="1">
        <v>7.1890000000000001</v>
      </c>
      <c r="D8" s="1">
        <v>0.03</v>
      </c>
      <c r="E8" s="1">
        <f t="shared" si="0"/>
        <v>2.1189999999999998</v>
      </c>
      <c r="F8" s="1">
        <f t="shared" si="7"/>
        <v>4.2426406871192854E-2</v>
      </c>
      <c r="G8" s="2">
        <v>6</v>
      </c>
      <c r="H8" s="1">
        <f t="shared" si="1"/>
        <v>0.35316666666666663</v>
      </c>
      <c r="I8" s="1">
        <f t="shared" si="8"/>
        <v>1.7320508075688777E-2</v>
      </c>
      <c r="J8" s="3">
        <f t="shared" si="2"/>
        <v>5.3824000000002053E-6</v>
      </c>
      <c r="L8" s="2">
        <v>5</v>
      </c>
      <c r="M8" s="1">
        <v>17.084</v>
      </c>
      <c r="N8" s="1">
        <v>19.661000000000001</v>
      </c>
      <c r="O8" s="1">
        <v>0.03</v>
      </c>
      <c r="P8" s="1">
        <f t="shared" si="3"/>
        <v>2.5770000000000017</v>
      </c>
      <c r="Q8" s="1">
        <f t="shared" si="9"/>
        <v>4.2426406871192854E-2</v>
      </c>
      <c r="R8" s="2">
        <v>6</v>
      </c>
      <c r="S8" s="1">
        <f t="shared" si="4"/>
        <v>0.42950000000000027</v>
      </c>
      <c r="T8" s="1">
        <f t="shared" si="10"/>
        <v>1.7320508075688777E-2</v>
      </c>
      <c r="U8" s="3">
        <f t="shared" si="11"/>
        <v>2.9702500000001324E-5</v>
      </c>
      <c r="W8" s="2">
        <v>5</v>
      </c>
      <c r="X8" s="1">
        <v>3.1859999999999999</v>
      </c>
      <c r="Y8" s="1">
        <v>6.3220000000000001</v>
      </c>
      <c r="Z8" s="1">
        <v>0.03</v>
      </c>
      <c r="AA8" s="1">
        <f t="shared" si="5"/>
        <v>3.1360000000000001</v>
      </c>
      <c r="AB8" s="1">
        <f t="shared" si="12"/>
        <v>4.2426406871192854E-2</v>
      </c>
      <c r="AC8" s="2">
        <v>6</v>
      </c>
      <c r="AD8" s="1">
        <f t="shared" si="6"/>
        <v>0.52266666666666672</v>
      </c>
      <c r="AE8" s="1">
        <f t="shared" si="13"/>
        <v>1.7320508075688777E-2</v>
      </c>
      <c r="AF8" s="3">
        <f t="shared" si="14"/>
        <v>1.5934854444444411E-4</v>
      </c>
      <c r="AH8" s="5">
        <v>6</v>
      </c>
      <c r="AI8" s="5">
        <v>6.8</v>
      </c>
      <c r="AJ8" s="5">
        <v>80</v>
      </c>
      <c r="AK8" s="5">
        <v>115</v>
      </c>
      <c r="AL8" s="5">
        <v>207</v>
      </c>
    </row>
    <row r="9" spans="1:38" x14ac:dyDescent="0.3">
      <c r="A9" s="2">
        <v>6</v>
      </c>
      <c r="B9" s="1">
        <v>9.5429999999999993</v>
      </c>
      <c r="C9" s="1">
        <v>11.712</v>
      </c>
      <c r="D9" s="1">
        <v>0.03</v>
      </c>
      <c r="E9" s="1">
        <f t="shared" si="0"/>
        <v>2.1690000000000005</v>
      </c>
      <c r="F9" s="1">
        <f t="shared" si="7"/>
        <v>4.2426406871192854E-2</v>
      </c>
      <c r="G9" s="2">
        <v>6</v>
      </c>
      <c r="H9" s="1">
        <f t="shared" si="1"/>
        <v>0.3615000000000001</v>
      </c>
      <c r="I9" s="1">
        <f t="shared" si="8"/>
        <v>1.7320508075688777E-2</v>
      </c>
      <c r="J9" s="3">
        <f t="shared" si="2"/>
        <v>3.6160177777778893E-5</v>
      </c>
      <c r="L9" s="2">
        <v>6</v>
      </c>
      <c r="M9" s="1">
        <v>17.704999999999998</v>
      </c>
      <c r="N9" s="1">
        <v>20.254000000000001</v>
      </c>
      <c r="O9" s="1">
        <v>0.03</v>
      </c>
      <c r="P9" s="1">
        <f t="shared" si="3"/>
        <v>2.549000000000003</v>
      </c>
      <c r="Q9" s="1">
        <f t="shared" si="9"/>
        <v>4.2426406871192854E-2</v>
      </c>
      <c r="R9" s="2">
        <v>6</v>
      </c>
      <c r="S9" s="1">
        <f t="shared" si="4"/>
        <v>0.42483333333333384</v>
      </c>
      <c r="T9" s="1">
        <f t="shared" si="10"/>
        <v>1.7320508075688777E-2</v>
      </c>
      <c r="U9" s="3">
        <f t="shared" si="11"/>
        <v>6.1361111111167167E-7</v>
      </c>
      <c r="W9" s="2">
        <v>6</v>
      </c>
      <c r="X9" s="1">
        <v>1.3560000000000001</v>
      </c>
      <c r="Y9" s="1">
        <v>4.6440000000000001</v>
      </c>
      <c r="Z9" s="1">
        <v>0.03</v>
      </c>
      <c r="AA9" s="1">
        <f t="shared" si="5"/>
        <v>3.2880000000000003</v>
      </c>
      <c r="AB9" s="1">
        <f t="shared" si="12"/>
        <v>4.2426406871192854E-2</v>
      </c>
      <c r="AC9" s="2">
        <v>6</v>
      </c>
      <c r="AD9" s="1">
        <f t="shared" si="6"/>
        <v>0.54800000000000004</v>
      </c>
      <c r="AE9" s="1">
        <f t="shared" si="13"/>
        <v>1.7320508075688777E-2</v>
      </c>
      <c r="AF9" s="3">
        <f t="shared" si="14"/>
        <v>1.6154409999999996E-4</v>
      </c>
      <c r="AH9" s="2"/>
      <c r="AI9" s="2"/>
      <c r="AJ9" s="2"/>
      <c r="AK9" s="2"/>
      <c r="AL9" s="2"/>
    </row>
    <row r="10" spans="1:38" x14ac:dyDescent="0.3">
      <c r="A10" s="2">
        <v>7</v>
      </c>
      <c r="B10" s="1">
        <v>11.661</v>
      </c>
      <c r="C10" s="1">
        <v>13.847</v>
      </c>
      <c r="D10" s="1">
        <v>0.03</v>
      </c>
      <c r="E10" s="1">
        <f t="shared" si="0"/>
        <v>2.1859999999999999</v>
      </c>
      <c r="F10" s="1">
        <f t="shared" si="7"/>
        <v>4.2426406871192854E-2</v>
      </c>
      <c r="G10" s="2">
        <v>6</v>
      </c>
      <c r="H10" s="1">
        <f t="shared" si="1"/>
        <v>0.36433333333333334</v>
      </c>
      <c r="I10" s="1">
        <f t="shared" si="8"/>
        <v>1.7320508075688777E-2</v>
      </c>
      <c r="J10" s="3">
        <f t="shared" si="2"/>
        <v>7.8263511111111163E-5</v>
      </c>
      <c r="L10" s="2">
        <v>7</v>
      </c>
      <c r="M10" s="1">
        <v>17.861999999999998</v>
      </c>
      <c r="N10" s="1">
        <v>20.454000000000001</v>
      </c>
      <c r="O10" s="1">
        <v>0.03</v>
      </c>
      <c r="P10" s="1">
        <f t="shared" si="3"/>
        <v>2.5920000000000023</v>
      </c>
      <c r="Q10" s="1">
        <f t="shared" si="9"/>
        <v>4.2426406871192854E-2</v>
      </c>
      <c r="R10" s="2">
        <v>6</v>
      </c>
      <c r="S10" s="1">
        <f t="shared" si="4"/>
        <v>0.43200000000000038</v>
      </c>
      <c r="T10" s="1">
        <f t="shared" si="10"/>
        <v>1.7320508075688777E-2</v>
      </c>
      <c r="U10" s="3">
        <f t="shared" si="11"/>
        <v>6.320250000000373E-5</v>
      </c>
      <c r="W10" s="2">
        <v>7</v>
      </c>
      <c r="X10" s="1">
        <v>3.1190000000000002</v>
      </c>
      <c r="Y10" s="1">
        <v>6.2709999999999999</v>
      </c>
      <c r="Z10" s="1">
        <v>0.03</v>
      </c>
      <c r="AA10" s="1">
        <f t="shared" si="5"/>
        <v>3.1519999999999997</v>
      </c>
      <c r="AB10" s="1">
        <f t="shared" si="12"/>
        <v>4.2426406871192854E-2</v>
      </c>
      <c r="AC10" s="2">
        <v>6</v>
      </c>
      <c r="AD10" s="1">
        <f t="shared" si="6"/>
        <v>0.52533333333333332</v>
      </c>
      <c r="AE10" s="1">
        <f t="shared" si="13"/>
        <v>1.7320508075688777E-2</v>
      </c>
      <c r="AF10" s="3">
        <f t="shared" si="14"/>
        <v>9.9135211111112267E-5</v>
      </c>
      <c r="AH10" s="2"/>
      <c r="AI10" s="2"/>
      <c r="AJ10" s="2"/>
      <c r="AK10" s="2"/>
      <c r="AL10" s="2"/>
    </row>
    <row r="11" spans="1:38" x14ac:dyDescent="0.3">
      <c r="A11" s="2">
        <v>8</v>
      </c>
      <c r="B11" s="1">
        <v>14.608000000000001</v>
      </c>
      <c r="C11" s="1">
        <v>16.658000000000001</v>
      </c>
      <c r="D11" s="1">
        <v>0.03</v>
      </c>
      <c r="E11" s="1">
        <f t="shared" si="0"/>
        <v>2.0500000000000007</v>
      </c>
      <c r="F11" s="1">
        <f t="shared" si="7"/>
        <v>4.2426406871192854E-2</v>
      </c>
      <c r="G11" s="2">
        <v>6</v>
      </c>
      <c r="H11" s="1">
        <f t="shared" si="1"/>
        <v>0.34166666666666679</v>
      </c>
      <c r="I11" s="1">
        <f t="shared" si="8"/>
        <v>1.7320508075688777E-2</v>
      </c>
      <c r="J11" s="3">
        <f t="shared" si="2"/>
        <v>1.909923999999969E-4</v>
      </c>
      <c r="L11" s="2">
        <v>8</v>
      </c>
      <c r="M11" s="1">
        <v>18.396999999999998</v>
      </c>
      <c r="N11" s="1">
        <v>20.957000000000001</v>
      </c>
      <c r="O11" s="1">
        <v>0.03</v>
      </c>
      <c r="P11" s="1">
        <f t="shared" si="3"/>
        <v>2.5600000000000023</v>
      </c>
      <c r="Q11" s="1">
        <f t="shared" si="9"/>
        <v>4.2426406871192854E-2</v>
      </c>
      <c r="R11" s="2">
        <v>6</v>
      </c>
      <c r="S11" s="1">
        <f t="shared" si="4"/>
        <v>0.42666666666666703</v>
      </c>
      <c r="T11" s="1">
        <f t="shared" si="10"/>
        <v>1.7320508075688777E-2</v>
      </c>
      <c r="U11" s="3">
        <f t="shared" si="11"/>
        <v>6.8469444444455507E-6</v>
      </c>
      <c r="W11" s="2">
        <v>8</v>
      </c>
      <c r="X11" s="1">
        <v>1.61</v>
      </c>
      <c r="Y11" s="1">
        <v>4.7789999999999999</v>
      </c>
      <c r="Z11" s="1">
        <v>0.03</v>
      </c>
      <c r="AA11" s="1">
        <f t="shared" si="5"/>
        <v>3.1689999999999996</v>
      </c>
      <c r="AB11" s="1">
        <f t="shared" si="12"/>
        <v>4.2426406871192854E-2</v>
      </c>
      <c r="AC11" s="2">
        <v>6</v>
      </c>
      <c r="AD11" s="1">
        <f t="shared" si="6"/>
        <v>0.52816666666666656</v>
      </c>
      <c r="AE11" s="1">
        <f t="shared" si="13"/>
        <v>1.7320508075688777E-2</v>
      </c>
      <c r="AF11" s="3">
        <f t="shared" si="14"/>
        <v>5.0741877777779886E-5</v>
      </c>
      <c r="AH11" s="2"/>
      <c r="AI11" s="2"/>
      <c r="AJ11" s="2"/>
      <c r="AK11" s="2"/>
      <c r="AL11" s="2"/>
    </row>
    <row r="12" spans="1:38" x14ac:dyDescent="0.3">
      <c r="A12" s="2">
        <v>9</v>
      </c>
      <c r="B12" s="1">
        <v>18.701000000000001</v>
      </c>
      <c r="C12" s="1">
        <v>20.837</v>
      </c>
      <c r="D12" s="1">
        <v>0.03</v>
      </c>
      <c r="E12" s="1">
        <f t="shared" si="0"/>
        <v>2.1359999999999992</v>
      </c>
      <c r="F12" s="1">
        <f t="shared" si="7"/>
        <v>4.2426406871192854E-2</v>
      </c>
      <c r="G12" s="2">
        <v>6</v>
      </c>
      <c r="H12" s="1">
        <f t="shared" si="1"/>
        <v>0.35599999999999987</v>
      </c>
      <c r="I12" s="1">
        <f t="shared" si="8"/>
        <v>1.7320508075688777E-2</v>
      </c>
      <c r="J12" s="3">
        <f t="shared" si="2"/>
        <v>2.635111111109733E-7</v>
      </c>
      <c r="L12" s="2">
        <v>9</v>
      </c>
      <c r="M12" s="1">
        <v>18.898</v>
      </c>
      <c r="N12" s="1">
        <v>21.395</v>
      </c>
      <c r="O12" s="1">
        <v>0.03</v>
      </c>
      <c r="P12" s="1">
        <f t="shared" si="3"/>
        <v>2.4969999999999999</v>
      </c>
      <c r="Q12" s="1">
        <f t="shared" si="9"/>
        <v>4.2426406871192854E-2</v>
      </c>
      <c r="R12" s="2">
        <v>6</v>
      </c>
      <c r="S12" s="1">
        <f t="shared" si="4"/>
        <v>0.41616666666666663</v>
      </c>
      <c r="T12" s="1">
        <f t="shared" si="10"/>
        <v>1.7320508075688777E-2</v>
      </c>
      <c r="U12" s="3">
        <f t="shared" si="11"/>
        <v>6.2146944444447383E-5</v>
      </c>
      <c r="W12" s="2">
        <v>9</v>
      </c>
      <c r="X12" s="1">
        <v>1.627</v>
      </c>
      <c r="Y12" s="1">
        <v>4.8129999999999997</v>
      </c>
      <c r="Z12" s="1">
        <v>0.03</v>
      </c>
      <c r="AA12" s="1">
        <f t="shared" si="5"/>
        <v>3.1859999999999999</v>
      </c>
      <c r="AB12" s="1">
        <f t="shared" si="12"/>
        <v>4.2426406871192854E-2</v>
      </c>
      <c r="AC12" s="2">
        <v>6</v>
      </c>
      <c r="AD12" s="1">
        <f t="shared" si="6"/>
        <v>0.53100000000000003</v>
      </c>
      <c r="AE12" s="1">
        <f t="shared" si="13"/>
        <v>1.7320508075688777E-2</v>
      </c>
      <c r="AF12" s="3">
        <f t="shared" si="14"/>
        <v>1.8404100000000138E-5</v>
      </c>
      <c r="AH12" s="2"/>
      <c r="AI12" s="2"/>
      <c r="AJ12" s="2"/>
      <c r="AK12" s="2"/>
      <c r="AL12" s="2"/>
    </row>
    <row r="13" spans="1:38" x14ac:dyDescent="0.3">
      <c r="A13" s="2">
        <v>10</v>
      </c>
      <c r="B13" s="1">
        <v>25.334</v>
      </c>
      <c r="C13" s="1">
        <v>27.44</v>
      </c>
      <c r="D13" s="1">
        <v>0.03</v>
      </c>
      <c r="E13" s="1">
        <f t="shared" si="0"/>
        <v>2.1060000000000016</v>
      </c>
      <c r="F13" s="1">
        <f t="shared" si="7"/>
        <v>4.2426406871192854E-2</v>
      </c>
      <c r="G13" s="2">
        <v>6</v>
      </c>
      <c r="H13" s="1">
        <f t="shared" si="1"/>
        <v>0.35100000000000026</v>
      </c>
      <c r="I13" s="1">
        <f>F13/SQRT(G13)</f>
        <v>1.7320508075688777E-2</v>
      </c>
      <c r="J13" s="3">
        <f t="shared" si="2"/>
        <v>2.0130177777775535E-5</v>
      </c>
      <c r="L13" s="2">
        <v>10</v>
      </c>
      <c r="M13" s="1">
        <v>19.914000000000001</v>
      </c>
      <c r="N13" s="1">
        <v>22.388000000000002</v>
      </c>
      <c r="O13" s="1">
        <v>0.03</v>
      </c>
      <c r="P13" s="1">
        <f t="shared" si="3"/>
        <v>2.4740000000000002</v>
      </c>
      <c r="Q13" s="1">
        <f t="shared" si="9"/>
        <v>4.2426406871192854E-2</v>
      </c>
      <c r="R13" s="2">
        <v>6</v>
      </c>
      <c r="S13" s="1">
        <f t="shared" si="4"/>
        <v>0.41233333333333338</v>
      </c>
      <c r="T13" s="1">
        <f>Q13/SQRT(R13)</f>
        <v>1.7320508075688777E-2</v>
      </c>
      <c r="U13" s="3">
        <f t="shared" si="11"/>
        <v>1.3728027777778007E-4</v>
      </c>
      <c r="W13" s="2">
        <v>10</v>
      </c>
      <c r="X13" s="1">
        <v>1.22</v>
      </c>
      <c r="Y13" s="1">
        <v>4.3899999999999997</v>
      </c>
      <c r="Z13" s="1">
        <v>0.03</v>
      </c>
      <c r="AA13" s="1">
        <f t="shared" si="5"/>
        <v>3.17</v>
      </c>
      <c r="AB13" s="1">
        <f t="shared" si="12"/>
        <v>4.2426406871192854E-2</v>
      </c>
      <c r="AC13" s="2">
        <v>6</v>
      </c>
      <c r="AD13" s="1">
        <f t="shared" si="6"/>
        <v>0.52833333333333332</v>
      </c>
      <c r="AE13" s="1">
        <f>AB13/SQRT(AC13)</f>
        <v>1.7320508075688777E-2</v>
      </c>
      <c r="AF13" s="3">
        <f t="shared" si="14"/>
        <v>4.8395211111111882E-5</v>
      </c>
      <c r="AH13" s="2"/>
      <c r="AI13" s="2"/>
      <c r="AJ13" s="2"/>
      <c r="AK13" s="2"/>
      <c r="AL13" s="2"/>
    </row>
    <row r="14" spans="1:38" x14ac:dyDescent="0.3">
      <c r="G14" s="1" t="s">
        <v>8</v>
      </c>
      <c r="H14" s="1" t="s">
        <v>11</v>
      </c>
      <c r="I14" s="1" t="s">
        <v>12</v>
      </c>
      <c r="R14" s="1" t="s">
        <v>8</v>
      </c>
      <c r="S14" s="1" t="s">
        <v>11</v>
      </c>
      <c r="T14" s="1" t="s">
        <v>12</v>
      </c>
      <c r="AC14" s="1" t="s">
        <v>8</v>
      </c>
      <c r="AD14" s="1" t="s">
        <v>11</v>
      </c>
      <c r="AE14" s="1" t="s">
        <v>12</v>
      </c>
      <c r="AH14" s="2"/>
      <c r="AI14" s="2"/>
      <c r="AJ14" s="2"/>
      <c r="AK14" s="2"/>
      <c r="AL14" s="2"/>
    </row>
    <row r="15" spans="1:38" x14ac:dyDescent="0.3">
      <c r="G15" s="1">
        <f>AVERAGE(H4:H13)</f>
        <v>0.35548666666666667</v>
      </c>
      <c r="H15" s="1">
        <f>SQRT(SUM(J4:J13)/10)</f>
        <v>8.6260870490493767E-3</v>
      </c>
      <c r="I15" s="1">
        <f>SQRT(I4^2+H15^2)</f>
        <v>1.9349660921519466E-2</v>
      </c>
      <c r="R15" s="1">
        <f>AVERAGE(S4:S13)</f>
        <v>0.42405000000000015</v>
      </c>
      <c r="S15" s="1">
        <f>SQRT(SUM(U4:U13)/10)</f>
        <v>5.678443644364475E-3</v>
      </c>
      <c r="T15" s="1">
        <f>SQRT(T4^2+S15^2)</f>
        <v>1.822758135963802E-2</v>
      </c>
      <c r="AC15" s="1">
        <f>AVERAGE(AD4:AD13)</f>
        <v>0.53529000000000004</v>
      </c>
      <c r="AD15" s="1">
        <f>SQRT(SUM(AF4:AF13)/10)</f>
        <v>1.2263822586960595E-2</v>
      </c>
      <c r="AE15" s="1">
        <f>SQRT(AE4^2+AD15^2)</f>
        <v>2.2592063749123158E-2</v>
      </c>
      <c r="AH15" s="2"/>
      <c r="AI15" s="2"/>
      <c r="AJ15" s="2"/>
      <c r="AK15" s="2"/>
      <c r="AL15" s="2"/>
    </row>
    <row r="16" spans="1:38" x14ac:dyDescent="0.3">
      <c r="F16" s="11" t="s">
        <v>13</v>
      </c>
      <c r="G16" s="11"/>
      <c r="H16" s="11"/>
      <c r="I16" s="9" t="s">
        <v>16</v>
      </c>
      <c r="Q16" s="11" t="s">
        <v>13</v>
      </c>
      <c r="R16" s="11"/>
      <c r="S16" s="11"/>
      <c r="T16" s="8" t="s">
        <v>20</v>
      </c>
      <c r="AB16" s="11" t="s">
        <v>13</v>
      </c>
      <c r="AC16" s="11"/>
      <c r="AD16" s="11"/>
      <c r="AE16" s="10" t="s">
        <v>19</v>
      </c>
      <c r="AH16" s="2"/>
      <c r="AI16" s="2"/>
      <c r="AJ16" s="2"/>
      <c r="AK16" s="2"/>
      <c r="AL16" s="2"/>
    </row>
    <row r="17" spans="1:38" x14ac:dyDescent="0.3">
      <c r="A17" s="15" t="s">
        <v>14</v>
      </c>
      <c r="B17" s="15"/>
      <c r="C17" s="15"/>
      <c r="D17" s="15"/>
      <c r="E17" s="15"/>
      <c r="F17" s="15"/>
      <c r="G17" s="15"/>
      <c r="H17" s="15"/>
      <c r="I17" s="15"/>
      <c r="J17" s="15"/>
      <c r="L17" s="13" t="s">
        <v>15</v>
      </c>
      <c r="M17" s="13"/>
      <c r="N17" s="13"/>
      <c r="O17" s="13"/>
      <c r="P17" s="13"/>
      <c r="Q17" s="13"/>
      <c r="R17" s="13"/>
      <c r="S17" s="13"/>
      <c r="T17" s="13"/>
      <c r="U17" s="13"/>
      <c r="W17" s="17" t="s">
        <v>30</v>
      </c>
      <c r="X17" s="17"/>
      <c r="Y17" s="17"/>
      <c r="Z17" s="17"/>
      <c r="AA17" s="17"/>
      <c r="AB17" s="17"/>
      <c r="AC17" s="17"/>
      <c r="AD17" s="17"/>
      <c r="AE17" s="17"/>
      <c r="AF17" s="17"/>
      <c r="AH17" s="2"/>
      <c r="AI17" s="2"/>
      <c r="AJ17" s="2"/>
      <c r="AK17" s="2"/>
      <c r="AL17" s="2"/>
    </row>
    <row r="18" spans="1:38" x14ac:dyDescent="0.3">
      <c r="A18" s="1" t="s">
        <v>1</v>
      </c>
      <c r="B18" s="1" t="s">
        <v>7</v>
      </c>
      <c r="C18" s="1" t="s">
        <v>6</v>
      </c>
      <c r="D18" s="1" t="s">
        <v>4</v>
      </c>
      <c r="E18" s="1" t="s">
        <v>5</v>
      </c>
      <c r="F18" s="1" t="s">
        <v>4</v>
      </c>
      <c r="G18" s="1" t="s">
        <v>9</v>
      </c>
      <c r="H18" s="1" t="s">
        <v>3</v>
      </c>
      <c r="I18" s="1" t="s">
        <v>4</v>
      </c>
      <c r="J18" s="1" t="s">
        <v>10</v>
      </c>
      <c r="L18" s="1" t="s">
        <v>1</v>
      </c>
      <c r="M18" s="1" t="s">
        <v>7</v>
      </c>
      <c r="N18" s="1" t="s">
        <v>6</v>
      </c>
      <c r="O18" s="1" t="s">
        <v>4</v>
      </c>
      <c r="P18" s="1" t="s">
        <v>5</v>
      </c>
      <c r="Q18" s="1" t="s">
        <v>4</v>
      </c>
      <c r="R18" s="1" t="s">
        <v>9</v>
      </c>
      <c r="S18" s="1" t="s">
        <v>3</v>
      </c>
      <c r="T18" s="1" t="s">
        <v>4</v>
      </c>
      <c r="U18" s="1" t="s">
        <v>10</v>
      </c>
      <c r="W18" s="1" t="s">
        <v>1</v>
      </c>
      <c r="X18" s="1" t="s">
        <v>7</v>
      </c>
      <c r="Y18" s="1" t="s">
        <v>6</v>
      </c>
      <c r="Z18" s="1" t="s">
        <v>4</v>
      </c>
      <c r="AA18" s="1" t="s">
        <v>5</v>
      </c>
      <c r="AB18" s="1" t="s">
        <v>4</v>
      </c>
      <c r="AC18" s="1" t="s">
        <v>9</v>
      </c>
      <c r="AD18" s="1" t="s">
        <v>3</v>
      </c>
      <c r="AE18" s="1" t="s">
        <v>4</v>
      </c>
      <c r="AF18" s="1" t="s">
        <v>10</v>
      </c>
      <c r="AH18" s="2"/>
      <c r="AI18" s="2"/>
      <c r="AJ18" s="2"/>
      <c r="AK18" s="2"/>
      <c r="AL18" s="2"/>
    </row>
    <row r="19" spans="1:38" x14ac:dyDescent="0.3">
      <c r="A19" s="2">
        <v>1</v>
      </c>
      <c r="B19" s="1">
        <v>1.0169999999999999</v>
      </c>
      <c r="C19" s="1">
        <v>3.1160000000000001</v>
      </c>
      <c r="D19" s="1">
        <v>0.03</v>
      </c>
      <c r="E19" s="1">
        <f t="shared" ref="E19:E28" si="15">C19-B19</f>
        <v>2.0990000000000002</v>
      </c>
      <c r="F19" s="1">
        <f>D19*SQRT(2)</f>
        <v>4.2426406871192854E-2</v>
      </c>
      <c r="G19" s="2">
        <v>6</v>
      </c>
      <c r="H19" s="1">
        <f t="shared" ref="H19:H28" si="16">E19/G19</f>
        <v>0.34983333333333338</v>
      </c>
      <c r="I19" s="1">
        <f>F19/SQRT(G19)</f>
        <v>1.7320508075688777E-2</v>
      </c>
      <c r="J19" s="3">
        <f>($G$30-H19)^2</f>
        <v>1.1592111111110948E-4</v>
      </c>
      <c r="L19" s="2">
        <v>1</v>
      </c>
      <c r="M19" s="1">
        <v>4.2619999999999996</v>
      </c>
      <c r="N19" s="1">
        <v>6.3380000000000001</v>
      </c>
      <c r="O19" s="1">
        <v>0.03</v>
      </c>
      <c r="P19" s="1">
        <f t="shared" ref="P19:P28" si="17">N19-M19</f>
        <v>2.0760000000000005</v>
      </c>
      <c r="Q19" s="1">
        <f>O19*SQRT(2)</f>
        <v>4.2426406871192854E-2</v>
      </c>
      <c r="R19" s="2">
        <v>5</v>
      </c>
      <c r="S19" s="1">
        <f t="shared" ref="S19:S28" si="18">P19/R19</f>
        <v>0.41520000000000012</v>
      </c>
      <c r="T19" s="1">
        <f>Q19/SQRT(R19)</f>
        <v>1.8973665961010275E-2</v>
      </c>
      <c r="U19" s="3">
        <f>($R$30-S19)^2</f>
        <v>6.051599999999268E-6</v>
      </c>
      <c r="W19" s="2">
        <v>1</v>
      </c>
      <c r="X19" s="1">
        <v>25.178999999999998</v>
      </c>
      <c r="Y19" s="1">
        <v>27.247</v>
      </c>
      <c r="Z19" s="1">
        <v>0.03</v>
      </c>
      <c r="AA19" s="1">
        <f t="shared" ref="AA19:AA28" si="19">Y19-X19</f>
        <v>2.0680000000000014</v>
      </c>
      <c r="AB19" s="1">
        <f>Z19*SQRT(2)</f>
        <v>4.2426406871192854E-2</v>
      </c>
      <c r="AC19" s="2">
        <v>4</v>
      </c>
      <c r="AD19" s="1">
        <f t="shared" ref="AD19:AD28" si="20">AA19/AC19</f>
        <v>0.51700000000000035</v>
      </c>
      <c r="AE19" s="1">
        <f>AB19/SQRT(AC19)</f>
        <v>2.1213203435596427E-2</v>
      </c>
      <c r="AF19" s="3">
        <f>($AC$15-AD19)^2</f>
        <v>3.3452409999998886E-4</v>
      </c>
      <c r="AH19" s="2"/>
      <c r="AI19" s="2"/>
      <c r="AJ19" s="2"/>
      <c r="AK19" s="2"/>
      <c r="AL19" s="2"/>
    </row>
    <row r="20" spans="1:38" x14ac:dyDescent="0.3">
      <c r="A20" s="2">
        <v>2</v>
      </c>
      <c r="B20" s="1">
        <v>4.9320000000000004</v>
      </c>
      <c r="C20" s="1">
        <v>7.1029999999999998</v>
      </c>
      <c r="D20" s="1">
        <v>0.03</v>
      </c>
      <c r="E20" s="1">
        <f t="shared" si="15"/>
        <v>2.1709999999999994</v>
      </c>
      <c r="F20" s="1">
        <f t="shared" ref="F20:F28" si="21">D20*SQRT(2)</f>
        <v>4.2426406871192854E-2</v>
      </c>
      <c r="G20" s="2">
        <v>6</v>
      </c>
      <c r="H20" s="1">
        <f t="shared" si="16"/>
        <v>0.36183333333333323</v>
      </c>
      <c r="I20" s="1">
        <f t="shared" ref="I20:I27" si="22">F20/SQRT(G20)</f>
        <v>1.7320508075688777E-2</v>
      </c>
      <c r="J20" s="3">
        <f t="shared" ref="J20:J28" si="23">($G$30-H20)^2</f>
        <v>1.5211111111109129E-6</v>
      </c>
      <c r="L20" s="2">
        <v>2</v>
      </c>
      <c r="M20" s="1">
        <v>8.2370000000000001</v>
      </c>
      <c r="N20" s="1">
        <v>10.34</v>
      </c>
      <c r="O20" s="1">
        <v>0.03</v>
      </c>
      <c r="P20" s="1">
        <f t="shared" si="17"/>
        <v>2.1029999999999998</v>
      </c>
      <c r="Q20" s="1">
        <f t="shared" ref="Q20:Q28" si="24">O20*SQRT(2)</f>
        <v>4.2426406871192854E-2</v>
      </c>
      <c r="R20" s="2">
        <v>5</v>
      </c>
      <c r="S20" s="1">
        <f t="shared" si="18"/>
        <v>0.42059999999999997</v>
      </c>
      <c r="T20" s="1">
        <f t="shared" ref="T20:T27" si="25">Q20/SQRT(R20)</f>
        <v>1.8973665961010275E-2</v>
      </c>
      <c r="U20" s="3">
        <f t="shared" ref="U20:U28" si="26">($R$30-S20)^2</f>
        <v>8.6435999999999895E-6</v>
      </c>
      <c r="W20" s="2">
        <v>2</v>
      </c>
      <c r="X20" s="1">
        <v>26.838999999999999</v>
      </c>
      <c r="Y20" s="1">
        <v>28.914999999999999</v>
      </c>
      <c r="Z20" s="1">
        <v>0.03</v>
      </c>
      <c r="AA20" s="1">
        <f t="shared" si="19"/>
        <v>2.0760000000000005</v>
      </c>
      <c r="AB20" s="1">
        <f t="shared" ref="AB20:AB28" si="27">Z20*SQRT(2)</f>
        <v>4.2426406871192854E-2</v>
      </c>
      <c r="AC20" s="2">
        <v>4</v>
      </c>
      <c r="AD20" s="1">
        <f t="shared" si="20"/>
        <v>0.51900000000000013</v>
      </c>
      <c r="AE20" s="1">
        <f t="shared" ref="AE20:AE27" si="28">AB20/SQRT(AC20)</f>
        <v>2.1213203435596427E-2</v>
      </c>
      <c r="AF20" s="3">
        <f t="shared" ref="AF20:AF28" si="29">($AC$15-AD20)^2</f>
        <v>2.6536409999999724E-4</v>
      </c>
      <c r="AH20" s="2"/>
      <c r="AI20" s="2"/>
      <c r="AJ20" s="2"/>
      <c r="AK20" s="2"/>
      <c r="AL20" s="2"/>
    </row>
    <row r="21" spans="1:38" x14ac:dyDescent="0.3">
      <c r="A21" s="2">
        <v>3</v>
      </c>
      <c r="B21" s="1">
        <v>9.2370000000000001</v>
      </c>
      <c r="C21" s="1">
        <v>11.374000000000001</v>
      </c>
      <c r="D21" s="1">
        <v>0.03</v>
      </c>
      <c r="E21" s="1">
        <f t="shared" si="15"/>
        <v>2.1370000000000005</v>
      </c>
      <c r="F21" s="1">
        <f t="shared" si="21"/>
        <v>4.2426406871192854E-2</v>
      </c>
      <c r="G21" s="2">
        <v>6</v>
      </c>
      <c r="H21" s="1">
        <f t="shared" si="16"/>
        <v>0.35616666666666674</v>
      </c>
      <c r="I21" s="1">
        <f t="shared" si="22"/>
        <v>1.7320508075688777E-2</v>
      </c>
      <c r="J21" s="3">
        <f t="shared" si="23"/>
        <v>1.9654444444443561E-5</v>
      </c>
      <c r="L21" s="2">
        <v>3</v>
      </c>
      <c r="M21" s="1">
        <v>4.6360000000000001</v>
      </c>
      <c r="N21" s="1">
        <v>6.742</v>
      </c>
      <c r="O21" s="1">
        <v>0.03</v>
      </c>
      <c r="P21" s="1">
        <f t="shared" si="17"/>
        <v>2.1059999999999999</v>
      </c>
      <c r="Q21" s="1">
        <f t="shared" si="24"/>
        <v>4.2426406871192854E-2</v>
      </c>
      <c r="R21" s="2">
        <v>5</v>
      </c>
      <c r="S21" s="1">
        <f t="shared" si="18"/>
        <v>0.42119999999999996</v>
      </c>
      <c r="T21" s="1">
        <f t="shared" si="25"/>
        <v>1.8973665961010275E-2</v>
      </c>
      <c r="U21" s="3">
        <f t="shared" si="26"/>
        <v>1.2531599999999912E-5</v>
      </c>
      <c r="W21" s="2">
        <v>3</v>
      </c>
      <c r="X21" s="1">
        <v>34.29</v>
      </c>
      <c r="Y21" s="1">
        <v>36.328000000000003</v>
      </c>
      <c r="Z21" s="1">
        <v>0.03</v>
      </c>
      <c r="AA21" s="1">
        <f t="shared" si="19"/>
        <v>2.0380000000000038</v>
      </c>
      <c r="AB21" s="1">
        <f t="shared" si="27"/>
        <v>4.2426406871192854E-2</v>
      </c>
      <c r="AC21" s="2">
        <v>4</v>
      </c>
      <c r="AD21" s="1">
        <f t="shared" si="20"/>
        <v>0.50950000000000095</v>
      </c>
      <c r="AE21" s="1">
        <f t="shared" si="28"/>
        <v>2.1213203435596427E-2</v>
      </c>
      <c r="AF21" s="3">
        <f t="shared" si="29"/>
        <v>6.651240999999531E-4</v>
      </c>
      <c r="AH21" s="2"/>
      <c r="AI21" s="2"/>
      <c r="AJ21" s="2"/>
      <c r="AK21" s="2"/>
      <c r="AL21" s="2"/>
    </row>
    <row r="22" spans="1:38" x14ac:dyDescent="0.3">
      <c r="A22" s="2">
        <v>4</v>
      </c>
      <c r="B22" s="1">
        <v>13.423</v>
      </c>
      <c r="C22" s="1">
        <v>15.606</v>
      </c>
      <c r="D22" s="1">
        <v>0.03</v>
      </c>
      <c r="E22" s="1">
        <f t="shared" si="15"/>
        <v>2.1829999999999998</v>
      </c>
      <c r="F22" s="1">
        <f t="shared" si="21"/>
        <v>4.2426406871192854E-2</v>
      </c>
      <c r="G22" s="2">
        <v>6</v>
      </c>
      <c r="H22" s="1">
        <f t="shared" si="16"/>
        <v>0.36383333333333329</v>
      </c>
      <c r="I22" s="1">
        <f t="shared" si="22"/>
        <v>1.7320508075688777E-2</v>
      </c>
      <c r="J22" s="3">
        <f t="shared" si="23"/>
        <v>1.0454444444444296E-5</v>
      </c>
      <c r="L22" s="2">
        <v>4</v>
      </c>
      <c r="M22" s="1">
        <v>4.8810000000000002</v>
      </c>
      <c r="N22" s="1">
        <v>6.9649999999999999</v>
      </c>
      <c r="O22" s="1">
        <v>0.03</v>
      </c>
      <c r="P22" s="1">
        <f t="shared" si="17"/>
        <v>2.0839999999999996</v>
      </c>
      <c r="Q22" s="1">
        <f t="shared" si="24"/>
        <v>4.2426406871192854E-2</v>
      </c>
      <c r="R22" s="2">
        <v>5</v>
      </c>
      <c r="S22" s="1">
        <f t="shared" si="18"/>
        <v>0.41679999999999995</v>
      </c>
      <c r="T22" s="1">
        <f t="shared" si="25"/>
        <v>1.8973665961010275E-2</v>
      </c>
      <c r="U22" s="3">
        <f t="shared" si="26"/>
        <v>7.396000000000471E-7</v>
      </c>
      <c r="W22" s="2">
        <v>4</v>
      </c>
      <c r="X22" s="1">
        <v>37.659999999999997</v>
      </c>
      <c r="Y22" s="1">
        <v>39.694000000000003</v>
      </c>
      <c r="Z22" s="1">
        <v>0.03</v>
      </c>
      <c r="AA22" s="1">
        <f t="shared" si="19"/>
        <v>2.034000000000006</v>
      </c>
      <c r="AB22" s="1">
        <f t="shared" si="27"/>
        <v>4.2426406871192854E-2</v>
      </c>
      <c r="AC22" s="2">
        <v>4</v>
      </c>
      <c r="AD22" s="1">
        <f t="shared" si="20"/>
        <v>0.50850000000000151</v>
      </c>
      <c r="AE22" s="1">
        <f t="shared" si="28"/>
        <v>2.1213203435596427E-2</v>
      </c>
      <c r="AF22" s="3">
        <f t="shared" si="29"/>
        <v>7.1770409999992164E-4</v>
      </c>
      <c r="AH22" s="2"/>
      <c r="AI22" s="2"/>
      <c r="AJ22" s="2"/>
      <c r="AK22" s="2"/>
      <c r="AL22" s="2"/>
    </row>
    <row r="23" spans="1:38" x14ac:dyDescent="0.3">
      <c r="A23" s="2">
        <v>5</v>
      </c>
      <c r="B23" s="1">
        <v>19.88</v>
      </c>
      <c r="C23" s="1">
        <v>22.053000000000001</v>
      </c>
      <c r="D23" s="1">
        <v>0.03</v>
      </c>
      <c r="E23" s="1">
        <f t="shared" si="15"/>
        <v>2.1730000000000018</v>
      </c>
      <c r="F23" s="1">
        <f t="shared" si="21"/>
        <v>4.2426406871192854E-2</v>
      </c>
      <c r="G23" s="2">
        <v>6</v>
      </c>
      <c r="H23" s="1">
        <f t="shared" si="16"/>
        <v>0.36216666666666697</v>
      </c>
      <c r="I23" s="1">
        <f t="shared" si="22"/>
        <v>1.7320508075688777E-2</v>
      </c>
      <c r="J23" s="3">
        <f t="shared" si="23"/>
        <v>2.4544444444454691E-6</v>
      </c>
      <c r="L23" s="2">
        <v>5</v>
      </c>
      <c r="M23" s="1">
        <v>1.3120000000000001</v>
      </c>
      <c r="N23" s="1">
        <v>3.3839999999999999</v>
      </c>
      <c r="O23" s="1">
        <v>0.03</v>
      </c>
      <c r="P23" s="1">
        <f t="shared" si="17"/>
        <v>2.0720000000000001</v>
      </c>
      <c r="Q23" s="1">
        <f t="shared" si="24"/>
        <v>4.2426406871192854E-2</v>
      </c>
      <c r="R23" s="2">
        <v>5</v>
      </c>
      <c r="S23" s="1">
        <f t="shared" si="18"/>
        <v>0.41439999999999999</v>
      </c>
      <c r="T23" s="1">
        <f t="shared" si="25"/>
        <v>1.8973665961010275E-2</v>
      </c>
      <c r="U23" s="3">
        <f t="shared" si="26"/>
        <v>1.0627599999999903E-5</v>
      </c>
      <c r="W23" s="2">
        <v>5</v>
      </c>
      <c r="X23" s="1">
        <v>40.893999999999998</v>
      </c>
      <c r="Y23" s="1">
        <v>42.978999999999999</v>
      </c>
      <c r="Z23" s="1">
        <v>0.03</v>
      </c>
      <c r="AA23" s="1">
        <f t="shared" si="19"/>
        <v>2.0850000000000009</v>
      </c>
      <c r="AB23" s="1">
        <f t="shared" si="27"/>
        <v>4.2426406871192854E-2</v>
      </c>
      <c r="AC23" s="2">
        <v>4</v>
      </c>
      <c r="AD23" s="1">
        <f t="shared" si="20"/>
        <v>0.52125000000000021</v>
      </c>
      <c r="AE23" s="1">
        <f t="shared" si="28"/>
        <v>2.1213203435596427E-2</v>
      </c>
      <c r="AF23" s="3">
        <f t="shared" si="29"/>
        <v>1.9712159999999524E-4</v>
      </c>
      <c r="AH23" s="2"/>
      <c r="AI23" s="2"/>
      <c r="AJ23" s="2"/>
      <c r="AK23" s="2"/>
      <c r="AL23" s="2"/>
    </row>
    <row r="24" spans="1:38" x14ac:dyDescent="0.3">
      <c r="A24" s="2">
        <v>6</v>
      </c>
      <c r="B24" s="1">
        <v>26.829000000000001</v>
      </c>
      <c r="C24" s="1">
        <v>29.018000000000001</v>
      </c>
      <c r="D24" s="1">
        <v>0.03</v>
      </c>
      <c r="E24" s="1">
        <f t="shared" si="15"/>
        <v>2.1890000000000001</v>
      </c>
      <c r="F24" s="1">
        <f t="shared" si="21"/>
        <v>4.2426406871192854E-2</v>
      </c>
      <c r="G24" s="2">
        <v>6</v>
      </c>
      <c r="H24" s="1">
        <f t="shared" si="16"/>
        <v>0.36483333333333334</v>
      </c>
      <c r="I24" s="1">
        <f t="shared" si="22"/>
        <v>1.7320508075688777E-2</v>
      </c>
      <c r="J24" s="3">
        <f t="shared" si="23"/>
        <v>1.7921111111111394E-5</v>
      </c>
      <c r="L24" s="2">
        <v>6</v>
      </c>
      <c r="M24" s="1">
        <v>1.5249999999999999</v>
      </c>
      <c r="N24" s="1">
        <v>3.6269999999999998</v>
      </c>
      <c r="O24" s="1">
        <v>0.03</v>
      </c>
      <c r="P24" s="1">
        <f t="shared" si="17"/>
        <v>2.1019999999999999</v>
      </c>
      <c r="Q24" s="1">
        <f t="shared" si="24"/>
        <v>4.2426406871192854E-2</v>
      </c>
      <c r="R24" s="2">
        <v>5</v>
      </c>
      <c r="S24" s="1">
        <f t="shared" si="18"/>
        <v>0.4204</v>
      </c>
      <c r="T24" s="1">
        <f t="shared" si="25"/>
        <v>1.8973665961010275E-2</v>
      </c>
      <c r="U24" s="3">
        <f t="shared" si="26"/>
        <v>7.5076000000001109E-6</v>
      </c>
      <c r="W24" s="2">
        <v>6</v>
      </c>
      <c r="X24" s="1">
        <v>43.265999999999998</v>
      </c>
      <c r="Y24" s="1">
        <v>45.317</v>
      </c>
      <c r="Z24" s="1">
        <v>0.03</v>
      </c>
      <c r="AA24" s="1">
        <f t="shared" si="19"/>
        <v>2.0510000000000019</v>
      </c>
      <c r="AB24" s="1">
        <f t="shared" si="27"/>
        <v>4.2426406871192854E-2</v>
      </c>
      <c r="AC24" s="2">
        <v>4</v>
      </c>
      <c r="AD24" s="1">
        <f t="shared" si="20"/>
        <v>0.51275000000000048</v>
      </c>
      <c r="AE24" s="1">
        <f t="shared" si="28"/>
        <v>2.1213203435596427E-2</v>
      </c>
      <c r="AF24" s="3">
        <f t="shared" si="29"/>
        <v>5.0805159999998018E-4</v>
      </c>
      <c r="AH24" s="2"/>
      <c r="AI24" s="2"/>
      <c r="AJ24" s="2"/>
      <c r="AK24" s="2"/>
      <c r="AL24" s="2"/>
    </row>
    <row r="25" spans="1:38" x14ac:dyDescent="0.3">
      <c r="A25" s="2">
        <v>7</v>
      </c>
      <c r="B25" s="1">
        <v>34.491</v>
      </c>
      <c r="C25" s="1">
        <v>36.661999999999999</v>
      </c>
      <c r="D25" s="1">
        <v>0.03</v>
      </c>
      <c r="E25" s="1">
        <f t="shared" si="15"/>
        <v>2.1709999999999994</v>
      </c>
      <c r="F25" s="1">
        <f t="shared" si="21"/>
        <v>4.2426406871192854E-2</v>
      </c>
      <c r="G25" s="2">
        <v>6</v>
      </c>
      <c r="H25" s="1">
        <f t="shared" si="16"/>
        <v>0.36183333333333323</v>
      </c>
      <c r="I25" s="1">
        <f t="shared" si="22"/>
        <v>1.7320508075688777E-2</v>
      </c>
      <c r="J25" s="3">
        <f t="shared" si="23"/>
        <v>1.5211111111109129E-6</v>
      </c>
      <c r="L25" s="2">
        <v>7</v>
      </c>
      <c r="M25" s="1">
        <v>1.7150000000000001</v>
      </c>
      <c r="N25" s="1">
        <v>3.8039999999999998</v>
      </c>
      <c r="O25" s="1">
        <v>0.03</v>
      </c>
      <c r="P25" s="1">
        <f t="shared" si="17"/>
        <v>2.0889999999999995</v>
      </c>
      <c r="Q25" s="1">
        <f t="shared" si="24"/>
        <v>4.2426406871192854E-2</v>
      </c>
      <c r="R25" s="2">
        <v>5</v>
      </c>
      <c r="S25" s="1">
        <f t="shared" si="18"/>
        <v>0.41779999999999989</v>
      </c>
      <c r="T25" s="1">
        <f t="shared" si="25"/>
        <v>1.8973665961010275E-2</v>
      </c>
      <c r="U25" s="3">
        <f t="shared" si="26"/>
        <v>1.9599999999977031E-8</v>
      </c>
      <c r="W25" s="2">
        <v>7</v>
      </c>
      <c r="X25" s="1">
        <v>45.527000000000001</v>
      </c>
      <c r="Y25" s="1">
        <v>47.612000000000002</v>
      </c>
      <c r="Z25" s="1">
        <v>0.03</v>
      </c>
      <c r="AA25" s="1">
        <f t="shared" si="19"/>
        <v>2.0850000000000009</v>
      </c>
      <c r="AB25" s="1">
        <f t="shared" si="27"/>
        <v>4.2426406871192854E-2</v>
      </c>
      <c r="AC25" s="2">
        <v>4</v>
      </c>
      <c r="AD25" s="1">
        <f t="shared" si="20"/>
        <v>0.52125000000000021</v>
      </c>
      <c r="AE25" s="1">
        <f t="shared" si="28"/>
        <v>2.1213203435596427E-2</v>
      </c>
      <c r="AF25" s="3">
        <f t="shared" si="29"/>
        <v>1.9712159999999524E-4</v>
      </c>
      <c r="AH25" s="2"/>
      <c r="AI25" s="2"/>
      <c r="AJ25" s="2"/>
      <c r="AK25" s="2"/>
      <c r="AL25" s="2"/>
    </row>
    <row r="26" spans="1:38" x14ac:dyDescent="0.3">
      <c r="A26" s="2">
        <v>8</v>
      </c>
      <c r="B26" s="1">
        <v>40.865000000000002</v>
      </c>
      <c r="C26" s="1">
        <v>43.015000000000001</v>
      </c>
      <c r="D26" s="1">
        <v>0.03</v>
      </c>
      <c r="E26" s="1">
        <f t="shared" si="15"/>
        <v>2.1499999999999986</v>
      </c>
      <c r="F26" s="1">
        <f t="shared" si="21"/>
        <v>4.2426406871192854E-2</v>
      </c>
      <c r="G26" s="2">
        <v>6</v>
      </c>
      <c r="H26" s="1">
        <f t="shared" si="16"/>
        <v>0.35833333333333311</v>
      </c>
      <c r="I26" s="1">
        <f t="shared" si="22"/>
        <v>1.7320508075688777E-2</v>
      </c>
      <c r="J26" s="3">
        <f t="shared" si="23"/>
        <v>5.1377777777786591E-6</v>
      </c>
      <c r="L26" s="2">
        <v>8</v>
      </c>
      <c r="M26" s="1">
        <v>1.984</v>
      </c>
      <c r="N26" s="1">
        <v>4.0759999999999996</v>
      </c>
      <c r="O26" s="1">
        <v>0.03</v>
      </c>
      <c r="P26" s="1">
        <f t="shared" si="17"/>
        <v>2.0919999999999996</v>
      </c>
      <c r="Q26" s="1">
        <f t="shared" si="24"/>
        <v>4.2426406871192854E-2</v>
      </c>
      <c r="R26" s="2">
        <v>5</v>
      </c>
      <c r="S26" s="1">
        <f t="shared" si="18"/>
        <v>0.41839999999999994</v>
      </c>
      <c r="T26" s="1">
        <f t="shared" si="25"/>
        <v>1.8973665961010275E-2</v>
      </c>
      <c r="U26" s="3">
        <f t="shared" si="26"/>
        <v>5.4759999999994511E-7</v>
      </c>
      <c r="W26" s="2">
        <v>8</v>
      </c>
      <c r="X26" s="1">
        <v>48.247999999999998</v>
      </c>
      <c r="Y26" s="1">
        <v>50.316000000000003</v>
      </c>
      <c r="Z26" s="1">
        <v>0.03</v>
      </c>
      <c r="AA26" s="1">
        <f t="shared" si="19"/>
        <v>2.0680000000000049</v>
      </c>
      <c r="AB26" s="1">
        <f t="shared" si="27"/>
        <v>4.2426406871192854E-2</v>
      </c>
      <c r="AC26" s="2">
        <v>4</v>
      </c>
      <c r="AD26" s="1">
        <f t="shared" si="20"/>
        <v>0.51700000000000124</v>
      </c>
      <c r="AE26" s="1">
        <f t="shared" si="28"/>
        <v>2.1213203435596427E-2</v>
      </c>
      <c r="AF26" s="3">
        <f t="shared" si="29"/>
        <v>3.3452409999995639E-4</v>
      </c>
      <c r="AH26" s="2"/>
      <c r="AI26" s="2"/>
      <c r="AJ26" s="2"/>
      <c r="AK26" s="2"/>
      <c r="AL26" s="2"/>
    </row>
    <row r="27" spans="1:38" x14ac:dyDescent="0.3">
      <c r="A27" s="2">
        <v>9</v>
      </c>
      <c r="B27" s="1">
        <v>47.17</v>
      </c>
      <c r="C27" s="1">
        <v>49.341000000000001</v>
      </c>
      <c r="D27" s="1">
        <v>0.03</v>
      </c>
      <c r="E27" s="1">
        <f t="shared" si="15"/>
        <v>2.1709999999999994</v>
      </c>
      <c r="F27" s="1">
        <f t="shared" si="21"/>
        <v>4.2426406871192854E-2</v>
      </c>
      <c r="G27" s="2">
        <v>6</v>
      </c>
      <c r="H27" s="1">
        <f t="shared" si="16"/>
        <v>0.36183333333333323</v>
      </c>
      <c r="I27" s="1">
        <f t="shared" si="22"/>
        <v>1.7320508075688777E-2</v>
      </c>
      <c r="J27" s="3">
        <f t="shared" si="23"/>
        <v>1.5211111111109129E-6</v>
      </c>
      <c r="L27" s="2">
        <v>9</v>
      </c>
      <c r="M27" s="1">
        <v>5</v>
      </c>
      <c r="N27" s="1">
        <v>7.101</v>
      </c>
      <c r="O27" s="1">
        <v>0.03</v>
      </c>
      <c r="P27" s="1">
        <f t="shared" si="17"/>
        <v>2.101</v>
      </c>
      <c r="Q27" s="1">
        <f t="shared" si="24"/>
        <v>4.2426406871192854E-2</v>
      </c>
      <c r="R27" s="2">
        <v>5</v>
      </c>
      <c r="S27" s="1">
        <f t="shared" si="18"/>
        <v>0.42020000000000002</v>
      </c>
      <c r="T27" s="1">
        <f t="shared" si="25"/>
        <v>1.8973665961010275E-2</v>
      </c>
      <c r="U27" s="3">
        <f t="shared" si="26"/>
        <v>6.4516000000002145E-6</v>
      </c>
      <c r="W27" s="2">
        <v>9</v>
      </c>
      <c r="X27" s="1">
        <v>50.975000000000001</v>
      </c>
      <c r="Y27" s="1">
        <v>53.042999999999999</v>
      </c>
      <c r="Z27" s="1">
        <v>0.03</v>
      </c>
      <c r="AA27" s="1">
        <f t="shared" si="19"/>
        <v>2.0679999999999978</v>
      </c>
      <c r="AB27" s="1">
        <f t="shared" si="27"/>
        <v>4.2426406871192854E-2</v>
      </c>
      <c r="AC27" s="2">
        <v>4</v>
      </c>
      <c r="AD27" s="1">
        <f t="shared" si="20"/>
        <v>0.51699999999999946</v>
      </c>
      <c r="AE27" s="1">
        <f t="shared" si="28"/>
        <v>2.1213203435596427E-2</v>
      </c>
      <c r="AF27" s="3">
        <f t="shared" si="29"/>
        <v>3.3452410000002134E-4</v>
      </c>
      <c r="AH27" s="2"/>
      <c r="AI27" s="2"/>
      <c r="AJ27" s="2"/>
      <c r="AK27" s="2"/>
      <c r="AL27" s="2"/>
    </row>
    <row r="28" spans="1:38" x14ac:dyDescent="0.3">
      <c r="A28" s="2">
        <v>10</v>
      </c>
      <c r="B28" s="1">
        <v>50.475999999999999</v>
      </c>
      <c r="C28" s="1">
        <v>52.667999999999999</v>
      </c>
      <c r="D28" s="1">
        <v>0.03</v>
      </c>
      <c r="E28" s="1">
        <f t="shared" si="15"/>
        <v>2.1920000000000002</v>
      </c>
      <c r="F28" s="1">
        <f t="shared" si="21"/>
        <v>4.2426406871192854E-2</v>
      </c>
      <c r="G28" s="2">
        <v>6</v>
      </c>
      <c r="H28" s="1">
        <f t="shared" si="16"/>
        <v>0.36533333333333334</v>
      </c>
      <c r="I28" s="1">
        <f>F28/SQRT(G28)</f>
        <v>1.7320508075688777E-2</v>
      </c>
      <c r="J28" s="3">
        <f t="shared" si="23"/>
        <v>2.2404444444444766E-5</v>
      </c>
      <c r="L28" s="2">
        <v>10</v>
      </c>
      <c r="M28" s="1">
        <v>4.3730000000000002</v>
      </c>
      <c r="N28" s="1">
        <v>6.431</v>
      </c>
      <c r="O28" s="1">
        <v>0.03</v>
      </c>
      <c r="P28" s="1">
        <f t="shared" si="17"/>
        <v>2.0579999999999998</v>
      </c>
      <c r="Q28" s="1">
        <f t="shared" si="24"/>
        <v>4.2426406871192854E-2</v>
      </c>
      <c r="R28" s="2">
        <v>5</v>
      </c>
      <c r="S28" s="1">
        <f t="shared" si="18"/>
        <v>0.41159999999999997</v>
      </c>
      <c r="T28" s="1">
        <f>Q28/SQRT(R28)</f>
        <v>1.8973665961010275E-2</v>
      </c>
      <c r="U28" s="3">
        <f t="shared" si="26"/>
        <v>3.6723600000000117E-5</v>
      </c>
      <c r="W28" s="2">
        <v>10</v>
      </c>
      <c r="X28" s="1">
        <v>53.530999999999999</v>
      </c>
      <c r="Y28" s="1">
        <v>55.607999999999997</v>
      </c>
      <c r="Z28" s="1">
        <v>0.03</v>
      </c>
      <c r="AA28" s="1">
        <f t="shared" si="19"/>
        <v>2.0769999999999982</v>
      </c>
      <c r="AB28" s="1">
        <f t="shared" si="27"/>
        <v>4.2426406871192854E-2</v>
      </c>
      <c r="AC28" s="2">
        <v>4</v>
      </c>
      <c r="AD28" s="1">
        <f t="shared" si="20"/>
        <v>0.51924999999999955</v>
      </c>
      <c r="AE28" s="1">
        <f>AB28/SQRT(AC28)</f>
        <v>2.1213203435596427E-2</v>
      </c>
      <c r="AF28" s="3">
        <f t="shared" si="29"/>
        <v>2.5728160000001597E-4</v>
      </c>
      <c r="AH28" s="2"/>
      <c r="AI28" s="2"/>
      <c r="AJ28" s="2"/>
      <c r="AK28" s="2"/>
      <c r="AL28" s="2"/>
    </row>
    <row r="29" spans="1:38" x14ac:dyDescent="0.3">
      <c r="G29" s="1" t="s">
        <v>8</v>
      </c>
      <c r="H29" s="1" t="s">
        <v>11</v>
      </c>
      <c r="I29" s="1" t="s">
        <v>12</v>
      </c>
      <c r="R29" s="1" t="s">
        <v>8</v>
      </c>
      <c r="S29" s="1" t="s">
        <v>11</v>
      </c>
      <c r="T29" s="1" t="s">
        <v>12</v>
      </c>
      <c r="AC29" s="1" t="s">
        <v>8</v>
      </c>
      <c r="AD29" s="1" t="s">
        <v>11</v>
      </c>
      <c r="AE29" s="1" t="s">
        <v>12</v>
      </c>
      <c r="AH29" s="2"/>
      <c r="AI29" s="2"/>
      <c r="AJ29" s="2"/>
      <c r="AK29" s="2"/>
      <c r="AL29" s="2"/>
    </row>
    <row r="30" spans="1:38" x14ac:dyDescent="0.3">
      <c r="G30" s="1">
        <f>AVERAGE(H19:H28)</f>
        <v>0.36059999999999998</v>
      </c>
      <c r="H30" s="1">
        <f>SQRT(SUM(J19:J28)/10)</f>
        <v>4.455458574727302E-3</v>
      </c>
      <c r="I30" s="1">
        <f>SQRT(I19^2+H30^2)</f>
        <v>1.7884381764855926E-2</v>
      </c>
      <c r="R30" s="1">
        <f>AVERAGE(S19:S28)</f>
        <v>0.41765999999999998</v>
      </c>
      <c r="S30" s="1">
        <f>SQRT(SUM(U19:U28)/10)</f>
        <v>2.9973988723558213E-3</v>
      </c>
      <c r="T30" s="1">
        <f>SQRT(T19^2+S30^2)</f>
        <v>1.9208966656225939E-2</v>
      </c>
      <c r="AC30" s="1">
        <f>AVERAGE(AD19:AD28)</f>
        <v>0.51625000000000043</v>
      </c>
      <c r="AD30" s="1">
        <f>SQRT(SUM(AF19:AF28)/10)</f>
        <v>1.9522656069295041E-2</v>
      </c>
      <c r="AE30" s="1">
        <f>SQRT(AE19^2+AD30^2)</f>
        <v>2.8829396455700949E-2</v>
      </c>
      <c r="AH30" s="2"/>
      <c r="AI30" s="2"/>
      <c r="AJ30" s="2"/>
      <c r="AK30" s="2"/>
      <c r="AL30" s="2"/>
    </row>
    <row r="31" spans="1:38" x14ac:dyDescent="0.3">
      <c r="F31" s="11" t="s">
        <v>13</v>
      </c>
      <c r="G31" s="11"/>
      <c r="H31" s="11"/>
      <c r="I31" s="9" t="s">
        <v>23</v>
      </c>
      <c r="Q31" s="11" t="s">
        <v>13</v>
      </c>
      <c r="R31" s="11"/>
      <c r="S31" s="11"/>
      <c r="T31" s="8" t="s">
        <v>21</v>
      </c>
      <c r="AB31" s="11" t="s">
        <v>13</v>
      </c>
      <c r="AC31" s="11"/>
      <c r="AD31" s="11"/>
      <c r="AE31" s="10" t="s">
        <v>32</v>
      </c>
      <c r="AH31" s="2"/>
      <c r="AI31" s="2"/>
      <c r="AJ31" s="2"/>
      <c r="AK31" s="2"/>
      <c r="AL31" s="2"/>
    </row>
    <row r="32" spans="1:38" x14ac:dyDescent="0.3">
      <c r="A32" s="15" t="s">
        <v>15</v>
      </c>
      <c r="B32" s="15"/>
      <c r="C32" s="15"/>
      <c r="D32" s="15"/>
      <c r="E32" s="15"/>
      <c r="F32" s="15"/>
      <c r="G32" s="15"/>
      <c r="H32" s="15"/>
      <c r="I32" s="15"/>
      <c r="J32" s="15"/>
      <c r="L32" s="13" t="s">
        <v>30</v>
      </c>
      <c r="M32" s="13"/>
      <c r="N32" s="13"/>
      <c r="O32" s="13"/>
      <c r="P32" s="13"/>
      <c r="Q32" s="13"/>
      <c r="R32" s="13"/>
      <c r="S32" s="13"/>
      <c r="T32" s="13"/>
      <c r="U32" s="13"/>
      <c r="AH32" s="2"/>
      <c r="AI32" s="2"/>
      <c r="AJ32" s="2"/>
      <c r="AK32" s="2"/>
      <c r="AL32" s="2"/>
    </row>
    <row r="33" spans="1:38" x14ac:dyDescent="0.3">
      <c r="A33" s="1" t="s">
        <v>1</v>
      </c>
      <c r="B33" s="1" t="s">
        <v>7</v>
      </c>
      <c r="C33" s="1" t="s">
        <v>6</v>
      </c>
      <c r="D33" s="1" t="s">
        <v>4</v>
      </c>
      <c r="E33" s="1" t="s">
        <v>5</v>
      </c>
      <c r="F33" s="1" t="s">
        <v>4</v>
      </c>
      <c r="G33" s="1" t="s">
        <v>9</v>
      </c>
      <c r="H33" s="1" t="s">
        <v>3</v>
      </c>
      <c r="I33" s="1" t="s">
        <v>4</v>
      </c>
      <c r="J33" s="1" t="s">
        <v>10</v>
      </c>
      <c r="L33" s="1" t="s">
        <v>1</v>
      </c>
      <c r="M33" s="1" t="s">
        <v>7</v>
      </c>
      <c r="N33" s="1" t="s">
        <v>6</v>
      </c>
      <c r="O33" s="1" t="s">
        <v>4</v>
      </c>
      <c r="P33" s="1" t="s">
        <v>5</v>
      </c>
      <c r="Q33" s="1" t="s">
        <v>4</v>
      </c>
      <c r="R33" s="1" t="s">
        <v>9</v>
      </c>
      <c r="S33" s="1" t="s">
        <v>3</v>
      </c>
      <c r="T33" s="1" t="s">
        <v>4</v>
      </c>
      <c r="U33" s="1" t="s">
        <v>10</v>
      </c>
      <c r="AH33" s="2"/>
      <c r="AI33" s="2"/>
      <c r="AJ33" s="2"/>
      <c r="AK33" s="2"/>
      <c r="AL33" s="2"/>
    </row>
    <row r="34" spans="1:38" x14ac:dyDescent="0.3">
      <c r="A34" s="2">
        <v>1</v>
      </c>
      <c r="B34" s="1">
        <v>2.9319999999999999</v>
      </c>
      <c r="C34" s="1">
        <v>4.7539999999999996</v>
      </c>
      <c r="D34" s="1">
        <v>0.03</v>
      </c>
      <c r="E34" s="1">
        <f t="shared" ref="E34:E43" si="30">C34-B34</f>
        <v>1.8219999999999996</v>
      </c>
      <c r="F34" s="1">
        <f>D34*SQRT(2)</f>
        <v>4.2426406871192854E-2</v>
      </c>
      <c r="G34" s="2">
        <v>5</v>
      </c>
      <c r="H34" s="1">
        <f t="shared" ref="H34:H43" si="31">E34/G34</f>
        <v>0.36439999999999995</v>
      </c>
      <c r="I34" s="1">
        <f>F34/SQRT(G34)</f>
        <v>1.8973665961010275E-2</v>
      </c>
      <c r="J34" s="3">
        <f>($G$45-H34)^2</f>
        <v>8.8360000000020191E-7</v>
      </c>
      <c r="L34" s="2">
        <v>1</v>
      </c>
      <c r="M34" s="1">
        <v>2.298</v>
      </c>
      <c r="N34" s="1">
        <v>4.0090000000000003</v>
      </c>
      <c r="O34" s="1">
        <v>0.03</v>
      </c>
      <c r="P34" s="1">
        <f t="shared" ref="P34:P43" si="32">N34-M34</f>
        <v>1.7110000000000003</v>
      </c>
      <c r="Q34" s="1">
        <f>O34*SQRT(2)</f>
        <v>4.2426406871192854E-2</v>
      </c>
      <c r="R34" s="2">
        <v>4</v>
      </c>
      <c r="S34" s="1">
        <f t="shared" ref="S34:S43" si="33">P34/R34</f>
        <v>0.42775000000000007</v>
      </c>
      <c r="T34" s="1">
        <f>Q34/SQRT(R34)</f>
        <v>2.1213203435596427E-2</v>
      </c>
      <c r="U34" s="3">
        <f>($R$30-S34)^2</f>
        <v>1.01808100000002E-4</v>
      </c>
      <c r="AH34" s="2"/>
      <c r="AI34" s="2"/>
      <c r="AJ34" s="2"/>
      <c r="AK34" s="2"/>
      <c r="AL34" s="2"/>
    </row>
    <row r="35" spans="1:38" x14ac:dyDescent="0.3">
      <c r="A35" s="2">
        <v>2</v>
      </c>
      <c r="B35" s="1">
        <v>4.9320000000000004</v>
      </c>
      <c r="C35" s="1">
        <v>6.76</v>
      </c>
      <c r="D35" s="1">
        <v>0.03</v>
      </c>
      <c r="E35" s="1">
        <f t="shared" si="30"/>
        <v>1.8279999999999994</v>
      </c>
      <c r="F35" s="1">
        <f t="shared" ref="F35:F43" si="34">D35*SQRT(2)</f>
        <v>4.2426406871192854E-2</v>
      </c>
      <c r="G35" s="2">
        <v>5</v>
      </c>
      <c r="H35" s="1">
        <f t="shared" si="31"/>
        <v>0.36559999999999987</v>
      </c>
      <c r="I35" s="1">
        <f t="shared" ref="I35:I42" si="35">F35/SQRT(G35)</f>
        <v>1.8973665961010275E-2</v>
      </c>
      <c r="J35" s="3">
        <f t="shared" ref="J35:J43" si="36">($G$45-H35)^2</f>
        <v>4.5796000000001315E-6</v>
      </c>
      <c r="L35" s="2">
        <v>2</v>
      </c>
      <c r="M35" s="1">
        <v>3.9660000000000002</v>
      </c>
      <c r="N35" s="1">
        <v>5.6559999999999997</v>
      </c>
      <c r="O35" s="1">
        <v>0.03</v>
      </c>
      <c r="P35" s="1">
        <f t="shared" si="32"/>
        <v>1.6899999999999995</v>
      </c>
      <c r="Q35" s="1">
        <f t="shared" ref="Q35:Q43" si="37">O35*SQRT(2)</f>
        <v>4.2426406871192854E-2</v>
      </c>
      <c r="R35" s="2">
        <v>4</v>
      </c>
      <c r="S35" s="1">
        <f t="shared" si="33"/>
        <v>0.42249999999999988</v>
      </c>
      <c r="T35" s="1">
        <f t="shared" ref="T35:T42" si="38">Q35/SQRT(R35)</f>
        <v>2.1213203435596427E-2</v>
      </c>
      <c r="U35" s="3">
        <f t="shared" ref="U35:U43" si="39">($R$30-S35)^2</f>
        <v>2.3425599999999032E-5</v>
      </c>
      <c r="AH35" s="2"/>
      <c r="AI35" s="2"/>
      <c r="AJ35" s="2"/>
      <c r="AK35" s="2"/>
      <c r="AL35" s="2"/>
    </row>
    <row r="36" spans="1:38" ht="43.2" x14ac:dyDescent="0.3">
      <c r="A36" s="2">
        <v>3</v>
      </c>
      <c r="B36" s="1">
        <v>7.9119999999999999</v>
      </c>
      <c r="C36" s="1">
        <v>9.8089999999999993</v>
      </c>
      <c r="D36" s="1">
        <v>0.03</v>
      </c>
      <c r="E36" s="1">
        <f t="shared" si="30"/>
        <v>1.8969999999999994</v>
      </c>
      <c r="F36" s="1">
        <f t="shared" si="34"/>
        <v>4.2426406871192854E-2</v>
      </c>
      <c r="G36" s="2">
        <v>5</v>
      </c>
      <c r="H36" s="1">
        <f t="shared" si="31"/>
        <v>0.37939999999999985</v>
      </c>
      <c r="I36" s="1">
        <f t="shared" si="35"/>
        <v>1.8973665961010275E-2</v>
      </c>
      <c r="J36" s="3">
        <f t="shared" si="36"/>
        <v>2.5408360000000031E-4</v>
      </c>
      <c r="L36" s="2">
        <v>3</v>
      </c>
      <c r="M36" s="1">
        <v>6.22</v>
      </c>
      <c r="N36" s="1">
        <v>7.8940000000000001</v>
      </c>
      <c r="O36" s="1">
        <v>0.03</v>
      </c>
      <c r="P36" s="1">
        <f t="shared" si="32"/>
        <v>1.6740000000000004</v>
      </c>
      <c r="Q36" s="1">
        <f t="shared" si="37"/>
        <v>4.2426406871192854E-2</v>
      </c>
      <c r="R36" s="2">
        <v>4</v>
      </c>
      <c r="S36" s="1">
        <f t="shared" si="33"/>
        <v>0.41850000000000009</v>
      </c>
      <c r="T36" s="1">
        <f t="shared" si="38"/>
        <v>2.1213203435596427E-2</v>
      </c>
      <c r="U36" s="3">
        <f t="shared" si="39"/>
        <v>7.0560000000019891E-7</v>
      </c>
      <c r="X36" s="20" t="s">
        <v>33</v>
      </c>
      <c r="Y36" s="20" t="s">
        <v>34</v>
      </c>
      <c r="Z36" s="24" t="s">
        <v>3</v>
      </c>
      <c r="AA36" s="24"/>
      <c r="AH36" s="2"/>
      <c r="AI36" s="2"/>
      <c r="AJ36" s="2"/>
      <c r="AK36" s="2"/>
      <c r="AL36" s="2"/>
    </row>
    <row r="37" spans="1:38" x14ac:dyDescent="0.3">
      <c r="A37" s="2">
        <v>4</v>
      </c>
      <c r="B37" s="1">
        <v>9.0120000000000005</v>
      </c>
      <c r="C37" s="1">
        <v>10.856999999999999</v>
      </c>
      <c r="D37" s="1">
        <v>0.03</v>
      </c>
      <c r="E37" s="1">
        <f t="shared" si="30"/>
        <v>1.8449999999999989</v>
      </c>
      <c r="F37" s="1">
        <f t="shared" si="34"/>
        <v>4.2426406871192854E-2</v>
      </c>
      <c r="G37" s="2">
        <v>5</v>
      </c>
      <c r="H37" s="1">
        <f t="shared" si="31"/>
        <v>0.36899999999999977</v>
      </c>
      <c r="I37" s="1">
        <f t="shared" si="35"/>
        <v>1.8973665961010275E-2</v>
      </c>
      <c r="J37" s="3">
        <f t="shared" si="36"/>
        <v>3.0691599999999264E-5</v>
      </c>
      <c r="L37" s="2">
        <v>4</v>
      </c>
      <c r="M37" s="1">
        <v>8.9629999999999992</v>
      </c>
      <c r="N37" s="1">
        <v>10.653</v>
      </c>
      <c r="O37" s="1">
        <v>0.03</v>
      </c>
      <c r="P37" s="1">
        <f t="shared" si="32"/>
        <v>1.6900000000000013</v>
      </c>
      <c r="Q37" s="1">
        <f t="shared" si="37"/>
        <v>4.2426406871192854E-2</v>
      </c>
      <c r="R37" s="2">
        <v>4</v>
      </c>
      <c r="S37" s="1">
        <f t="shared" si="33"/>
        <v>0.42250000000000032</v>
      </c>
      <c r="T37" s="1">
        <f t="shared" si="38"/>
        <v>2.1213203435596427E-2</v>
      </c>
      <c r="U37" s="3">
        <f t="shared" si="39"/>
        <v>2.3425600000003329E-5</v>
      </c>
      <c r="X37" s="21">
        <v>10</v>
      </c>
      <c r="Y37" s="21">
        <v>14</v>
      </c>
      <c r="Z37" s="24" t="s">
        <v>36</v>
      </c>
      <c r="AA37" s="24"/>
      <c r="AH37" s="2"/>
      <c r="AI37" s="2"/>
      <c r="AJ37" s="2"/>
      <c r="AK37" s="2"/>
      <c r="AL37" s="2"/>
    </row>
    <row r="38" spans="1:38" x14ac:dyDescent="0.3">
      <c r="A38" s="2">
        <v>5</v>
      </c>
      <c r="B38" s="1">
        <v>12.002000000000001</v>
      </c>
      <c r="C38" s="1">
        <v>13.795</v>
      </c>
      <c r="D38" s="1">
        <v>0.03</v>
      </c>
      <c r="E38" s="1">
        <f t="shared" si="30"/>
        <v>1.7929999999999993</v>
      </c>
      <c r="F38" s="1">
        <f t="shared" si="34"/>
        <v>4.2426406871192854E-2</v>
      </c>
      <c r="G38" s="2">
        <v>5</v>
      </c>
      <c r="H38" s="1">
        <f t="shared" si="31"/>
        <v>0.35859999999999986</v>
      </c>
      <c r="I38" s="1">
        <f t="shared" si="35"/>
        <v>1.8973665961010275E-2</v>
      </c>
      <c r="J38" s="3">
        <f t="shared" si="36"/>
        <v>2.3619599999999763E-5</v>
      </c>
      <c r="L38" s="2">
        <v>5</v>
      </c>
      <c r="M38" s="1">
        <v>12.340999999999999</v>
      </c>
      <c r="N38" s="1">
        <v>14.045</v>
      </c>
      <c r="O38" s="1">
        <v>0.03</v>
      </c>
      <c r="P38" s="1">
        <f t="shared" si="32"/>
        <v>1.7040000000000006</v>
      </c>
      <c r="Q38" s="1">
        <f t="shared" si="37"/>
        <v>4.2426406871192854E-2</v>
      </c>
      <c r="R38" s="2">
        <v>4</v>
      </c>
      <c r="S38" s="1">
        <f t="shared" si="33"/>
        <v>0.42600000000000016</v>
      </c>
      <c r="T38" s="1">
        <f t="shared" si="38"/>
        <v>2.1213203435596427E-2</v>
      </c>
      <c r="U38" s="3">
        <f t="shared" si="39"/>
        <v>6.9555600000003017E-5</v>
      </c>
      <c r="X38" s="22">
        <v>6</v>
      </c>
      <c r="Y38" s="22">
        <v>10</v>
      </c>
      <c r="Z38" s="23" t="s">
        <v>35</v>
      </c>
      <c r="AA38" s="23"/>
      <c r="AH38" s="2"/>
      <c r="AI38" s="2"/>
      <c r="AJ38" s="2"/>
      <c r="AK38" s="2"/>
      <c r="AL38" s="2"/>
    </row>
    <row r="39" spans="1:38" x14ac:dyDescent="0.3">
      <c r="A39" s="2">
        <v>6</v>
      </c>
      <c r="B39" s="1">
        <v>13.795</v>
      </c>
      <c r="C39" s="1">
        <v>15.624000000000001</v>
      </c>
      <c r="D39" s="1">
        <v>0.03</v>
      </c>
      <c r="E39" s="1">
        <f t="shared" si="30"/>
        <v>1.8290000000000006</v>
      </c>
      <c r="F39" s="1">
        <f t="shared" si="34"/>
        <v>4.2426406871192854E-2</v>
      </c>
      <c r="G39" s="2">
        <v>5</v>
      </c>
      <c r="H39" s="1">
        <f t="shared" si="31"/>
        <v>0.36580000000000013</v>
      </c>
      <c r="I39" s="1">
        <f t="shared" si="35"/>
        <v>1.8973665961010275E-2</v>
      </c>
      <c r="J39" s="3">
        <f t="shared" si="36"/>
        <v>5.4756000000013397E-6</v>
      </c>
      <c r="L39" s="2">
        <v>6</v>
      </c>
      <c r="M39" s="1">
        <v>15.209</v>
      </c>
      <c r="N39" s="1">
        <v>16.899000000000001</v>
      </c>
      <c r="O39" s="1">
        <v>0.03</v>
      </c>
      <c r="P39" s="1">
        <f t="shared" si="32"/>
        <v>1.6900000000000013</v>
      </c>
      <c r="Q39" s="1">
        <f t="shared" si="37"/>
        <v>4.2426406871192854E-2</v>
      </c>
      <c r="R39" s="2">
        <v>4</v>
      </c>
      <c r="S39" s="1">
        <f t="shared" si="33"/>
        <v>0.42250000000000032</v>
      </c>
      <c r="T39" s="1">
        <f t="shared" si="38"/>
        <v>2.1213203435596427E-2</v>
      </c>
      <c r="U39" s="3">
        <f t="shared" si="39"/>
        <v>2.3425600000003329E-5</v>
      </c>
      <c r="X39" s="22"/>
      <c r="Y39" s="22"/>
      <c r="Z39" s="23"/>
      <c r="AA39" s="23"/>
      <c r="AH39" s="2"/>
      <c r="AI39" s="2"/>
      <c r="AJ39" s="2"/>
      <c r="AK39" s="2"/>
      <c r="AL39" s="2"/>
    </row>
    <row r="40" spans="1:38" x14ac:dyDescent="0.3">
      <c r="A40" s="2">
        <v>7</v>
      </c>
      <c r="B40" s="1">
        <v>17.274999999999999</v>
      </c>
      <c r="C40" s="1">
        <v>19.071999999999999</v>
      </c>
      <c r="D40" s="1">
        <v>0.03</v>
      </c>
      <c r="E40" s="1">
        <f t="shared" si="30"/>
        <v>1.7970000000000006</v>
      </c>
      <c r="F40" s="1">
        <f t="shared" si="34"/>
        <v>4.2426406871192854E-2</v>
      </c>
      <c r="G40" s="2">
        <v>5</v>
      </c>
      <c r="H40" s="1">
        <f t="shared" si="31"/>
        <v>0.35940000000000011</v>
      </c>
      <c r="I40" s="1">
        <f t="shared" si="35"/>
        <v>1.8973665961010275E-2</v>
      </c>
      <c r="J40" s="3">
        <f t="shared" si="36"/>
        <v>1.648359999999781E-5</v>
      </c>
      <c r="L40" s="2">
        <v>7</v>
      </c>
      <c r="M40" s="1">
        <v>17.242999999999999</v>
      </c>
      <c r="N40" s="1">
        <v>18.966999999999999</v>
      </c>
      <c r="O40" s="1">
        <v>0.03</v>
      </c>
      <c r="P40" s="1">
        <f t="shared" si="32"/>
        <v>1.7240000000000002</v>
      </c>
      <c r="Q40" s="1">
        <f t="shared" si="37"/>
        <v>4.2426406871192854E-2</v>
      </c>
      <c r="R40" s="2">
        <v>4</v>
      </c>
      <c r="S40" s="1">
        <f t="shared" si="33"/>
        <v>0.43100000000000005</v>
      </c>
      <c r="T40" s="1">
        <f t="shared" si="38"/>
        <v>2.1213203435596427E-2</v>
      </c>
      <c r="U40" s="3">
        <f t="shared" si="39"/>
        <v>1.7795560000000198E-4</v>
      </c>
      <c r="AH40" s="2"/>
      <c r="AI40" s="2"/>
      <c r="AJ40" s="2"/>
      <c r="AK40" s="2"/>
      <c r="AL40" s="2"/>
    </row>
    <row r="41" spans="1:38" x14ac:dyDescent="0.3">
      <c r="A41" s="2">
        <v>8</v>
      </c>
      <c r="B41" s="1">
        <v>20.658000000000001</v>
      </c>
      <c r="C41" s="1">
        <v>22.521000000000001</v>
      </c>
      <c r="D41" s="1">
        <v>0.03</v>
      </c>
      <c r="E41" s="1">
        <f t="shared" si="30"/>
        <v>1.8629999999999995</v>
      </c>
      <c r="F41" s="1">
        <f t="shared" si="34"/>
        <v>4.2426406871192854E-2</v>
      </c>
      <c r="G41" s="2">
        <v>5</v>
      </c>
      <c r="H41" s="1">
        <f t="shared" si="31"/>
        <v>0.37259999999999993</v>
      </c>
      <c r="I41" s="1">
        <f t="shared" si="35"/>
        <v>1.8973665961010275E-2</v>
      </c>
      <c r="J41" s="3">
        <f t="shared" si="36"/>
        <v>8.3539600000001696E-5</v>
      </c>
      <c r="L41" s="2">
        <v>8</v>
      </c>
      <c r="M41" s="1">
        <v>19.099</v>
      </c>
      <c r="N41" s="1">
        <v>20.788</v>
      </c>
      <c r="O41" s="1">
        <v>0.03</v>
      </c>
      <c r="P41" s="1">
        <f t="shared" si="32"/>
        <v>1.6890000000000001</v>
      </c>
      <c r="Q41" s="1">
        <f t="shared" si="37"/>
        <v>4.2426406871192854E-2</v>
      </c>
      <c r="R41" s="2">
        <v>4</v>
      </c>
      <c r="S41" s="1">
        <f t="shared" si="33"/>
        <v>0.42225000000000001</v>
      </c>
      <c r="T41" s="1">
        <f t="shared" si="38"/>
        <v>2.1213203435596427E-2</v>
      </c>
      <c r="U41" s="3">
        <f t="shared" si="39"/>
        <v>2.1068100000000355E-5</v>
      </c>
      <c r="AH41" s="2"/>
      <c r="AI41" s="2"/>
      <c r="AJ41" s="2"/>
      <c r="AK41" s="2"/>
      <c r="AL41" s="2"/>
    </row>
    <row r="42" spans="1:38" x14ac:dyDescent="0.3">
      <c r="A42" s="2">
        <v>9</v>
      </c>
      <c r="B42" s="1">
        <v>22.245000000000001</v>
      </c>
      <c r="C42" s="1">
        <v>24.106999999999999</v>
      </c>
      <c r="D42" s="1">
        <v>0.03</v>
      </c>
      <c r="E42" s="1">
        <f t="shared" si="30"/>
        <v>1.8619999999999983</v>
      </c>
      <c r="F42" s="1">
        <f t="shared" si="34"/>
        <v>4.2426406871192854E-2</v>
      </c>
      <c r="G42" s="2">
        <v>5</v>
      </c>
      <c r="H42" s="1">
        <f t="shared" si="31"/>
        <v>0.37239999999999968</v>
      </c>
      <c r="I42" s="1">
        <f t="shared" si="35"/>
        <v>1.8973665961010275E-2</v>
      </c>
      <c r="J42" s="3">
        <f t="shared" si="36"/>
        <v>7.9923599999997088E-5</v>
      </c>
      <c r="L42" s="2">
        <v>9</v>
      </c>
      <c r="M42" s="1">
        <v>20.806999999999999</v>
      </c>
      <c r="N42" s="1">
        <v>22.475000000000001</v>
      </c>
      <c r="O42" s="1">
        <v>0.03</v>
      </c>
      <c r="P42" s="1">
        <f t="shared" si="32"/>
        <v>1.6680000000000028</v>
      </c>
      <c r="Q42" s="1">
        <f t="shared" si="37"/>
        <v>4.2426406871192854E-2</v>
      </c>
      <c r="R42" s="2">
        <v>4</v>
      </c>
      <c r="S42" s="1">
        <f t="shared" si="33"/>
        <v>0.4170000000000007</v>
      </c>
      <c r="T42" s="1">
        <f t="shared" si="38"/>
        <v>2.1213203435596427E-2</v>
      </c>
      <c r="U42" s="3">
        <f t="shared" si="39"/>
        <v>4.3559999999903942E-7</v>
      </c>
      <c r="AH42" s="2"/>
      <c r="AI42" s="2"/>
      <c r="AJ42" s="2"/>
      <c r="AK42" s="2"/>
      <c r="AL42" s="2"/>
    </row>
    <row r="43" spans="1:38" x14ac:dyDescent="0.3">
      <c r="A43" s="2">
        <v>10</v>
      </c>
      <c r="B43" s="1">
        <v>24.201000000000001</v>
      </c>
      <c r="C43" s="1">
        <v>25.838000000000001</v>
      </c>
      <c r="D43" s="1">
        <v>0.03</v>
      </c>
      <c r="E43" s="1">
        <f t="shared" si="30"/>
        <v>1.6370000000000005</v>
      </c>
      <c r="F43" s="1">
        <f t="shared" si="34"/>
        <v>4.2426406871192854E-2</v>
      </c>
      <c r="G43" s="2">
        <v>5</v>
      </c>
      <c r="H43" s="1">
        <f t="shared" si="31"/>
        <v>0.32740000000000008</v>
      </c>
      <c r="I43" s="1">
        <f>F43/SQRT(G43)</f>
        <v>1.8973665961010275E-2</v>
      </c>
      <c r="J43" s="3">
        <f t="shared" si="36"/>
        <v>1.3003235999999826E-3</v>
      </c>
      <c r="L43" s="2">
        <v>10</v>
      </c>
      <c r="M43" s="1">
        <v>23.870999999999999</v>
      </c>
      <c r="N43" s="1">
        <v>25.58</v>
      </c>
      <c r="O43" s="1">
        <v>0.03</v>
      </c>
      <c r="P43" s="1">
        <f t="shared" si="32"/>
        <v>1.7089999999999996</v>
      </c>
      <c r="Q43" s="1">
        <f t="shared" si="37"/>
        <v>4.2426406871192854E-2</v>
      </c>
      <c r="R43" s="2">
        <v>4</v>
      </c>
      <c r="S43" s="1">
        <f t="shared" si="33"/>
        <v>0.42724999999999991</v>
      </c>
      <c r="T43" s="1">
        <f>Q43/SQRT(R43)</f>
        <v>2.1213203435596427E-2</v>
      </c>
      <c r="U43" s="3">
        <f t="shared" si="39"/>
        <v>9.196809999999869E-5</v>
      </c>
      <c r="AH43" s="2"/>
      <c r="AI43" s="2"/>
      <c r="AJ43" s="2"/>
      <c r="AK43" s="2"/>
      <c r="AL43" s="2"/>
    </row>
    <row r="44" spans="1:38" x14ac:dyDescent="0.3">
      <c r="G44" s="1" t="s">
        <v>8</v>
      </c>
      <c r="H44" s="1" t="s">
        <v>11</v>
      </c>
      <c r="I44" s="1" t="s">
        <v>12</v>
      </c>
      <c r="R44" s="1" t="s">
        <v>8</v>
      </c>
      <c r="S44" s="1" t="s">
        <v>11</v>
      </c>
      <c r="T44" s="1" t="s">
        <v>12</v>
      </c>
      <c r="AH44" s="2"/>
      <c r="AI44" s="2"/>
      <c r="AJ44" s="2"/>
      <c r="AK44" s="2"/>
      <c r="AL44" s="2"/>
    </row>
    <row r="45" spans="1:38" x14ac:dyDescent="0.3">
      <c r="G45" s="1">
        <f>AVERAGE(H34:H43)</f>
        <v>0.36345999999999984</v>
      </c>
      <c r="H45" s="1">
        <f>SQRT(SUM(J34:J43)/10)</f>
        <v>1.3414931978955318E-2</v>
      </c>
      <c r="I45" s="1">
        <f>SQRT(I34^2+H45^2)</f>
        <v>2.3237048005286687E-2</v>
      </c>
      <c r="R45" s="1">
        <f>AVERAGE(S34:S43)</f>
        <v>0.42372500000000013</v>
      </c>
      <c r="S45" s="1">
        <f>SQRT(SUM(U34:U43)/10)</f>
        <v>7.3059804270201199E-3</v>
      </c>
      <c r="T45" s="1">
        <f>SQRT(T34^2+S45^2)</f>
        <v>2.243607251726561E-2</v>
      </c>
      <c r="AH45" s="2"/>
      <c r="AI45" s="2"/>
      <c r="AJ45" s="2"/>
      <c r="AK45" s="2"/>
      <c r="AL45" s="2"/>
    </row>
    <row r="46" spans="1:38" x14ac:dyDescent="0.3">
      <c r="F46" s="11" t="s">
        <v>13</v>
      </c>
      <c r="G46" s="11"/>
      <c r="H46" s="11"/>
      <c r="I46" s="9" t="s">
        <v>22</v>
      </c>
      <c r="Q46" s="11" t="s">
        <v>13</v>
      </c>
      <c r="R46" s="11"/>
      <c r="S46" s="11"/>
      <c r="T46" s="8" t="s">
        <v>31</v>
      </c>
      <c r="AH46" s="2"/>
      <c r="AI46" s="2"/>
      <c r="AJ46" s="2"/>
      <c r="AK46" s="2"/>
      <c r="AL46" s="2"/>
    </row>
    <row r="47" spans="1:38" x14ac:dyDescent="0.3">
      <c r="AH47" s="2"/>
      <c r="AI47" s="2"/>
      <c r="AJ47" s="2"/>
      <c r="AK47" s="2"/>
      <c r="AL47" s="2"/>
    </row>
    <row r="48" spans="1:38" x14ac:dyDescent="0.3">
      <c r="D48" s="20"/>
      <c r="E48" s="20"/>
      <c r="F48" s="24"/>
      <c r="G48" s="24"/>
      <c r="AH48" s="2"/>
      <c r="AI48" s="2"/>
      <c r="AJ48" s="2"/>
      <c r="AK48" s="2"/>
      <c r="AL48" s="2"/>
    </row>
    <row r="49" spans="1:38" x14ac:dyDescent="0.3">
      <c r="D49" s="21"/>
      <c r="E49" s="21"/>
      <c r="F49" s="24"/>
      <c r="G49" s="24"/>
      <c r="AH49" s="2"/>
      <c r="AI49" s="2"/>
      <c r="AJ49" s="2"/>
      <c r="AK49" s="2"/>
      <c r="AL49" s="2"/>
    </row>
    <row r="50" spans="1:38" x14ac:dyDescent="0.3">
      <c r="A50" s="7"/>
      <c r="B50" s="7"/>
      <c r="D50" s="22"/>
      <c r="E50" s="22"/>
      <c r="F50" s="23"/>
      <c r="G50" s="23"/>
      <c r="I50" s="7"/>
      <c r="J50" s="7"/>
      <c r="AH50" s="2"/>
      <c r="AI50" s="2"/>
      <c r="AJ50" s="2"/>
      <c r="AK50" s="2"/>
      <c r="AL50" s="2"/>
    </row>
    <row r="51" spans="1:38" x14ac:dyDescent="0.3">
      <c r="A51" s="7"/>
      <c r="B51" s="7"/>
      <c r="D51" s="22"/>
      <c r="E51" s="22"/>
      <c r="F51" s="23"/>
      <c r="G51" s="23"/>
      <c r="H51" s="7"/>
      <c r="I51" s="7"/>
      <c r="J51" s="7"/>
      <c r="AH51" s="2"/>
      <c r="AI51" s="2"/>
      <c r="AJ51" s="2"/>
      <c r="AK51" s="2"/>
      <c r="AL51" s="2"/>
    </row>
    <row r="52" spans="1:38" x14ac:dyDescent="0.3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38" x14ac:dyDescent="0.3">
      <c r="A53" s="5"/>
      <c r="B53" s="4"/>
      <c r="C53" s="4"/>
      <c r="D53" s="4"/>
      <c r="E53" s="4"/>
      <c r="F53" s="4"/>
      <c r="G53" s="5"/>
      <c r="H53" s="4"/>
      <c r="I53" s="4"/>
      <c r="J53" s="6"/>
    </row>
    <row r="54" spans="1:38" x14ac:dyDescent="0.3">
      <c r="A54" s="5"/>
      <c r="B54" s="4"/>
      <c r="C54" s="4"/>
      <c r="D54" s="4"/>
      <c r="E54" s="4"/>
      <c r="F54" s="4"/>
      <c r="G54" s="5"/>
      <c r="H54" s="4"/>
      <c r="I54" s="4"/>
      <c r="J54" s="6"/>
    </row>
    <row r="55" spans="1:38" x14ac:dyDescent="0.3">
      <c r="A55" s="5"/>
      <c r="B55" s="4"/>
      <c r="C55" s="4"/>
      <c r="D55" s="4"/>
      <c r="E55" s="4"/>
      <c r="F55" s="4"/>
      <c r="G55" s="5"/>
      <c r="H55" s="4"/>
      <c r="I55" s="4"/>
      <c r="J55" s="6"/>
    </row>
    <row r="56" spans="1:38" x14ac:dyDescent="0.3">
      <c r="A56" s="5"/>
      <c r="B56" s="4"/>
      <c r="C56" s="4"/>
      <c r="D56" s="4"/>
      <c r="E56" s="4"/>
      <c r="F56" s="4"/>
      <c r="G56" s="5"/>
      <c r="H56" s="4"/>
      <c r="I56" s="4"/>
      <c r="J56" s="6"/>
    </row>
    <row r="57" spans="1:38" x14ac:dyDescent="0.3">
      <c r="A57" s="5"/>
      <c r="B57" s="4"/>
      <c r="C57" s="4"/>
      <c r="D57" s="4"/>
      <c r="E57" s="4"/>
      <c r="F57" s="4"/>
      <c r="G57" s="5"/>
      <c r="H57" s="4"/>
      <c r="I57" s="4"/>
      <c r="J57" s="6"/>
    </row>
    <row r="58" spans="1:38" x14ac:dyDescent="0.3">
      <c r="A58" s="5"/>
      <c r="B58" s="4"/>
      <c r="C58" s="4"/>
      <c r="D58" s="4"/>
      <c r="E58" s="4"/>
      <c r="F58" s="4"/>
      <c r="G58" s="5"/>
      <c r="H58" s="4"/>
      <c r="I58" s="4"/>
      <c r="J58" s="6"/>
    </row>
    <row r="59" spans="1:38" x14ac:dyDescent="0.3">
      <c r="A59" s="5"/>
      <c r="B59" s="4"/>
      <c r="C59" s="4"/>
      <c r="D59" s="4"/>
      <c r="E59" s="4"/>
      <c r="F59" s="4"/>
      <c r="G59" s="5"/>
      <c r="H59" s="4"/>
      <c r="I59" s="4"/>
      <c r="J59" s="6"/>
    </row>
    <row r="60" spans="1:38" x14ac:dyDescent="0.3">
      <c r="A60" s="5"/>
      <c r="B60" s="4"/>
      <c r="C60" s="4"/>
      <c r="D60" s="4"/>
      <c r="E60" s="4"/>
      <c r="F60" s="4"/>
      <c r="G60" s="5"/>
      <c r="H60" s="4"/>
      <c r="I60" s="4"/>
      <c r="J60" s="6"/>
    </row>
    <row r="61" spans="1:38" x14ac:dyDescent="0.3">
      <c r="A61" s="5"/>
      <c r="B61" s="4"/>
      <c r="C61" s="4"/>
      <c r="D61" s="4"/>
      <c r="E61" s="4"/>
      <c r="F61" s="4"/>
      <c r="G61" s="5"/>
      <c r="H61" s="4"/>
      <c r="I61" s="4"/>
      <c r="J61" s="6"/>
    </row>
    <row r="62" spans="1:38" x14ac:dyDescent="0.3">
      <c r="A62" s="5"/>
      <c r="B62" s="4"/>
      <c r="C62" s="4"/>
      <c r="D62" s="4"/>
      <c r="E62" s="4"/>
      <c r="F62" s="4"/>
      <c r="G62" s="5"/>
      <c r="H62" s="4"/>
      <c r="I62" s="4"/>
      <c r="J62" s="6"/>
    </row>
    <row r="63" spans="1:38" x14ac:dyDescent="0.3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spans="1:38" x14ac:dyDescent="0.3">
      <c r="A64" s="4"/>
      <c r="B64" s="4"/>
      <c r="C64" s="4"/>
      <c r="D64" s="4"/>
      <c r="E64" s="4"/>
      <c r="F64" s="4"/>
      <c r="G64" s="4"/>
      <c r="H64" s="4"/>
      <c r="I64" s="4"/>
      <c r="J64" s="4"/>
    </row>
    <row r="65" spans="1:10" x14ac:dyDescent="0.3">
      <c r="A65" s="4"/>
      <c r="B65" s="4"/>
      <c r="C65" s="4"/>
      <c r="D65" s="4"/>
      <c r="E65" s="4"/>
      <c r="F65" s="7"/>
      <c r="G65" s="7"/>
      <c r="H65" s="7"/>
      <c r="I65" s="7"/>
      <c r="J65" s="4"/>
    </row>
  </sheetData>
  <mergeCells count="31">
    <mergeCell ref="F48:G48"/>
    <mergeCell ref="F51:G51"/>
    <mergeCell ref="F50:G50"/>
    <mergeCell ref="F49:G49"/>
    <mergeCell ref="Z36:AA36"/>
    <mergeCell ref="Z37:AA37"/>
    <mergeCell ref="Z38:AA38"/>
    <mergeCell ref="Z39:AA39"/>
    <mergeCell ref="AH1:AL1"/>
    <mergeCell ref="AH5:AL5"/>
    <mergeCell ref="AH7:AL7"/>
    <mergeCell ref="AH3:AL3"/>
    <mergeCell ref="W1:AF1"/>
    <mergeCell ref="W2:AF2"/>
    <mergeCell ref="AB16:AD16"/>
    <mergeCell ref="L17:U17"/>
    <mergeCell ref="Q31:S31"/>
    <mergeCell ref="W17:AF17"/>
    <mergeCell ref="AB31:AD31"/>
    <mergeCell ref="F31:H31"/>
    <mergeCell ref="A32:J32"/>
    <mergeCell ref="F46:H46"/>
    <mergeCell ref="L1:U1"/>
    <mergeCell ref="L2:U2"/>
    <mergeCell ref="Q16:S16"/>
    <mergeCell ref="F16:H16"/>
    <mergeCell ref="A1:J1"/>
    <mergeCell ref="A2:J2"/>
    <mergeCell ref="A17:J17"/>
    <mergeCell ref="L32:U32"/>
    <mergeCell ref="Q46:S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2021-01-11T18:05:24Z</dcterms:modified>
</cp:coreProperties>
</file>