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mc:AlternateContent xmlns:mc="http://schemas.openxmlformats.org/markup-compatibility/2006">
    <mc:Choice Requires="x15">
      <x15ac:absPath xmlns:x15ac="http://schemas.microsoft.com/office/spreadsheetml/2010/11/ac" url="https://d.docs.live.net/bc942f2c35e480d9/Desktop/SUBJECTS/OR/"/>
    </mc:Choice>
  </mc:AlternateContent>
  <xr:revisionPtr revIDLastSave="79" documentId="8_{18D2DBEA-6F78-4584-B505-69CBA5C34AF9}" xr6:coauthVersionLast="45" xr6:coauthVersionMax="45" xr10:uidLastSave="{81019E73-E127-4757-9161-76566F66BBA1}"/>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39" i="1" l="1"/>
  <c r="H40" i="1"/>
  <c r="H41" i="1"/>
  <c r="H42" i="1"/>
  <c r="H43" i="1"/>
  <c r="H44" i="1"/>
  <c r="H45" i="1"/>
  <c r="H46" i="1"/>
  <c r="H47" i="1"/>
  <c r="H48" i="1"/>
  <c r="H49" i="1"/>
  <c r="H57" i="1"/>
  <c r="H58" i="1"/>
  <c r="H59" i="1"/>
  <c r="H60" i="1"/>
  <c r="H61" i="1"/>
  <c r="H62" i="1"/>
  <c r="H63" i="1"/>
  <c r="H64" i="1"/>
  <c r="H65" i="1"/>
  <c r="H66" i="1"/>
  <c r="H67" i="1"/>
  <c r="G237" i="1"/>
  <c r="E238" i="1"/>
  <c r="G238" i="1" s="1"/>
  <c r="E239" i="1"/>
  <c r="E240" i="1"/>
  <c r="E241" i="1"/>
  <c r="E242" i="1"/>
  <c r="E243" i="1"/>
  <c r="E244" i="1"/>
  <c r="E245" i="1"/>
  <c r="E246" i="1"/>
  <c r="E247" i="1"/>
  <c r="E237" i="1"/>
  <c r="F220" i="1"/>
  <c r="F219" i="1"/>
  <c r="F218" i="1"/>
  <c r="F217" i="1"/>
  <c r="F203" i="1"/>
  <c r="F204" i="1"/>
  <c r="F205" i="1"/>
  <c r="F206" i="1"/>
  <c r="F207" i="1"/>
  <c r="F208" i="1"/>
  <c r="F202" i="1"/>
  <c r="F239" i="1" l="1"/>
  <c r="F91" i="1"/>
  <c r="F90" i="1"/>
  <c r="E92" i="1" l="1"/>
  <c r="G239" i="1"/>
  <c r="I238" i="1"/>
  <c r="H238" i="1" s="1"/>
  <c r="I237" i="1"/>
  <c r="H237" i="1" s="1"/>
  <c r="E195" i="1"/>
  <c r="F92" i="1" l="1"/>
  <c r="H91" i="1"/>
  <c r="H90" i="1"/>
  <c r="F240" i="1"/>
  <c r="G240" i="1" s="1"/>
  <c r="F241" i="1"/>
  <c r="F243" i="1"/>
  <c r="G243" i="1" s="1"/>
  <c r="E217" i="1"/>
  <c r="G217" i="1" s="1"/>
  <c r="E205" i="1"/>
  <c r="G205" i="1" s="1"/>
  <c r="E207" i="1"/>
  <c r="G207" i="1" s="1"/>
  <c r="E220" i="1"/>
  <c r="G220" i="1" s="1"/>
  <c r="E204" i="1"/>
  <c r="G204" i="1" s="1"/>
  <c r="E219" i="1"/>
  <c r="G219" i="1" s="1"/>
  <c r="E206" i="1"/>
  <c r="G206" i="1" s="1"/>
  <c r="E208" i="1"/>
  <c r="G208" i="1" s="1"/>
  <c r="E202" i="1"/>
  <c r="G202" i="1" s="1"/>
  <c r="E218" i="1"/>
  <c r="G218" i="1" s="1"/>
  <c r="E203" i="1"/>
  <c r="G203" i="1" s="1"/>
  <c r="E93" i="1"/>
  <c r="F93" i="1" s="1"/>
  <c r="E94" i="1"/>
  <c r="H92" i="1" s="1"/>
  <c r="E96" i="1"/>
  <c r="F96" i="1" s="1"/>
  <c r="G185" i="1"/>
  <c r="G186" i="1"/>
  <c r="G187" i="1"/>
  <c r="G188" i="1"/>
  <c r="G189" i="1"/>
  <c r="G190" i="1"/>
  <c r="G191" i="1"/>
  <c r="G192" i="1"/>
  <c r="G193" i="1"/>
  <c r="G194" i="1"/>
  <c r="G184" i="1"/>
  <c r="D171" i="1"/>
  <c r="G116" i="1"/>
  <c r="C116" i="1"/>
  <c r="D130" i="1" s="1"/>
  <c r="F75" i="1"/>
  <c r="F74" i="1"/>
  <c r="I239" i="1" l="1"/>
  <c r="H239" i="1" s="1"/>
  <c r="G241" i="1"/>
  <c r="F242" i="1" s="1"/>
  <c r="I92" i="1"/>
  <c r="J92" i="1" s="1"/>
  <c r="F94" i="1"/>
  <c r="E76" i="1"/>
  <c r="I90" i="1"/>
  <c r="J90" i="1" s="1"/>
  <c r="I91" i="1"/>
  <c r="J91" i="1" s="1"/>
  <c r="H74" i="1" l="1"/>
  <c r="H75" i="1"/>
  <c r="G242" i="1"/>
  <c r="I241" i="1"/>
  <c r="H241" i="1" s="1"/>
  <c r="E95" i="1"/>
  <c r="H94" i="1" s="1"/>
  <c r="F76" i="1"/>
  <c r="E78" i="1" l="1"/>
  <c r="H76" i="1" s="1"/>
  <c r="F244" i="1"/>
  <c r="F245" i="1"/>
  <c r="G245" i="1" s="1"/>
  <c r="I94" i="1"/>
  <c r="J94" i="1" s="1"/>
  <c r="F95" i="1"/>
  <c r="E77" i="1"/>
  <c r="F77" i="1" s="1"/>
  <c r="E80" i="1"/>
  <c r="F80" i="1" s="1"/>
  <c r="F78" i="1" l="1"/>
  <c r="I242" i="1"/>
  <c r="H242" i="1" s="1"/>
  <c r="G244" i="1"/>
  <c r="F246" i="1" s="1"/>
  <c r="I240" i="1"/>
  <c r="H240" i="1" s="1"/>
  <c r="I243" i="1"/>
  <c r="H243" i="1" s="1"/>
  <c r="E97" i="1"/>
  <c r="E98" i="1"/>
  <c r="F98" i="1" s="1"/>
  <c r="E79" i="1" l="1"/>
  <c r="H93" i="1"/>
  <c r="H95" i="1"/>
  <c r="I95" i="1" s="1"/>
  <c r="J95" i="1" s="1"/>
  <c r="H96" i="1"/>
  <c r="I96" i="1" s="1"/>
  <c r="J96" i="1" s="1"/>
  <c r="I244" i="1"/>
  <c r="H244" i="1" s="1"/>
  <c r="G246" i="1"/>
  <c r="F247" i="1" s="1"/>
  <c r="F97" i="1"/>
  <c r="I93" i="1"/>
  <c r="J93" i="1" s="1"/>
  <c r="H78" i="1" l="1"/>
  <c r="F79" i="1"/>
  <c r="G247" i="1"/>
  <c r="I247" i="1" s="1"/>
  <c r="H247" i="1" s="1"/>
  <c r="I246" i="1"/>
  <c r="H246" i="1" s="1"/>
  <c r="I245" i="1"/>
  <c r="H245" i="1" s="1"/>
  <c r="E99" i="1"/>
  <c r="H97" i="1" s="1"/>
  <c r="E82" i="1" l="1"/>
  <c r="F82" i="1" s="1"/>
  <c r="E81" i="1"/>
  <c r="I97" i="1"/>
  <c r="J97" i="1" s="1"/>
  <c r="F99" i="1"/>
  <c r="H79" i="1" l="1"/>
  <c r="H80" i="1"/>
  <c r="H77" i="1"/>
  <c r="F81" i="1"/>
  <c r="E83" i="1" s="1"/>
  <c r="E100" i="1"/>
  <c r="H99" i="1" l="1"/>
  <c r="H98" i="1"/>
  <c r="H81" i="1"/>
  <c r="F83" i="1"/>
  <c r="E84" i="1" s="1"/>
  <c r="F100" i="1"/>
  <c r="I99" i="1"/>
  <c r="J99" i="1" s="1"/>
  <c r="I98" i="1"/>
  <c r="J98" i="1" s="1"/>
  <c r="H100" i="1" l="1"/>
  <c r="I100" i="1" s="1"/>
  <c r="J100" i="1" s="1"/>
  <c r="H82" i="1"/>
  <c r="H83" i="1"/>
  <c r="F84" i="1"/>
  <c r="H84" i="1" s="1"/>
</calcChain>
</file>

<file path=xl/sharedStrings.xml><?xml version="1.0" encoding="utf-8"?>
<sst xmlns="http://schemas.openxmlformats.org/spreadsheetml/2006/main" count="313" uniqueCount="102">
  <si>
    <t>Activity</t>
  </si>
  <si>
    <t>Description</t>
  </si>
  <si>
    <t>Immediate Predecessor</t>
  </si>
  <si>
    <t>Time (Weeks)</t>
  </si>
  <si>
    <t>A</t>
  </si>
  <si>
    <t>Determine required equipments</t>
  </si>
  <si>
    <t>-</t>
  </si>
  <si>
    <t>B</t>
  </si>
  <si>
    <t>Get proposals from vendor</t>
  </si>
  <si>
    <t>C</t>
  </si>
  <si>
    <t>Select vendor</t>
  </si>
  <si>
    <t>A,B</t>
  </si>
  <si>
    <t>D</t>
  </si>
  <si>
    <t>Order system</t>
  </si>
  <si>
    <t>E</t>
  </si>
  <si>
    <t>Determine warehouse layout</t>
  </si>
  <si>
    <t>F</t>
  </si>
  <si>
    <t>Design warehouse</t>
  </si>
  <si>
    <t>G</t>
  </si>
  <si>
    <t>Design computer interface</t>
  </si>
  <si>
    <t>H</t>
  </si>
  <si>
    <t>Interface computer</t>
  </si>
  <si>
    <t>D,F,G</t>
  </si>
  <si>
    <t>I</t>
  </si>
  <si>
    <t>Install system</t>
  </si>
  <si>
    <t>D,F</t>
  </si>
  <si>
    <t>J</t>
  </si>
  <si>
    <t>Train system operators</t>
  </si>
  <si>
    <t>K</t>
  </si>
  <si>
    <t>Test system</t>
  </si>
  <si>
    <t>I,J</t>
  </si>
  <si>
    <t>Optimistic (a)</t>
  </si>
  <si>
    <t>Most Likely (m)</t>
  </si>
  <si>
    <t>Pessimistic (b)</t>
  </si>
  <si>
    <t>STEP - 1</t>
  </si>
  <si>
    <t>A project network is a graphical representation that illustrates which activity to begin the project with and then which acticvites to proceed with for the entire project. This project network of warehouse automation begins with activity A and B and ends with completion of activity K. The illustration of project network is as follows :</t>
  </si>
  <si>
    <t>STEP - 2</t>
  </si>
  <si>
    <t>STEP - 3</t>
  </si>
  <si>
    <r>
      <t>The project network can be used to find out the expected project completion time. Calculate the expected duration of each activity :</t>
    </r>
    <r>
      <rPr>
        <b/>
        <sz val="11"/>
        <color theme="1"/>
        <rFont val="Calibri"/>
        <family val="2"/>
        <scheme val="minor"/>
      </rPr>
      <t xml:space="preserve">                                                                                                                                                                                       t = (a+4m+b)/6</t>
    </r>
  </si>
  <si>
    <r>
      <t xml:space="preserve">Compute the variance in activity times for each activity σ2 using the formula :                                                                                                 </t>
    </r>
    <r>
      <rPr>
        <b/>
        <sz val="11"/>
        <color theme="1"/>
        <rFont val="Calibri"/>
        <family val="2"/>
        <scheme val="minor"/>
      </rPr>
      <t>σ2 = [(b-a)/6]^2</t>
    </r>
  </si>
  <si>
    <t>Variance (σ2)</t>
  </si>
  <si>
    <t>STEP - 4</t>
  </si>
  <si>
    <t>Activity wise schedule :</t>
  </si>
  <si>
    <t>Earliest Start Time (EST)</t>
  </si>
  <si>
    <t>Earliest Finish Time (EFT)</t>
  </si>
  <si>
    <t>Latest Start Time (LST)</t>
  </si>
  <si>
    <t>Latest Finish Time (LFT)</t>
  </si>
  <si>
    <t>STEP - 5</t>
  </si>
  <si>
    <t>Critical Path (CP)</t>
  </si>
  <si>
    <t>STEP - 6</t>
  </si>
  <si>
    <t>Slack (S)</t>
  </si>
  <si>
    <t>Determine slack (S) and critical path (CP).</t>
  </si>
  <si>
    <r>
      <t xml:space="preserve">CRITICAL PATH :       </t>
    </r>
    <r>
      <rPr>
        <sz val="18"/>
        <color theme="1"/>
        <rFont val="Calibri"/>
        <family val="2"/>
        <scheme val="minor"/>
      </rPr>
      <t>B       C       E       F       H       J       K</t>
    </r>
  </si>
  <si>
    <t>Expected project completion time :</t>
  </si>
  <si>
    <t>TOTAL</t>
  </si>
  <si>
    <t>Expected time (t), weeks</t>
  </si>
  <si>
    <t>STEP - 7</t>
  </si>
  <si>
    <t>Variance</t>
  </si>
  <si>
    <t>Expected time, weeks</t>
  </si>
  <si>
    <t>STEP - 8</t>
  </si>
  <si>
    <t>a)	   The management has established a required 40-week completion time for the project. Can this completion time be achieved? Include probability information in your discussion. State your recommendations if the 40-week completion time is required.</t>
  </si>
  <si>
    <t xml:space="preserve">    Variance of activities at critical path :</t>
  </si>
  <si>
    <r>
      <t xml:space="preserve">The management has established a required 40 week completion time for the project, at present situation this completion time cannot be achieved. Calculating the probability of the project completion in 40 weeks would make it more clear. Using the formula,                                                                                                                                   </t>
    </r>
    <r>
      <rPr>
        <b/>
        <sz val="11"/>
        <color theme="1"/>
        <rFont val="Calibri"/>
        <family val="2"/>
        <scheme val="minor"/>
      </rPr>
      <t xml:space="preserve">T = E(t) +z*σ, </t>
    </r>
    <r>
      <rPr>
        <sz val="11"/>
        <color theme="1"/>
        <rFont val="Calibri"/>
        <family val="2"/>
        <scheme val="minor"/>
      </rPr>
      <t xml:space="preserve">where T = 40, E(t) = 43, σ = </t>
    </r>
    <r>
      <rPr>
        <sz val="11"/>
        <color theme="1"/>
        <rFont val="Sabon Next LT"/>
      </rPr>
      <t xml:space="preserve">√Variance = √5.65 = 2.3804 </t>
    </r>
    <r>
      <rPr>
        <sz val="11"/>
        <color theme="1"/>
        <rFont val="Calibri"/>
        <family val="2"/>
        <scheme val="minor"/>
      </rPr>
      <t xml:space="preserve">                                                                         =&gt; </t>
    </r>
    <r>
      <rPr>
        <b/>
        <sz val="11"/>
        <color theme="1"/>
        <rFont val="Calibri"/>
        <family val="2"/>
        <scheme val="minor"/>
      </rPr>
      <t>z = (T - E(t))/σ</t>
    </r>
  </si>
  <si>
    <t xml:space="preserve">z = </t>
  </si>
  <si>
    <t>ANS.</t>
  </si>
  <si>
    <t>Looking for the value of z in the z table, the probability comes out to be approximately 10% or 0.1, which means that there is a 10% chance that at present condition, the project will be completed in 40 weeks time.</t>
  </si>
  <si>
    <t>If we want to complete the project in 40 weeks then it is mandatory to use crashing method, so that some weeks can be crashed and the project can be completed in 40 weeks at optimal crashing cost.</t>
  </si>
  <si>
    <t>THE MANAGEMENT HAS TO BE INFORMED THAT THERE IS ONLY 10% PROBABILITY THAT THE PROJECT CAN BE COMPLETED IN 40 WEEKS.</t>
  </si>
  <si>
    <t>STEP - 9</t>
  </si>
  <si>
    <r>
      <t>b.</t>
    </r>
    <r>
      <rPr>
        <sz val="7"/>
        <color theme="1"/>
        <rFont val="Times New Roman"/>
        <family val="1"/>
      </rPr>
      <t>     </t>
    </r>
    <r>
      <rPr>
        <sz val="10"/>
        <color theme="1"/>
        <rFont val="Calibri"/>
        <family val="2"/>
      </rPr>
      <t>Suppose that management requests that activity times be shortened to provide an 80% chance of meeting the 40-week completion time. If variance in the project completion time is the same as you found in part (a), how much should the expected project completion time be shortened to achieve the goal of an 80% chance of completion within 40 weeks?</t>
    </r>
  </si>
  <si>
    <t>The management requests that activity times be shortened to provide an 80% chance of meeting the 40-week completion time. Calculating the E(t) of the project completion in 40 weeks taking probability as 80%.                        Using the formula,                                                                                                                                                        T = E(t) +z*σ, where T = 40, P = 80%, σ = √Variance = √5.65 = 2.3804, At P = 0.8, z = +0.85                                                                          =&gt; E(t) = T - z*σ</t>
  </si>
  <si>
    <t xml:space="preserve">E(t) = </t>
  </si>
  <si>
    <t>~ 38 weeks</t>
  </si>
  <si>
    <t xml:space="preserve">THE COMPANY SHOULD CRASH SOME OF THE ACTIVITIES, SO THAT THE EXPECTED PROJECT COMPLETION TIME CAN BE SHORTENED BY 5 WEEKS. </t>
  </si>
  <si>
    <t>STEP - 10</t>
  </si>
  <si>
    <t>Using the expected activity times as the normal times and the following crashing information, determine the activity crashing decisions and revised activity schedule for the automated warehouse system.</t>
  </si>
  <si>
    <t>Crashed Activity Time (weeks)</t>
  </si>
  <si>
    <t>Cost (Rs.)</t>
  </si>
  <si>
    <t>Normal</t>
  </si>
  <si>
    <t>Crash</t>
  </si>
  <si>
    <t>Cost Slope per week</t>
  </si>
  <si>
    <t>CONDITIONS FOR CRITICAL PATH -                                                                                                                                                                         1) EST = LST, for start                                                                                          2) EST = LST, for finish                                                                                             3) EFT - EST = LFT - LST = Expected time</t>
  </si>
  <si>
    <t>How much and which activities should be crashed, first reaction to this question may be to consider the critical activities - B---C----E----F----H-----J-----K, Activity B has the lowest cost slope per week of the others.</t>
  </si>
  <si>
    <t>Cost slope per week</t>
  </si>
  <si>
    <t>Maximum weeks that can be crashed</t>
  </si>
  <si>
    <t>Direct cost (Rs.)</t>
  </si>
  <si>
    <t>Increase in cost due to crashing</t>
  </si>
  <si>
    <t>Project cost (Rs.)</t>
  </si>
  <si>
    <r>
      <t xml:space="preserve">Crashing activities to achieve the calculated target of 38 weeks -                                                                                  </t>
    </r>
    <r>
      <rPr>
        <b/>
        <sz val="11"/>
        <color theme="1"/>
        <rFont val="Calibri"/>
        <family val="2"/>
        <scheme val="minor"/>
      </rPr>
      <t>Crashing activity J by 1 week                                                                                                                                           Crashing activity K by 1 week                                                                                                                                            Crashing activity B by 2 weeks                                                                                                                                                     Crashing activity F by 1 week</t>
    </r>
  </si>
  <si>
    <r>
      <t xml:space="preserve">Crashing the above activities by the specified weeks achieves the target of 38 weeks in minimum crashing cost. </t>
    </r>
    <r>
      <rPr>
        <b/>
        <sz val="11"/>
        <color theme="1"/>
        <rFont val="Calibri"/>
        <family val="2"/>
        <scheme val="minor"/>
      </rPr>
      <t>Crashing cost = 2*400 + 1*550 + 1*400 + 1*500 = 800 + 550 + 400 + 500 = Rs. 2250</t>
    </r>
  </si>
  <si>
    <t>STEP - 11</t>
  </si>
  <si>
    <t>STEP - 12</t>
  </si>
  <si>
    <t>REVISED ACTIVITY WISE SCHEDULE :</t>
  </si>
  <si>
    <t>Weeks to crash</t>
  </si>
  <si>
    <t>Realised Time, weeks</t>
  </si>
  <si>
    <r>
      <t xml:space="preserve">WITH THIS NEW REVISED ACTIVITY WISE SCHEDULE, THE MANAGEMENT CAN ACHIEVE THE SPECIFIED TARGET OF 38 WEEKS TO COMPLETE THE PROJECT.                                                                                                                                                                                                                          </t>
    </r>
    <r>
      <rPr>
        <b/>
        <sz val="11"/>
        <color theme="1"/>
        <rFont val="Calibri"/>
        <family val="2"/>
        <scheme val="minor"/>
      </rPr>
      <t xml:space="preserve">NEW PROJECT COST = RS. 47750 </t>
    </r>
    <r>
      <rPr>
        <sz val="11"/>
        <color theme="1"/>
        <rFont val="Calibri"/>
        <family val="2"/>
        <scheme val="minor"/>
      </rPr>
      <t xml:space="preserve">                                                                                                                                                                                                                   THE FOLLOWING WEEKS SHOULD BE CRASHED BY THE SPECIFIED TIME TO ACHIEVE THIS TARGET WITHIN THE TIME FRAME  OF 38 WEEKS : </t>
    </r>
    <r>
      <rPr>
        <b/>
        <sz val="11"/>
        <color theme="1"/>
        <rFont val="Calibri"/>
        <family val="2"/>
        <scheme val="minor"/>
      </rPr>
      <t>ACTIVITY B SHOULD BE CRASHED BY 2 WEEKS                                                                                                                                                                        ACTIVITY F SHOULD BE CRASHED BY 1 WEEK                                                                                                                                                                         ACTIVITY J SHOULD BE CRASHED BY 1 WEEK                                                                                                                                                                    ACYIVITY K SHOULDBE CRASHED BY 1 WEEK</t>
    </r>
  </si>
  <si>
    <t>ANSWER</t>
  </si>
  <si>
    <t>a)</t>
  </si>
  <si>
    <t>b)</t>
  </si>
  <si>
    <t>c)</t>
  </si>
  <si>
    <r>
      <t xml:space="preserve">LOOKING FOR THOSE ACTIVITIES WITH LOWEST PROJECT COST AFTER MAXIMUM CRASHING -                                        </t>
    </r>
    <r>
      <rPr>
        <b/>
        <sz val="11"/>
        <rFont val="Calibri"/>
        <family val="2"/>
      </rPr>
      <t>J-----K-----B-----F----C----H-----E</t>
    </r>
  </si>
  <si>
    <t>NEW PROJECT NETWORK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</si>
</sst>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10"/>
      <color theme="1"/>
      <name val="Times New Roman"/>
      <family val="1"/>
    </font>
    <font>
      <b/>
      <sz val="10"/>
      <color theme="1"/>
      <name val="Times New Roman"/>
      <family val="1"/>
    </font>
    <font>
      <b/>
      <sz val="10"/>
      <color theme="1"/>
      <name val="Calibri"/>
      <family val="2"/>
    </font>
    <font>
      <sz val="10"/>
      <color theme="1"/>
      <name val="Calibri"/>
      <family val="2"/>
    </font>
    <font>
      <b/>
      <sz val="11"/>
      <color theme="1"/>
      <name val="Calibri"/>
      <family val="2"/>
    </font>
    <font>
      <sz val="11"/>
      <color theme="1"/>
      <name val="Calibri"/>
      <family val="2"/>
    </font>
    <font>
      <sz val="14"/>
      <color theme="1"/>
      <name val="Calibri"/>
      <family val="2"/>
      <scheme val="minor"/>
    </font>
    <font>
      <sz val="18"/>
      <color theme="1"/>
      <name val="Calibri"/>
      <family val="2"/>
      <scheme val="minor"/>
    </font>
    <font>
      <sz val="11"/>
      <color theme="1"/>
      <name val="Sabon Next LT"/>
    </font>
    <font>
      <b/>
      <sz val="14"/>
      <color theme="1"/>
      <name val="Calibri"/>
      <family val="2"/>
      <scheme val="minor"/>
    </font>
    <font>
      <sz val="7"/>
      <color theme="1"/>
      <name val="Times New Roman"/>
      <family val="1"/>
    </font>
    <font>
      <sz val="10"/>
      <color theme="1"/>
      <name val="Calibri"/>
      <family val="2"/>
      <scheme val="minor"/>
    </font>
    <font>
      <b/>
      <sz val="10"/>
      <color theme="1"/>
      <name val="Calibri"/>
      <family val="2"/>
      <scheme val="minor"/>
    </font>
    <font>
      <b/>
      <sz val="11"/>
      <name val="Calibri"/>
      <family val="2"/>
    </font>
  </fonts>
  <fills count="6">
    <fill>
      <patternFill patternType="none"/>
    </fill>
    <fill>
      <patternFill patternType="gray125"/>
    </fill>
    <fill>
      <patternFill patternType="solid">
        <fgColor rgb="FFFFFF00"/>
        <bgColor indexed="64"/>
      </patternFill>
    </fill>
    <fill>
      <patternFill patternType="solid">
        <fgColor theme="7"/>
        <bgColor indexed="64"/>
      </patternFill>
    </fill>
    <fill>
      <patternFill patternType="solid">
        <fgColor theme="0"/>
        <bgColor indexed="64"/>
      </patternFill>
    </fill>
    <fill>
      <patternFill patternType="solid">
        <fgColor theme="7" tint="0.39997558519241921"/>
        <bgColor indexed="64"/>
      </patternFill>
    </fill>
  </fills>
  <borders count="10">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97">
    <xf numFmtId="0" fontId="0" fillId="0" borderId="0" xfId="0"/>
    <xf numFmtId="0" fontId="0" fillId="0" borderId="0" xfId="0" applyAlignment="1">
      <alignment vertical="center"/>
    </xf>
    <xf numFmtId="0" fontId="0" fillId="0" borderId="0" xfId="0" applyAlignment="1">
      <alignment horizontal="center" vertical="center"/>
    </xf>
    <xf numFmtId="0" fontId="1" fillId="0" borderId="0" xfId="0" applyFont="1"/>
    <xf numFmtId="0" fontId="4" fillId="0" borderId="7" xfId="0" applyFont="1" applyBorder="1" applyAlignment="1">
      <alignment horizontal="center" vertical="center" wrapText="1"/>
    </xf>
    <xf numFmtId="0" fontId="5" fillId="0" borderId="7" xfId="0" applyFont="1" applyBorder="1" applyAlignment="1">
      <alignment horizontal="center" vertical="center" wrapText="1"/>
    </xf>
    <xf numFmtId="0" fontId="6" fillId="0" borderId="7" xfId="0" applyFont="1" applyBorder="1" applyAlignment="1">
      <alignment horizontal="center" vertical="center" wrapText="1"/>
    </xf>
    <xf numFmtId="0" fontId="6" fillId="0" borderId="7" xfId="0" applyFont="1" applyBorder="1" applyAlignment="1">
      <alignment horizontal="center" vertical="center"/>
    </xf>
    <xf numFmtId="0" fontId="7" fillId="0" borderId="7" xfId="0" applyFont="1" applyBorder="1" applyAlignment="1">
      <alignment horizontal="center" vertical="center" wrapText="1"/>
    </xf>
    <xf numFmtId="0" fontId="7" fillId="0" borderId="7" xfId="0" applyFont="1" applyBorder="1" applyAlignment="1">
      <alignment vertical="center"/>
    </xf>
    <xf numFmtId="0" fontId="0" fillId="0" borderId="7" xfId="0" applyBorder="1" applyAlignment="1">
      <alignment horizontal="center"/>
    </xf>
    <xf numFmtId="0" fontId="0" fillId="0" borderId="7" xfId="0" applyBorder="1" applyAlignment="1">
      <alignment horizontal="center" vertical="center"/>
    </xf>
    <xf numFmtId="0" fontId="6" fillId="0" borderId="7" xfId="0" applyFont="1" applyFill="1" applyBorder="1" applyAlignment="1">
      <alignment horizontal="center" vertical="center" wrapText="1"/>
    </xf>
    <xf numFmtId="0" fontId="0" fillId="0" borderId="0" xfId="0" applyAlignment="1">
      <alignment vertical="top" wrapText="1"/>
    </xf>
    <xf numFmtId="0" fontId="6" fillId="0" borderId="1" xfId="0" applyFont="1" applyBorder="1" applyAlignment="1">
      <alignment horizontal="center" vertical="center"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xf>
    <xf numFmtId="0" fontId="7" fillId="0" borderId="2" xfId="0" applyFont="1" applyBorder="1" applyAlignment="1">
      <alignment horizontal="center" vertical="center" wrapText="1"/>
    </xf>
    <xf numFmtId="0" fontId="7" fillId="0" borderId="4" xfId="0" applyFont="1" applyBorder="1" applyAlignment="1">
      <alignment vertical="center"/>
    </xf>
    <xf numFmtId="0" fontId="7" fillId="0" borderId="4" xfId="0" applyFont="1" applyBorder="1" applyAlignment="1">
      <alignment horizontal="center" vertical="center" wrapText="1"/>
    </xf>
    <xf numFmtId="0" fontId="13" fillId="0" borderId="0" xfId="0" applyFont="1" applyAlignment="1">
      <alignment vertical="top" wrapText="1"/>
    </xf>
    <xf numFmtId="0" fontId="14" fillId="0" borderId="0" xfId="0" applyFont="1" applyAlignment="1">
      <alignment vertical="top" wrapText="1"/>
    </xf>
    <xf numFmtId="0" fontId="3" fillId="0" borderId="7" xfId="0" applyFont="1" applyBorder="1" applyAlignment="1">
      <alignment horizontal="center" vertical="center" wrapText="1"/>
    </xf>
    <xf numFmtId="0" fontId="2" fillId="0" borderId="7" xfId="0" applyFont="1" applyBorder="1" applyAlignment="1">
      <alignment horizontal="center" vertical="center" wrapText="1"/>
    </xf>
    <xf numFmtId="0" fontId="1" fillId="0" borderId="0" xfId="0" applyFont="1" applyAlignment="1">
      <alignment vertical="top"/>
    </xf>
    <xf numFmtId="0" fontId="1" fillId="0" borderId="7" xfId="0" applyFont="1" applyBorder="1" applyAlignment="1">
      <alignment horizontal="center" vertical="center"/>
    </xf>
    <xf numFmtId="0" fontId="8" fillId="0" borderId="0" xfId="0" applyFont="1" applyAlignment="1">
      <alignment vertical="center"/>
    </xf>
    <xf numFmtId="0" fontId="0" fillId="0" borderId="8" xfId="0" applyBorder="1" applyAlignment="1">
      <alignment horizontal="center"/>
    </xf>
    <xf numFmtId="0" fontId="5" fillId="0" borderId="8" xfId="0" applyFont="1" applyBorder="1" applyAlignment="1">
      <alignment horizontal="center" vertical="center" wrapText="1"/>
    </xf>
    <xf numFmtId="0" fontId="1" fillId="0" borderId="0" xfId="0" applyFont="1" applyBorder="1" applyAlignment="1">
      <alignment horizontal="center" vertical="center"/>
    </xf>
    <xf numFmtId="0" fontId="0" fillId="0" borderId="0" xfId="0" applyBorder="1"/>
    <xf numFmtId="0" fontId="7" fillId="0" borderId="0" xfId="0" applyFont="1" applyBorder="1" applyAlignment="1">
      <alignment horizontal="center" vertical="center" wrapText="1"/>
    </xf>
    <xf numFmtId="0" fontId="0" fillId="0" borderId="0" xfId="0" applyFont="1" applyFill="1" applyBorder="1" applyAlignment="1">
      <alignment horizontal="center" vertical="top"/>
    </xf>
    <xf numFmtId="0" fontId="0" fillId="0" borderId="0" xfId="0" applyBorder="1" applyAlignment="1">
      <alignment horizontal="center" vertical="center"/>
    </xf>
    <xf numFmtId="0" fontId="0" fillId="2" borderId="0" xfId="0" applyFill="1"/>
    <xf numFmtId="0" fontId="0" fillId="2" borderId="7" xfId="0" applyFont="1" applyFill="1" applyBorder="1" applyAlignment="1">
      <alignment horizontal="center" vertical="center"/>
    </xf>
    <xf numFmtId="2" fontId="0" fillId="2" borderId="7" xfId="0" applyNumberFormat="1" applyFont="1" applyFill="1" applyBorder="1" applyAlignment="1">
      <alignment horizontal="center" vertical="center"/>
    </xf>
    <xf numFmtId="0" fontId="0" fillId="2" borderId="7" xfId="0" applyFill="1" applyBorder="1" applyAlignment="1">
      <alignment horizontal="center"/>
    </xf>
    <xf numFmtId="0" fontId="0" fillId="2" borderId="7" xfId="0" applyFill="1" applyBorder="1" applyAlignment="1">
      <alignment horizontal="center" vertical="center"/>
    </xf>
    <xf numFmtId="0" fontId="1" fillId="2" borderId="7" xfId="0" applyFont="1" applyFill="1" applyBorder="1" applyAlignment="1">
      <alignment horizontal="center" vertical="center"/>
    </xf>
    <xf numFmtId="0" fontId="7" fillId="3" borderId="7" xfId="0" applyFont="1" applyFill="1" applyBorder="1" applyAlignment="1">
      <alignment horizontal="center" vertical="center" wrapText="1"/>
    </xf>
    <xf numFmtId="0" fontId="0" fillId="3" borderId="7" xfId="0" applyFill="1" applyBorder="1" applyAlignment="1">
      <alignment horizontal="center"/>
    </xf>
    <xf numFmtId="0" fontId="0" fillId="3" borderId="7" xfId="0" applyFill="1" applyBorder="1" applyAlignment="1">
      <alignment horizontal="center" vertical="center"/>
    </xf>
    <xf numFmtId="0" fontId="1" fillId="3" borderId="7" xfId="0" applyFont="1" applyFill="1" applyBorder="1" applyAlignment="1">
      <alignment horizontal="center" vertical="center"/>
    </xf>
    <xf numFmtId="0" fontId="0" fillId="4" borderId="0" xfId="0" applyFill="1"/>
    <xf numFmtId="0" fontId="0" fillId="2" borderId="0" xfId="0" applyFill="1" applyAlignment="1">
      <alignment vertical="center"/>
    </xf>
    <xf numFmtId="0" fontId="1" fillId="2" borderId="7" xfId="0" applyFont="1" applyFill="1" applyBorder="1" applyAlignment="1">
      <alignment horizontal="center"/>
    </xf>
    <xf numFmtId="0" fontId="1" fillId="2" borderId="0" xfId="0" applyFont="1" applyFill="1" applyAlignment="1">
      <alignment horizontal="left"/>
    </xf>
    <xf numFmtId="0" fontId="1" fillId="2" borderId="0" xfId="0" applyFont="1" applyFill="1" applyAlignment="1">
      <alignment horizontal="right" vertical="center"/>
    </xf>
    <xf numFmtId="0" fontId="0" fillId="2" borderId="0" xfId="0" applyFill="1" applyAlignment="1">
      <alignment horizontal="right" vertical="top"/>
    </xf>
    <xf numFmtId="0" fontId="0" fillId="2" borderId="0" xfId="0" applyFill="1" applyAlignment="1">
      <alignment horizontal="left" vertical="top"/>
    </xf>
    <xf numFmtId="0" fontId="0" fillId="2" borderId="0" xfId="0" applyFill="1" applyAlignment="1">
      <alignment horizontal="center" vertical="center"/>
    </xf>
    <xf numFmtId="0" fontId="7" fillId="2" borderId="7" xfId="0" applyFont="1" applyFill="1" applyBorder="1" applyAlignment="1">
      <alignment horizontal="center" vertical="center" wrapText="1"/>
    </xf>
    <xf numFmtId="0" fontId="0" fillId="2" borderId="7" xfId="0" applyFont="1" applyFill="1" applyBorder="1" applyAlignment="1">
      <alignment horizontal="center" vertical="top"/>
    </xf>
    <xf numFmtId="0" fontId="0" fillId="3" borderId="7" xfId="0" applyFont="1" applyFill="1" applyBorder="1" applyAlignment="1">
      <alignment horizontal="center" vertical="center"/>
    </xf>
    <xf numFmtId="0" fontId="0" fillId="3" borderId="7" xfId="0" applyFont="1" applyFill="1" applyBorder="1" applyAlignment="1">
      <alignment horizontal="center" vertical="top"/>
    </xf>
    <xf numFmtId="0" fontId="0" fillId="2" borderId="0" xfId="0" applyFill="1" applyAlignment="1">
      <alignment horizontal="center"/>
    </xf>
    <xf numFmtId="0" fontId="1" fillId="2" borderId="0" xfId="0" applyFont="1" applyFill="1" applyAlignment="1">
      <alignment horizontal="center" wrapText="1"/>
    </xf>
    <xf numFmtId="0" fontId="0" fillId="5" borderId="0" xfId="0" applyFill="1" applyAlignment="1">
      <alignment horizontal="center" vertical="center" wrapText="1"/>
    </xf>
    <xf numFmtId="0" fontId="1" fillId="2" borderId="8"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0" fillId="2" borderId="0" xfId="0" applyFill="1" applyAlignment="1">
      <alignment horizontal="center" vertical="center" wrapText="1"/>
    </xf>
    <xf numFmtId="0" fontId="11" fillId="5" borderId="0" xfId="0" applyFont="1" applyFill="1" applyAlignment="1">
      <alignment horizontal="center" vertical="top" wrapText="1"/>
    </xf>
    <xf numFmtId="0" fontId="0" fillId="2" borderId="0" xfId="0" applyFill="1" applyAlignment="1">
      <alignment horizontal="center" vertical="top" wrapText="1"/>
    </xf>
    <xf numFmtId="0" fontId="6" fillId="0" borderId="7" xfId="0" applyFont="1" applyBorder="1" applyAlignment="1">
      <alignment horizontal="center" vertical="center" wrapText="1"/>
    </xf>
    <xf numFmtId="0" fontId="1" fillId="0" borderId="7" xfId="0" applyFont="1" applyBorder="1" applyAlignment="1">
      <alignment horizontal="center" vertical="center" wrapText="1"/>
    </xf>
    <xf numFmtId="0" fontId="7" fillId="2" borderId="0"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1" fillId="2" borderId="7" xfId="0" applyFont="1" applyFill="1" applyBorder="1" applyAlignment="1">
      <alignment horizontal="center" vertical="center"/>
    </xf>
    <xf numFmtId="0" fontId="1" fillId="2" borderId="7" xfId="0" applyFont="1" applyFill="1" applyBorder="1" applyAlignment="1">
      <alignment horizontal="center" vertical="top" wrapText="1"/>
    </xf>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xf>
    <xf numFmtId="0" fontId="7" fillId="2" borderId="0" xfId="0" applyFont="1" applyFill="1" applyAlignment="1">
      <alignment horizontal="left" vertical="center" wrapText="1"/>
    </xf>
    <xf numFmtId="0" fontId="0" fillId="2" borderId="0" xfId="0" applyFill="1" applyAlignment="1">
      <alignment horizontal="left" vertical="center" wrapText="1"/>
    </xf>
    <xf numFmtId="0" fontId="1" fillId="2" borderId="7" xfId="0" applyFont="1" applyFill="1" applyBorder="1" applyAlignment="1">
      <alignment horizontal="center" wrapText="1"/>
    </xf>
    <xf numFmtId="0" fontId="0" fillId="2" borderId="0" xfId="0" applyFill="1" applyAlignment="1">
      <alignment horizontal="center" vertical="center"/>
    </xf>
    <xf numFmtId="0" fontId="6" fillId="0" borderId="8" xfId="0" applyFont="1" applyBorder="1" applyAlignment="1">
      <alignment horizontal="center" vertical="center" wrapText="1"/>
    </xf>
    <xf numFmtId="0" fontId="6" fillId="0" borderId="9" xfId="0" applyFont="1" applyBorder="1" applyAlignment="1">
      <alignment horizontal="center" vertical="center" wrapText="1"/>
    </xf>
    <xf numFmtId="0" fontId="6" fillId="0" borderId="6" xfId="0" applyFont="1" applyBorder="1" applyAlignment="1">
      <alignment horizontal="center" vertical="center" wrapText="1"/>
    </xf>
    <xf numFmtId="0" fontId="6" fillId="0" borderId="5" xfId="0" applyFont="1" applyBorder="1" applyAlignment="1">
      <alignment horizontal="center" vertical="center" wrapText="1"/>
    </xf>
    <xf numFmtId="0" fontId="6" fillId="0" borderId="3" xfId="0" applyFont="1" applyBorder="1" applyAlignment="1">
      <alignment horizontal="center" vertical="center" wrapText="1"/>
    </xf>
    <xf numFmtId="0" fontId="11" fillId="2" borderId="0" xfId="0" applyFont="1" applyFill="1" applyAlignment="1">
      <alignment horizontal="center" vertical="top" wrapText="1"/>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0" fillId="2" borderId="0" xfId="0" applyFill="1" applyAlignment="1">
      <alignment horizontal="left" vertical="top"/>
    </xf>
    <xf numFmtId="0" fontId="0" fillId="3" borderId="0" xfId="0" applyFill="1" applyAlignment="1">
      <alignment horizontal="center" vertical="center"/>
    </xf>
    <xf numFmtId="0" fontId="7" fillId="2" borderId="0" xfId="0" applyFont="1" applyFill="1" applyBorder="1" applyAlignment="1">
      <alignment horizontal="center" vertical="center"/>
    </xf>
    <xf numFmtId="0" fontId="0" fillId="2" borderId="0" xfId="0" applyFont="1" applyFill="1" applyAlignment="1">
      <alignment horizontal="center" vertical="top" wrapText="1"/>
    </xf>
    <xf numFmtId="0" fontId="0" fillId="2" borderId="0" xfId="0" applyFont="1" applyFill="1" applyAlignment="1">
      <alignment horizontal="left" vertical="top" wrapText="1"/>
    </xf>
    <xf numFmtId="0" fontId="1" fillId="2" borderId="0" xfId="0" applyFont="1" applyFill="1" applyAlignment="1">
      <alignment horizontal="left" vertical="top" wrapText="1"/>
    </xf>
    <xf numFmtId="0" fontId="3" fillId="0" borderId="7" xfId="0" applyFont="1" applyBorder="1" applyAlignment="1">
      <alignment horizontal="center" vertical="center" wrapText="1"/>
    </xf>
    <xf numFmtId="0" fontId="5" fillId="2" borderId="0" xfId="0" applyFont="1" applyFill="1" applyAlignment="1">
      <alignment horizontal="center" vertical="center" wrapText="1"/>
    </xf>
    <xf numFmtId="0" fontId="0" fillId="2" borderId="0" xfId="0" applyFill="1" applyAlignment="1">
      <alignment horizontal="center" wrapText="1"/>
    </xf>
    <xf numFmtId="0" fontId="0" fillId="0" borderId="0" xfId="0" applyAlignment="1">
      <alignment horizontal="center" vertical="top"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144780</xdr:colOff>
      <xdr:row>22</xdr:row>
      <xdr:rowOff>144780</xdr:rowOff>
    </xdr:from>
    <xdr:to>
      <xdr:col>3</xdr:col>
      <xdr:colOff>601980</xdr:colOff>
      <xdr:row>25</xdr:row>
      <xdr:rowOff>53340</xdr:rowOff>
    </xdr:to>
    <xdr:sp macro="" textlink="">
      <xdr:nvSpPr>
        <xdr:cNvPr id="11" name="Flowchart: Connector 10">
          <a:extLst>
            <a:ext uri="{FF2B5EF4-FFF2-40B4-BE49-F238E27FC236}">
              <a16:creationId xmlns:a16="http://schemas.microsoft.com/office/drawing/2014/main" id="{ADB72E19-DE82-450D-AF03-ABAC7891564B}"/>
            </a:ext>
          </a:extLst>
        </xdr:cNvPr>
        <xdr:cNvSpPr/>
      </xdr:nvSpPr>
      <xdr:spPr>
        <a:xfrm>
          <a:off x="3223260" y="4594860"/>
          <a:ext cx="457200" cy="457200"/>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t>2</a:t>
          </a:r>
        </a:p>
      </xdr:txBody>
    </xdr:sp>
    <xdr:clientData/>
  </xdr:twoCellAnchor>
  <xdr:twoCellAnchor>
    <xdr:from>
      <xdr:col>2</xdr:col>
      <xdr:colOff>777240</xdr:colOff>
      <xdr:row>22</xdr:row>
      <xdr:rowOff>144780</xdr:rowOff>
    </xdr:from>
    <xdr:to>
      <xdr:col>2</xdr:col>
      <xdr:colOff>1234440</xdr:colOff>
      <xdr:row>25</xdr:row>
      <xdr:rowOff>53340</xdr:rowOff>
    </xdr:to>
    <xdr:sp macro="" textlink="">
      <xdr:nvSpPr>
        <xdr:cNvPr id="12" name="Flowchart: Connector 11">
          <a:extLst>
            <a:ext uri="{FF2B5EF4-FFF2-40B4-BE49-F238E27FC236}">
              <a16:creationId xmlns:a16="http://schemas.microsoft.com/office/drawing/2014/main" id="{3E1AAFCF-171F-47BF-AAAF-9CF23DB31F1D}"/>
            </a:ext>
          </a:extLst>
        </xdr:cNvPr>
        <xdr:cNvSpPr/>
      </xdr:nvSpPr>
      <xdr:spPr>
        <a:xfrm>
          <a:off x="1996440" y="4594860"/>
          <a:ext cx="457200" cy="457200"/>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t>1</a:t>
          </a:r>
        </a:p>
      </xdr:txBody>
    </xdr:sp>
    <xdr:clientData/>
  </xdr:twoCellAnchor>
  <xdr:twoCellAnchor>
    <xdr:from>
      <xdr:col>5</xdr:col>
      <xdr:colOff>838200</xdr:colOff>
      <xdr:row>22</xdr:row>
      <xdr:rowOff>167640</xdr:rowOff>
    </xdr:from>
    <xdr:to>
      <xdr:col>6</xdr:col>
      <xdr:colOff>388620</xdr:colOff>
      <xdr:row>25</xdr:row>
      <xdr:rowOff>76200</xdr:rowOff>
    </xdr:to>
    <xdr:sp macro="" textlink="">
      <xdr:nvSpPr>
        <xdr:cNvPr id="13" name="Flowchart: Connector 12">
          <a:extLst>
            <a:ext uri="{FF2B5EF4-FFF2-40B4-BE49-F238E27FC236}">
              <a16:creationId xmlns:a16="http://schemas.microsoft.com/office/drawing/2014/main" id="{08AB7ADB-7B07-43B5-BF1A-6BC82455B803}"/>
            </a:ext>
          </a:extLst>
        </xdr:cNvPr>
        <xdr:cNvSpPr/>
      </xdr:nvSpPr>
      <xdr:spPr>
        <a:xfrm>
          <a:off x="6080760" y="4617720"/>
          <a:ext cx="457200" cy="457200"/>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t>4</a:t>
          </a:r>
        </a:p>
      </xdr:txBody>
    </xdr:sp>
    <xdr:clientData/>
  </xdr:twoCellAnchor>
  <xdr:twoCellAnchor>
    <xdr:from>
      <xdr:col>4</xdr:col>
      <xdr:colOff>175260</xdr:colOff>
      <xdr:row>22</xdr:row>
      <xdr:rowOff>160020</xdr:rowOff>
    </xdr:from>
    <xdr:to>
      <xdr:col>4</xdr:col>
      <xdr:colOff>632460</xdr:colOff>
      <xdr:row>25</xdr:row>
      <xdr:rowOff>68580</xdr:rowOff>
    </xdr:to>
    <xdr:sp macro="" textlink="">
      <xdr:nvSpPr>
        <xdr:cNvPr id="14" name="Flowchart: Connector 13">
          <a:extLst>
            <a:ext uri="{FF2B5EF4-FFF2-40B4-BE49-F238E27FC236}">
              <a16:creationId xmlns:a16="http://schemas.microsoft.com/office/drawing/2014/main" id="{4BADB8ED-B9E9-437E-9442-E17C49B18EDE}"/>
            </a:ext>
          </a:extLst>
        </xdr:cNvPr>
        <xdr:cNvSpPr/>
      </xdr:nvSpPr>
      <xdr:spPr>
        <a:xfrm>
          <a:off x="4625340" y="4610100"/>
          <a:ext cx="457200" cy="457200"/>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t>3</a:t>
          </a:r>
        </a:p>
      </xdr:txBody>
    </xdr:sp>
    <xdr:clientData/>
  </xdr:twoCellAnchor>
  <xdr:twoCellAnchor>
    <xdr:from>
      <xdr:col>11</xdr:col>
      <xdr:colOff>373380</xdr:colOff>
      <xdr:row>22</xdr:row>
      <xdr:rowOff>160020</xdr:rowOff>
    </xdr:from>
    <xdr:to>
      <xdr:col>12</xdr:col>
      <xdr:colOff>114300</xdr:colOff>
      <xdr:row>25</xdr:row>
      <xdr:rowOff>68580</xdr:rowOff>
    </xdr:to>
    <xdr:sp macro="" textlink="">
      <xdr:nvSpPr>
        <xdr:cNvPr id="15" name="Flowchart: Connector 14">
          <a:extLst>
            <a:ext uri="{FF2B5EF4-FFF2-40B4-BE49-F238E27FC236}">
              <a16:creationId xmlns:a16="http://schemas.microsoft.com/office/drawing/2014/main" id="{EBE901AF-612E-4E2A-A1A5-B64F0025C6F3}"/>
            </a:ext>
          </a:extLst>
        </xdr:cNvPr>
        <xdr:cNvSpPr/>
      </xdr:nvSpPr>
      <xdr:spPr>
        <a:xfrm>
          <a:off x="9799320" y="4610100"/>
          <a:ext cx="457200" cy="457200"/>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t>7</a:t>
          </a:r>
        </a:p>
      </xdr:txBody>
    </xdr:sp>
    <xdr:clientData/>
  </xdr:twoCellAnchor>
  <xdr:twoCellAnchor>
    <xdr:from>
      <xdr:col>9</xdr:col>
      <xdr:colOff>571500</xdr:colOff>
      <xdr:row>27</xdr:row>
      <xdr:rowOff>99060</xdr:rowOff>
    </xdr:from>
    <xdr:to>
      <xdr:col>10</xdr:col>
      <xdr:colOff>419100</xdr:colOff>
      <xdr:row>30</xdr:row>
      <xdr:rowOff>7620</xdr:rowOff>
    </xdr:to>
    <xdr:sp macro="" textlink="">
      <xdr:nvSpPr>
        <xdr:cNvPr id="16" name="Flowchart: Connector 15">
          <a:extLst>
            <a:ext uri="{FF2B5EF4-FFF2-40B4-BE49-F238E27FC236}">
              <a16:creationId xmlns:a16="http://schemas.microsoft.com/office/drawing/2014/main" id="{733BEB39-B0FC-449A-8AD5-201537B845FC}"/>
            </a:ext>
          </a:extLst>
        </xdr:cNvPr>
        <xdr:cNvSpPr/>
      </xdr:nvSpPr>
      <xdr:spPr>
        <a:xfrm>
          <a:off x="8778240" y="5463540"/>
          <a:ext cx="457200" cy="457200"/>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t>6</a:t>
          </a:r>
        </a:p>
      </xdr:txBody>
    </xdr:sp>
    <xdr:clientData/>
  </xdr:twoCellAnchor>
  <xdr:twoCellAnchor>
    <xdr:from>
      <xdr:col>7</xdr:col>
      <xdr:colOff>647700</xdr:colOff>
      <xdr:row>22</xdr:row>
      <xdr:rowOff>175260</xdr:rowOff>
    </xdr:from>
    <xdr:to>
      <xdr:col>8</xdr:col>
      <xdr:colOff>91440</xdr:colOff>
      <xdr:row>25</xdr:row>
      <xdr:rowOff>83820</xdr:rowOff>
    </xdr:to>
    <xdr:sp macro="" textlink="">
      <xdr:nvSpPr>
        <xdr:cNvPr id="17" name="Flowchart: Connector 16">
          <a:extLst>
            <a:ext uri="{FF2B5EF4-FFF2-40B4-BE49-F238E27FC236}">
              <a16:creationId xmlns:a16="http://schemas.microsoft.com/office/drawing/2014/main" id="{2CD102EC-C7FC-423B-B8F9-EE9A541E02FE}"/>
            </a:ext>
          </a:extLst>
        </xdr:cNvPr>
        <xdr:cNvSpPr/>
      </xdr:nvSpPr>
      <xdr:spPr>
        <a:xfrm>
          <a:off x="7787640" y="4625340"/>
          <a:ext cx="502920" cy="457200"/>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t>5</a:t>
          </a:r>
        </a:p>
      </xdr:txBody>
    </xdr:sp>
    <xdr:clientData/>
  </xdr:twoCellAnchor>
  <xdr:twoCellAnchor>
    <xdr:from>
      <xdr:col>15</xdr:col>
      <xdr:colOff>26894</xdr:colOff>
      <xdr:row>22</xdr:row>
      <xdr:rowOff>149709</xdr:rowOff>
    </xdr:from>
    <xdr:to>
      <xdr:col>16</xdr:col>
      <xdr:colOff>157330</xdr:colOff>
      <xdr:row>25</xdr:row>
      <xdr:rowOff>58269</xdr:rowOff>
    </xdr:to>
    <xdr:sp macro="" textlink="">
      <xdr:nvSpPr>
        <xdr:cNvPr id="18" name="Rectangle 17">
          <a:extLst>
            <a:ext uri="{FF2B5EF4-FFF2-40B4-BE49-F238E27FC236}">
              <a16:creationId xmlns:a16="http://schemas.microsoft.com/office/drawing/2014/main" id="{33134730-8E44-46AC-A71B-A5B3779AE2ED}"/>
            </a:ext>
          </a:extLst>
        </xdr:cNvPr>
        <xdr:cNvSpPr/>
      </xdr:nvSpPr>
      <xdr:spPr>
        <a:xfrm>
          <a:off x="12819529" y="4560344"/>
          <a:ext cx="740036" cy="44644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t>FINISH</a:t>
          </a:r>
        </a:p>
      </xdr:txBody>
    </xdr:sp>
    <xdr:clientData/>
  </xdr:twoCellAnchor>
  <xdr:twoCellAnchor>
    <xdr:from>
      <xdr:col>1</xdr:col>
      <xdr:colOff>358140</xdr:colOff>
      <xdr:row>22</xdr:row>
      <xdr:rowOff>152400</xdr:rowOff>
    </xdr:from>
    <xdr:to>
      <xdr:col>2</xdr:col>
      <xdr:colOff>487680</xdr:colOff>
      <xdr:row>25</xdr:row>
      <xdr:rowOff>53340</xdr:rowOff>
    </xdr:to>
    <xdr:sp macro="" textlink="">
      <xdr:nvSpPr>
        <xdr:cNvPr id="19" name="Rectangle 18">
          <a:extLst>
            <a:ext uri="{FF2B5EF4-FFF2-40B4-BE49-F238E27FC236}">
              <a16:creationId xmlns:a16="http://schemas.microsoft.com/office/drawing/2014/main" id="{986E7EBC-4079-4BDB-AECC-294FAD00D0AF}"/>
            </a:ext>
          </a:extLst>
        </xdr:cNvPr>
        <xdr:cNvSpPr/>
      </xdr:nvSpPr>
      <xdr:spPr>
        <a:xfrm>
          <a:off x="967740" y="4602480"/>
          <a:ext cx="739140" cy="44958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t>START</a:t>
          </a:r>
        </a:p>
      </xdr:txBody>
    </xdr:sp>
    <xdr:clientData/>
  </xdr:twoCellAnchor>
  <xdr:twoCellAnchor>
    <xdr:from>
      <xdr:col>2</xdr:col>
      <xdr:colOff>487680</xdr:colOff>
      <xdr:row>24</xdr:row>
      <xdr:rowOff>7620</xdr:rowOff>
    </xdr:from>
    <xdr:to>
      <xdr:col>2</xdr:col>
      <xdr:colOff>777240</xdr:colOff>
      <xdr:row>24</xdr:row>
      <xdr:rowOff>11430</xdr:rowOff>
    </xdr:to>
    <xdr:cxnSp macro="">
      <xdr:nvCxnSpPr>
        <xdr:cNvPr id="21" name="Straight Arrow Connector 20">
          <a:extLst>
            <a:ext uri="{FF2B5EF4-FFF2-40B4-BE49-F238E27FC236}">
              <a16:creationId xmlns:a16="http://schemas.microsoft.com/office/drawing/2014/main" id="{4252AD91-F8C0-49C3-92E1-420F30F10D6F}"/>
            </a:ext>
          </a:extLst>
        </xdr:cNvPr>
        <xdr:cNvCxnSpPr>
          <a:stCxn id="19" idx="3"/>
          <a:endCxn id="12" idx="2"/>
        </xdr:cNvCxnSpPr>
      </xdr:nvCxnSpPr>
      <xdr:spPr>
        <a:xfrm flipV="1">
          <a:off x="1706880" y="4823460"/>
          <a:ext cx="289560" cy="38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601980</xdr:colOff>
      <xdr:row>24</xdr:row>
      <xdr:rowOff>7620</xdr:rowOff>
    </xdr:from>
    <xdr:to>
      <xdr:col>4</xdr:col>
      <xdr:colOff>175260</xdr:colOff>
      <xdr:row>24</xdr:row>
      <xdr:rowOff>22860</xdr:rowOff>
    </xdr:to>
    <xdr:cxnSp macro="">
      <xdr:nvCxnSpPr>
        <xdr:cNvPr id="28" name="Straight Arrow Connector 27">
          <a:extLst>
            <a:ext uri="{FF2B5EF4-FFF2-40B4-BE49-F238E27FC236}">
              <a16:creationId xmlns:a16="http://schemas.microsoft.com/office/drawing/2014/main" id="{63AE3985-CEF1-4E27-B5BD-B3C35E7EBD1F}"/>
            </a:ext>
          </a:extLst>
        </xdr:cNvPr>
        <xdr:cNvCxnSpPr>
          <a:stCxn id="11" idx="6"/>
          <a:endCxn id="14" idx="2"/>
        </xdr:cNvCxnSpPr>
      </xdr:nvCxnSpPr>
      <xdr:spPr>
        <a:xfrm>
          <a:off x="3680460" y="4823460"/>
          <a:ext cx="944880" cy="152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632460</xdr:colOff>
      <xdr:row>24</xdr:row>
      <xdr:rowOff>22860</xdr:rowOff>
    </xdr:from>
    <xdr:to>
      <xdr:col>5</xdr:col>
      <xdr:colOff>838200</xdr:colOff>
      <xdr:row>24</xdr:row>
      <xdr:rowOff>30480</xdr:rowOff>
    </xdr:to>
    <xdr:cxnSp macro="">
      <xdr:nvCxnSpPr>
        <xdr:cNvPr id="31" name="Straight Arrow Connector 30">
          <a:extLst>
            <a:ext uri="{FF2B5EF4-FFF2-40B4-BE49-F238E27FC236}">
              <a16:creationId xmlns:a16="http://schemas.microsoft.com/office/drawing/2014/main" id="{46D3D918-DC35-4129-A5B2-AB149EEEF8A7}"/>
            </a:ext>
          </a:extLst>
        </xdr:cNvPr>
        <xdr:cNvCxnSpPr>
          <a:stCxn id="14" idx="6"/>
          <a:endCxn id="13" idx="2"/>
        </xdr:cNvCxnSpPr>
      </xdr:nvCxnSpPr>
      <xdr:spPr>
        <a:xfrm>
          <a:off x="5082540" y="4838700"/>
          <a:ext cx="998220" cy="76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388620</xdr:colOff>
      <xdr:row>24</xdr:row>
      <xdr:rowOff>30480</xdr:rowOff>
    </xdr:from>
    <xdr:to>
      <xdr:col>7</xdr:col>
      <xdr:colOff>647700</xdr:colOff>
      <xdr:row>24</xdr:row>
      <xdr:rowOff>38100</xdr:rowOff>
    </xdr:to>
    <xdr:cxnSp macro="">
      <xdr:nvCxnSpPr>
        <xdr:cNvPr id="34" name="Straight Arrow Connector 33">
          <a:extLst>
            <a:ext uri="{FF2B5EF4-FFF2-40B4-BE49-F238E27FC236}">
              <a16:creationId xmlns:a16="http://schemas.microsoft.com/office/drawing/2014/main" id="{BAFB738A-98FE-44B7-9C6F-55E2221FCB77}"/>
            </a:ext>
          </a:extLst>
        </xdr:cNvPr>
        <xdr:cNvCxnSpPr>
          <a:stCxn id="13" idx="6"/>
          <a:endCxn id="17" idx="2"/>
        </xdr:cNvCxnSpPr>
      </xdr:nvCxnSpPr>
      <xdr:spPr>
        <a:xfrm>
          <a:off x="6644640" y="4846320"/>
          <a:ext cx="1143000" cy="76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419100</xdr:colOff>
      <xdr:row>25</xdr:row>
      <xdr:rowOff>1625</xdr:rowOff>
    </xdr:from>
    <xdr:to>
      <xdr:col>11</xdr:col>
      <xdr:colOff>440335</xdr:colOff>
      <xdr:row>28</xdr:row>
      <xdr:rowOff>144780</xdr:rowOff>
    </xdr:to>
    <xdr:cxnSp macro="">
      <xdr:nvCxnSpPr>
        <xdr:cNvPr id="48" name="Straight Arrow Connector 47">
          <a:extLst>
            <a:ext uri="{FF2B5EF4-FFF2-40B4-BE49-F238E27FC236}">
              <a16:creationId xmlns:a16="http://schemas.microsoft.com/office/drawing/2014/main" id="{1106ECBF-445D-4BB2-9928-42E942DFB089}"/>
            </a:ext>
          </a:extLst>
        </xdr:cNvPr>
        <xdr:cNvCxnSpPr>
          <a:cxnSpLocks/>
          <a:stCxn id="16" idx="6"/>
          <a:endCxn id="15" idx="3"/>
        </xdr:cNvCxnSpPr>
      </xdr:nvCxnSpPr>
      <xdr:spPr>
        <a:xfrm flipV="1">
          <a:off x="9235440" y="5000345"/>
          <a:ext cx="630835" cy="6917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91440</xdr:colOff>
      <xdr:row>24</xdr:row>
      <xdr:rowOff>22860</xdr:rowOff>
    </xdr:from>
    <xdr:to>
      <xdr:col>11</xdr:col>
      <xdr:colOff>373380</xdr:colOff>
      <xdr:row>24</xdr:row>
      <xdr:rowOff>38100</xdr:rowOff>
    </xdr:to>
    <xdr:cxnSp macro="">
      <xdr:nvCxnSpPr>
        <xdr:cNvPr id="50" name="Straight Arrow Connector 49">
          <a:extLst>
            <a:ext uri="{FF2B5EF4-FFF2-40B4-BE49-F238E27FC236}">
              <a16:creationId xmlns:a16="http://schemas.microsoft.com/office/drawing/2014/main" id="{FE946AC2-AEA7-4EAB-81C0-411753D95943}"/>
            </a:ext>
          </a:extLst>
        </xdr:cNvPr>
        <xdr:cNvCxnSpPr>
          <a:stCxn id="17" idx="6"/>
          <a:endCxn id="15" idx="2"/>
        </xdr:cNvCxnSpPr>
      </xdr:nvCxnSpPr>
      <xdr:spPr>
        <a:xfrm flipV="1">
          <a:off x="8290560" y="4838700"/>
          <a:ext cx="2110740" cy="152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17789</xdr:colOff>
      <xdr:row>25</xdr:row>
      <xdr:rowOff>16865</xdr:rowOff>
    </xdr:from>
    <xdr:to>
      <xdr:col>9</xdr:col>
      <xdr:colOff>571500</xdr:colOff>
      <xdr:row>28</xdr:row>
      <xdr:rowOff>144780</xdr:rowOff>
    </xdr:to>
    <xdr:cxnSp macro="">
      <xdr:nvCxnSpPr>
        <xdr:cNvPr id="52" name="Straight Arrow Connector 51">
          <a:extLst>
            <a:ext uri="{FF2B5EF4-FFF2-40B4-BE49-F238E27FC236}">
              <a16:creationId xmlns:a16="http://schemas.microsoft.com/office/drawing/2014/main" id="{33A0225D-88FD-466D-ADE2-D5AF8F091B62}"/>
            </a:ext>
          </a:extLst>
        </xdr:cNvPr>
        <xdr:cNvCxnSpPr>
          <a:stCxn id="17" idx="5"/>
          <a:endCxn id="16" idx="2"/>
        </xdr:cNvCxnSpPr>
      </xdr:nvCxnSpPr>
      <xdr:spPr>
        <a:xfrm>
          <a:off x="8216909" y="5015585"/>
          <a:ext cx="1163311" cy="6765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1012190</xdr:colOff>
      <xdr:row>22</xdr:row>
      <xdr:rowOff>138430</xdr:rowOff>
    </xdr:from>
    <xdr:to>
      <xdr:col>3</xdr:col>
      <xdr:colOff>379730</xdr:colOff>
      <xdr:row>22</xdr:row>
      <xdr:rowOff>151130</xdr:rowOff>
    </xdr:to>
    <xdr:cxnSp macro="">
      <xdr:nvCxnSpPr>
        <xdr:cNvPr id="64" name="Connector: Elbow 63">
          <a:extLst>
            <a:ext uri="{FF2B5EF4-FFF2-40B4-BE49-F238E27FC236}">
              <a16:creationId xmlns:a16="http://schemas.microsoft.com/office/drawing/2014/main" id="{CB81A29A-6F27-4EC8-A6F3-1A02EB129925}"/>
            </a:ext>
          </a:extLst>
        </xdr:cNvPr>
        <xdr:cNvCxnSpPr>
          <a:stCxn id="12" idx="0"/>
          <a:endCxn id="11" idx="0"/>
        </xdr:cNvCxnSpPr>
      </xdr:nvCxnSpPr>
      <xdr:spPr>
        <a:xfrm rot="5400000" flipH="1" flipV="1">
          <a:off x="2838450" y="3981450"/>
          <a:ext cx="12700" cy="1226820"/>
        </a:xfrm>
        <a:prstGeom prst="bentConnector3">
          <a:avLst>
            <a:gd name="adj1" fmla="val 282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1012190</xdr:colOff>
      <xdr:row>25</xdr:row>
      <xdr:rowOff>46990</xdr:rowOff>
    </xdr:from>
    <xdr:to>
      <xdr:col>3</xdr:col>
      <xdr:colOff>379730</xdr:colOff>
      <xdr:row>25</xdr:row>
      <xdr:rowOff>59690</xdr:rowOff>
    </xdr:to>
    <xdr:cxnSp macro="">
      <xdr:nvCxnSpPr>
        <xdr:cNvPr id="66" name="Connector: Elbow 65">
          <a:extLst>
            <a:ext uri="{FF2B5EF4-FFF2-40B4-BE49-F238E27FC236}">
              <a16:creationId xmlns:a16="http://schemas.microsoft.com/office/drawing/2014/main" id="{0A77C690-22A9-4669-8A8B-891E246B4D51}"/>
            </a:ext>
          </a:extLst>
        </xdr:cNvPr>
        <xdr:cNvCxnSpPr>
          <a:stCxn id="12" idx="4"/>
          <a:endCxn id="11" idx="4"/>
        </xdr:cNvCxnSpPr>
      </xdr:nvCxnSpPr>
      <xdr:spPr>
        <a:xfrm rot="16200000" flipH="1">
          <a:off x="2838450" y="4438650"/>
          <a:ext cx="12700" cy="1226820"/>
        </a:xfrm>
        <a:prstGeom prst="bentConnector3">
          <a:avLst>
            <a:gd name="adj1" fmla="val 258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403860</xdr:colOff>
      <xdr:row>22</xdr:row>
      <xdr:rowOff>160020</xdr:rowOff>
    </xdr:from>
    <xdr:to>
      <xdr:col>7</xdr:col>
      <xdr:colOff>899160</xdr:colOff>
      <xdr:row>22</xdr:row>
      <xdr:rowOff>175260</xdr:rowOff>
    </xdr:to>
    <xdr:cxnSp macro="">
      <xdr:nvCxnSpPr>
        <xdr:cNvPr id="68" name="Connector: Elbow 67">
          <a:extLst>
            <a:ext uri="{FF2B5EF4-FFF2-40B4-BE49-F238E27FC236}">
              <a16:creationId xmlns:a16="http://schemas.microsoft.com/office/drawing/2014/main" id="{86E506BB-C98E-42E6-A375-21E28DF3CBD6}"/>
            </a:ext>
          </a:extLst>
        </xdr:cNvPr>
        <xdr:cNvCxnSpPr>
          <a:stCxn id="14" idx="0"/>
          <a:endCxn id="17" idx="0"/>
        </xdr:cNvCxnSpPr>
      </xdr:nvCxnSpPr>
      <xdr:spPr>
        <a:xfrm rot="16200000" flipH="1">
          <a:off x="6438900" y="3025140"/>
          <a:ext cx="15240" cy="3185160"/>
        </a:xfrm>
        <a:prstGeom prst="bentConnector3">
          <a:avLst>
            <a:gd name="adj1" fmla="val -150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403860</xdr:colOff>
      <xdr:row>25</xdr:row>
      <xdr:rowOff>68580</xdr:rowOff>
    </xdr:from>
    <xdr:to>
      <xdr:col>7</xdr:col>
      <xdr:colOff>899160</xdr:colOff>
      <xdr:row>25</xdr:row>
      <xdr:rowOff>83820</xdr:rowOff>
    </xdr:to>
    <xdr:cxnSp macro="">
      <xdr:nvCxnSpPr>
        <xdr:cNvPr id="70" name="Connector: Elbow 69">
          <a:extLst>
            <a:ext uri="{FF2B5EF4-FFF2-40B4-BE49-F238E27FC236}">
              <a16:creationId xmlns:a16="http://schemas.microsoft.com/office/drawing/2014/main" id="{0332909F-10ED-4402-932F-30AFD10762ED}"/>
            </a:ext>
          </a:extLst>
        </xdr:cNvPr>
        <xdr:cNvCxnSpPr>
          <a:stCxn id="14" idx="4"/>
          <a:endCxn id="17" idx="4"/>
        </xdr:cNvCxnSpPr>
      </xdr:nvCxnSpPr>
      <xdr:spPr>
        <a:xfrm rot="16200000" flipH="1">
          <a:off x="6438900" y="3482340"/>
          <a:ext cx="15240" cy="3185160"/>
        </a:xfrm>
        <a:prstGeom prst="bentConnector3">
          <a:avLst>
            <a:gd name="adj1" fmla="val 160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1287780</xdr:colOff>
      <xdr:row>19</xdr:row>
      <xdr:rowOff>15240</xdr:rowOff>
    </xdr:from>
    <xdr:to>
      <xdr:col>3</xdr:col>
      <xdr:colOff>0</xdr:colOff>
      <xdr:row>20</xdr:row>
      <xdr:rowOff>114300</xdr:rowOff>
    </xdr:to>
    <xdr:sp macro="" textlink="">
      <xdr:nvSpPr>
        <xdr:cNvPr id="81" name="TextBox 80">
          <a:extLst>
            <a:ext uri="{FF2B5EF4-FFF2-40B4-BE49-F238E27FC236}">
              <a16:creationId xmlns:a16="http://schemas.microsoft.com/office/drawing/2014/main" id="{313C43D9-AE9F-44D4-8E0C-CE722D9D4C7F}"/>
            </a:ext>
          </a:extLst>
        </xdr:cNvPr>
        <xdr:cNvSpPr txBox="1"/>
      </xdr:nvSpPr>
      <xdr:spPr>
        <a:xfrm>
          <a:off x="2506980" y="3916680"/>
          <a:ext cx="571500" cy="281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A(6)</a:t>
          </a:r>
        </a:p>
      </xdr:txBody>
    </xdr:sp>
    <xdr:clientData/>
  </xdr:twoCellAnchor>
  <xdr:twoCellAnchor>
    <xdr:from>
      <xdr:col>2</xdr:col>
      <xdr:colOff>1295400</xdr:colOff>
      <xdr:row>27</xdr:row>
      <xdr:rowOff>38100</xdr:rowOff>
    </xdr:from>
    <xdr:to>
      <xdr:col>3</xdr:col>
      <xdr:colOff>7620</xdr:colOff>
      <xdr:row>29</xdr:row>
      <xdr:rowOff>0</xdr:rowOff>
    </xdr:to>
    <xdr:sp macro="" textlink="">
      <xdr:nvSpPr>
        <xdr:cNvPr id="82" name="TextBox 81">
          <a:extLst>
            <a:ext uri="{FF2B5EF4-FFF2-40B4-BE49-F238E27FC236}">
              <a16:creationId xmlns:a16="http://schemas.microsoft.com/office/drawing/2014/main" id="{9324CBD0-58BB-426A-BD3A-E6C731931C96}"/>
            </a:ext>
          </a:extLst>
        </xdr:cNvPr>
        <xdr:cNvSpPr txBox="1"/>
      </xdr:nvSpPr>
      <xdr:spPr>
        <a:xfrm>
          <a:off x="2514600" y="5402580"/>
          <a:ext cx="571500" cy="3276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B(9)</a:t>
          </a:r>
        </a:p>
      </xdr:txBody>
    </xdr:sp>
    <xdr:clientData/>
  </xdr:twoCellAnchor>
  <xdr:twoCellAnchor>
    <xdr:from>
      <xdr:col>3</xdr:col>
      <xdr:colOff>784860</xdr:colOff>
      <xdr:row>22</xdr:row>
      <xdr:rowOff>45720</xdr:rowOff>
    </xdr:from>
    <xdr:to>
      <xdr:col>3</xdr:col>
      <xdr:colOff>1318260</xdr:colOff>
      <xdr:row>23</xdr:row>
      <xdr:rowOff>144780</xdr:rowOff>
    </xdr:to>
    <xdr:sp macro="" textlink="">
      <xdr:nvSpPr>
        <xdr:cNvPr id="83" name="TextBox 82">
          <a:extLst>
            <a:ext uri="{FF2B5EF4-FFF2-40B4-BE49-F238E27FC236}">
              <a16:creationId xmlns:a16="http://schemas.microsoft.com/office/drawing/2014/main" id="{E8C7657B-8339-42EE-B95A-9D467C9D9423}"/>
            </a:ext>
          </a:extLst>
        </xdr:cNvPr>
        <xdr:cNvSpPr txBox="1"/>
      </xdr:nvSpPr>
      <xdr:spPr>
        <a:xfrm>
          <a:off x="3863340" y="4495800"/>
          <a:ext cx="533400" cy="281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C(4)</a:t>
          </a:r>
        </a:p>
      </xdr:txBody>
    </xdr:sp>
    <xdr:clientData/>
  </xdr:twoCellAnchor>
  <xdr:twoCellAnchor>
    <xdr:from>
      <xdr:col>5</xdr:col>
      <xdr:colOff>693420</xdr:colOff>
      <xdr:row>19</xdr:row>
      <xdr:rowOff>68580</xdr:rowOff>
    </xdr:from>
    <xdr:to>
      <xdr:col>6</xdr:col>
      <xdr:colOff>396240</xdr:colOff>
      <xdr:row>21</xdr:row>
      <xdr:rowOff>7620</xdr:rowOff>
    </xdr:to>
    <xdr:sp macro="" textlink="">
      <xdr:nvSpPr>
        <xdr:cNvPr id="84" name="TextBox 83">
          <a:extLst>
            <a:ext uri="{FF2B5EF4-FFF2-40B4-BE49-F238E27FC236}">
              <a16:creationId xmlns:a16="http://schemas.microsoft.com/office/drawing/2014/main" id="{AB820EA6-22DB-4791-9A31-FFE9515EFE14}"/>
            </a:ext>
          </a:extLst>
        </xdr:cNvPr>
        <xdr:cNvSpPr txBox="1"/>
      </xdr:nvSpPr>
      <xdr:spPr>
        <a:xfrm>
          <a:off x="5981700" y="3970020"/>
          <a:ext cx="670560" cy="304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D(12)</a:t>
          </a:r>
        </a:p>
      </xdr:txBody>
    </xdr:sp>
    <xdr:clientData/>
  </xdr:twoCellAnchor>
  <xdr:twoCellAnchor>
    <xdr:from>
      <xdr:col>4</xdr:col>
      <xdr:colOff>731520</xdr:colOff>
      <xdr:row>22</xdr:row>
      <xdr:rowOff>76200</xdr:rowOff>
    </xdr:from>
    <xdr:to>
      <xdr:col>5</xdr:col>
      <xdr:colOff>518160</xdr:colOff>
      <xdr:row>23</xdr:row>
      <xdr:rowOff>160020</xdr:rowOff>
    </xdr:to>
    <xdr:sp macro="" textlink="">
      <xdr:nvSpPr>
        <xdr:cNvPr id="85" name="TextBox 84">
          <a:extLst>
            <a:ext uri="{FF2B5EF4-FFF2-40B4-BE49-F238E27FC236}">
              <a16:creationId xmlns:a16="http://schemas.microsoft.com/office/drawing/2014/main" id="{6F64AFD7-34CD-4F6B-81AC-43CAD5EA3B24}"/>
            </a:ext>
          </a:extLst>
        </xdr:cNvPr>
        <xdr:cNvSpPr txBox="1"/>
      </xdr:nvSpPr>
      <xdr:spPr>
        <a:xfrm>
          <a:off x="5181600" y="4526280"/>
          <a:ext cx="57912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E(10)</a:t>
          </a:r>
        </a:p>
      </xdr:txBody>
    </xdr:sp>
    <xdr:clientData/>
  </xdr:twoCellAnchor>
  <xdr:twoCellAnchor>
    <xdr:from>
      <xdr:col>6</xdr:col>
      <xdr:colOff>601980</xdr:colOff>
      <xdr:row>22</xdr:row>
      <xdr:rowOff>60960</xdr:rowOff>
    </xdr:from>
    <xdr:to>
      <xdr:col>7</xdr:col>
      <xdr:colOff>297180</xdr:colOff>
      <xdr:row>23</xdr:row>
      <xdr:rowOff>160020</xdr:rowOff>
    </xdr:to>
    <xdr:sp macro="" textlink="">
      <xdr:nvSpPr>
        <xdr:cNvPr id="86" name="TextBox 85">
          <a:extLst>
            <a:ext uri="{FF2B5EF4-FFF2-40B4-BE49-F238E27FC236}">
              <a16:creationId xmlns:a16="http://schemas.microsoft.com/office/drawing/2014/main" id="{E2232586-D2F0-4D2D-A39B-318E0DE4CDA0}"/>
            </a:ext>
          </a:extLst>
        </xdr:cNvPr>
        <xdr:cNvSpPr txBox="1"/>
      </xdr:nvSpPr>
      <xdr:spPr>
        <a:xfrm>
          <a:off x="6858000" y="4511040"/>
          <a:ext cx="579120" cy="281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F(6)</a:t>
          </a:r>
        </a:p>
      </xdr:txBody>
    </xdr:sp>
    <xdr:clientData/>
  </xdr:twoCellAnchor>
  <xdr:twoCellAnchor>
    <xdr:from>
      <xdr:col>5</xdr:col>
      <xdr:colOff>694765</xdr:colOff>
      <xdr:row>27</xdr:row>
      <xdr:rowOff>25101</xdr:rowOff>
    </xdr:from>
    <xdr:to>
      <xdr:col>6</xdr:col>
      <xdr:colOff>420445</xdr:colOff>
      <xdr:row>28</xdr:row>
      <xdr:rowOff>173915</xdr:rowOff>
    </xdr:to>
    <xdr:sp macro="" textlink="">
      <xdr:nvSpPr>
        <xdr:cNvPr id="87" name="TextBox 86">
          <a:extLst>
            <a:ext uri="{FF2B5EF4-FFF2-40B4-BE49-F238E27FC236}">
              <a16:creationId xmlns:a16="http://schemas.microsoft.com/office/drawing/2014/main" id="{27238477-77FF-471E-9B1A-113865F2E612}"/>
            </a:ext>
          </a:extLst>
        </xdr:cNvPr>
        <xdr:cNvSpPr txBox="1"/>
      </xdr:nvSpPr>
      <xdr:spPr>
        <a:xfrm>
          <a:off x="5983941" y="5143948"/>
          <a:ext cx="693869" cy="3281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G(8)</a:t>
          </a:r>
        </a:p>
      </xdr:txBody>
    </xdr:sp>
    <xdr:clientData/>
  </xdr:twoCellAnchor>
  <xdr:twoCellAnchor>
    <xdr:from>
      <xdr:col>8</xdr:col>
      <xdr:colOff>205740</xdr:colOff>
      <xdr:row>27</xdr:row>
      <xdr:rowOff>68580</xdr:rowOff>
    </xdr:from>
    <xdr:to>
      <xdr:col>9</xdr:col>
      <xdr:colOff>99060</xdr:colOff>
      <xdr:row>29</xdr:row>
      <xdr:rowOff>0</xdr:rowOff>
    </xdr:to>
    <xdr:sp macro="" textlink="">
      <xdr:nvSpPr>
        <xdr:cNvPr id="115" name="TextBox 114">
          <a:extLst>
            <a:ext uri="{FF2B5EF4-FFF2-40B4-BE49-F238E27FC236}">
              <a16:creationId xmlns:a16="http://schemas.microsoft.com/office/drawing/2014/main" id="{05D856BF-E64F-4AB8-8FA3-4EF4BDE7E5F2}"/>
            </a:ext>
          </a:extLst>
        </xdr:cNvPr>
        <xdr:cNvSpPr txBox="1"/>
      </xdr:nvSpPr>
      <xdr:spPr>
        <a:xfrm>
          <a:off x="8404860" y="5433060"/>
          <a:ext cx="502920" cy="2971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H(6)</a:t>
          </a:r>
        </a:p>
      </xdr:txBody>
    </xdr:sp>
    <xdr:clientData/>
  </xdr:twoCellAnchor>
  <xdr:twoCellAnchor>
    <xdr:from>
      <xdr:col>9</xdr:col>
      <xdr:colOff>312420</xdr:colOff>
      <xdr:row>22</xdr:row>
      <xdr:rowOff>38100</xdr:rowOff>
    </xdr:from>
    <xdr:to>
      <xdr:col>10</xdr:col>
      <xdr:colOff>350520</xdr:colOff>
      <xdr:row>23</xdr:row>
      <xdr:rowOff>167640</xdr:rowOff>
    </xdr:to>
    <xdr:sp macro="" textlink="">
      <xdr:nvSpPr>
        <xdr:cNvPr id="116" name="TextBox 115">
          <a:extLst>
            <a:ext uri="{FF2B5EF4-FFF2-40B4-BE49-F238E27FC236}">
              <a16:creationId xmlns:a16="http://schemas.microsoft.com/office/drawing/2014/main" id="{FA420321-21D7-4D10-9830-DEC1AD4A8586}"/>
            </a:ext>
          </a:extLst>
        </xdr:cNvPr>
        <xdr:cNvSpPr txBox="1"/>
      </xdr:nvSpPr>
      <xdr:spPr>
        <a:xfrm>
          <a:off x="8519160" y="4488180"/>
          <a:ext cx="647700" cy="3124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I(7)</a:t>
          </a:r>
        </a:p>
      </xdr:txBody>
    </xdr:sp>
    <xdr:clientData/>
  </xdr:twoCellAnchor>
  <xdr:twoCellAnchor>
    <xdr:from>
      <xdr:col>11</xdr:col>
      <xdr:colOff>167640</xdr:colOff>
      <xdr:row>26</xdr:row>
      <xdr:rowOff>144780</xdr:rowOff>
    </xdr:from>
    <xdr:to>
      <xdr:col>11</xdr:col>
      <xdr:colOff>701040</xdr:colOff>
      <xdr:row>28</xdr:row>
      <xdr:rowOff>91440</xdr:rowOff>
    </xdr:to>
    <xdr:sp macro="" textlink="">
      <xdr:nvSpPr>
        <xdr:cNvPr id="117" name="TextBox 116">
          <a:extLst>
            <a:ext uri="{FF2B5EF4-FFF2-40B4-BE49-F238E27FC236}">
              <a16:creationId xmlns:a16="http://schemas.microsoft.com/office/drawing/2014/main" id="{5A5BCCA2-BCC2-441D-A21D-56A8DE10E761}"/>
            </a:ext>
          </a:extLst>
        </xdr:cNvPr>
        <xdr:cNvSpPr txBox="1"/>
      </xdr:nvSpPr>
      <xdr:spPr>
        <a:xfrm>
          <a:off x="9593580" y="5326380"/>
          <a:ext cx="533400" cy="3124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J(4)</a:t>
          </a:r>
        </a:p>
      </xdr:txBody>
    </xdr:sp>
    <xdr:clientData/>
  </xdr:twoCellAnchor>
  <xdr:twoCellAnchor>
    <xdr:from>
      <xdr:col>12</xdr:col>
      <xdr:colOff>297180</xdr:colOff>
      <xdr:row>22</xdr:row>
      <xdr:rowOff>60960</xdr:rowOff>
    </xdr:from>
    <xdr:to>
      <xdr:col>13</xdr:col>
      <xdr:colOff>129540</xdr:colOff>
      <xdr:row>23</xdr:row>
      <xdr:rowOff>160020</xdr:rowOff>
    </xdr:to>
    <xdr:sp macro="" textlink="">
      <xdr:nvSpPr>
        <xdr:cNvPr id="118" name="TextBox 117">
          <a:extLst>
            <a:ext uri="{FF2B5EF4-FFF2-40B4-BE49-F238E27FC236}">
              <a16:creationId xmlns:a16="http://schemas.microsoft.com/office/drawing/2014/main" id="{ED48738D-47C4-4E06-877D-81200263AC14}"/>
            </a:ext>
          </a:extLst>
        </xdr:cNvPr>
        <xdr:cNvSpPr txBox="1"/>
      </xdr:nvSpPr>
      <xdr:spPr>
        <a:xfrm>
          <a:off x="10439400" y="4511040"/>
          <a:ext cx="548640" cy="2819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K(4)</a:t>
          </a:r>
        </a:p>
      </xdr:txBody>
    </xdr:sp>
    <xdr:clientData/>
  </xdr:twoCellAnchor>
  <xdr:twoCellAnchor>
    <xdr:from>
      <xdr:col>2</xdr:col>
      <xdr:colOff>936241</xdr:colOff>
      <xdr:row>102</xdr:row>
      <xdr:rowOff>4762</xdr:rowOff>
    </xdr:from>
    <xdr:to>
      <xdr:col>2</xdr:col>
      <xdr:colOff>1266825</xdr:colOff>
      <xdr:row>102</xdr:row>
      <xdr:rowOff>14287</xdr:rowOff>
    </xdr:to>
    <xdr:cxnSp macro="">
      <xdr:nvCxnSpPr>
        <xdr:cNvPr id="147" name="Straight Arrow Connector 146">
          <a:extLst>
            <a:ext uri="{FF2B5EF4-FFF2-40B4-BE49-F238E27FC236}">
              <a16:creationId xmlns:a16="http://schemas.microsoft.com/office/drawing/2014/main" id="{E244724C-428F-42C4-AF19-8D5C300F7746}"/>
            </a:ext>
          </a:extLst>
        </xdr:cNvPr>
        <xdr:cNvCxnSpPr/>
      </xdr:nvCxnSpPr>
      <xdr:spPr>
        <a:xfrm>
          <a:off x="2155441" y="19297650"/>
          <a:ext cx="330584"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1465865</xdr:colOff>
      <xdr:row>102</xdr:row>
      <xdr:rowOff>9525</xdr:rowOff>
    </xdr:from>
    <xdr:to>
      <xdr:col>2</xdr:col>
      <xdr:colOff>1752600</xdr:colOff>
      <xdr:row>102</xdr:row>
      <xdr:rowOff>9525</xdr:rowOff>
    </xdr:to>
    <xdr:cxnSp macro="">
      <xdr:nvCxnSpPr>
        <xdr:cNvPr id="149" name="Straight Arrow Connector 148">
          <a:extLst>
            <a:ext uri="{FF2B5EF4-FFF2-40B4-BE49-F238E27FC236}">
              <a16:creationId xmlns:a16="http://schemas.microsoft.com/office/drawing/2014/main" id="{F6CAFCB5-7D64-4490-A8C6-9C7125B795F3}"/>
            </a:ext>
          </a:extLst>
        </xdr:cNvPr>
        <xdr:cNvCxnSpPr/>
      </xdr:nvCxnSpPr>
      <xdr:spPr>
        <a:xfrm>
          <a:off x="2685065" y="19302413"/>
          <a:ext cx="28673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74123</xdr:colOff>
      <xdr:row>101</xdr:row>
      <xdr:rowOff>175092</xdr:rowOff>
    </xdr:from>
    <xdr:to>
      <xdr:col>3</xdr:col>
      <xdr:colOff>416859</xdr:colOff>
      <xdr:row>102</xdr:row>
      <xdr:rowOff>5323</xdr:rowOff>
    </xdr:to>
    <xdr:cxnSp macro="">
      <xdr:nvCxnSpPr>
        <xdr:cNvPr id="153" name="Straight Arrow Connector 152">
          <a:extLst>
            <a:ext uri="{FF2B5EF4-FFF2-40B4-BE49-F238E27FC236}">
              <a16:creationId xmlns:a16="http://schemas.microsoft.com/office/drawing/2014/main" id="{0FC0AD92-D955-441B-AE1C-13036F570DFE}"/>
            </a:ext>
          </a:extLst>
        </xdr:cNvPr>
        <xdr:cNvCxnSpPr/>
      </xdr:nvCxnSpPr>
      <xdr:spPr>
        <a:xfrm>
          <a:off x="3149017" y="19117516"/>
          <a:ext cx="342736" cy="9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574804</xdr:colOff>
      <xdr:row>102</xdr:row>
      <xdr:rowOff>10018</xdr:rowOff>
    </xdr:from>
    <xdr:to>
      <xdr:col>3</xdr:col>
      <xdr:colOff>929528</xdr:colOff>
      <xdr:row>102</xdr:row>
      <xdr:rowOff>19050</xdr:rowOff>
    </xdr:to>
    <xdr:cxnSp macro="">
      <xdr:nvCxnSpPr>
        <xdr:cNvPr id="155" name="Straight Arrow Connector 154">
          <a:extLst>
            <a:ext uri="{FF2B5EF4-FFF2-40B4-BE49-F238E27FC236}">
              <a16:creationId xmlns:a16="http://schemas.microsoft.com/office/drawing/2014/main" id="{A606F159-8486-486A-94DB-EC4CF3F38EEF}"/>
            </a:ext>
          </a:extLst>
        </xdr:cNvPr>
        <xdr:cNvCxnSpPr/>
      </xdr:nvCxnSpPr>
      <xdr:spPr>
        <a:xfrm>
          <a:off x="3649698" y="19131736"/>
          <a:ext cx="354724" cy="903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1072142</xdr:colOff>
      <xdr:row>102</xdr:row>
      <xdr:rowOff>2463</xdr:rowOff>
    </xdr:from>
    <xdr:to>
      <xdr:col>4</xdr:col>
      <xdr:colOff>39501</xdr:colOff>
      <xdr:row>102</xdr:row>
      <xdr:rowOff>4762</xdr:rowOff>
    </xdr:to>
    <xdr:cxnSp macro="">
      <xdr:nvCxnSpPr>
        <xdr:cNvPr id="157" name="Straight Arrow Connector 156">
          <a:extLst>
            <a:ext uri="{FF2B5EF4-FFF2-40B4-BE49-F238E27FC236}">
              <a16:creationId xmlns:a16="http://schemas.microsoft.com/office/drawing/2014/main" id="{1EF6B5EC-6390-44A7-9961-9F3FA724DEBB}"/>
            </a:ext>
          </a:extLst>
        </xdr:cNvPr>
        <xdr:cNvCxnSpPr/>
      </xdr:nvCxnSpPr>
      <xdr:spPr>
        <a:xfrm>
          <a:off x="4147036" y="19124181"/>
          <a:ext cx="338959" cy="22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144277</xdr:colOff>
      <xdr:row>102</xdr:row>
      <xdr:rowOff>9524</xdr:rowOff>
    </xdr:from>
    <xdr:to>
      <xdr:col>4</xdr:col>
      <xdr:colOff>458602</xdr:colOff>
      <xdr:row>102</xdr:row>
      <xdr:rowOff>9524</xdr:rowOff>
    </xdr:to>
    <xdr:cxnSp macro="">
      <xdr:nvCxnSpPr>
        <xdr:cNvPr id="159" name="Straight Arrow Connector 158">
          <a:extLst>
            <a:ext uri="{FF2B5EF4-FFF2-40B4-BE49-F238E27FC236}">
              <a16:creationId xmlns:a16="http://schemas.microsoft.com/office/drawing/2014/main" id="{99300651-401E-4F9C-98BC-F3730551FBE8}"/>
            </a:ext>
          </a:extLst>
        </xdr:cNvPr>
        <xdr:cNvCxnSpPr/>
      </xdr:nvCxnSpPr>
      <xdr:spPr>
        <a:xfrm>
          <a:off x="4590771" y="19131242"/>
          <a:ext cx="31432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xdr:col>
      <xdr:colOff>11469</xdr:colOff>
      <xdr:row>105</xdr:row>
      <xdr:rowOff>44823</xdr:rowOff>
    </xdr:from>
    <xdr:to>
      <xdr:col>18</xdr:col>
      <xdr:colOff>313273</xdr:colOff>
      <xdr:row>152</xdr:row>
      <xdr:rowOff>143435</xdr:rowOff>
    </xdr:to>
    <xdr:pic>
      <xdr:nvPicPr>
        <xdr:cNvPr id="171" name="Picture 170" descr="See the source image">
          <a:extLst>
            <a:ext uri="{FF2B5EF4-FFF2-40B4-BE49-F238E27FC236}">
              <a16:creationId xmlns:a16="http://schemas.microsoft.com/office/drawing/2014/main" id="{95774CCC-B159-431E-BD56-FBE0088402B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14175" y="19892682"/>
          <a:ext cx="6720533" cy="85254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137</xdr:row>
      <xdr:rowOff>179292</xdr:rowOff>
    </xdr:from>
    <xdr:to>
      <xdr:col>6</xdr:col>
      <xdr:colOff>35858</xdr:colOff>
      <xdr:row>153</xdr:row>
      <xdr:rowOff>16298</xdr:rowOff>
    </xdr:to>
    <xdr:pic>
      <xdr:nvPicPr>
        <xdr:cNvPr id="172" name="Picture 171">
          <a:extLst>
            <a:ext uri="{FF2B5EF4-FFF2-40B4-BE49-F238E27FC236}">
              <a16:creationId xmlns:a16="http://schemas.microsoft.com/office/drawing/2014/main" id="{4BB8702C-B3C8-493C-B334-004C1F1DDDC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25764563"/>
          <a:ext cx="5683623" cy="270571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158</xdr:row>
      <xdr:rowOff>0</xdr:rowOff>
    </xdr:from>
    <xdr:to>
      <xdr:col>13</xdr:col>
      <xdr:colOff>600635</xdr:colOff>
      <xdr:row>171</xdr:row>
      <xdr:rowOff>12134</xdr:rowOff>
    </xdr:to>
    <xdr:pic>
      <xdr:nvPicPr>
        <xdr:cNvPr id="173" name="Picture 172">
          <a:extLst>
            <a:ext uri="{FF2B5EF4-FFF2-40B4-BE49-F238E27FC236}">
              <a16:creationId xmlns:a16="http://schemas.microsoft.com/office/drawing/2014/main" id="{A6B1B2BC-1098-4465-BE80-0A4AAA6FC1D6}"/>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144871" y="29350447"/>
          <a:ext cx="4921623" cy="23429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502023</xdr:colOff>
      <xdr:row>22</xdr:row>
      <xdr:rowOff>143435</xdr:rowOff>
    </xdr:from>
    <xdr:to>
      <xdr:col>14</xdr:col>
      <xdr:colOff>242047</xdr:colOff>
      <xdr:row>25</xdr:row>
      <xdr:rowOff>62752</xdr:rowOff>
    </xdr:to>
    <xdr:sp macro="" textlink="">
      <xdr:nvSpPr>
        <xdr:cNvPr id="3" name="Flowchart: Connector 2">
          <a:extLst>
            <a:ext uri="{FF2B5EF4-FFF2-40B4-BE49-F238E27FC236}">
              <a16:creationId xmlns:a16="http://schemas.microsoft.com/office/drawing/2014/main" id="{B46AE9DD-600C-44E8-8487-1EE01378D673}"/>
            </a:ext>
          </a:extLst>
        </xdr:cNvPr>
        <xdr:cNvSpPr/>
      </xdr:nvSpPr>
      <xdr:spPr>
        <a:xfrm>
          <a:off x="11967882" y="4554070"/>
          <a:ext cx="457200" cy="457200"/>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t>8</a:t>
          </a:r>
        </a:p>
      </xdr:txBody>
    </xdr:sp>
    <xdr:clientData/>
  </xdr:twoCellAnchor>
  <xdr:twoCellAnchor>
    <xdr:from>
      <xdr:col>12</xdr:col>
      <xdr:colOff>114300</xdr:colOff>
      <xdr:row>24</xdr:row>
      <xdr:rowOff>13446</xdr:rowOff>
    </xdr:from>
    <xdr:to>
      <xdr:col>13</xdr:col>
      <xdr:colOff>502023</xdr:colOff>
      <xdr:row>24</xdr:row>
      <xdr:rowOff>24653</xdr:rowOff>
    </xdr:to>
    <xdr:cxnSp macro="">
      <xdr:nvCxnSpPr>
        <xdr:cNvPr id="5" name="Straight Arrow Connector 4">
          <a:extLst>
            <a:ext uri="{FF2B5EF4-FFF2-40B4-BE49-F238E27FC236}">
              <a16:creationId xmlns:a16="http://schemas.microsoft.com/office/drawing/2014/main" id="{F3C2D361-B2F0-4CD4-933B-9EF47746C0F1}"/>
            </a:ext>
          </a:extLst>
        </xdr:cNvPr>
        <xdr:cNvCxnSpPr>
          <a:stCxn id="15" idx="6"/>
          <a:endCxn id="3" idx="2"/>
        </xdr:cNvCxnSpPr>
      </xdr:nvCxnSpPr>
      <xdr:spPr>
        <a:xfrm flipV="1">
          <a:off x="10862982" y="4782670"/>
          <a:ext cx="1104900" cy="112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242047</xdr:colOff>
      <xdr:row>24</xdr:row>
      <xdr:rowOff>13446</xdr:rowOff>
    </xdr:from>
    <xdr:to>
      <xdr:col>15</xdr:col>
      <xdr:colOff>26894</xdr:colOff>
      <xdr:row>24</xdr:row>
      <xdr:rowOff>14342</xdr:rowOff>
    </xdr:to>
    <xdr:cxnSp macro="">
      <xdr:nvCxnSpPr>
        <xdr:cNvPr id="9" name="Straight Arrow Connector 8">
          <a:extLst>
            <a:ext uri="{FF2B5EF4-FFF2-40B4-BE49-F238E27FC236}">
              <a16:creationId xmlns:a16="http://schemas.microsoft.com/office/drawing/2014/main" id="{59174DFD-CC7B-427D-ACEA-E44403A66D63}"/>
            </a:ext>
          </a:extLst>
        </xdr:cNvPr>
        <xdr:cNvCxnSpPr>
          <a:stCxn id="3" idx="6"/>
          <a:endCxn id="18" idx="1"/>
        </xdr:cNvCxnSpPr>
      </xdr:nvCxnSpPr>
      <xdr:spPr>
        <a:xfrm>
          <a:off x="12425082" y="4782670"/>
          <a:ext cx="394447" cy="89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144780</xdr:colOff>
      <xdr:row>283</xdr:row>
      <xdr:rowOff>144780</xdr:rowOff>
    </xdr:from>
    <xdr:to>
      <xdr:col>3</xdr:col>
      <xdr:colOff>601980</xdr:colOff>
      <xdr:row>286</xdr:row>
      <xdr:rowOff>53340</xdr:rowOff>
    </xdr:to>
    <xdr:sp macro="" textlink="">
      <xdr:nvSpPr>
        <xdr:cNvPr id="45" name="Flowchart: Connector 44">
          <a:extLst>
            <a:ext uri="{FF2B5EF4-FFF2-40B4-BE49-F238E27FC236}">
              <a16:creationId xmlns:a16="http://schemas.microsoft.com/office/drawing/2014/main" id="{D8A4B28B-A8D4-4351-B66C-36A849FB927D}"/>
            </a:ext>
          </a:extLst>
        </xdr:cNvPr>
        <xdr:cNvSpPr/>
      </xdr:nvSpPr>
      <xdr:spPr>
        <a:xfrm>
          <a:off x="3219674" y="4555415"/>
          <a:ext cx="457200" cy="446443"/>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t>2</a:t>
          </a:r>
        </a:p>
      </xdr:txBody>
    </xdr:sp>
    <xdr:clientData/>
  </xdr:twoCellAnchor>
  <xdr:twoCellAnchor>
    <xdr:from>
      <xdr:col>2</xdr:col>
      <xdr:colOff>777240</xdr:colOff>
      <xdr:row>283</xdr:row>
      <xdr:rowOff>144780</xdr:rowOff>
    </xdr:from>
    <xdr:to>
      <xdr:col>2</xdr:col>
      <xdr:colOff>1234440</xdr:colOff>
      <xdr:row>286</xdr:row>
      <xdr:rowOff>53340</xdr:rowOff>
    </xdr:to>
    <xdr:sp macro="" textlink="">
      <xdr:nvSpPr>
        <xdr:cNvPr id="46" name="Flowchart: Connector 45">
          <a:extLst>
            <a:ext uri="{FF2B5EF4-FFF2-40B4-BE49-F238E27FC236}">
              <a16:creationId xmlns:a16="http://schemas.microsoft.com/office/drawing/2014/main" id="{F3E2CF88-74E6-4516-AFDC-2F9755D17243}"/>
            </a:ext>
          </a:extLst>
        </xdr:cNvPr>
        <xdr:cNvSpPr/>
      </xdr:nvSpPr>
      <xdr:spPr>
        <a:xfrm>
          <a:off x="1996440" y="4555415"/>
          <a:ext cx="457200" cy="446443"/>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t>1</a:t>
          </a:r>
        </a:p>
      </xdr:txBody>
    </xdr:sp>
    <xdr:clientData/>
  </xdr:twoCellAnchor>
  <xdr:twoCellAnchor>
    <xdr:from>
      <xdr:col>5</xdr:col>
      <xdr:colOff>838200</xdr:colOff>
      <xdr:row>283</xdr:row>
      <xdr:rowOff>167640</xdr:rowOff>
    </xdr:from>
    <xdr:to>
      <xdr:col>6</xdr:col>
      <xdr:colOff>388620</xdr:colOff>
      <xdr:row>286</xdr:row>
      <xdr:rowOff>76200</xdr:rowOff>
    </xdr:to>
    <xdr:sp macro="" textlink="">
      <xdr:nvSpPr>
        <xdr:cNvPr id="47" name="Flowchart: Connector 46">
          <a:extLst>
            <a:ext uri="{FF2B5EF4-FFF2-40B4-BE49-F238E27FC236}">
              <a16:creationId xmlns:a16="http://schemas.microsoft.com/office/drawing/2014/main" id="{0E1699EF-0CC6-4739-922B-01D14B5C5C2F}"/>
            </a:ext>
          </a:extLst>
        </xdr:cNvPr>
        <xdr:cNvSpPr/>
      </xdr:nvSpPr>
      <xdr:spPr>
        <a:xfrm>
          <a:off x="6127376" y="4578275"/>
          <a:ext cx="518609" cy="446443"/>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t>4</a:t>
          </a:r>
        </a:p>
      </xdr:txBody>
    </xdr:sp>
    <xdr:clientData/>
  </xdr:twoCellAnchor>
  <xdr:twoCellAnchor>
    <xdr:from>
      <xdr:col>4</xdr:col>
      <xdr:colOff>175260</xdr:colOff>
      <xdr:row>283</xdr:row>
      <xdr:rowOff>160020</xdr:rowOff>
    </xdr:from>
    <xdr:to>
      <xdr:col>4</xdr:col>
      <xdr:colOff>632460</xdr:colOff>
      <xdr:row>286</xdr:row>
      <xdr:rowOff>68580</xdr:rowOff>
    </xdr:to>
    <xdr:sp macro="" textlink="">
      <xdr:nvSpPr>
        <xdr:cNvPr id="49" name="Flowchart: Connector 48">
          <a:extLst>
            <a:ext uri="{FF2B5EF4-FFF2-40B4-BE49-F238E27FC236}">
              <a16:creationId xmlns:a16="http://schemas.microsoft.com/office/drawing/2014/main" id="{6ABE4CC9-D46B-43DB-9A22-1CC129454FA4}"/>
            </a:ext>
          </a:extLst>
        </xdr:cNvPr>
        <xdr:cNvSpPr/>
      </xdr:nvSpPr>
      <xdr:spPr>
        <a:xfrm>
          <a:off x="4621754" y="4570655"/>
          <a:ext cx="457200" cy="446443"/>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t>3</a:t>
          </a:r>
        </a:p>
      </xdr:txBody>
    </xdr:sp>
    <xdr:clientData/>
  </xdr:twoCellAnchor>
  <xdr:twoCellAnchor>
    <xdr:from>
      <xdr:col>11</xdr:col>
      <xdr:colOff>373380</xdr:colOff>
      <xdr:row>283</xdr:row>
      <xdr:rowOff>160020</xdr:rowOff>
    </xdr:from>
    <xdr:to>
      <xdr:col>12</xdr:col>
      <xdr:colOff>114300</xdr:colOff>
      <xdr:row>286</xdr:row>
      <xdr:rowOff>68580</xdr:rowOff>
    </xdr:to>
    <xdr:sp macro="" textlink="">
      <xdr:nvSpPr>
        <xdr:cNvPr id="51" name="Flowchart: Connector 50">
          <a:extLst>
            <a:ext uri="{FF2B5EF4-FFF2-40B4-BE49-F238E27FC236}">
              <a16:creationId xmlns:a16="http://schemas.microsoft.com/office/drawing/2014/main" id="{B74606FD-4545-44E7-853F-4A2732D81FBA}"/>
            </a:ext>
          </a:extLst>
        </xdr:cNvPr>
        <xdr:cNvSpPr/>
      </xdr:nvSpPr>
      <xdr:spPr>
        <a:xfrm>
          <a:off x="10404886" y="4570655"/>
          <a:ext cx="458096" cy="446443"/>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t>7</a:t>
          </a:r>
        </a:p>
      </xdr:txBody>
    </xdr:sp>
    <xdr:clientData/>
  </xdr:twoCellAnchor>
  <xdr:twoCellAnchor>
    <xdr:from>
      <xdr:col>9</xdr:col>
      <xdr:colOff>571500</xdr:colOff>
      <xdr:row>288</xdr:row>
      <xdr:rowOff>99060</xdr:rowOff>
    </xdr:from>
    <xdr:to>
      <xdr:col>10</xdr:col>
      <xdr:colOff>419100</xdr:colOff>
      <xdr:row>291</xdr:row>
      <xdr:rowOff>7620</xdr:rowOff>
    </xdr:to>
    <xdr:sp macro="" textlink="">
      <xdr:nvSpPr>
        <xdr:cNvPr id="53" name="Flowchart: Connector 52">
          <a:extLst>
            <a:ext uri="{FF2B5EF4-FFF2-40B4-BE49-F238E27FC236}">
              <a16:creationId xmlns:a16="http://schemas.microsoft.com/office/drawing/2014/main" id="{E4B9FED0-57C5-4462-AD70-DBCB5BB72C1E}"/>
            </a:ext>
          </a:extLst>
        </xdr:cNvPr>
        <xdr:cNvSpPr/>
      </xdr:nvSpPr>
      <xdr:spPr>
        <a:xfrm>
          <a:off x="9383806" y="5406166"/>
          <a:ext cx="457200" cy="446442"/>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t>6</a:t>
          </a:r>
        </a:p>
      </xdr:txBody>
    </xdr:sp>
    <xdr:clientData/>
  </xdr:twoCellAnchor>
  <xdr:twoCellAnchor>
    <xdr:from>
      <xdr:col>7</xdr:col>
      <xdr:colOff>647700</xdr:colOff>
      <xdr:row>283</xdr:row>
      <xdr:rowOff>175260</xdr:rowOff>
    </xdr:from>
    <xdr:to>
      <xdr:col>8</xdr:col>
      <xdr:colOff>91440</xdr:colOff>
      <xdr:row>286</xdr:row>
      <xdr:rowOff>83820</xdr:rowOff>
    </xdr:to>
    <xdr:sp macro="" textlink="">
      <xdr:nvSpPr>
        <xdr:cNvPr id="54" name="Flowchart: Connector 53">
          <a:extLst>
            <a:ext uri="{FF2B5EF4-FFF2-40B4-BE49-F238E27FC236}">
              <a16:creationId xmlns:a16="http://schemas.microsoft.com/office/drawing/2014/main" id="{01EF79FC-1CC8-47CB-9F48-EF6EB9B5A19D}"/>
            </a:ext>
          </a:extLst>
        </xdr:cNvPr>
        <xdr:cNvSpPr/>
      </xdr:nvSpPr>
      <xdr:spPr>
        <a:xfrm>
          <a:off x="7792571" y="4585895"/>
          <a:ext cx="501575" cy="446443"/>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t>5</a:t>
          </a:r>
        </a:p>
      </xdr:txBody>
    </xdr:sp>
    <xdr:clientData/>
  </xdr:twoCellAnchor>
  <xdr:twoCellAnchor>
    <xdr:from>
      <xdr:col>15</xdr:col>
      <xdr:colOff>26894</xdr:colOff>
      <xdr:row>283</xdr:row>
      <xdr:rowOff>149709</xdr:rowOff>
    </xdr:from>
    <xdr:to>
      <xdr:col>16</xdr:col>
      <xdr:colOff>157330</xdr:colOff>
      <xdr:row>286</xdr:row>
      <xdr:rowOff>58269</xdr:rowOff>
    </xdr:to>
    <xdr:sp macro="" textlink="">
      <xdr:nvSpPr>
        <xdr:cNvPr id="55" name="Rectangle 54">
          <a:extLst>
            <a:ext uri="{FF2B5EF4-FFF2-40B4-BE49-F238E27FC236}">
              <a16:creationId xmlns:a16="http://schemas.microsoft.com/office/drawing/2014/main" id="{24EA4D69-4302-4D83-B069-CCA5C1D58C32}"/>
            </a:ext>
          </a:extLst>
        </xdr:cNvPr>
        <xdr:cNvSpPr/>
      </xdr:nvSpPr>
      <xdr:spPr>
        <a:xfrm>
          <a:off x="12819529" y="4560344"/>
          <a:ext cx="740036" cy="44644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t>FINISH</a:t>
          </a:r>
        </a:p>
      </xdr:txBody>
    </xdr:sp>
    <xdr:clientData/>
  </xdr:twoCellAnchor>
  <xdr:twoCellAnchor>
    <xdr:from>
      <xdr:col>1</xdr:col>
      <xdr:colOff>358140</xdr:colOff>
      <xdr:row>283</xdr:row>
      <xdr:rowOff>152400</xdr:rowOff>
    </xdr:from>
    <xdr:to>
      <xdr:col>2</xdr:col>
      <xdr:colOff>487680</xdr:colOff>
      <xdr:row>286</xdr:row>
      <xdr:rowOff>53340</xdr:rowOff>
    </xdr:to>
    <xdr:sp macro="" textlink="">
      <xdr:nvSpPr>
        <xdr:cNvPr id="56" name="Rectangle 55">
          <a:extLst>
            <a:ext uri="{FF2B5EF4-FFF2-40B4-BE49-F238E27FC236}">
              <a16:creationId xmlns:a16="http://schemas.microsoft.com/office/drawing/2014/main" id="{2C36E7E7-1551-4D5A-B670-0CC3677A9E5E}"/>
            </a:ext>
          </a:extLst>
        </xdr:cNvPr>
        <xdr:cNvSpPr/>
      </xdr:nvSpPr>
      <xdr:spPr>
        <a:xfrm>
          <a:off x="967740" y="4563035"/>
          <a:ext cx="739140" cy="43882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400"/>
            <a:t>START</a:t>
          </a:r>
        </a:p>
      </xdr:txBody>
    </xdr:sp>
    <xdr:clientData/>
  </xdr:twoCellAnchor>
  <xdr:twoCellAnchor>
    <xdr:from>
      <xdr:col>2</xdr:col>
      <xdr:colOff>487680</xdr:colOff>
      <xdr:row>285</xdr:row>
      <xdr:rowOff>7620</xdr:rowOff>
    </xdr:from>
    <xdr:to>
      <xdr:col>2</xdr:col>
      <xdr:colOff>777240</xdr:colOff>
      <xdr:row>285</xdr:row>
      <xdr:rowOff>11430</xdr:rowOff>
    </xdr:to>
    <xdr:cxnSp macro="">
      <xdr:nvCxnSpPr>
        <xdr:cNvPr id="57" name="Straight Arrow Connector 56">
          <a:extLst>
            <a:ext uri="{FF2B5EF4-FFF2-40B4-BE49-F238E27FC236}">
              <a16:creationId xmlns:a16="http://schemas.microsoft.com/office/drawing/2014/main" id="{8066C8A2-4A8D-433E-A29F-05AB7D3C8B60}"/>
            </a:ext>
          </a:extLst>
        </xdr:cNvPr>
        <xdr:cNvCxnSpPr>
          <a:stCxn id="56" idx="3"/>
          <a:endCxn id="46" idx="2"/>
        </xdr:cNvCxnSpPr>
      </xdr:nvCxnSpPr>
      <xdr:spPr>
        <a:xfrm flipV="1">
          <a:off x="1706880" y="4776844"/>
          <a:ext cx="289560" cy="38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601980</xdr:colOff>
      <xdr:row>285</xdr:row>
      <xdr:rowOff>7620</xdr:rowOff>
    </xdr:from>
    <xdr:to>
      <xdr:col>4</xdr:col>
      <xdr:colOff>175260</xdr:colOff>
      <xdr:row>285</xdr:row>
      <xdr:rowOff>22860</xdr:rowOff>
    </xdr:to>
    <xdr:cxnSp macro="">
      <xdr:nvCxnSpPr>
        <xdr:cNvPr id="58" name="Straight Arrow Connector 57">
          <a:extLst>
            <a:ext uri="{FF2B5EF4-FFF2-40B4-BE49-F238E27FC236}">
              <a16:creationId xmlns:a16="http://schemas.microsoft.com/office/drawing/2014/main" id="{8F19FC16-C683-46E3-8007-9DF1F681E1A2}"/>
            </a:ext>
          </a:extLst>
        </xdr:cNvPr>
        <xdr:cNvCxnSpPr>
          <a:stCxn id="45" idx="6"/>
          <a:endCxn id="49" idx="2"/>
        </xdr:cNvCxnSpPr>
      </xdr:nvCxnSpPr>
      <xdr:spPr>
        <a:xfrm>
          <a:off x="3676874" y="4776844"/>
          <a:ext cx="944880" cy="152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632460</xdr:colOff>
      <xdr:row>285</xdr:row>
      <xdr:rowOff>22860</xdr:rowOff>
    </xdr:from>
    <xdr:to>
      <xdr:col>5</xdr:col>
      <xdr:colOff>838200</xdr:colOff>
      <xdr:row>285</xdr:row>
      <xdr:rowOff>30480</xdr:rowOff>
    </xdr:to>
    <xdr:cxnSp macro="">
      <xdr:nvCxnSpPr>
        <xdr:cNvPr id="59" name="Straight Arrow Connector 58">
          <a:extLst>
            <a:ext uri="{FF2B5EF4-FFF2-40B4-BE49-F238E27FC236}">
              <a16:creationId xmlns:a16="http://schemas.microsoft.com/office/drawing/2014/main" id="{A6458CC2-BED5-468A-B48C-483ADCACF5F1}"/>
            </a:ext>
          </a:extLst>
        </xdr:cNvPr>
        <xdr:cNvCxnSpPr>
          <a:stCxn id="49" idx="6"/>
          <a:endCxn id="47" idx="2"/>
        </xdr:cNvCxnSpPr>
      </xdr:nvCxnSpPr>
      <xdr:spPr>
        <a:xfrm>
          <a:off x="5078954" y="4792084"/>
          <a:ext cx="1048422" cy="76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388620</xdr:colOff>
      <xdr:row>285</xdr:row>
      <xdr:rowOff>30480</xdr:rowOff>
    </xdr:from>
    <xdr:to>
      <xdr:col>7</xdr:col>
      <xdr:colOff>647700</xdr:colOff>
      <xdr:row>285</xdr:row>
      <xdr:rowOff>38100</xdr:rowOff>
    </xdr:to>
    <xdr:cxnSp macro="">
      <xdr:nvCxnSpPr>
        <xdr:cNvPr id="60" name="Straight Arrow Connector 59">
          <a:extLst>
            <a:ext uri="{FF2B5EF4-FFF2-40B4-BE49-F238E27FC236}">
              <a16:creationId xmlns:a16="http://schemas.microsoft.com/office/drawing/2014/main" id="{5DF49877-69EF-46F0-BF5A-08AEFBBFE515}"/>
            </a:ext>
          </a:extLst>
        </xdr:cNvPr>
        <xdr:cNvCxnSpPr>
          <a:stCxn id="47" idx="6"/>
          <a:endCxn id="54" idx="2"/>
        </xdr:cNvCxnSpPr>
      </xdr:nvCxnSpPr>
      <xdr:spPr>
        <a:xfrm>
          <a:off x="6645985" y="4799704"/>
          <a:ext cx="1146586" cy="76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419100</xdr:colOff>
      <xdr:row>286</xdr:row>
      <xdr:rowOff>1625</xdr:rowOff>
    </xdr:from>
    <xdr:to>
      <xdr:col>11</xdr:col>
      <xdr:colOff>440335</xdr:colOff>
      <xdr:row>289</xdr:row>
      <xdr:rowOff>144780</xdr:rowOff>
    </xdr:to>
    <xdr:cxnSp macro="">
      <xdr:nvCxnSpPr>
        <xdr:cNvPr id="61" name="Straight Arrow Connector 60">
          <a:extLst>
            <a:ext uri="{FF2B5EF4-FFF2-40B4-BE49-F238E27FC236}">
              <a16:creationId xmlns:a16="http://schemas.microsoft.com/office/drawing/2014/main" id="{9CB5987E-ABA4-456C-9260-562284732192}"/>
            </a:ext>
          </a:extLst>
        </xdr:cNvPr>
        <xdr:cNvCxnSpPr>
          <a:cxnSpLocks/>
          <a:stCxn id="53" idx="6"/>
          <a:endCxn id="51" idx="3"/>
        </xdr:cNvCxnSpPr>
      </xdr:nvCxnSpPr>
      <xdr:spPr>
        <a:xfrm flipV="1">
          <a:off x="9841006" y="4950143"/>
          <a:ext cx="630835" cy="6810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91440</xdr:colOff>
      <xdr:row>285</xdr:row>
      <xdr:rowOff>22860</xdr:rowOff>
    </xdr:from>
    <xdr:to>
      <xdr:col>11</xdr:col>
      <xdr:colOff>373380</xdr:colOff>
      <xdr:row>285</xdr:row>
      <xdr:rowOff>38100</xdr:rowOff>
    </xdr:to>
    <xdr:cxnSp macro="">
      <xdr:nvCxnSpPr>
        <xdr:cNvPr id="62" name="Straight Arrow Connector 61">
          <a:extLst>
            <a:ext uri="{FF2B5EF4-FFF2-40B4-BE49-F238E27FC236}">
              <a16:creationId xmlns:a16="http://schemas.microsoft.com/office/drawing/2014/main" id="{32FB1669-2F95-4105-82B9-4AE05E585AA7}"/>
            </a:ext>
          </a:extLst>
        </xdr:cNvPr>
        <xdr:cNvCxnSpPr>
          <a:stCxn id="54" idx="6"/>
          <a:endCxn id="51" idx="2"/>
        </xdr:cNvCxnSpPr>
      </xdr:nvCxnSpPr>
      <xdr:spPr>
        <a:xfrm flipV="1">
          <a:off x="8294146" y="4792084"/>
          <a:ext cx="2110740" cy="152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17789</xdr:colOff>
      <xdr:row>286</xdr:row>
      <xdr:rowOff>16865</xdr:rowOff>
    </xdr:from>
    <xdr:to>
      <xdr:col>9</xdr:col>
      <xdr:colOff>571500</xdr:colOff>
      <xdr:row>289</xdr:row>
      <xdr:rowOff>144780</xdr:rowOff>
    </xdr:to>
    <xdr:cxnSp macro="">
      <xdr:nvCxnSpPr>
        <xdr:cNvPr id="63" name="Straight Arrow Connector 62">
          <a:extLst>
            <a:ext uri="{FF2B5EF4-FFF2-40B4-BE49-F238E27FC236}">
              <a16:creationId xmlns:a16="http://schemas.microsoft.com/office/drawing/2014/main" id="{A658D16D-366A-4776-9D49-7BA1831351BB}"/>
            </a:ext>
          </a:extLst>
        </xdr:cNvPr>
        <xdr:cNvCxnSpPr>
          <a:stCxn id="54" idx="5"/>
          <a:endCxn id="53" idx="2"/>
        </xdr:cNvCxnSpPr>
      </xdr:nvCxnSpPr>
      <xdr:spPr>
        <a:xfrm>
          <a:off x="8220495" y="4965383"/>
          <a:ext cx="1163311" cy="6657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1012190</xdr:colOff>
      <xdr:row>283</xdr:row>
      <xdr:rowOff>138430</xdr:rowOff>
    </xdr:from>
    <xdr:to>
      <xdr:col>3</xdr:col>
      <xdr:colOff>379730</xdr:colOff>
      <xdr:row>283</xdr:row>
      <xdr:rowOff>151130</xdr:rowOff>
    </xdr:to>
    <xdr:cxnSp macro="">
      <xdr:nvCxnSpPr>
        <xdr:cNvPr id="65" name="Connector: Elbow 64">
          <a:extLst>
            <a:ext uri="{FF2B5EF4-FFF2-40B4-BE49-F238E27FC236}">
              <a16:creationId xmlns:a16="http://schemas.microsoft.com/office/drawing/2014/main" id="{D6D136A9-A7BD-4E2B-AFD7-2CF15BD32BD1}"/>
            </a:ext>
          </a:extLst>
        </xdr:cNvPr>
        <xdr:cNvCxnSpPr>
          <a:stCxn id="46" idx="0"/>
          <a:endCxn id="45" idx="0"/>
        </xdr:cNvCxnSpPr>
      </xdr:nvCxnSpPr>
      <xdr:spPr>
        <a:xfrm rot="5400000" flipH="1" flipV="1">
          <a:off x="2836657" y="3943798"/>
          <a:ext cx="12700" cy="1223234"/>
        </a:xfrm>
        <a:prstGeom prst="bentConnector3">
          <a:avLst>
            <a:gd name="adj1" fmla="val 282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1012190</xdr:colOff>
      <xdr:row>286</xdr:row>
      <xdr:rowOff>46990</xdr:rowOff>
    </xdr:from>
    <xdr:to>
      <xdr:col>3</xdr:col>
      <xdr:colOff>379730</xdr:colOff>
      <xdr:row>286</xdr:row>
      <xdr:rowOff>59690</xdr:rowOff>
    </xdr:to>
    <xdr:cxnSp macro="">
      <xdr:nvCxnSpPr>
        <xdr:cNvPr id="67" name="Connector: Elbow 66">
          <a:extLst>
            <a:ext uri="{FF2B5EF4-FFF2-40B4-BE49-F238E27FC236}">
              <a16:creationId xmlns:a16="http://schemas.microsoft.com/office/drawing/2014/main" id="{1DD39080-93F8-440E-B648-EC1256E71A04}"/>
            </a:ext>
          </a:extLst>
        </xdr:cNvPr>
        <xdr:cNvCxnSpPr>
          <a:stCxn id="46" idx="4"/>
          <a:endCxn id="45" idx="4"/>
        </xdr:cNvCxnSpPr>
      </xdr:nvCxnSpPr>
      <xdr:spPr>
        <a:xfrm rot="16200000" flipH="1">
          <a:off x="2836657" y="4390241"/>
          <a:ext cx="12700" cy="1223234"/>
        </a:xfrm>
        <a:prstGeom prst="bentConnector3">
          <a:avLst>
            <a:gd name="adj1" fmla="val 258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403860</xdr:colOff>
      <xdr:row>283</xdr:row>
      <xdr:rowOff>160020</xdr:rowOff>
    </xdr:from>
    <xdr:to>
      <xdr:col>7</xdr:col>
      <xdr:colOff>899160</xdr:colOff>
      <xdr:row>283</xdr:row>
      <xdr:rowOff>175260</xdr:rowOff>
    </xdr:to>
    <xdr:cxnSp macro="">
      <xdr:nvCxnSpPr>
        <xdr:cNvPr id="69" name="Connector: Elbow 68">
          <a:extLst>
            <a:ext uri="{FF2B5EF4-FFF2-40B4-BE49-F238E27FC236}">
              <a16:creationId xmlns:a16="http://schemas.microsoft.com/office/drawing/2014/main" id="{46ACC5A7-E4C7-4323-983A-18A62DD1CF74}"/>
            </a:ext>
          </a:extLst>
        </xdr:cNvPr>
        <xdr:cNvCxnSpPr>
          <a:stCxn id="49" idx="0"/>
          <a:endCxn id="54" idx="0"/>
        </xdr:cNvCxnSpPr>
      </xdr:nvCxnSpPr>
      <xdr:spPr>
        <a:xfrm rot="16200000" flipH="1">
          <a:off x="6439573" y="2981436"/>
          <a:ext cx="15240" cy="3193677"/>
        </a:xfrm>
        <a:prstGeom prst="bentConnector3">
          <a:avLst>
            <a:gd name="adj1" fmla="val -150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403860</xdr:colOff>
      <xdr:row>286</xdr:row>
      <xdr:rowOff>68580</xdr:rowOff>
    </xdr:from>
    <xdr:to>
      <xdr:col>7</xdr:col>
      <xdr:colOff>899160</xdr:colOff>
      <xdr:row>286</xdr:row>
      <xdr:rowOff>83820</xdr:rowOff>
    </xdr:to>
    <xdr:cxnSp macro="">
      <xdr:nvCxnSpPr>
        <xdr:cNvPr id="71" name="Connector: Elbow 70">
          <a:extLst>
            <a:ext uri="{FF2B5EF4-FFF2-40B4-BE49-F238E27FC236}">
              <a16:creationId xmlns:a16="http://schemas.microsoft.com/office/drawing/2014/main" id="{C4C92BA7-E0DF-48C2-907F-4D0DBDF01B41}"/>
            </a:ext>
          </a:extLst>
        </xdr:cNvPr>
        <xdr:cNvCxnSpPr>
          <a:stCxn id="49" idx="4"/>
          <a:endCxn id="54" idx="4"/>
        </xdr:cNvCxnSpPr>
      </xdr:nvCxnSpPr>
      <xdr:spPr>
        <a:xfrm rot="16200000" flipH="1">
          <a:off x="6439573" y="3427879"/>
          <a:ext cx="15240" cy="3193677"/>
        </a:xfrm>
        <a:prstGeom prst="bentConnector3">
          <a:avLst>
            <a:gd name="adj1" fmla="val 160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1287780</xdr:colOff>
      <xdr:row>280</xdr:row>
      <xdr:rowOff>15240</xdr:rowOff>
    </xdr:from>
    <xdr:to>
      <xdr:col>3</xdr:col>
      <xdr:colOff>0</xdr:colOff>
      <xdr:row>281</xdr:row>
      <xdr:rowOff>114300</xdr:rowOff>
    </xdr:to>
    <xdr:sp macro="" textlink="">
      <xdr:nvSpPr>
        <xdr:cNvPr id="72" name="TextBox 71">
          <a:extLst>
            <a:ext uri="{FF2B5EF4-FFF2-40B4-BE49-F238E27FC236}">
              <a16:creationId xmlns:a16="http://schemas.microsoft.com/office/drawing/2014/main" id="{9EBBBA31-BEF8-4B4D-B67D-631CFF20A1FA}"/>
            </a:ext>
          </a:extLst>
        </xdr:cNvPr>
        <xdr:cNvSpPr txBox="1"/>
      </xdr:nvSpPr>
      <xdr:spPr>
        <a:xfrm>
          <a:off x="2506980" y="3887993"/>
          <a:ext cx="567914" cy="2783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A(6)</a:t>
          </a:r>
        </a:p>
      </xdr:txBody>
    </xdr:sp>
    <xdr:clientData/>
  </xdr:twoCellAnchor>
  <xdr:twoCellAnchor>
    <xdr:from>
      <xdr:col>2</xdr:col>
      <xdr:colOff>1295400</xdr:colOff>
      <xdr:row>288</xdr:row>
      <xdr:rowOff>38100</xdr:rowOff>
    </xdr:from>
    <xdr:to>
      <xdr:col>3</xdr:col>
      <xdr:colOff>7620</xdr:colOff>
      <xdr:row>290</xdr:row>
      <xdr:rowOff>0</xdr:rowOff>
    </xdr:to>
    <xdr:sp macro="" textlink="">
      <xdr:nvSpPr>
        <xdr:cNvPr id="73" name="TextBox 72">
          <a:extLst>
            <a:ext uri="{FF2B5EF4-FFF2-40B4-BE49-F238E27FC236}">
              <a16:creationId xmlns:a16="http://schemas.microsoft.com/office/drawing/2014/main" id="{5282D01D-CC40-471D-A596-388036D5A262}"/>
            </a:ext>
          </a:extLst>
        </xdr:cNvPr>
        <xdr:cNvSpPr txBox="1"/>
      </xdr:nvSpPr>
      <xdr:spPr>
        <a:xfrm>
          <a:off x="2514600" y="5345206"/>
          <a:ext cx="567914" cy="32048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B(7)</a:t>
          </a:r>
        </a:p>
      </xdr:txBody>
    </xdr:sp>
    <xdr:clientData/>
  </xdr:twoCellAnchor>
  <xdr:twoCellAnchor>
    <xdr:from>
      <xdr:col>3</xdr:col>
      <xdr:colOff>784860</xdr:colOff>
      <xdr:row>283</xdr:row>
      <xdr:rowOff>45720</xdr:rowOff>
    </xdr:from>
    <xdr:to>
      <xdr:col>3</xdr:col>
      <xdr:colOff>1318260</xdr:colOff>
      <xdr:row>284</xdr:row>
      <xdr:rowOff>144780</xdr:rowOff>
    </xdr:to>
    <xdr:sp macro="" textlink="">
      <xdr:nvSpPr>
        <xdr:cNvPr id="74" name="TextBox 73">
          <a:extLst>
            <a:ext uri="{FF2B5EF4-FFF2-40B4-BE49-F238E27FC236}">
              <a16:creationId xmlns:a16="http://schemas.microsoft.com/office/drawing/2014/main" id="{DC8779B2-EC3A-4A6D-88A2-B1DC7A44597C}"/>
            </a:ext>
          </a:extLst>
        </xdr:cNvPr>
        <xdr:cNvSpPr txBox="1"/>
      </xdr:nvSpPr>
      <xdr:spPr>
        <a:xfrm>
          <a:off x="3859754" y="4456355"/>
          <a:ext cx="533400" cy="2783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C(4)</a:t>
          </a:r>
        </a:p>
      </xdr:txBody>
    </xdr:sp>
    <xdr:clientData/>
  </xdr:twoCellAnchor>
  <xdr:twoCellAnchor>
    <xdr:from>
      <xdr:col>5</xdr:col>
      <xdr:colOff>693420</xdr:colOff>
      <xdr:row>280</xdr:row>
      <xdr:rowOff>68580</xdr:rowOff>
    </xdr:from>
    <xdr:to>
      <xdr:col>6</xdr:col>
      <xdr:colOff>396240</xdr:colOff>
      <xdr:row>282</xdr:row>
      <xdr:rowOff>7620</xdr:rowOff>
    </xdr:to>
    <xdr:sp macro="" textlink="">
      <xdr:nvSpPr>
        <xdr:cNvPr id="75" name="TextBox 74">
          <a:extLst>
            <a:ext uri="{FF2B5EF4-FFF2-40B4-BE49-F238E27FC236}">
              <a16:creationId xmlns:a16="http://schemas.microsoft.com/office/drawing/2014/main" id="{273D336E-8174-41C8-BC60-871A8197183B}"/>
            </a:ext>
          </a:extLst>
        </xdr:cNvPr>
        <xdr:cNvSpPr txBox="1"/>
      </xdr:nvSpPr>
      <xdr:spPr>
        <a:xfrm>
          <a:off x="5982596" y="3941333"/>
          <a:ext cx="671009" cy="2976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D(12)</a:t>
          </a:r>
        </a:p>
      </xdr:txBody>
    </xdr:sp>
    <xdr:clientData/>
  </xdr:twoCellAnchor>
  <xdr:twoCellAnchor>
    <xdr:from>
      <xdr:col>4</xdr:col>
      <xdr:colOff>731520</xdr:colOff>
      <xdr:row>283</xdr:row>
      <xdr:rowOff>76200</xdr:rowOff>
    </xdr:from>
    <xdr:to>
      <xdr:col>5</xdr:col>
      <xdr:colOff>518160</xdr:colOff>
      <xdr:row>284</xdr:row>
      <xdr:rowOff>160020</xdr:rowOff>
    </xdr:to>
    <xdr:sp macro="" textlink="">
      <xdr:nvSpPr>
        <xdr:cNvPr id="76" name="TextBox 75">
          <a:extLst>
            <a:ext uri="{FF2B5EF4-FFF2-40B4-BE49-F238E27FC236}">
              <a16:creationId xmlns:a16="http://schemas.microsoft.com/office/drawing/2014/main" id="{B31B88F9-32A8-4E01-933B-C08122E547EA}"/>
            </a:ext>
          </a:extLst>
        </xdr:cNvPr>
        <xdr:cNvSpPr txBox="1"/>
      </xdr:nvSpPr>
      <xdr:spPr>
        <a:xfrm>
          <a:off x="5178014" y="4486835"/>
          <a:ext cx="629322" cy="26311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E(10)</a:t>
          </a:r>
        </a:p>
      </xdr:txBody>
    </xdr:sp>
    <xdr:clientData/>
  </xdr:twoCellAnchor>
  <xdr:twoCellAnchor>
    <xdr:from>
      <xdr:col>6</xdr:col>
      <xdr:colOff>601980</xdr:colOff>
      <xdr:row>283</xdr:row>
      <xdr:rowOff>60960</xdr:rowOff>
    </xdr:from>
    <xdr:to>
      <xdr:col>7</xdr:col>
      <xdr:colOff>297180</xdr:colOff>
      <xdr:row>284</xdr:row>
      <xdr:rowOff>160020</xdr:rowOff>
    </xdr:to>
    <xdr:sp macro="" textlink="">
      <xdr:nvSpPr>
        <xdr:cNvPr id="77" name="TextBox 76">
          <a:extLst>
            <a:ext uri="{FF2B5EF4-FFF2-40B4-BE49-F238E27FC236}">
              <a16:creationId xmlns:a16="http://schemas.microsoft.com/office/drawing/2014/main" id="{3FC76854-5B64-424E-B4FC-AB2DD5356657}"/>
            </a:ext>
          </a:extLst>
        </xdr:cNvPr>
        <xdr:cNvSpPr txBox="1"/>
      </xdr:nvSpPr>
      <xdr:spPr>
        <a:xfrm>
          <a:off x="6859345" y="4471595"/>
          <a:ext cx="582706" cy="2783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F(5)</a:t>
          </a:r>
        </a:p>
      </xdr:txBody>
    </xdr:sp>
    <xdr:clientData/>
  </xdr:twoCellAnchor>
  <xdr:twoCellAnchor>
    <xdr:from>
      <xdr:col>5</xdr:col>
      <xdr:colOff>694765</xdr:colOff>
      <xdr:row>288</xdr:row>
      <xdr:rowOff>25101</xdr:rowOff>
    </xdr:from>
    <xdr:to>
      <xdr:col>6</xdr:col>
      <xdr:colOff>420445</xdr:colOff>
      <xdr:row>289</xdr:row>
      <xdr:rowOff>173915</xdr:rowOff>
    </xdr:to>
    <xdr:sp macro="" textlink="">
      <xdr:nvSpPr>
        <xdr:cNvPr id="78" name="TextBox 77">
          <a:extLst>
            <a:ext uri="{FF2B5EF4-FFF2-40B4-BE49-F238E27FC236}">
              <a16:creationId xmlns:a16="http://schemas.microsoft.com/office/drawing/2014/main" id="{A7D2C54E-679A-4B54-A439-056E04DD72D4}"/>
            </a:ext>
          </a:extLst>
        </xdr:cNvPr>
        <xdr:cNvSpPr txBox="1"/>
      </xdr:nvSpPr>
      <xdr:spPr>
        <a:xfrm>
          <a:off x="5983941" y="5332207"/>
          <a:ext cx="693869" cy="3281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G(8)</a:t>
          </a:r>
        </a:p>
      </xdr:txBody>
    </xdr:sp>
    <xdr:clientData/>
  </xdr:twoCellAnchor>
  <xdr:twoCellAnchor>
    <xdr:from>
      <xdr:col>8</xdr:col>
      <xdr:colOff>205740</xdr:colOff>
      <xdr:row>288</xdr:row>
      <xdr:rowOff>68580</xdr:rowOff>
    </xdr:from>
    <xdr:to>
      <xdr:col>9</xdr:col>
      <xdr:colOff>99060</xdr:colOff>
      <xdr:row>290</xdr:row>
      <xdr:rowOff>0</xdr:rowOff>
    </xdr:to>
    <xdr:sp macro="" textlink="">
      <xdr:nvSpPr>
        <xdr:cNvPr id="79" name="TextBox 78">
          <a:extLst>
            <a:ext uri="{FF2B5EF4-FFF2-40B4-BE49-F238E27FC236}">
              <a16:creationId xmlns:a16="http://schemas.microsoft.com/office/drawing/2014/main" id="{E2DD262F-D865-43F5-BD68-9BCF83ABCB91}"/>
            </a:ext>
          </a:extLst>
        </xdr:cNvPr>
        <xdr:cNvSpPr txBox="1"/>
      </xdr:nvSpPr>
      <xdr:spPr>
        <a:xfrm>
          <a:off x="8408446" y="5375686"/>
          <a:ext cx="502920" cy="29000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H(6)</a:t>
          </a:r>
        </a:p>
      </xdr:txBody>
    </xdr:sp>
    <xdr:clientData/>
  </xdr:twoCellAnchor>
  <xdr:twoCellAnchor>
    <xdr:from>
      <xdr:col>9</xdr:col>
      <xdr:colOff>312420</xdr:colOff>
      <xdr:row>283</xdr:row>
      <xdr:rowOff>38100</xdr:rowOff>
    </xdr:from>
    <xdr:to>
      <xdr:col>10</xdr:col>
      <xdr:colOff>350520</xdr:colOff>
      <xdr:row>284</xdr:row>
      <xdr:rowOff>167640</xdr:rowOff>
    </xdr:to>
    <xdr:sp macro="" textlink="">
      <xdr:nvSpPr>
        <xdr:cNvPr id="80" name="TextBox 79">
          <a:extLst>
            <a:ext uri="{FF2B5EF4-FFF2-40B4-BE49-F238E27FC236}">
              <a16:creationId xmlns:a16="http://schemas.microsoft.com/office/drawing/2014/main" id="{5CC85526-B30B-4159-9CA1-7485E470178B}"/>
            </a:ext>
          </a:extLst>
        </xdr:cNvPr>
        <xdr:cNvSpPr txBox="1"/>
      </xdr:nvSpPr>
      <xdr:spPr>
        <a:xfrm>
          <a:off x="9124726" y="4448735"/>
          <a:ext cx="647700" cy="3088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I(7)</a:t>
          </a:r>
        </a:p>
      </xdr:txBody>
    </xdr:sp>
    <xdr:clientData/>
  </xdr:twoCellAnchor>
  <xdr:twoCellAnchor>
    <xdr:from>
      <xdr:col>11</xdr:col>
      <xdr:colOff>167640</xdr:colOff>
      <xdr:row>287</xdr:row>
      <xdr:rowOff>144780</xdr:rowOff>
    </xdr:from>
    <xdr:to>
      <xdr:col>11</xdr:col>
      <xdr:colOff>701040</xdr:colOff>
      <xdr:row>289</xdr:row>
      <xdr:rowOff>91440</xdr:rowOff>
    </xdr:to>
    <xdr:sp macro="" textlink="">
      <xdr:nvSpPr>
        <xdr:cNvPr id="88" name="TextBox 87">
          <a:extLst>
            <a:ext uri="{FF2B5EF4-FFF2-40B4-BE49-F238E27FC236}">
              <a16:creationId xmlns:a16="http://schemas.microsoft.com/office/drawing/2014/main" id="{5A2CC1F9-31F5-4408-AC6A-78A1AF553B3A}"/>
            </a:ext>
          </a:extLst>
        </xdr:cNvPr>
        <xdr:cNvSpPr txBox="1"/>
      </xdr:nvSpPr>
      <xdr:spPr>
        <a:xfrm>
          <a:off x="10199146" y="5272592"/>
          <a:ext cx="533400" cy="3052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J(3)</a:t>
          </a:r>
        </a:p>
      </xdr:txBody>
    </xdr:sp>
    <xdr:clientData/>
  </xdr:twoCellAnchor>
  <xdr:twoCellAnchor>
    <xdr:from>
      <xdr:col>12</xdr:col>
      <xdr:colOff>297180</xdr:colOff>
      <xdr:row>283</xdr:row>
      <xdr:rowOff>60960</xdr:rowOff>
    </xdr:from>
    <xdr:to>
      <xdr:col>13</xdr:col>
      <xdr:colOff>129540</xdr:colOff>
      <xdr:row>284</xdr:row>
      <xdr:rowOff>160020</xdr:rowOff>
    </xdr:to>
    <xdr:sp macro="" textlink="">
      <xdr:nvSpPr>
        <xdr:cNvPr id="89" name="TextBox 88">
          <a:extLst>
            <a:ext uri="{FF2B5EF4-FFF2-40B4-BE49-F238E27FC236}">
              <a16:creationId xmlns:a16="http://schemas.microsoft.com/office/drawing/2014/main" id="{E71452BB-3E10-4474-AD7C-FBB0ABB8FEC4}"/>
            </a:ext>
          </a:extLst>
        </xdr:cNvPr>
        <xdr:cNvSpPr txBox="1"/>
      </xdr:nvSpPr>
      <xdr:spPr>
        <a:xfrm>
          <a:off x="11045862" y="4471595"/>
          <a:ext cx="549537" cy="2783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t>K(3)</a:t>
          </a:r>
        </a:p>
      </xdr:txBody>
    </xdr:sp>
    <xdr:clientData/>
  </xdr:twoCellAnchor>
  <xdr:twoCellAnchor>
    <xdr:from>
      <xdr:col>13</xdr:col>
      <xdr:colOff>502023</xdr:colOff>
      <xdr:row>283</xdr:row>
      <xdr:rowOff>143435</xdr:rowOff>
    </xdr:from>
    <xdr:to>
      <xdr:col>14</xdr:col>
      <xdr:colOff>242047</xdr:colOff>
      <xdr:row>286</xdr:row>
      <xdr:rowOff>62752</xdr:rowOff>
    </xdr:to>
    <xdr:sp macro="" textlink="">
      <xdr:nvSpPr>
        <xdr:cNvPr id="90" name="Flowchart: Connector 89">
          <a:extLst>
            <a:ext uri="{FF2B5EF4-FFF2-40B4-BE49-F238E27FC236}">
              <a16:creationId xmlns:a16="http://schemas.microsoft.com/office/drawing/2014/main" id="{D0C4FA3D-CB77-4E1B-A7D5-1F79451408B8}"/>
            </a:ext>
          </a:extLst>
        </xdr:cNvPr>
        <xdr:cNvSpPr/>
      </xdr:nvSpPr>
      <xdr:spPr>
        <a:xfrm>
          <a:off x="11967882" y="4554070"/>
          <a:ext cx="457200" cy="457200"/>
        </a:xfrm>
        <a:prstGeom prst="flowChartConnector">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a:t>8</a:t>
          </a:r>
        </a:p>
      </xdr:txBody>
    </xdr:sp>
    <xdr:clientData/>
  </xdr:twoCellAnchor>
  <xdr:twoCellAnchor>
    <xdr:from>
      <xdr:col>12</xdr:col>
      <xdr:colOff>114300</xdr:colOff>
      <xdr:row>285</xdr:row>
      <xdr:rowOff>13446</xdr:rowOff>
    </xdr:from>
    <xdr:to>
      <xdr:col>13</xdr:col>
      <xdr:colOff>502023</xdr:colOff>
      <xdr:row>285</xdr:row>
      <xdr:rowOff>24653</xdr:rowOff>
    </xdr:to>
    <xdr:cxnSp macro="">
      <xdr:nvCxnSpPr>
        <xdr:cNvPr id="91" name="Straight Arrow Connector 90">
          <a:extLst>
            <a:ext uri="{FF2B5EF4-FFF2-40B4-BE49-F238E27FC236}">
              <a16:creationId xmlns:a16="http://schemas.microsoft.com/office/drawing/2014/main" id="{D65F5C7A-C7CF-4210-A190-34C20461D8CC}"/>
            </a:ext>
          </a:extLst>
        </xdr:cNvPr>
        <xdr:cNvCxnSpPr>
          <a:stCxn id="51" idx="6"/>
          <a:endCxn id="90" idx="2"/>
        </xdr:cNvCxnSpPr>
      </xdr:nvCxnSpPr>
      <xdr:spPr>
        <a:xfrm flipV="1">
          <a:off x="10862982" y="4782670"/>
          <a:ext cx="1104900" cy="112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242047</xdr:colOff>
      <xdr:row>285</xdr:row>
      <xdr:rowOff>13446</xdr:rowOff>
    </xdr:from>
    <xdr:to>
      <xdr:col>15</xdr:col>
      <xdr:colOff>26894</xdr:colOff>
      <xdr:row>285</xdr:row>
      <xdr:rowOff>14342</xdr:rowOff>
    </xdr:to>
    <xdr:cxnSp macro="">
      <xdr:nvCxnSpPr>
        <xdr:cNvPr id="92" name="Straight Arrow Connector 91">
          <a:extLst>
            <a:ext uri="{FF2B5EF4-FFF2-40B4-BE49-F238E27FC236}">
              <a16:creationId xmlns:a16="http://schemas.microsoft.com/office/drawing/2014/main" id="{7F5A5D2A-A0E9-4B42-A2A8-493882F59296}"/>
            </a:ext>
          </a:extLst>
        </xdr:cNvPr>
        <xdr:cNvCxnSpPr>
          <a:stCxn id="90" idx="6"/>
          <a:endCxn id="55" idx="1"/>
        </xdr:cNvCxnSpPr>
      </xdr:nvCxnSpPr>
      <xdr:spPr>
        <a:xfrm>
          <a:off x="12425082" y="4782670"/>
          <a:ext cx="394447" cy="89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92"/>
  <sheetViews>
    <sheetView tabSelected="1" topLeftCell="A253" zoomScale="85" zoomScaleNormal="85" workbookViewId="0">
      <selection activeCell="L296" sqref="L296"/>
    </sheetView>
  </sheetViews>
  <sheetFormatPr defaultRowHeight="14.4" x14ac:dyDescent="0.3"/>
  <cols>
    <col min="3" max="3" width="27.109375" bestFit="1" customWidth="1"/>
    <col min="4" max="4" width="20" bestFit="1" customWidth="1"/>
    <col min="5" max="5" width="12.21875" bestFit="1" customWidth="1"/>
    <col min="6" max="6" width="14.109375" bestFit="1" customWidth="1"/>
    <col min="7" max="7" width="12.88671875" bestFit="1" customWidth="1"/>
    <col min="8" max="8" width="15.44140625" bestFit="1" customWidth="1"/>
    <col min="12" max="14" width="10.44140625" customWidth="1"/>
  </cols>
  <sheetData>
    <row r="1" spans="1:7" ht="27" customHeight="1" thickBot="1" x14ac:dyDescent="0.35"/>
    <row r="2" spans="1:7" ht="29.4" thickBot="1" x14ac:dyDescent="0.35">
      <c r="B2" s="14" t="s">
        <v>0</v>
      </c>
      <c r="C2" s="14" t="s">
        <v>1</v>
      </c>
      <c r="D2" s="14" t="s">
        <v>2</v>
      </c>
      <c r="E2" s="79" t="s">
        <v>3</v>
      </c>
      <c r="F2" s="80"/>
      <c r="G2" s="81"/>
    </row>
    <row r="3" spans="1:7" ht="15" thickBot="1" x14ac:dyDescent="0.35">
      <c r="B3" s="15"/>
      <c r="C3" s="15"/>
      <c r="D3" s="15"/>
      <c r="E3" s="16" t="s">
        <v>31</v>
      </c>
      <c r="F3" s="16" t="s">
        <v>32</v>
      </c>
      <c r="G3" s="16" t="s">
        <v>33</v>
      </c>
    </row>
    <row r="4" spans="1:7" ht="15" thickBot="1" x14ac:dyDescent="0.35">
      <c r="B4" s="17" t="s">
        <v>4</v>
      </c>
      <c r="C4" s="18" t="s">
        <v>5</v>
      </c>
      <c r="D4" s="19" t="s">
        <v>6</v>
      </c>
      <c r="E4" s="19">
        <v>4</v>
      </c>
      <c r="F4" s="19">
        <v>6</v>
      </c>
      <c r="G4" s="19">
        <v>8</v>
      </c>
    </row>
    <row r="5" spans="1:7" ht="15" thickBot="1" x14ac:dyDescent="0.35">
      <c r="B5" s="17" t="s">
        <v>7</v>
      </c>
      <c r="C5" s="18" t="s">
        <v>8</v>
      </c>
      <c r="D5" s="19" t="s">
        <v>6</v>
      </c>
      <c r="E5" s="19">
        <v>6</v>
      </c>
      <c r="F5" s="19">
        <v>8</v>
      </c>
      <c r="G5" s="19">
        <v>16</v>
      </c>
    </row>
    <row r="6" spans="1:7" ht="15" thickBot="1" x14ac:dyDescent="0.35">
      <c r="B6" s="17" t="s">
        <v>9</v>
      </c>
      <c r="C6" s="18" t="s">
        <v>10</v>
      </c>
      <c r="D6" s="19" t="s">
        <v>11</v>
      </c>
      <c r="E6" s="19">
        <v>2</v>
      </c>
      <c r="F6" s="19">
        <v>4</v>
      </c>
      <c r="G6" s="19">
        <v>6</v>
      </c>
    </row>
    <row r="7" spans="1:7" ht="15" thickBot="1" x14ac:dyDescent="0.35">
      <c r="B7" s="17" t="s">
        <v>12</v>
      </c>
      <c r="C7" s="18" t="s">
        <v>13</v>
      </c>
      <c r="D7" s="19" t="s">
        <v>9</v>
      </c>
      <c r="E7" s="19">
        <v>8</v>
      </c>
      <c r="F7" s="19">
        <v>10</v>
      </c>
      <c r="G7" s="19">
        <v>24</v>
      </c>
    </row>
    <row r="8" spans="1:7" ht="15" thickBot="1" x14ac:dyDescent="0.35">
      <c r="B8" s="17" t="s">
        <v>14</v>
      </c>
      <c r="C8" s="18" t="s">
        <v>15</v>
      </c>
      <c r="D8" s="19" t="s">
        <v>9</v>
      </c>
      <c r="E8" s="19">
        <v>7</v>
      </c>
      <c r="F8" s="19">
        <v>10</v>
      </c>
      <c r="G8" s="19">
        <v>13</v>
      </c>
    </row>
    <row r="9" spans="1:7" ht="15" thickBot="1" x14ac:dyDescent="0.35">
      <c r="B9" s="17" t="s">
        <v>16</v>
      </c>
      <c r="C9" s="18" t="s">
        <v>17</v>
      </c>
      <c r="D9" s="19" t="s">
        <v>14</v>
      </c>
      <c r="E9" s="19">
        <v>4</v>
      </c>
      <c r="F9" s="19">
        <v>6</v>
      </c>
      <c r="G9" s="19">
        <v>8</v>
      </c>
    </row>
    <row r="10" spans="1:7" ht="15" thickBot="1" x14ac:dyDescent="0.35">
      <c r="B10" s="17" t="s">
        <v>18</v>
      </c>
      <c r="C10" s="18" t="s">
        <v>19</v>
      </c>
      <c r="D10" s="19" t="s">
        <v>9</v>
      </c>
      <c r="E10" s="19">
        <v>4</v>
      </c>
      <c r="F10" s="19">
        <v>6</v>
      </c>
      <c r="G10" s="19">
        <v>20</v>
      </c>
    </row>
    <row r="11" spans="1:7" ht="15" thickBot="1" x14ac:dyDescent="0.35">
      <c r="B11" s="17" t="s">
        <v>20</v>
      </c>
      <c r="C11" s="18" t="s">
        <v>21</v>
      </c>
      <c r="D11" s="19" t="s">
        <v>22</v>
      </c>
      <c r="E11" s="19">
        <v>4</v>
      </c>
      <c r="F11" s="19">
        <v>6</v>
      </c>
      <c r="G11" s="19">
        <v>8</v>
      </c>
    </row>
    <row r="12" spans="1:7" ht="15" thickBot="1" x14ac:dyDescent="0.35">
      <c r="B12" s="17" t="s">
        <v>23</v>
      </c>
      <c r="C12" s="18" t="s">
        <v>24</v>
      </c>
      <c r="D12" s="19" t="s">
        <v>25</v>
      </c>
      <c r="E12" s="19">
        <v>4</v>
      </c>
      <c r="F12" s="19">
        <v>6</v>
      </c>
      <c r="G12" s="19">
        <v>14</v>
      </c>
    </row>
    <row r="13" spans="1:7" ht="15" thickBot="1" x14ac:dyDescent="0.35">
      <c r="B13" s="17" t="s">
        <v>26</v>
      </c>
      <c r="C13" s="18" t="s">
        <v>27</v>
      </c>
      <c r="D13" s="19" t="s">
        <v>20</v>
      </c>
      <c r="E13" s="19">
        <v>3</v>
      </c>
      <c r="F13" s="19">
        <v>4</v>
      </c>
      <c r="G13" s="19">
        <v>5</v>
      </c>
    </row>
    <row r="14" spans="1:7" ht="15" thickBot="1" x14ac:dyDescent="0.35">
      <c r="B14" s="17" t="s">
        <v>28</v>
      </c>
      <c r="C14" s="18" t="s">
        <v>29</v>
      </c>
      <c r="D14" s="19" t="s">
        <v>30</v>
      </c>
      <c r="E14" s="19">
        <v>2</v>
      </c>
      <c r="F14" s="19">
        <v>4</v>
      </c>
      <c r="G14" s="19">
        <v>6</v>
      </c>
    </row>
    <row r="16" spans="1:7" x14ac:dyDescent="0.3">
      <c r="A16" s="34" t="s">
        <v>34</v>
      </c>
      <c r="B16" s="73" t="s">
        <v>35</v>
      </c>
      <c r="C16" s="74"/>
      <c r="D16" s="74"/>
      <c r="E16" s="74"/>
      <c r="F16" s="74"/>
      <c r="G16" s="74"/>
    </row>
    <row r="17" spans="1:17" x14ac:dyDescent="0.3">
      <c r="A17" s="34"/>
      <c r="B17" s="74"/>
      <c r="C17" s="74"/>
      <c r="D17" s="74"/>
      <c r="E17" s="74"/>
      <c r="F17" s="74"/>
      <c r="G17" s="74"/>
    </row>
    <row r="18" spans="1:17" x14ac:dyDescent="0.3">
      <c r="A18" s="34"/>
      <c r="B18" s="74"/>
      <c r="C18" s="74"/>
      <c r="D18" s="74"/>
      <c r="E18" s="74"/>
      <c r="F18" s="74"/>
      <c r="G18" s="74"/>
    </row>
    <row r="19" spans="1:17" x14ac:dyDescent="0.3">
      <c r="B19" s="56"/>
      <c r="C19" s="56"/>
      <c r="D19" s="56"/>
      <c r="E19" s="56"/>
      <c r="F19" s="56"/>
      <c r="G19" s="56"/>
      <c r="H19" s="56"/>
      <c r="I19" s="56"/>
      <c r="J19" s="56"/>
      <c r="K19" s="56"/>
      <c r="L19" s="56"/>
      <c r="M19" s="56"/>
      <c r="N19" s="56"/>
      <c r="O19" s="56"/>
      <c r="P19" s="56"/>
      <c r="Q19" s="56"/>
    </row>
    <row r="20" spans="1:17" x14ac:dyDescent="0.3">
      <c r="B20" s="56"/>
      <c r="C20" s="56"/>
      <c r="D20" s="56"/>
      <c r="E20" s="56"/>
      <c r="F20" s="56"/>
      <c r="G20" s="56"/>
      <c r="H20" s="56"/>
      <c r="I20" s="56"/>
      <c r="J20" s="56"/>
      <c r="K20" s="56"/>
      <c r="L20" s="56"/>
      <c r="M20" s="56"/>
      <c r="N20" s="56"/>
      <c r="O20" s="56"/>
      <c r="P20" s="56"/>
      <c r="Q20" s="56"/>
    </row>
    <row r="21" spans="1:17" x14ac:dyDescent="0.3">
      <c r="B21" s="56"/>
      <c r="C21" s="56"/>
      <c r="D21" s="56"/>
      <c r="E21" s="56"/>
      <c r="F21" s="56"/>
      <c r="G21" s="56"/>
      <c r="H21" s="56"/>
      <c r="I21" s="56"/>
      <c r="J21" s="56"/>
      <c r="K21" s="56"/>
      <c r="L21" s="56"/>
      <c r="M21" s="56"/>
      <c r="N21" s="56"/>
      <c r="O21" s="56"/>
      <c r="P21" s="56"/>
      <c r="Q21" s="56"/>
    </row>
    <row r="22" spans="1:17" x14ac:dyDescent="0.3">
      <c r="B22" s="56"/>
      <c r="C22" s="56"/>
      <c r="D22" s="56"/>
      <c r="E22" s="56"/>
      <c r="F22" s="56"/>
      <c r="G22" s="56"/>
      <c r="H22" s="56"/>
      <c r="I22" s="56"/>
      <c r="J22" s="56"/>
      <c r="K22" s="56"/>
      <c r="L22" s="56"/>
      <c r="M22" s="56"/>
      <c r="N22" s="56"/>
      <c r="O22" s="56"/>
      <c r="P22" s="56"/>
      <c r="Q22" s="56"/>
    </row>
    <row r="23" spans="1:17" x14ac:dyDescent="0.3">
      <c r="B23" s="56"/>
      <c r="C23" s="56"/>
      <c r="D23" s="56"/>
      <c r="E23" s="56"/>
      <c r="F23" s="56"/>
      <c r="G23" s="56"/>
      <c r="H23" s="56"/>
      <c r="I23" s="56"/>
      <c r="J23" s="56"/>
      <c r="K23" s="56"/>
      <c r="L23" s="56"/>
      <c r="M23" s="56"/>
      <c r="N23" s="56"/>
      <c r="O23" s="56"/>
      <c r="P23" s="56"/>
      <c r="Q23" s="56"/>
    </row>
    <row r="24" spans="1:17" x14ac:dyDescent="0.3">
      <c r="B24" s="56"/>
      <c r="C24" s="56"/>
      <c r="D24" s="56"/>
      <c r="E24" s="56"/>
      <c r="F24" s="56"/>
      <c r="G24" s="56"/>
      <c r="H24" s="56"/>
      <c r="I24" s="56"/>
      <c r="J24" s="56"/>
      <c r="K24" s="56"/>
      <c r="L24" s="56"/>
      <c r="M24" s="56"/>
      <c r="N24" s="56"/>
      <c r="O24" s="56"/>
      <c r="P24" s="56"/>
      <c r="Q24" s="56"/>
    </row>
    <row r="25" spans="1:17" x14ac:dyDescent="0.3">
      <c r="B25" s="56"/>
      <c r="C25" s="56"/>
      <c r="D25" s="56"/>
      <c r="E25" s="56"/>
      <c r="F25" s="56"/>
      <c r="G25" s="56"/>
      <c r="H25" s="56"/>
      <c r="I25" s="56"/>
      <c r="J25" s="56"/>
      <c r="K25" s="56"/>
      <c r="L25" s="56"/>
      <c r="M25" s="56"/>
      <c r="N25" s="56"/>
      <c r="O25" s="56"/>
      <c r="P25" s="56"/>
      <c r="Q25" s="56"/>
    </row>
    <row r="26" spans="1:17" x14ac:dyDescent="0.3">
      <c r="B26" s="56"/>
      <c r="C26" s="56"/>
      <c r="D26" s="56"/>
      <c r="E26" s="56"/>
      <c r="F26" s="56"/>
      <c r="G26" s="56"/>
      <c r="H26" s="56"/>
      <c r="I26" s="56"/>
      <c r="J26" s="56"/>
      <c r="K26" s="56"/>
      <c r="L26" s="56"/>
      <c r="M26" s="56"/>
      <c r="N26" s="56"/>
      <c r="O26" s="56"/>
      <c r="P26" s="56"/>
      <c r="Q26" s="56"/>
    </row>
    <row r="27" spans="1:17" x14ac:dyDescent="0.3">
      <c r="B27" s="56"/>
      <c r="C27" s="56"/>
      <c r="D27" s="56"/>
      <c r="E27" s="56"/>
      <c r="F27" s="56"/>
      <c r="G27" s="56"/>
      <c r="H27" s="56"/>
      <c r="I27" s="56"/>
      <c r="J27" s="56"/>
      <c r="K27" s="56"/>
      <c r="L27" s="56"/>
      <c r="M27" s="56"/>
      <c r="N27" s="56"/>
      <c r="O27" s="56"/>
      <c r="P27" s="56"/>
      <c r="Q27" s="56"/>
    </row>
    <row r="28" spans="1:17" x14ac:dyDescent="0.3">
      <c r="B28" s="56"/>
      <c r="C28" s="56"/>
      <c r="D28" s="56"/>
      <c r="E28" s="56"/>
      <c r="F28" s="56"/>
      <c r="G28" s="56"/>
      <c r="H28" s="56"/>
      <c r="I28" s="56"/>
      <c r="J28" s="56"/>
      <c r="K28" s="56"/>
      <c r="L28" s="56"/>
      <c r="M28" s="56"/>
      <c r="N28" s="56"/>
      <c r="O28" s="56"/>
      <c r="P28" s="56"/>
      <c r="Q28" s="56"/>
    </row>
    <row r="29" spans="1:17" x14ac:dyDescent="0.3">
      <c r="B29" s="56"/>
      <c r="C29" s="56"/>
      <c r="D29" s="56"/>
      <c r="E29" s="56"/>
      <c r="F29" s="56"/>
      <c r="G29" s="56"/>
      <c r="H29" s="56"/>
      <c r="I29" s="56"/>
      <c r="J29" s="56"/>
      <c r="K29" s="56"/>
      <c r="L29" s="56"/>
      <c r="M29" s="56"/>
      <c r="N29" s="56"/>
      <c r="O29" s="56"/>
      <c r="P29" s="56"/>
      <c r="Q29" s="56"/>
    </row>
    <row r="30" spans="1:17" x14ac:dyDescent="0.3">
      <c r="B30" s="56"/>
      <c r="C30" s="56"/>
      <c r="D30" s="56"/>
      <c r="E30" s="56"/>
      <c r="F30" s="56"/>
      <c r="G30" s="56"/>
      <c r="H30" s="56"/>
      <c r="I30" s="56"/>
      <c r="J30" s="56"/>
      <c r="K30" s="56"/>
      <c r="L30" s="56"/>
      <c r="M30" s="56"/>
      <c r="N30" s="56"/>
      <c r="O30" s="56"/>
      <c r="P30" s="56"/>
      <c r="Q30" s="56"/>
    </row>
    <row r="31" spans="1:17" x14ac:dyDescent="0.3">
      <c r="B31" s="56"/>
      <c r="C31" s="56"/>
      <c r="D31" s="56"/>
      <c r="E31" s="56"/>
      <c r="F31" s="56"/>
      <c r="G31" s="56"/>
      <c r="H31" s="56"/>
      <c r="I31" s="56"/>
      <c r="J31" s="56"/>
      <c r="K31" s="56"/>
      <c r="L31" s="56"/>
      <c r="M31" s="56"/>
      <c r="N31" s="56"/>
      <c r="O31" s="56"/>
      <c r="P31" s="56"/>
      <c r="Q31" s="56"/>
    </row>
    <row r="33" spans="1:10" x14ac:dyDescent="0.3">
      <c r="A33" s="34" t="s">
        <v>36</v>
      </c>
      <c r="B33" s="88" t="s">
        <v>38</v>
      </c>
      <c r="C33" s="64"/>
      <c r="D33" s="64"/>
      <c r="E33" s="64"/>
      <c r="F33" s="64"/>
      <c r="G33" s="64"/>
    </row>
    <row r="34" spans="1:10" x14ac:dyDescent="0.3">
      <c r="B34" s="64"/>
      <c r="C34" s="64"/>
      <c r="D34" s="64"/>
      <c r="E34" s="64"/>
      <c r="F34" s="64"/>
      <c r="G34" s="64"/>
    </row>
    <row r="35" spans="1:10" x14ac:dyDescent="0.3">
      <c r="B35" s="64"/>
      <c r="C35" s="64"/>
      <c r="D35" s="64"/>
      <c r="E35" s="64"/>
      <c r="F35" s="64"/>
      <c r="G35" s="64"/>
    </row>
    <row r="36" spans="1:10" x14ac:dyDescent="0.3">
      <c r="B36" s="2"/>
      <c r="C36" s="2"/>
      <c r="D36" s="2"/>
      <c r="E36" s="2"/>
      <c r="F36" s="2"/>
      <c r="G36" s="2"/>
    </row>
    <row r="37" spans="1:10" ht="28.2" customHeight="1" x14ac:dyDescent="0.3">
      <c r="B37" s="6" t="s">
        <v>0</v>
      </c>
      <c r="C37" s="6" t="s">
        <v>1</v>
      </c>
      <c r="D37" s="6" t="s">
        <v>2</v>
      </c>
      <c r="E37" s="65" t="s">
        <v>3</v>
      </c>
      <c r="F37" s="65"/>
      <c r="G37" s="65"/>
      <c r="H37" s="59" t="s">
        <v>55</v>
      </c>
    </row>
    <row r="38" spans="1:10" x14ac:dyDescent="0.3">
      <c r="B38" s="6"/>
      <c r="C38" s="6"/>
      <c r="D38" s="6"/>
      <c r="E38" s="7" t="s">
        <v>31</v>
      </c>
      <c r="F38" s="7" t="s">
        <v>32</v>
      </c>
      <c r="G38" s="7" t="s">
        <v>33</v>
      </c>
      <c r="H38" s="60"/>
    </row>
    <row r="39" spans="1:10" x14ac:dyDescent="0.3">
      <c r="B39" s="8" t="s">
        <v>4</v>
      </c>
      <c r="C39" s="9" t="s">
        <v>5</v>
      </c>
      <c r="D39" s="8" t="s">
        <v>6</v>
      </c>
      <c r="E39" s="8">
        <v>4</v>
      </c>
      <c r="F39" s="8">
        <v>6</v>
      </c>
      <c r="G39" s="8">
        <v>8</v>
      </c>
      <c r="H39" s="35">
        <f>(E39+4*F39+G39)/6</f>
        <v>6</v>
      </c>
    </row>
    <row r="40" spans="1:10" x14ac:dyDescent="0.3">
      <c r="B40" s="8" t="s">
        <v>7</v>
      </c>
      <c r="C40" s="9" t="s">
        <v>8</v>
      </c>
      <c r="D40" s="8" t="s">
        <v>6</v>
      </c>
      <c r="E40" s="8">
        <v>6</v>
      </c>
      <c r="F40" s="8">
        <v>8</v>
      </c>
      <c r="G40" s="8">
        <v>16</v>
      </c>
      <c r="H40" s="35">
        <f t="shared" ref="H40:H49" si="0">(E40+4*F40+G40)/6</f>
        <v>9</v>
      </c>
    </row>
    <row r="41" spans="1:10" x14ac:dyDescent="0.3">
      <c r="B41" s="8" t="s">
        <v>9</v>
      </c>
      <c r="C41" s="9" t="s">
        <v>10</v>
      </c>
      <c r="D41" s="8" t="s">
        <v>11</v>
      </c>
      <c r="E41" s="8">
        <v>2</v>
      </c>
      <c r="F41" s="8">
        <v>4</v>
      </c>
      <c r="G41" s="8">
        <v>6</v>
      </c>
      <c r="H41" s="35">
        <f t="shared" si="0"/>
        <v>4</v>
      </c>
    </row>
    <row r="42" spans="1:10" x14ac:dyDescent="0.3">
      <c r="B42" s="8" t="s">
        <v>12</v>
      </c>
      <c r="C42" s="9" t="s">
        <v>13</v>
      </c>
      <c r="D42" s="8" t="s">
        <v>9</v>
      </c>
      <c r="E42" s="8">
        <v>8</v>
      </c>
      <c r="F42" s="8">
        <v>10</v>
      </c>
      <c r="G42" s="8">
        <v>24</v>
      </c>
      <c r="H42" s="35">
        <f t="shared" si="0"/>
        <v>12</v>
      </c>
    </row>
    <row r="43" spans="1:10" x14ac:dyDescent="0.3">
      <c r="B43" s="8" t="s">
        <v>14</v>
      </c>
      <c r="C43" s="9" t="s">
        <v>15</v>
      </c>
      <c r="D43" s="8" t="s">
        <v>9</v>
      </c>
      <c r="E43" s="8">
        <v>7</v>
      </c>
      <c r="F43" s="8">
        <v>10</v>
      </c>
      <c r="G43" s="8">
        <v>13</v>
      </c>
      <c r="H43" s="35">
        <f t="shared" si="0"/>
        <v>10</v>
      </c>
    </row>
    <row r="44" spans="1:10" x14ac:dyDescent="0.3">
      <c r="B44" s="8" t="s">
        <v>16</v>
      </c>
      <c r="C44" s="9" t="s">
        <v>17</v>
      </c>
      <c r="D44" s="8" t="s">
        <v>14</v>
      </c>
      <c r="E44" s="8">
        <v>4</v>
      </c>
      <c r="F44" s="8">
        <v>6</v>
      </c>
      <c r="G44" s="8">
        <v>8</v>
      </c>
      <c r="H44" s="35">
        <f t="shared" si="0"/>
        <v>6</v>
      </c>
    </row>
    <row r="45" spans="1:10" x14ac:dyDescent="0.3">
      <c r="B45" s="8" t="s">
        <v>18</v>
      </c>
      <c r="C45" s="9" t="s">
        <v>19</v>
      </c>
      <c r="D45" s="8" t="s">
        <v>9</v>
      </c>
      <c r="E45" s="8">
        <v>4</v>
      </c>
      <c r="F45" s="8">
        <v>6</v>
      </c>
      <c r="G45" s="8">
        <v>20</v>
      </c>
      <c r="H45" s="35">
        <f t="shared" si="0"/>
        <v>8</v>
      </c>
      <c r="J45" s="3"/>
    </row>
    <row r="46" spans="1:10" x14ac:dyDescent="0.3">
      <c r="B46" s="8" t="s">
        <v>20</v>
      </c>
      <c r="C46" s="9" t="s">
        <v>21</v>
      </c>
      <c r="D46" s="8" t="s">
        <v>22</v>
      </c>
      <c r="E46" s="8">
        <v>4</v>
      </c>
      <c r="F46" s="8">
        <v>6</v>
      </c>
      <c r="G46" s="8">
        <v>8</v>
      </c>
      <c r="H46" s="35">
        <f t="shared" si="0"/>
        <v>6</v>
      </c>
    </row>
    <row r="47" spans="1:10" x14ac:dyDescent="0.3">
      <c r="B47" s="8" t="s">
        <v>23</v>
      </c>
      <c r="C47" s="9" t="s">
        <v>24</v>
      </c>
      <c r="D47" s="8" t="s">
        <v>25</v>
      </c>
      <c r="E47" s="8">
        <v>4</v>
      </c>
      <c r="F47" s="8">
        <v>6</v>
      </c>
      <c r="G47" s="8">
        <v>14</v>
      </c>
      <c r="H47" s="35">
        <f t="shared" si="0"/>
        <v>7</v>
      </c>
    </row>
    <row r="48" spans="1:10" x14ac:dyDescent="0.3">
      <c r="B48" s="8" t="s">
        <v>26</v>
      </c>
      <c r="C48" s="9" t="s">
        <v>27</v>
      </c>
      <c r="D48" s="8" t="s">
        <v>20</v>
      </c>
      <c r="E48" s="8">
        <v>3</v>
      </c>
      <c r="F48" s="8">
        <v>4</v>
      </c>
      <c r="G48" s="8">
        <v>5</v>
      </c>
      <c r="H48" s="35">
        <f t="shared" si="0"/>
        <v>4</v>
      </c>
    </row>
    <row r="49" spans="1:8" x14ac:dyDescent="0.3">
      <c r="B49" s="8" t="s">
        <v>28</v>
      </c>
      <c r="C49" s="9" t="s">
        <v>29</v>
      </c>
      <c r="D49" s="8" t="s">
        <v>30</v>
      </c>
      <c r="E49" s="8">
        <v>2</v>
      </c>
      <c r="F49" s="8">
        <v>4</v>
      </c>
      <c r="G49" s="8">
        <v>6</v>
      </c>
      <c r="H49" s="35">
        <f t="shared" si="0"/>
        <v>4</v>
      </c>
    </row>
    <row r="51" spans="1:8" ht="14.4" customHeight="1" x14ac:dyDescent="0.3">
      <c r="A51" s="34" t="s">
        <v>37</v>
      </c>
      <c r="B51" s="64" t="s">
        <v>39</v>
      </c>
      <c r="C51" s="64"/>
      <c r="D51" s="64"/>
      <c r="E51" s="64"/>
      <c r="F51" s="13"/>
      <c r="G51" s="13"/>
    </row>
    <row r="52" spans="1:8" x14ac:dyDescent="0.3">
      <c r="B52" s="64"/>
      <c r="C52" s="64"/>
      <c r="D52" s="64"/>
      <c r="E52" s="64"/>
      <c r="F52" s="13"/>
      <c r="G52" s="13"/>
    </row>
    <row r="53" spans="1:8" x14ac:dyDescent="0.3">
      <c r="B53" s="64"/>
      <c r="C53" s="64"/>
      <c r="D53" s="64"/>
      <c r="E53" s="64"/>
      <c r="F53" s="13"/>
      <c r="G53" s="13"/>
    </row>
    <row r="55" spans="1:8" ht="28.8" x14ac:dyDescent="0.3">
      <c r="B55" s="6" t="s">
        <v>0</v>
      </c>
      <c r="C55" s="6" t="s">
        <v>1</v>
      </c>
      <c r="D55" s="6" t="s">
        <v>2</v>
      </c>
      <c r="E55" s="65" t="s">
        <v>3</v>
      </c>
      <c r="F55" s="65"/>
      <c r="G55" s="65"/>
      <c r="H55" s="71" t="s">
        <v>40</v>
      </c>
    </row>
    <row r="56" spans="1:8" x14ac:dyDescent="0.3">
      <c r="B56" s="6"/>
      <c r="C56" s="6"/>
      <c r="D56" s="6"/>
      <c r="E56" s="7" t="s">
        <v>31</v>
      </c>
      <c r="F56" s="7" t="s">
        <v>32</v>
      </c>
      <c r="G56" s="7" t="s">
        <v>33</v>
      </c>
      <c r="H56" s="72"/>
    </row>
    <row r="57" spans="1:8" x14ac:dyDescent="0.3">
      <c r="B57" s="8" t="s">
        <v>4</v>
      </c>
      <c r="C57" s="9" t="s">
        <v>5</v>
      </c>
      <c r="D57" s="8" t="s">
        <v>6</v>
      </c>
      <c r="E57" s="8">
        <v>4</v>
      </c>
      <c r="F57" s="8">
        <v>6</v>
      </c>
      <c r="G57" s="8">
        <v>8</v>
      </c>
      <c r="H57" s="36">
        <f>((G57-E57)/6)^2</f>
        <v>0.44444444444444442</v>
      </c>
    </row>
    <row r="58" spans="1:8" x14ac:dyDescent="0.3">
      <c r="B58" s="8" t="s">
        <v>7</v>
      </c>
      <c r="C58" s="9" t="s">
        <v>8</v>
      </c>
      <c r="D58" s="8" t="s">
        <v>6</v>
      </c>
      <c r="E58" s="8">
        <v>6</v>
      </c>
      <c r="F58" s="8">
        <v>8</v>
      </c>
      <c r="G58" s="8">
        <v>16</v>
      </c>
      <c r="H58" s="36">
        <f t="shared" ref="H58:H67" si="1">((G58-E58)/6)^2</f>
        <v>2.7777777777777781</v>
      </c>
    </row>
    <row r="59" spans="1:8" x14ac:dyDescent="0.3">
      <c r="B59" s="8" t="s">
        <v>9</v>
      </c>
      <c r="C59" s="9" t="s">
        <v>10</v>
      </c>
      <c r="D59" s="8" t="s">
        <v>11</v>
      </c>
      <c r="E59" s="8">
        <v>2</v>
      </c>
      <c r="F59" s="8">
        <v>4</v>
      </c>
      <c r="G59" s="8">
        <v>6</v>
      </c>
      <c r="H59" s="36">
        <f t="shared" si="1"/>
        <v>0.44444444444444442</v>
      </c>
    </row>
    <row r="60" spans="1:8" x14ac:dyDescent="0.3">
      <c r="B60" s="8" t="s">
        <v>12</v>
      </c>
      <c r="C60" s="9" t="s">
        <v>13</v>
      </c>
      <c r="D60" s="8" t="s">
        <v>9</v>
      </c>
      <c r="E60" s="8">
        <v>8</v>
      </c>
      <c r="F60" s="8">
        <v>10</v>
      </c>
      <c r="G60" s="8">
        <v>24</v>
      </c>
      <c r="H60" s="36">
        <f t="shared" si="1"/>
        <v>7.1111111111111107</v>
      </c>
    </row>
    <row r="61" spans="1:8" x14ac:dyDescent="0.3">
      <c r="B61" s="8" t="s">
        <v>14</v>
      </c>
      <c r="C61" s="9" t="s">
        <v>15</v>
      </c>
      <c r="D61" s="8" t="s">
        <v>9</v>
      </c>
      <c r="E61" s="8">
        <v>7</v>
      </c>
      <c r="F61" s="8">
        <v>10</v>
      </c>
      <c r="G61" s="8">
        <v>13</v>
      </c>
      <c r="H61" s="36">
        <f t="shared" si="1"/>
        <v>1</v>
      </c>
    </row>
    <row r="62" spans="1:8" x14ac:dyDescent="0.3">
      <c r="B62" s="8" t="s">
        <v>16</v>
      </c>
      <c r="C62" s="9" t="s">
        <v>17</v>
      </c>
      <c r="D62" s="8" t="s">
        <v>14</v>
      </c>
      <c r="E62" s="8">
        <v>4</v>
      </c>
      <c r="F62" s="8">
        <v>6</v>
      </c>
      <c r="G62" s="8">
        <v>8</v>
      </c>
      <c r="H62" s="36">
        <f t="shared" si="1"/>
        <v>0.44444444444444442</v>
      </c>
    </row>
    <row r="63" spans="1:8" x14ac:dyDescent="0.3">
      <c r="B63" s="8" t="s">
        <v>18</v>
      </c>
      <c r="C63" s="9" t="s">
        <v>19</v>
      </c>
      <c r="D63" s="8" t="s">
        <v>9</v>
      </c>
      <c r="E63" s="8">
        <v>4</v>
      </c>
      <c r="F63" s="8">
        <v>6</v>
      </c>
      <c r="G63" s="8">
        <v>20</v>
      </c>
      <c r="H63" s="36">
        <f t="shared" si="1"/>
        <v>7.1111111111111107</v>
      </c>
    </row>
    <row r="64" spans="1:8" x14ac:dyDescent="0.3">
      <c r="B64" s="8" t="s">
        <v>20</v>
      </c>
      <c r="C64" s="9" t="s">
        <v>21</v>
      </c>
      <c r="D64" s="8" t="s">
        <v>22</v>
      </c>
      <c r="E64" s="8">
        <v>4</v>
      </c>
      <c r="F64" s="8">
        <v>6</v>
      </c>
      <c r="G64" s="8">
        <v>8</v>
      </c>
      <c r="H64" s="36">
        <f t="shared" si="1"/>
        <v>0.44444444444444442</v>
      </c>
    </row>
    <row r="65" spans="1:8" x14ac:dyDescent="0.3">
      <c r="B65" s="8" t="s">
        <v>23</v>
      </c>
      <c r="C65" s="9" t="s">
        <v>24</v>
      </c>
      <c r="D65" s="8" t="s">
        <v>25</v>
      </c>
      <c r="E65" s="8">
        <v>4</v>
      </c>
      <c r="F65" s="8">
        <v>6</v>
      </c>
      <c r="G65" s="8">
        <v>14</v>
      </c>
      <c r="H65" s="36">
        <f t="shared" si="1"/>
        <v>2.7777777777777781</v>
      </c>
    </row>
    <row r="66" spans="1:8" x14ac:dyDescent="0.3">
      <c r="B66" s="8" t="s">
        <v>26</v>
      </c>
      <c r="C66" s="9" t="s">
        <v>27</v>
      </c>
      <c r="D66" s="8" t="s">
        <v>20</v>
      </c>
      <c r="E66" s="8">
        <v>3</v>
      </c>
      <c r="F66" s="8">
        <v>4</v>
      </c>
      <c r="G66" s="8">
        <v>5</v>
      </c>
      <c r="H66" s="36">
        <f t="shared" si="1"/>
        <v>0.1111111111111111</v>
      </c>
    </row>
    <row r="67" spans="1:8" x14ac:dyDescent="0.3">
      <c r="B67" s="8" t="s">
        <v>28</v>
      </c>
      <c r="C67" s="9" t="s">
        <v>29</v>
      </c>
      <c r="D67" s="8" t="s">
        <v>30</v>
      </c>
      <c r="E67" s="8">
        <v>2</v>
      </c>
      <c r="F67" s="8">
        <v>4</v>
      </c>
      <c r="G67" s="8">
        <v>6</v>
      </c>
      <c r="H67" s="36">
        <f t="shared" si="1"/>
        <v>0.44444444444444442</v>
      </c>
    </row>
    <row r="69" spans="1:8" x14ac:dyDescent="0.3">
      <c r="A69" s="34" t="s">
        <v>41</v>
      </c>
      <c r="B69" s="85" t="s">
        <v>42</v>
      </c>
      <c r="C69" s="85"/>
      <c r="D69" s="1"/>
    </row>
    <row r="70" spans="1:8" x14ac:dyDescent="0.3">
      <c r="B70" s="85"/>
      <c r="C70" s="85"/>
      <c r="D70" s="1"/>
    </row>
    <row r="72" spans="1:8" ht="28.8" customHeight="1" x14ac:dyDescent="0.3">
      <c r="B72" s="77" t="s">
        <v>0</v>
      </c>
      <c r="C72" s="77" t="s">
        <v>2</v>
      </c>
      <c r="D72" s="66" t="s">
        <v>55</v>
      </c>
      <c r="E72" s="61" t="s">
        <v>43</v>
      </c>
      <c r="F72" s="61" t="s">
        <v>44</v>
      </c>
      <c r="G72" s="61" t="s">
        <v>45</v>
      </c>
      <c r="H72" s="59" t="s">
        <v>46</v>
      </c>
    </row>
    <row r="73" spans="1:8" x14ac:dyDescent="0.3">
      <c r="B73" s="78"/>
      <c r="C73" s="78"/>
      <c r="D73" s="66"/>
      <c r="E73" s="61"/>
      <c r="F73" s="61"/>
      <c r="G73" s="61"/>
      <c r="H73" s="60"/>
    </row>
    <row r="74" spans="1:8" x14ac:dyDescent="0.3">
      <c r="B74" s="8" t="s">
        <v>4</v>
      </c>
      <c r="C74" s="8" t="s">
        <v>6</v>
      </c>
      <c r="D74" s="10">
        <v>6</v>
      </c>
      <c r="E74" s="37">
        <v>0</v>
      </c>
      <c r="F74" s="37">
        <f>E74+D74</f>
        <v>6</v>
      </c>
      <c r="G74" s="38">
        <v>3</v>
      </c>
      <c r="H74" s="38">
        <f>E76</f>
        <v>9</v>
      </c>
    </row>
    <row r="75" spans="1:8" x14ac:dyDescent="0.3">
      <c r="B75" s="8" t="s">
        <v>7</v>
      </c>
      <c r="C75" s="8" t="s">
        <v>6</v>
      </c>
      <c r="D75" s="10">
        <v>9</v>
      </c>
      <c r="E75" s="37">
        <v>0</v>
      </c>
      <c r="F75" s="37">
        <f t="shared" ref="F75:F84" si="2">E75+D75</f>
        <v>9</v>
      </c>
      <c r="G75" s="38">
        <v>0</v>
      </c>
      <c r="H75" s="38">
        <f>E76</f>
        <v>9</v>
      </c>
    </row>
    <row r="76" spans="1:8" x14ac:dyDescent="0.3">
      <c r="B76" s="8" t="s">
        <v>9</v>
      </c>
      <c r="C76" s="8" t="s">
        <v>11</v>
      </c>
      <c r="D76" s="10">
        <v>4</v>
      </c>
      <c r="E76" s="37">
        <f>MAX(F74,F75)</f>
        <v>9</v>
      </c>
      <c r="F76" s="37">
        <f t="shared" si="2"/>
        <v>13</v>
      </c>
      <c r="G76" s="38">
        <v>9</v>
      </c>
      <c r="H76" s="38">
        <f>E78</f>
        <v>13</v>
      </c>
    </row>
    <row r="77" spans="1:8" x14ac:dyDescent="0.3">
      <c r="B77" s="8" t="s">
        <v>12</v>
      </c>
      <c r="C77" s="8" t="s">
        <v>9</v>
      </c>
      <c r="D77" s="10">
        <v>12</v>
      </c>
      <c r="E77" s="37">
        <f>F76</f>
        <v>13</v>
      </c>
      <c r="F77" s="37">
        <f t="shared" si="2"/>
        <v>25</v>
      </c>
      <c r="G77" s="38">
        <v>17</v>
      </c>
      <c r="H77" s="38">
        <f>E81</f>
        <v>29</v>
      </c>
    </row>
    <row r="78" spans="1:8" x14ac:dyDescent="0.3">
      <c r="B78" s="8" t="s">
        <v>14</v>
      </c>
      <c r="C78" s="8" t="s">
        <v>9</v>
      </c>
      <c r="D78" s="10">
        <v>10</v>
      </c>
      <c r="E78" s="37">
        <f>F76</f>
        <v>13</v>
      </c>
      <c r="F78" s="37">
        <f t="shared" si="2"/>
        <v>23</v>
      </c>
      <c r="G78" s="38">
        <v>13</v>
      </c>
      <c r="H78" s="38">
        <f>E79</f>
        <v>23</v>
      </c>
    </row>
    <row r="79" spans="1:8" x14ac:dyDescent="0.3">
      <c r="B79" s="8" t="s">
        <v>16</v>
      </c>
      <c r="C79" s="8" t="s">
        <v>14</v>
      </c>
      <c r="D79" s="10">
        <v>6</v>
      </c>
      <c r="E79" s="37">
        <f>F78</f>
        <v>23</v>
      </c>
      <c r="F79" s="37">
        <f t="shared" si="2"/>
        <v>29</v>
      </c>
      <c r="G79" s="38">
        <v>23</v>
      </c>
      <c r="H79" s="38">
        <f>E81</f>
        <v>29</v>
      </c>
    </row>
    <row r="80" spans="1:8" x14ac:dyDescent="0.3">
      <c r="B80" s="8" t="s">
        <v>18</v>
      </c>
      <c r="C80" s="8" t="s">
        <v>9</v>
      </c>
      <c r="D80" s="10">
        <v>8</v>
      </c>
      <c r="E80" s="37">
        <f>F76</f>
        <v>13</v>
      </c>
      <c r="F80" s="37">
        <f t="shared" si="2"/>
        <v>21</v>
      </c>
      <c r="G80" s="38">
        <v>21</v>
      </c>
      <c r="H80" s="38">
        <f>E81</f>
        <v>29</v>
      </c>
    </row>
    <row r="81" spans="1:17" x14ac:dyDescent="0.3">
      <c r="B81" s="8" t="s">
        <v>20</v>
      </c>
      <c r="C81" s="8" t="s">
        <v>22</v>
      </c>
      <c r="D81" s="10">
        <v>6</v>
      </c>
      <c r="E81" s="37">
        <f>MAX(F77,F79,F80)</f>
        <v>29</v>
      </c>
      <c r="F81" s="37">
        <f t="shared" si="2"/>
        <v>35</v>
      </c>
      <c r="G81" s="38">
        <v>29</v>
      </c>
      <c r="H81" s="38">
        <f>E83</f>
        <v>35</v>
      </c>
    </row>
    <row r="82" spans="1:17" x14ac:dyDescent="0.3">
      <c r="B82" s="8" t="s">
        <v>23</v>
      </c>
      <c r="C82" s="8" t="s">
        <v>25</v>
      </c>
      <c r="D82" s="10">
        <v>7</v>
      </c>
      <c r="E82" s="37">
        <f>MAX(F77,F79)</f>
        <v>29</v>
      </c>
      <c r="F82" s="37">
        <f t="shared" si="2"/>
        <v>36</v>
      </c>
      <c r="G82" s="38">
        <v>32</v>
      </c>
      <c r="H82" s="38">
        <f>E84</f>
        <v>39</v>
      </c>
    </row>
    <row r="83" spans="1:17" x14ac:dyDescent="0.3">
      <c r="B83" s="8" t="s">
        <v>26</v>
      </c>
      <c r="C83" s="8" t="s">
        <v>20</v>
      </c>
      <c r="D83" s="10">
        <v>4</v>
      </c>
      <c r="E83" s="37">
        <f>F81</f>
        <v>35</v>
      </c>
      <c r="F83" s="37">
        <f t="shared" si="2"/>
        <v>39</v>
      </c>
      <c r="G83" s="38">
        <v>35</v>
      </c>
      <c r="H83" s="38">
        <f>E84</f>
        <v>39</v>
      </c>
    </row>
    <row r="84" spans="1:17" x14ac:dyDescent="0.3">
      <c r="B84" s="8" t="s">
        <v>28</v>
      </c>
      <c r="C84" s="8" t="s">
        <v>30</v>
      </c>
      <c r="D84" s="10">
        <v>4</v>
      </c>
      <c r="E84" s="37">
        <f>MAX(F83,F82)</f>
        <v>39</v>
      </c>
      <c r="F84" s="37">
        <f t="shared" si="2"/>
        <v>43</v>
      </c>
      <c r="G84" s="38">
        <v>39</v>
      </c>
      <c r="H84" s="38">
        <f>MAX(F74:F84)</f>
        <v>43</v>
      </c>
    </row>
    <row r="86" spans="1:17" x14ac:dyDescent="0.3">
      <c r="A86" s="34" t="s">
        <v>47</v>
      </c>
      <c r="B86" s="76" t="s">
        <v>51</v>
      </c>
      <c r="C86" s="76"/>
      <c r="D86" s="1"/>
    </row>
    <row r="88" spans="1:17" x14ac:dyDescent="0.3">
      <c r="B88" s="77" t="s">
        <v>0</v>
      </c>
      <c r="C88" s="77" t="s">
        <v>2</v>
      </c>
      <c r="D88" s="66" t="s">
        <v>55</v>
      </c>
      <c r="E88" s="66" t="s">
        <v>43</v>
      </c>
      <c r="F88" s="66" t="s">
        <v>44</v>
      </c>
      <c r="G88" s="66" t="s">
        <v>45</v>
      </c>
      <c r="H88" s="95" t="s">
        <v>46</v>
      </c>
      <c r="I88" s="69" t="s">
        <v>50</v>
      </c>
      <c r="J88" s="75" t="s">
        <v>48</v>
      </c>
      <c r="L88" s="90" t="s">
        <v>81</v>
      </c>
      <c r="M88" s="90"/>
      <c r="N88" s="90"/>
      <c r="O88" s="90"/>
      <c r="P88" s="90"/>
      <c r="Q88" s="24"/>
    </row>
    <row r="89" spans="1:17" x14ac:dyDescent="0.3">
      <c r="B89" s="78"/>
      <c r="C89" s="78"/>
      <c r="D89" s="66"/>
      <c r="E89" s="66"/>
      <c r="F89" s="66"/>
      <c r="G89" s="66"/>
      <c r="H89" s="96"/>
      <c r="I89" s="69"/>
      <c r="J89" s="75"/>
      <c r="L89" s="90"/>
      <c r="M89" s="90"/>
      <c r="N89" s="90"/>
      <c r="O89" s="90"/>
      <c r="P89" s="90"/>
      <c r="Q89" s="24"/>
    </row>
    <row r="90" spans="1:17" x14ac:dyDescent="0.3">
      <c r="B90" s="8" t="s">
        <v>4</v>
      </c>
      <c r="C90" s="8" t="s">
        <v>6</v>
      </c>
      <c r="D90" s="10">
        <v>6</v>
      </c>
      <c r="E90" s="10">
        <v>0</v>
      </c>
      <c r="F90" s="10">
        <f>E90+D90</f>
        <v>6</v>
      </c>
      <c r="G90" s="11">
        <v>3</v>
      </c>
      <c r="H90" s="11">
        <f>E92</f>
        <v>9</v>
      </c>
      <c r="I90" s="37">
        <f t="shared" ref="I90:I100" si="3">H90-F90</f>
        <v>3</v>
      </c>
      <c r="J90" s="39" t="str">
        <f>IF(I90=0, "YES"," - ")</f>
        <v xml:space="preserve"> - </v>
      </c>
      <c r="L90" s="90"/>
      <c r="M90" s="90"/>
      <c r="N90" s="90"/>
      <c r="O90" s="90"/>
      <c r="P90" s="90"/>
      <c r="Q90" s="24"/>
    </row>
    <row r="91" spans="1:17" x14ac:dyDescent="0.3">
      <c r="B91" s="40" t="s">
        <v>7</v>
      </c>
      <c r="C91" s="40" t="s">
        <v>6</v>
      </c>
      <c r="D91" s="41">
        <v>9</v>
      </c>
      <c r="E91" s="41">
        <v>0</v>
      </c>
      <c r="F91" s="41">
        <f t="shared" ref="F91:F100" si="4">E91+D91</f>
        <v>9</v>
      </c>
      <c r="G91" s="42">
        <v>0</v>
      </c>
      <c r="H91" s="42">
        <f>E92</f>
        <v>9</v>
      </c>
      <c r="I91" s="41">
        <f t="shared" si="3"/>
        <v>0</v>
      </c>
      <c r="J91" s="43" t="str">
        <f t="shared" ref="J91:J100" si="5">IF(I91=0, "YES"," - ")</f>
        <v>YES</v>
      </c>
      <c r="L91" s="90"/>
      <c r="M91" s="90"/>
      <c r="N91" s="90"/>
      <c r="O91" s="90"/>
      <c r="P91" s="90"/>
      <c r="Q91" s="24"/>
    </row>
    <row r="92" spans="1:17" x14ac:dyDescent="0.3">
      <c r="B92" s="40" t="s">
        <v>9</v>
      </c>
      <c r="C92" s="40" t="s">
        <v>11</v>
      </c>
      <c r="D92" s="41">
        <v>4</v>
      </c>
      <c r="E92" s="41">
        <f>MAX(F90,F91)</f>
        <v>9</v>
      </c>
      <c r="F92" s="41">
        <f t="shared" si="4"/>
        <v>13</v>
      </c>
      <c r="G92" s="42">
        <v>9</v>
      </c>
      <c r="H92" s="42">
        <f>E94</f>
        <v>13</v>
      </c>
      <c r="I92" s="41">
        <f t="shared" si="3"/>
        <v>0</v>
      </c>
      <c r="J92" s="43" t="str">
        <f t="shared" si="5"/>
        <v>YES</v>
      </c>
      <c r="L92" s="90"/>
      <c r="M92" s="90"/>
      <c r="N92" s="90"/>
      <c r="O92" s="90"/>
      <c r="P92" s="90"/>
      <c r="Q92" s="24"/>
    </row>
    <row r="93" spans="1:17" x14ac:dyDescent="0.3">
      <c r="B93" s="8" t="s">
        <v>12</v>
      </c>
      <c r="C93" s="8" t="s">
        <v>9</v>
      </c>
      <c r="D93" s="10">
        <v>12</v>
      </c>
      <c r="E93" s="10">
        <f>F92</f>
        <v>13</v>
      </c>
      <c r="F93" s="10">
        <f t="shared" si="4"/>
        <v>25</v>
      </c>
      <c r="G93" s="11">
        <v>17</v>
      </c>
      <c r="H93" s="11">
        <f>E97</f>
        <v>29</v>
      </c>
      <c r="I93" s="37">
        <f t="shared" si="3"/>
        <v>4</v>
      </c>
      <c r="J93" s="39" t="str">
        <f t="shared" si="5"/>
        <v xml:space="preserve"> - </v>
      </c>
      <c r="L93" s="24"/>
      <c r="M93" s="24"/>
      <c r="N93" s="24"/>
      <c r="O93" s="24"/>
      <c r="P93" s="24"/>
      <c r="Q93" s="24"/>
    </row>
    <row r="94" spans="1:17" x14ac:dyDescent="0.3">
      <c r="B94" s="40" t="s">
        <v>14</v>
      </c>
      <c r="C94" s="40" t="s">
        <v>9</v>
      </c>
      <c r="D94" s="41">
        <v>10</v>
      </c>
      <c r="E94" s="41">
        <f>F92</f>
        <v>13</v>
      </c>
      <c r="F94" s="41">
        <f t="shared" si="4"/>
        <v>23</v>
      </c>
      <c r="G94" s="42">
        <v>13</v>
      </c>
      <c r="H94" s="42">
        <f>E95</f>
        <v>23</v>
      </c>
      <c r="I94" s="41">
        <f t="shared" si="3"/>
        <v>0</v>
      </c>
      <c r="J94" s="43" t="str">
        <f t="shared" si="5"/>
        <v>YES</v>
      </c>
      <c r="L94" s="24"/>
      <c r="M94" s="24"/>
      <c r="N94" s="24"/>
      <c r="O94" s="24"/>
      <c r="P94" s="24"/>
      <c r="Q94" s="24"/>
    </row>
    <row r="95" spans="1:17" x14ac:dyDescent="0.3">
      <c r="B95" s="40" t="s">
        <v>16</v>
      </c>
      <c r="C95" s="40" t="s">
        <v>14</v>
      </c>
      <c r="D95" s="41">
        <v>6</v>
      </c>
      <c r="E95" s="41">
        <f>F94</f>
        <v>23</v>
      </c>
      <c r="F95" s="41">
        <f t="shared" si="4"/>
        <v>29</v>
      </c>
      <c r="G95" s="42">
        <v>23</v>
      </c>
      <c r="H95" s="42">
        <f>E97</f>
        <v>29</v>
      </c>
      <c r="I95" s="41">
        <f t="shared" si="3"/>
        <v>0</v>
      </c>
      <c r="J95" s="43" t="str">
        <f t="shared" si="5"/>
        <v>YES</v>
      </c>
      <c r="L95" s="24"/>
      <c r="M95" s="24"/>
      <c r="N95" s="24"/>
      <c r="O95" s="24"/>
      <c r="P95" s="24"/>
      <c r="Q95" s="24"/>
    </row>
    <row r="96" spans="1:17" x14ac:dyDescent="0.3">
      <c r="B96" s="8" t="s">
        <v>18</v>
      </c>
      <c r="C96" s="8" t="s">
        <v>9</v>
      </c>
      <c r="D96" s="10">
        <v>8</v>
      </c>
      <c r="E96" s="10">
        <f>F92</f>
        <v>13</v>
      </c>
      <c r="F96" s="10">
        <f t="shared" si="4"/>
        <v>21</v>
      </c>
      <c r="G96" s="11">
        <v>21</v>
      </c>
      <c r="H96" s="11">
        <f>E97</f>
        <v>29</v>
      </c>
      <c r="I96" s="37">
        <f t="shared" si="3"/>
        <v>8</v>
      </c>
      <c r="J96" s="39" t="str">
        <f t="shared" si="5"/>
        <v xml:space="preserve"> - </v>
      </c>
      <c r="L96" s="24"/>
      <c r="M96" s="24"/>
      <c r="N96" s="24"/>
      <c r="O96" s="24"/>
      <c r="P96" s="24"/>
      <c r="Q96" s="24"/>
    </row>
    <row r="97" spans="1:17" x14ac:dyDescent="0.3">
      <c r="B97" s="40" t="s">
        <v>20</v>
      </c>
      <c r="C97" s="40" t="s">
        <v>22</v>
      </c>
      <c r="D97" s="41">
        <v>6</v>
      </c>
      <c r="E97" s="41">
        <f>MAX(F93,F95,F96)</f>
        <v>29</v>
      </c>
      <c r="F97" s="41">
        <f t="shared" si="4"/>
        <v>35</v>
      </c>
      <c r="G97" s="42">
        <v>29</v>
      </c>
      <c r="H97" s="42">
        <f>E99</f>
        <v>35</v>
      </c>
      <c r="I97" s="41">
        <f t="shared" si="3"/>
        <v>0</v>
      </c>
      <c r="J97" s="43" t="str">
        <f t="shared" si="5"/>
        <v>YES</v>
      </c>
      <c r="L97" s="24"/>
      <c r="M97" s="24"/>
      <c r="N97" s="24"/>
      <c r="O97" s="24"/>
      <c r="P97" s="24"/>
      <c r="Q97" s="24"/>
    </row>
    <row r="98" spans="1:17" x14ac:dyDescent="0.3">
      <c r="B98" s="8" t="s">
        <v>23</v>
      </c>
      <c r="C98" s="8" t="s">
        <v>25</v>
      </c>
      <c r="D98" s="10">
        <v>7</v>
      </c>
      <c r="E98" s="10">
        <f>MAX(F93,F95)</f>
        <v>29</v>
      </c>
      <c r="F98" s="10">
        <f t="shared" si="4"/>
        <v>36</v>
      </c>
      <c r="G98" s="11">
        <v>32</v>
      </c>
      <c r="H98" s="11">
        <f>E100</f>
        <v>39</v>
      </c>
      <c r="I98" s="37">
        <f t="shared" si="3"/>
        <v>3</v>
      </c>
      <c r="J98" s="39" t="str">
        <f t="shared" si="5"/>
        <v xml:space="preserve"> - </v>
      </c>
      <c r="L98" s="24"/>
      <c r="M98" s="24"/>
      <c r="N98" s="24"/>
      <c r="O98" s="24"/>
      <c r="P98" s="24"/>
      <c r="Q98" s="24"/>
    </row>
    <row r="99" spans="1:17" x14ac:dyDescent="0.3">
      <c r="B99" s="40" t="s">
        <v>26</v>
      </c>
      <c r="C99" s="40" t="s">
        <v>20</v>
      </c>
      <c r="D99" s="41">
        <v>4</v>
      </c>
      <c r="E99" s="41">
        <f>F97</f>
        <v>35</v>
      </c>
      <c r="F99" s="41">
        <f t="shared" si="4"/>
        <v>39</v>
      </c>
      <c r="G99" s="42">
        <v>35</v>
      </c>
      <c r="H99" s="42">
        <f>E100</f>
        <v>39</v>
      </c>
      <c r="I99" s="41">
        <f t="shared" si="3"/>
        <v>0</v>
      </c>
      <c r="J99" s="43" t="str">
        <f t="shared" si="5"/>
        <v>YES</v>
      </c>
      <c r="P99" s="44"/>
    </row>
    <row r="100" spans="1:17" x14ac:dyDescent="0.3">
      <c r="B100" s="40" t="s">
        <v>28</v>
      </c>
      <c r="C100" s="40" t="s">
        <v>30</v>
      </c>
      <c r="D100" s="41">
        <v>4</v>
      </c>
      <c r="E100" s="41">
        <f>MAX(F99,F98)</f>
        <v>39</v>
      </c>
      <c r="F100" s="41">
        <f t="shared" si="4"/>
        <v>43</v>
      </c>
      <c r="G100" s="42">
        <v>39</v>
      </c>
      <c r="H100" s="42">
        <f>MAX(F90:F100)</f>
        <v>43</v>
      </c>
      <c r="I100" s="41">
        <f t="shared" si="3"/>
        <v>0</v>
      </c>
      <c r="J100" s="43" t="str">
        <f t="shared" si="5"/>
        <v>YES</v>
      </c>
    </row>
    <row r="102" spans="1:17" x14ac:dyDescent="0.3">
      <c r="B102" s="86" t="s">
        <v>52</v>
      </c>
      <c r="C102" s="86"/>
      <c r="D102" s="86"/>
      <c r="E102" s="86"/>
    </row>
    <row r="103" spans="1:17" x14ac:dyDescent="0.3">
      <c r="B103" s="86"/>
      <c r="C103" s="86"/>
      <c r="D103" s="86"/>
      <c r="E103" s="86"/>
    </row>
    <row r="105" spans="1:17" x14ac:dyDescent="0.3">
      <c r="A105" s="34" t="s">
        <v>49</v>
      </c>
      <c r="B105" s="87" t="s">
        <v>53</v>
      </c>
      <c r="C105" s="87"/>
      <c r="E105" s="34" t="s">
        <v>56</v>
      </c>
      <c r="F105" s="45" t="s">
        <v>61</v>
      </c>
      <c r="G105" s="45"/>
      <c r="H105" s="45"/>
    </row>
    <row r="107" spans="1:17" x14ac:dyDescent="0.3">
      <c r="B107" s="77" t="s">
        <v>0</v>
      </c>
      <c r="C107" s="83" t="s">
        <v>58</v>
      </c>
      <c r="F107" s="77" t="s">
        <v>0</v>
      </c>
      <c r="G107" s="83" t="s">
        <v>57</v>
      </c>
    </row>
    <row r="108" spans="1:17" x14ac:dyDescent="0.3">
      <c r="B108" s="78"/>
      <c r="C108" s="84"/>
      <c r="F108" s="78"/>
      <c r="G108" s="84"/>
    </row>
    <row r="109" spans="1:17" x14ac:dyDescent="0.3">
      <c r="B109" s="8" t="s">
        <v>7</v>
      </c>
      <c r="C109" s="10">
        <v>9</v>
      </c>
      <c r="F109" s="8" t="s">
        <v>7</v>
      </c>
      <c r="G109" s="11">
        <v>2.78</v>
      </c>
    </row>
    <row r="110" spans="1:17" x14ac:dyDescent="0.3">
      <c r="B110" s="8" t="s">
        <v>9</v>
      </c>
      <c r="C110" s="10">
        <v>4</v>
      </c>
      <c r="F110" s="8" t="s">
        <v>9</v>
      </c>
      <c r="G110" s="11">
        <v>0.44</v>
      </c>
    </row>
    <row r="111" spans="1:17" x14ac:dyDescent="0.3">
      <c r="B111" s="8" t="s">
        <v>14</v>
      </c>
      <c r="C111" s="10">
        <v>10</v>
      </c>
      <c r="F111" s="8" t="s">
        <v>14</v>
      </c>
      <c r="G111" s="11">
        <v>1</v>
      </c>
    </row>
    <row r="112" spans="1:17" x14ac:dyDescent="0.3">
      <c r="B112" s="8" t="s">
        <v>16</v>
      </c>
      <c r="C112" s="10">
        <v>6</v>
      </c>
      <c r="F112" s="8" t="s">
        <v>16</v>
      </c>
      <c r="G112" s="11">
        <v>0.44</v>
      </c>
    </row>
    <row r="113" spans="1:7" x14ac:dyDescent="0.3">
      <c r="B113" s="8" t="s">
        <v>20</v>
      </c>
      <c r="C113" s="10">
        <v>6</v>
      </c>
      <c r="F113" s="8" t="s">
        <v>20</v>
      </c>
      <c r="G113" s="11">
        <v>0.44</v>
      </c>
    </row>
    <row r="114" spans="1:7" x14ac:dyDescent="0.3">
      <c r="B114" s="8" t="s">
        <v>26</v>
      </c>
      <c r="C114" s="10">
        <v>4</v>
      </c>
      <c r="F114" s="8" t="s">
        <v>26</v>
      </c>
      <c r="G114" s="11">
        <v>0.11</v>
      </c>
    </row>
    <row r="115" spans="1:7" x14ac:dyDescent="0.3">
      <c r="B115" s="8" t="s">
        <v>28</v>
      </c>
      <c r="C115" s="10">
        <v>4</v>
      </c>
      <c r="F115" s="8" t="s">
        <v>28</v>
      </c>
      <c r="G115" s="11">
        <v>0.44</v>
      </c>
    </row>
    <row r="116" spans="1:7" x14ac:dyDescent="0.3">
      <c r="B116" s="12" t="s">
        <v>54</v>
      </c>
      <c r="C116" s="46">
        <f>SUM(C109:C115)</f>
        <v>43</v>
      </c>
      <c r="F116" s="12" t="s">
        <v>54</v>
      </c>
      <c r="G116" s="39">
        <f>SUM(G109:G115)</f>
        <v>5.6500000000000012</v>
      </c>
    </row>
    <row r="118" spans="1:7" x14ac:dyDescent="0.3">
      <c r="A118" s="34" t="s">
        <v>59</v>
      </c>
      <c r="B118" s="62" t="s">
        <v>60</v>
      </c>
      <c r="C118" s="62"/>
      <c r="D118" s="62"/>
      <c r="E118" s="62"/>
      <c r="F118" s="62"/>
    </row>
    <row r="119" spans="1:7" x14ac:dyDescent="0.3">
      <c r="B119" s="62"/>
      <c r="C119" s="62"/>
      <c r="D119" s="62"/>
      <c r="E119" s="62"/>
      <c r="F119" s="62"/>
    </row>
    <row r="120" spans="1:7" x14ac:dyDescent="0.3">
      <c r="B120" s="62"/>
      <c r="C120" s="62"/>
      <c r="D120" s="62"/>
      <c r="E120" s="62"/>
      <c r="F120" s="62"/>
    </row>
    <row r="121" spans="1:7" x14ac:dyDescent="0.3">
      <c r="B121" s="3" t="s">
        <v>64</v>
      </c>
    </row>
    <row r="122" spans="1:7" x14ac:dyDescent="0.3">
      <c r="B122" s="64" t="s">
        <v>62</v>
      </c>
      <c r="C122" s="64"/>
      <c r="D122" s="64"/>
      <c r="E122" s="64"/>
      <c r="F122" s="64"/>
      <c r="G122" s="64"/>
    </row>
    <row r="123" spans="1:7" x14ac:dyDescent="0.3">
      <c r="B123" s="64"/>
      <c r="C123" s="64"/>
      <c r="D123" s="64"/>
      <c r="E123" s="64"/>
      <c r="F123" s="64"/>
      <c r="G123" s="64"/>
    </row>
    <row r="124" spans="1:7" x14ac:dyDescent="0.3">
      <c r="B124" s="64"/>
      <c r="C124" s="64"/>
      <c r="D124" s="64"/>
      <c r="E124" s="64"/>
      <c r="F124" s="64"/>
      <c r="G124" s="64"/>
    </row>
    <row r="125" spans="1:7" x14ac:dyDescent="0.3">
      <c r="B125" s="64"/>
      <c r="C125" s="64"/>
      <c r="D125" s="64"/>
      <c r="E125" s="64"/>
      <c r="F125" s="64"/>
      <c r="G125" s="64"/>
    </row>
    <row r="126" spans="1:7" x14ac:dyDescent="0.3">
      <c r="B126" s="64"/>
      <c r="C126" s="64"/>
      <c r="D126" s="64"/>
      <c r="E126" s="64"/>
      <c r="F126" s="64"/>
      <c r="G126" s="64"/>
    </row>
    <row r="127" spans="1:7" x14ac:dyDescent="0.3">
      <c r="B127" s="64"/>
      <c r="C127" s="64"/>
      <c r="D127" s="64"/>
      <c r="E127" s="64"/>
      <c r="F127" s="64"/>
      <c r="G127" s="64"/>
    </row>
    <row r="128" spans="1:7" x14ac:dyDescent="0.3">
      <c r="B128" s="64"/>
      <c r="C128" s="64"/>
      <c r="D128" s="64"/>
      <c r="E128" s="64"/>
      <c r="F128" s="64"/>
      <c r="G128" s="64"/>
    </row>
    <row r="130" spans="2:6" x14ac:dyDescent="0.3">
      <c r="C130" s="48" t="s">
        <v>63</v>
      </c>
      <c r="D130" s="47">
        <f>(40-C116)/2.3804</f>
        <v>-1.2602923878339776</v>
      </c>
    </row>
    <row r="131" spans="2:6" ht="14.4" customHeight="1" x14ac:dyDescent="0.3">
      <c r="B131" s="93" t="s">
        <v>65</v>
      </c>
      <c r="C131" s="93"/>
      <c r="D131" s="93"/>
      <c r="E131" s="93"/>
      <c r="F131" s="93"/>
    </row>
    <row r="132" spans="2:6" x14ac:dyDescent="0.3">
      <c r="B132" s="93"/>
      <c r="C132" s="93"/>
      <c r="D132" s="93"/>
      <c r="E132" s="93"/>
      <c r="F132" s="93"/>
    </row>
    <row r="133" spans="2:6" x14ac:dyDescent="0.3">
      <c r="B133" s="93"/>
      <c r="C133" s="93"/>
      <c r="D133" s="93"/>
      <c r="E133" s="93"/>
      <c r="F133" s="93"/>
    </row>
    <row r="135" spans="2:6" x14ac:dyDescent="0.3">
      <c r="B135" s="94" t="s">
        <v>66</v>
      </c>
      <c r="C135" s="94"/>
      <c r="D135" s="94"/>
      <c r="E135" s="94"/>
      <c r="F135" s="94"/>
    </row>
    <row r="136" spans="2:6" x14ac:dyDescent="0.3">
      <c r="B136" s="94"/>
      <c r="C136" s="94"/>
      <c r="D136" s="94"/>
      <c r="E136" s="94"/>
      <c r="F136" s="94"/>
    </row>
    <row r="137" spans="2:6" x14ac:dyDescent="0.3">
      <c r="B137" s="94"/>
      <c r="C137" s="94"/>
      <c r="D137" s="94"/>
      <c r="E137" s="94"/>
      <c r="F137" s="94"/>
    </row>
    <row r="138" spans="2:6" x14ac:dyDescent="0.3">
      <c r="B138" s="94"/>
      <c r="C138" s="94"/>
      <c r="D138" s="94"/>
      <c r="E138" s="94"/>
      <c r="F138" s="94"/>
    </row>
    <row r="155" spans="1:7" x14ac:dyDescent="0.3">
      <c r="B155" s="82" t="s">
        <v>67</v>
      </c>
      <c r="C155" s="82"/>
      <c r="D155" s="82"/>
      <c r="E155" s="82"/>
      <c r="F155" s="82"/>
      <c r="G155" s="82"/>
    </row>
    <row r="156" spans="1:7" x14ac:dyDescent="0.3">
      <c r="B156" s="82"/>
      <c r="C156" s="82"/>
      <c r="D156" s="82"/>
      <c r="E156" s="82"/>
      <c r="F156" s="82"/>
      <c r="G156" s="82"/>
    </row>
    <row r="157" spans="1:7" x14ac:dyDescent="0.3">
      <c r="B157" s="82"/>
      <c r="C157" s="82"/>
      <c r="D157" s="82"/>
      <c r="E157" s="82"/>
      <c r="F157" s="82"/>
      <c r="G157" s="82"/>
    </row>
    <row r="159" spans="1:7" ht="14.4" customHeight="1" x14ac:dyDescent="0.3">
      <c r="A159" s="34" t="s">
        <v>68</v>
      </c>
      <c r="B159" s="92" t="s">
        <v>69</v>
      </c>
      <c r="C159" s="92"/>
      <c r="D159" s="92"/>
      <c r="E159" s="92"/>
      <c r="F159" s="92"/>
    </row>
    <row r="160" spans="1:7" x14ac:dyDescent="0.3">
      <c r="B160" s="92"/>
      <c r="C160" s="92"/>
      <c r="D160" s="92"/>
      <c r="E160" s="92"/>
      <c r="F160" s="92"/>
    </row>
    <row r="161" spans="2:8" x14ac:dyDescent="0.3">
      <c r="B161" s="92"/>
      <c r="C161" s="92"/>
      <c r="D161" s="92"/>
      <c r="E161" s="92"/>
      <c r="F161" s="92"/>
    </row>
    <row r="162" spans="2:8" x14ac:dyDescent="0.3">
      <c r="B162" s="92"/>
      <c r="C162" s="92"/>
      <c r="D162" s="92"/>
      <c r="E162" s="92"/>
      <c r="F162" s="92"/>
    </row>
    <row r="163" spans="2:8" x14ac:dyDescent="0.3">
      <c r="B163" s="3" t="s">
        <v>64</v>
      </c>
    </row>
    <row r="164" spans="2:8" ht="14.4" customHeight="1" x14ac:dyDescent="0.3">
      <c r="B164" s="64" t="s">
        <v>70</v>
      </c>
      <c r="C164" s="64"/>
      <c r="D164" s="64"/>
      <c r="E164" s="64"/>
      <c r="F164" s="64"/>
      <c r="G164" s="64"/>
    </row>
    <row r="165" spans="2:8" x14ac:dyDescent="0.3">
      <c r="B165" s="64"/>
      <c r="C165" s="64"/>
      <c r="D165" s="64"/>
      <c r="E165" s="64"/>
      <c r="F165" s="64"/>
      <c r="G165" s="64"/>
    </row>
    <row r="166" spans="2:8" x14ac:dyDescent="0.3">
      <c r="B166" s="64"/>
      <c r="C166" s="64"/>
      <c r="D166" s="64"/>
      <c r="E166" s="64"/>
      <c r="F166" s="64"/>
      <c r="G166" s="64"/>
    </row>
    <row r="167" spans="2:8" x14ac:dyDescent="0.3">
      <c r="B167" s="64"/>
      <c r="C167" s="64"/>
      <c r="D167" s="64"/>
      <c r="E167" s="64"/>
      <c r="F167" s="64"/>
      <c r="G167" s="64"/>
    </row>
    <row r="168" spans="2:8" x14ac:dyDescent="0.3">
      <c r="B168" s="64"/>
      <c r="C168" s="64"/>
      <c r="D168" s="64"/>
      <c r="E168" s="64"/>
      <c r="F168" s="64"/>
      <c r="G168" s="64"/>
    </row>
    <row r="169" spans="2:8" x14ac:dyDescent="0.3">
      <c r="B169" s="64"/>
      <c r="C169" s="64"/>
      <c r="D169" s="64"/>
      <c r="E169" s="64"/>
      <c r="F169" s="64"/>
      <c r="G169" s="64"/>
    </row>
    <row r="171" spans="2:8" x14ac:dyDescent="0.3">
      <c r="C171" s="49" t="s">
        <v>71</v>
      </c>
      <c r="D171" s="50">
        <f>40 - 0.85*2.3804</f>
        <v>37.976660000000003</v>
      </c>
      <c r="E171" s="51" t="s">
        <v>72</v>
      </c>
    </row>
    <row r="173" spans="2:8" x14ac:dyDescent="0.3">
      <c r="B173" s="82" t="s">
        <v>73</v>
      </c>
      <c r="C173" s="82"/>
      <c r="D173" s="82"/>
      <c r="E173" s="82"/>
      <c r="F173" s="82"/>
      <c r="G173" s="82"/>
      <c r="H173" s="82"/>
    </row>
    <row r="174" spans="2:8" x14ac:dyDescent="0.3">
      <c r="B174" s="82"/>
      <c r="C174" s="82"/>
      <c r="D174" s="82"/>
      <c r="E174" s="82"/>
      <c r="F174" s="82"/>
      <c r="G174" s="82"/>
      <c r="H174" s="82"/>
    </row>
    <row r="175" spans="2:8" x14ac:dyDescent="0.3">
      <c r="B175" s="82"/>
      <c r="C175" s="82"/>
      <c r="D175" s="82"/>
      <c r="E175" s="82"/>
      <c r="F175" s="82"/>
      <c r="G175" s="82"/>
      <c r="H175" s="82"/>
    </row>
    <row r="176" spans="2:8" x14ac:dyDescent="0.3">
      <c r="B176" s="82"/>
      <c r="C176" s="82"/>
      <c r="D176" s="82"/>
      <c r="E176" s="82"/>
      <c r="F176" s="82"/>
      <c r="G176" s="82"/>
      <c r="H176" s="82"/>
    </row>
    <row r="178" spans="1:7" ht="14.4" customHeight="1" x14ac:dyDescent="0.3">
      <c r="A178" s="34" t="s">
        <v>74</v>
      </c>
      <c r="B178" s="88" t="s">
        <v>75</v>
      </c>
      <c r="C178" s="88"/>
      <c r="D178" s="88"/>
      <c r="E178" s="88"/>
      <c r="F178" s="88"/>
    </row>
    <row r="179" spans="1:7" x14ac:dyDescent="0.3">
      <c r="B179" s="88"/>
      <c r="C179" s="88"/>
      <c r="D179" s="88"/>
      <c r="E179" s="88"/>
      <c r="F179" s="88"/>
    </row>
    <row r="180" spans="1:7" x14ac:dyDescent="0.3">
      <c r="B180" s="88"/>
      <c r="C180" s="88"/>
      <c r="D180" s="88"/>
      <c r="E180" s="88"/>
      <c r="F180" s="88"/>
    </row>
    <row r="181" spans="1:7" x14ac:dyDescent="0.3">
      <c r="B181" s="21" t="s">
        <v>64</v>
      </c>
      <c r="C181" s="20"/>
      <c r="D181" s="20"/>
      <c r="E181" s="20"/>
      <c r="F181" s="20"/>
    </row>
    <row r="182" spans="1:7" x14ac:dyDescent="0.3">
      <c r="B182" s="65" t="s">
        <v>0</v>
      </c>
      <c r="C182" s="65" t="s">
        <v>76</v>
      </c>
      <c r="D182" s="66" t="s">
        <v>55</v>
      </c>
      <c r="E182" s="91" t="s">
        <v>77</v>
      </c>
      <c r="F182" s="91"/>
      <c r="G182" s="61" t="s">
        <v>80</v>
      </c>
    </row>
    <row r="183" spans="1:7" x14ac:dyDescent="0.3">
      <c r="B183" s="65"/>
      <c r="C183" s="65"/>
      <c r="D183" s="66"/>
      <c r="E183" s="4" t="s">
        <v>78</v>
      </c>
      <c r="F183" s="22" t="s">
        <v>79</v>
      </c>
      <c r="G183" s="61"/>
    </row>
    <row r="184" spans="1:7" x14ac:dyDescent="0.3">
      <c r="B184" s="8" t="s">
        <v>4</v>
      </c>
      <c r="C184" s="8">
        <v>4</v>
      </c>
      <c r="D184" s="10">
        <v>6</v>
      </c>
      <c r="E184" s="5">
        <v>1000</v>
      </c>
      <c r="F184" s="23">
        <v>1900</v>
      </c>
      <c r="G184" s="37">
        <f>(F184-E184)/(D184-C184)</f>
        <v>450</v>
      </c>
    </row>
    <row r="185" spans="1:7" x14ac:dyDescent="0.3">
      <c r="B185" s="8" t="s">
        <v>7</v>
      </c>
      <c r="C185" s="8">
        <v>7</v>
      </c>
      <c r="D185" s="10">
        <v>9</v>
      </c>
      <c r="E185" s="5">
        <v>1000</v>
      </c>
      <c r="F185" s="23">
        <v>1800</v>
      </c>
      <c r="G185" s="37">
        <f t="shared" ref="G185:G194" si="6">(F185-E185)/(D185-C185)</f>
        <v>400</v>
      </c>
    </row>
    <row r="186" spans="1:7" x14ac:dyDescent="0.3">
      <c r="B186" s="8" t="s">
        <v>9</v>
      </c>
      <c r="C186" s="8">
        <v>2</v>
      </c>
      <c r="D186" s="10">
        <v>4</v>
      </c>
      <c r="E186" s="5">
        <v>1500</v>
      </c>
      <c r="F186" s="23">
        <v>2700</v>
      </c>
      <c r="G186" s="37">
        <f t="shared" si="6"/>
        <v>600</v>
      </c>
    </row>
    <row r="187" spans="1:7" x14ac:dyDescent="0.3">
      <c r="B187" s="8" t="s">
        <v>12</v>
      </c>
      <c r="C187" s="8">
        <v>8</v>
      </c>
      <c r="D187" s="10">
        <v>12</v>
      </c>
      <c r="E187" s="5">
        <v>2000</v>
      </c>
      <c r="F187" s="23">
        <v>3200</v>
      </c>
      <c r="G187" s="37">
        <f t="shared" si="6"/>
        <v>300</v>
      </c>
    </row>
    <row r="188" spans="1:7" x14ac:dyDescent="0.3">
      <c r="B188" s="8" t="s">
        <v>14</v>
      </c>
      <c r="C188" s="8">
        <v>7</v>
      </c>
      <c r="D188" s="10">
        <v>10</v>
      </c>
      <c r="E188" s="5">
        <v>5000</v>
      </c>
      <c r="F188" s="23">
        <v>8000</v>
      </c>
      <c r="G188" s="37">
        <f t="shared" si="6"/>
        <v>1000</v>
      </c>
    </row>
    <row r="189" spans="1:7" x14ac:dyDescent="0.3">
      <c r="B189" s="8" t="s">
        <v>16</v>
      </c>
      <c r="C189" s="8">
        <v>4</v>
      </c>
      <c r="D189" s="10">
        <v>6</v>
      </c>
      <c r="E189" s="5">
        <v>3000</v>
      </c>
      <c r="F189" s="23">
        <v>4100</v>
      </c>
      <c r="G189" s="37">
        <f t="shared" si="6"/>
        <v>550</v>
      </c>
    </row>
    <row r="190" spans="1:7" x14ac:dyDescent="0.3">
      <c r="B190" s="8" t="s">
        <v>18</v>
      </c>
      <c r="C190" s="8">
        <v>5</v>
      </c>
      <c r="D190" s="10">
        <v>8</v>
      </c>
      <c r="E190" s="5">
        <v>8000</v>
      </c>
      <c r="F190" s="23">
        <v>10250</v>
      </c>
      <c r="G190" s="37">
        <f t="shared" si="6"/>
        <v>750</v>
      </c>
    </row>
    <row r="191" spans="1:7" x14ac:dyDescent="0.3">
      <c r="B191" s="8" t="s">
        <v>20</v>
      </c>
      <c r="C191" s="8">
        <v>4</v>
      </c>
      <c r="D191" s="10">
        <v>6</v>
      </c>
      <c r="E191" s="5">
        <v>5000</v>
      </c>
      <c r="F191" s="23">
        <v>6400</v>
      </c>
      <c r="G191" s="37">
        <f t="shared" si="6"/>
        <v>700</v>
      </c>
    </row>
    <row r="192" spans="1:7" x14ac:dyDescent="0.3">
      <c r="B192" s="8" t="s">
        <v>23</v>
      </c>
      <c r="C192" s="8">
        <v>4</v>
      </c>
      <c r="D192" s="10">
        <v>7</v>
      </c>
      <c r="E192" s="5">
        <v>10000</v>
      </c>
      <c r="F192" s="23">
        <v>12400</v>
      </c>
      <c r="G192" s="37">
        <f t="shared" si="6"/>
        <v>800</v>
      </c>
    </row>
    <row r="193" spans="1:7" x14ac:dyDescent="0.3">
      <c r="B193" s="8" t="s">
        <v>26</v>
      </c>
      <c r="C193" s="8">
        <v>3</v>
      </c>
      <c r="D193" s="10">
        <v>4</v>
      </c>
      <c r="E193" s="5">
        <v>4000</v>
      </c>
      <c r="F193" s="23">
        <v>4400</v>
      </c>
      <c r="G193" s="37">
        <f t="shared" si="6"/>
        <v>400</v>
      </c>
    </row>
    <row r="194" spans="1:7" x14ac:dyDescent="0.3">
      <c r="B194" s="8" t="s">
        <v>28</v>
      </c>
      <c r="C194" s="8">
        <v>3</v>
      </c>
      <c r="D194" s="27">
        <v>4</v>
      </c>
      <c r="E194" s="28">
        <v>5000</v>
      </c>
      <c r="F194" s="23">
        <v>5500</v>
      </c>
      <c r="G194" s="37">
        <f t="shared" si="6"/>
        <v>500</v>
      </c>
    </row>
    <row r="195" spans="1:7" x14ac:dyDescent="0.3">
      <c r="D195" s="25" t="s">
        <v>54</v>
      </c>
      <c r="E195" s="25">
        <f>SUM(E184:E194)</f>
        <v>45500</v>
      </c>
      <c r="F195" s="30"/>
      <c r="G195" s="29"/>
    </row>
    <row r="196" spans="1:7" ht="18" x14ac:dyDescent="0.3">
      <c r="B196" s="26"/>
      <c r="C196" s="26"/>
    </row>
    <row r="197" spans="1:7" x14ac:dyDescent="0.3">
      <c r="A197" s="34" t="s">
        <v>90</v>
      </c>
      <c r="B197" s="89" t="s">
        <v>82</v>
      </c>
      <c r="C197" s="89"/>
      <c r="D197" s="89"/>
      <c r="E197" s="89"/>
      <c r="F197" s="89"/>
      <c r="G197" s="89"/>
    </row>
    <row r="198" spans="1:7" x14ac:dyDescent="0.3">
      <c r="B198" s="89"/>
      <c r="C198" s="89"/>
      <c r="D198" s="89"/>
      <c r="E198" s="89"/>
      <c r="F198" s="89"/>
      <c r="G198" s="89"/>
    </row>
    <row r="199" spans="1:7" x14ac:dyDescent="0.3">
      <c r="B199" s="89"/>
      <c r="C199" s="89"/>
      <c r="D199" s="89"/>
      <c r="E199" s="89"/>
      <c r="F199" s="89"/>
      <c r="G199" s="89"/>
    </row>
    <row r="200" spans="1:7" x14ac:dyDescent="0.3">
      <c r="B200" s="68" t="s">
        <v>0</v>
      </c>
      <c r="C200" s="69" t="s">
        <v>83</v>
      </c>
      <c r="D200" s="70" t="s">
        <v>84</v>
      </c>
      <c r="E200" s="70" t="s">
        <v>85</v>
      </c>
      <c r="F200" s="70" t="s">
        <v>86</v>
      </c>
      <c r="G200" s="61" t="s">
        <v>87</v>
      </c>
    </row>
    <row r="201" spans="1:7" x14ac:dyDescent="0.3">
      <c r="B201" s="68"/>
      <c r="C201" s="69"/>
      <c r="D201" s="70"/>
      <c r="E201" s="70"/>
      <c r="F201" s="70"/>
      <c r="G201" s="61"/>
    </row>
    <row r="202" spans="1:7" x14ac:dyDescent="0.3">
      <c r="B202" s="40" t="s">
        <v>7</v>
      </c>
      <c r="C202" s="54">
        <v>400</v>
      </c>
      <c r="D202" s="55">
        <v>2</v>
      </c>
      <c r="E202" s="55">
        <f>$E$195</f>
        <v>45500</v>
      </c>
      <c r="F202" s="55">
        <f>D202*C202</f>
        <v>800</v>
      </c>
      <c r="G202" s="41">
        <f>E202+F202</f>
        <v>46300</v>
      </c>
    </row>
    <row r="203" spans="1:7" x14ac:dyDescent="0.3">
      <c r="B203" s="52" t="s">
        <v>9</v>
      </c>
      <c r="C203" s="38">
        <v>600</v>
      </c>
      <c r="D203" s="37">
        <v>2</v>
      </c>
      <c r="E203" s="53">
        <f t="shared" ref="E203:E208" si="7">$E$195</f>
        <v>45500</v>
      </c>
      <c r="F203" s="53">
        <f t="shared" ref="F203:F208" si="8">D203*C203</f>
        <v>1200</v>
      </c>
      <c r="G203" s="37">
        <f t="shared" ref="G203:G208" si="9">E203+F203</f>
        <v>46700</v>
      </c>
    </row>
    <row r="204" spans="1:7" x14ac:dyDescent="0.3">
      <c r="B204" s="52" t="s">
        <v>14</v>
      </c>
      <c r="C204" s="38">
        <v>1000</v>
      </c>
      <c r="D204" s="37">
        <v>3</v>
      </c>
      <c r="E204" s="53">
        <f t="shared" si="7"/>
        <v>45500</v>
      </c>
      <c r="F204" s="53">
        <f t="shared" si="8"/>
        <v>3000</v>
      </c>
      <c r="G204" s="37">
        <f t="shared" si="9"/>
        <v>48500</v>
      </c>
    </row>
    <row r="205" spans="1:7" x14ac:dyDescent="0.3">
      <c r="B205" s="40" t="s">
        <v>16</v>
      </c>
      <c r="C205" s="42">
        <v>550</v>
      </c>
      <c r="D205" s="41">
        <v>2</v>
      </c>
      <c r="E205" s="55">
        <f t="shared" si="7"/>
        <v>45500</v>
      </c>
      <c r="F205" s="55">
        <f t="shared" si="8"/>
        <v>1100</v>
      </c>
      <c r="G205" s="41">
        <f t="shared" si="9"/>
        <v>46600</v>
      </c>
    </row>
    <row r="206" spans="1:7" x14ac:dyDescent="0.3">
      <c r="B206" s="52" t="s">
        <v>20</v>
      </c>
      <c r="C206" s="38">
        <v>700</v>
      </c>
      <c r="D206" s="37">
        <v>2</v>
      </c>
      <c r="E206" s="53">
        <f t="shared" si="7"/>
        <v>45500</v>
      </c>
      <c r="F206" s="53">
        <f t="shared" si="8"/>
        <v>1400</v>
      </c>
      <c r="G206" s="37">
        <f t="shared" si="9"/>
        <v>46900</v>
      </c>
    </row>
    <row r="207" spans="1:7" x14ac:dyDescent="0.3">
      <c r="B207" s="40" t="s">
        <v>26</v>
      </c>
      <c r="C207" s="42">
        <v>400</v>
      </c>
      <c r="D207" s="41">
        <v>1</v>
      </c>
      <c r="E207" s="55">
        <f t="shared" si="7"/>
        <v>45500</v>
      </c>
      <c r="F207" s="55">
        <f t="shared" si="8"/>
        <v>400</v>
      </c>
      <c r="G207" s="41">
        <f t="shared" si="9"/>
        <v>45900</v>
      </c>
    </row>
    <row r="208" spans="1:7" x14ac:dyDescent="0.3">
      <c r="B208" s="40" t="s">
        <v>28</v>
      </c>
      <c r="C208" s="42">
        <v>500</v>
      </c>
      <c r="D208" s="41">
        <v>1</v>
      </c>
      <c r="E208" s="55">
        <f t="shared" si="7"/>
        <v>45500</v>
      </c>
      <c r="F208" s="55">
        <f t="shared" si="8"/>
        <v>500</v>
      </c>
      <c r="G208" s="41">
        <f t="shared" si="9"/>
        <v>46000</v>
      </c>
    </row>
    <row r="209" spans="2:7" x14ac:dyDescent="0.3">
      <c r="B209" s="31"/>
    </row>
    <row r="210" spans="2:7" x14ac:dyDescent="0.3">
      <c r="B210" s="67" t="s">
        <v>100</v>
      </c>
      <c r="C210" s="67"/>
      <c r="D210" s="67"/>
      <c r="E210" s="67"/>
      <c r="F210" s="67"/>
      <c r="G210" s="67"/>
    </row>
    <row r="211" spans="2:7" x14ac:dyDescent="0.3">
      <c r="B211" s="67"/>
      <c r="C211" s="67"/>
      <c r="D211" s="67"/>
      <c r="E211" s="67"/>
      <c r="F211" s="67"/>
      <c r="G211" s="67"/>
    </row>
    <row r="212" spans="2:7" x14ac:dyDescent="0.3">
      <c r="B212" s="67"/>
      <c r="C212" s="67"/>
      <c r="D212" s="67"/>
      <c r="E212" s="67"/>
      <c r="F212" s="67"/>
      <c r="G212" s="67"/>
    </row>
    <row r="213" spans="2:7" x14ac:dyDescent="0.3">
      <c r="B213" s="67"/>
      <c r="C213" s="67"/>
      <c r="D213" s="67"/>
      <c r="E213" s="67"/>
      <c r="F213" s="67"/>
      <c r="G213" s="67"/>
    </row>
    <row r="215" spans="2:7" x14ac:dyDescent="0.3">
      <c r="B215" s="68" t="s">
        <v>0</v>
      </c>
      <c r="C215" s="69" t="s">
        <v>83</v>
      </c>
      <c r="D215" s="70" t="s">
        <v>84</v>
      </c>
      <c r="E215" s="70" t="s">
        <v>85</v>
      </c>
      <c r="F215" s="70" t="s">
        <v>86</v>
      </c>
      <c r="G215" s="61" t="s">
        <v>87</v>
      </c>
    </row>
    <row r="216" spans="2:7" x14ac:dyDescent="0.3">
      <c r="B216" s="68"/>
      <c r="C216" s="69"/>
      <c r="D216" s="70"/>
      <c r="E216" s="70"/>
      <c r="F216" s="70"/>
      <c r="G216" s="61"/>
    </row>
    <row r="217" spans="2:7" x14ac:dyDescent="0.3">
      <c r="B217" s="52" t="s">
        <v>7</v>
      </c>
      <c r="C217" s="35">
        <v>400</v>
      </c>
      <c r="D217" s="53">
        <v>2</v>
      </c>
      <c r="E217" s="53">
        <f>$E$195</f>
        <v>45500</v>
      </c>
      <c r="F217" s="53">
        <f>D217*C217</f>
        <v>800</v>
      </c>
      <c r="G217" s="37">
        <f>E217+F217</f>
        <v>46300</v>
      </c>
    </row>
    <row r="218" spans="2:7" x14ac:dyDescent="0.3">
      <c r="B218" s="52" t="s">
        <v>16</v>
      </c>
      <c r="C218" s="38">
        <v>550</v>
      </c>
      <c r="D218" s="37">
        <v>2</v>
      </c>
      <c r="E218" s="53">
        <f t="shared" ref="E218:E220" si="10">$E$195</f>
        <v>45500</v>
      </c>
      <c r="F218" s="53">
        <f t="shared" ref="F218:F220" si="11">D218*C218</f>
        <v>1100</v>
      </c>
      <c r="G218" s="37">
        <f t="shared" ref="G218:G220" si="12">E218+F218</f>
        <v>46600</v>
      </c>
    </row>
    <row r="219" spans="2:7" x14ac:dyDescent="0.3">
      <c r="B219" s="52" t="s">
        <v>26</v>
      </c>
      <c r="C219" s="38">
        <v>400</v>
      </c>
      <c r="D219" s="37">
        <v>1</v>
      </c>
      <c r="E219" s="53">
        <f t="shared" si="10"/>
        <v>45500</v>
      </c>
      <c r="F219" s="53">
        <f t="shared" si="11"/>
        <v>400</v>
      </c>
      <c r="G219" s="37">
        <f t="shared" si="12"/>
        <v>45900</v>
      </c>
    </row>
    <row r="220" spans="2:7" x14ac:dyDescent="0.3">
      <c r="B220" s="52" t="s">
        <v>28</v>
      </c>
      <c r="C220" s="38">
        <v>500</v>
      </c>
      <c r="D220" s="37">
        <v>1</v>
      </c>
      <c r="E220" s="53">
        <f t="shared" si="10"/>
        <v>45500</v>
      </c>
      <c r="F220" s="53">
        <f t="shared" si="11"/>
        <v>500</v>
      </c>
      <c r="G220" s="37">
        <f t="shared" si="12"/>
        <v>46000</v>
      </c>
    </row>
    <row r="221" spans="2:7" x14ac:dyDescent="0.3">
      <c r="E221" s="30"/>
      <c r="F221" s="32"/>
    </row>
    <row r="222" spans="2:7" ht="14.4" customHeight="1" x14ac:dyDescent="0.3">
      <c r="B222" s="62" t="s">
        <v>88</v>
      </c>
      <c r="C222" s="62"/>
      <c r="D222" s="62"/>
      <c r="E222" s="62"/>
      <c r="F222" s="62"/>
      <c r="G222" s="62"/>
    </row>
    <row r="223" spans="2:7" x14ac:dyDescent="0.3">
      <c r="B223" s="62"/>
      <c r="C223" s="62"/>
      <c r="D223" s="62"/>
      <c r="E223" s="62"/>
      <c r="F223" s="62"/>
      <c r="G223" s="62"/>
    </row>
    <row r="224" spans="2:7" x14ac:dyDescent="0.3">
      <c r="B224" s="62"/>
      <c r="C224" s="62"/>
      <c r="D224" s="62"/>
      <c r="E224" s="62"/>
      <c r="F224" s="62"/>
      <c r="G224" s="62"/>
    </row>
    <row r="225" spans="1:9" x14ac:dyDescent="0.3">
      <c r="B225" s="62"/>
      <c r="C225" s="62"/>
      <c r="D225" s="62"/>
      <c r="E225" s="62"/>
      <c r="F225" s="62"/>
      <c r="G225" s="62"/>
    </row>
    <row r="226" spans="1:9" x14ac:dyDescent="0.3">
      <c r="B226" s="62"/>
      <c r="C226" s="62"/>
      <c r="D226" s="62"/>
      <c r="E226" s="62"/>
      <c r="F226" s="62"/>
      <c r="G226" s="62"/>
    </row>
    <row r="227" spans="1:9" x14ac:dyDescent="0.3">
      <c r="B227" s="62"/>
      <c r="C227" s="62"/>
      <c r="D227" s="62"/>
      <c r="E227" s="62"/>
      <c r="F227" s="62"/>
      <c r="G227" s="62"/>
    </row>
    <row r="229" spans="1:9" x14ac:dyDescent="0.3">
      <c r="B229" s="64" t="s">
        <v>89</v>
      </c>
      <c r="C229" s="64"/>
      <c r="D229" s="64"/>
      <c r="E229" s="64"/>
      <c r="F229" s="64"/>
      <c r="G229" s="64"/>
    </row>
    <row r="230" spans="1:9" x14ac:dyDescent="0.3">
      <c r="B230" s="64"/>
      <c r="C230" s="64"/>
      <c r="D230" s="64"/>
      <c r="E230" s="64"/>
      <c r="F230" s="64"/>
      <c r="G230" s="64"/>
    </row>
    <row r="231" spans="1:9" x14ac:dyDescent="0.3">
      <c r="B231" s="64"/>
      <c r="C231" s="64"/>
      <c r="D231" s="64"/>
      <c r="E231" s="64"/>
      <c r="F231" s="64"/>
      <c r="G231" s="64"/>
    </row>
    <row r="233" spans="1:9" x14ac:dyDescent="0.3">
      <c r="A233" s="34" t="s">
        <v>91</v>
      </c>
      <c r="B233" s="64" t="s">
        <v>92</v>
      </c>
      <c r="C233" s="64"/>
    </row>
    <row r="235" spans="1:9" x14ac:dyDescent="0.3">
      <c r="B235" s="65" t="s">
        <v>0</v>
      </c>
      <c r="C235" s="66" t="s">
        <v>55</v>
      </c>
      <c r="D235" s="66" t="s">
        <v>93</v>
      </c>
      <c r="E235" s="66" t="s">
        <v>94</v>
      </c>
      <c r="F235" s="61" t="s">
        <v>43</v>
      </c>
      <c r="G235" s="61" t="s">
        <v>44</v>
      </c>
      <c r="H235" s="59" t="s">
        <v>45</v>
      </c>
      <c r="I235" s="61" t="s">
        <v>46</v>
      </c>
    </row>
    <row r="236" spans="1:9" x14ac:dyDescent="0.3">
      <c r="B236" s="65"/>
      <c r="C236" s="66"/>
      <c r="D236" s="66"/>
      <c r="E236" s="66"/>
      <c r="F236" s="61"/>
      <c r="G236" s="61"/>
      <c r="H236" s="60"/>
      <c r="I236" s="61"/>
    </row>
    <row r="237" spans="1:9" x14ac:dyDescent="0.3">
      <c r="B237" s="8" t="s">
        <v>4</v>
      </c>
      <c r="C237" s="10">
        <v>6</v>
      </c>
      <c r="D237" s="10">
        <v>0</v>
      </c>
      <c r="E237" s="10">
        <f>C237-D237</f>
        <v>6</v>
      </c>
      <c r="F237" s="37">
        <v>0</v>
      </c>
      <c r="G237" s="37">
        <f>F237+E237</f>
        <v>6</v>
      </c>
      <c r="H237" s="38">
        <f>I237-E237</f>
        <v>1</v>
      </c>
      <c r="I237" s="38">
        <f>F239</f>
        <v>7</v>
      </c>
    </row>
    <row r="238" spans="1:9" x14ac:dyDescent="0.3">
      <c r="B238" s="8" t="s">
        <v>7</v>
      </c>
      <c r="C238" s="10">
        <v>9</v>
      </c>
      <c r="D238" s="10">
        <v>2</v>
      </c>
      <c r="E238" s="10">
        <f t="shared" ref="E238:E247" si="13">C238-D238</f>
        <v>7</v>
      </c>
      <c r="F238" s="37">
        <v>0</v>
      </c>
      <c r="G238" s="37">
        <f t="shared" ref="G238:G247" si="14">F238+E238</f>
        <v>7</v>
      </c>
      <c r="H238" s="38">
        <f t="shared" ref="H238:H247" si="15">I238-E238</f>
        <v>0</v>
      </c>
      <c r="I238" s="38">
        <f>F239</f>
        <v>7</v>
      </c>
    </row>
    <row r="239" spans="1:9" x14ac:dyDescent="0.3">
      <c r="B239" s="8" t="s">
        <v>9</v>
      </c>
      <c r="C239" s="10">
        <v>4</v>
      </c>
      <c r="D239" s="10">
        <v>0</v>
      </c>
      <c r="E239" s="10">
        <f t="shared" si="13"/>
        <v>4</v>
      </c>
      <c r="F239" s="37">
        <f>MAX(G237,G238)</f>
        <v>7</v>
      </c>
      <c r="G239" s="37">
        <f t="shared" si="14"/>
        <v>11</v>
      </c>
      <c r="H239" s="38">
        <f t="shared" si="15"/>
        <v>7</v>
      </c>
      <c r="I239" s="38">
        <f>F241</f>
        <v>11</v>
      </c>
    </row>
    <row r="240" spans="1:9" x14ac:dyDescent="0.3">
      <c r="B240" s="8" t="s">
        <v>12</v>
      </c>
      <c r="C240" s="10">
        <v>12</v>
      </c>
      <c r="D240" s="10">
        <v>0</v>
      </c>
      <c r="E240" s="10">
        <f t="shared" si="13"/>
        <v>12</v>
      </c>
      <c r="F240" s="37">
        <f>G239</f>
        <v>11</v>
      </c>
      <c r="G240" s="37">
        <f t="shared" si="14"/>
        <v>23</v>
      </c>
      <c r="H240" s="38">
        <f t="shared" si="15"/>
        <v>14</v>
      </c>
      <c r="I240" s="38">
        <f>F244</f>
        <v>26</v>
      </c>
    </row>
    <row r="241" spans="2:9" x14ac:dyDescent="0.3">
      <c r="B241" s="8" t="s">
        <v>14</v>
      </c>
      <c r="C241" s="10">
        <v>10</v>
      </c>
      <c r="D241" s="10">
        <v>0</v>
      </c>
      <c r="E241" s="10">
        <f t="shared" si="13"/>
        <v>10</v>
      </c>
      <c r="F241" s="37">
        <f>G239</f>
        <v>11</v>
      </c>
      <c r="G241" s="37">
        <f t="shared" si="14"/>
        <v>21</v>
      </c>
      <c r="H241" s="38">
        <f t="shared" si="15"/>
        <v>11</v>
      </c>
      <c r="I241" s="38">
        <f>F242</f>
        <v>21</v>
      </c>
    </row>
    <row r="242" spans="2:9" x14ac:dyDescent="0.3">
      <c r="B242" s="8" t="s">
        <v>16</v>
      </c>
      <c r="C242" s="10">
        <v>6</v>
      </c>
      <c r="D242" s="10">
        <v>1</v>
      </c>
      <c r="E242" s="10">
        <f t="shared" si="13"/>
        <v>5</v>
      </c>
      <c r="F242" s="37">
        <f>G241</f>
        <v>21</v>
      </c>
      <c r="G242" s="37">
        <f t="shared" si="14"/>
        <v>26</v>
      </c>
      <c r="H242" s="38">
        <f t="shared" si="15"/>
        <v>21</v>
      </c>
      <c r="I242" s="38">
        <f>F244</f>
        <v>26</v>
      </c>
    </row>
    <row r="243" spans="2:9" x14ac:dyDescent="0.3">
      <c r="B243" s="8" t="s">
        <v>18</v>
      </c>
      <c r="C243" s="10">
        <v>8</v>
      </c>
      <c r="D243" s="10">
        <v>0</v>
      </c>
      <c r="E243" s="10">
        <f t="shared" si="13"/>
        <v>8</v>
      </c>
      <c r="F243" s="37">
        <f>G239</f>
        <v>11</v>
      </c>
      <c r="G243" s="37">
        <f t="shared" si="14"/>
        <v>19</v>
      </c>
      <c r="H243" s="38">
        <f t="shared" si="15"/>
        <v>18</v>
      </c>
      <c r="I243" s="38">
        <f>F244</f>
        <v>26</v>
      </c>
    </row>
    <row r="244" spans="2:9" x14ac:dyDescent="0.3">
      <c r="B244" s="8" t="s">
        <v>20</v>
      </c>
      <c r="C244" s="10">
        <v>6</v>
      </c>
      <c r="D244" s="10">
        <v>0</v>
      </c>
      <c r="E244" s="10">
        <f t="shared" si="13"/>
        <v>6</v>
      </c>
      <c r="F244" s="37">
        <f>MAX(G240,G242,G243)</f>
        <v>26</v>
      </c>
      <c r="G244" s="37">
        <f t="shared" si="14"/>
        <v>32</v>
      </c>
      <c r="H244" s="38">
        <f t="shared" si="15"/>
        <v>26</v>
      </c>
      <c r="I244" s="38">
        <f>F246</f>
        <v>32</v>
      </c>
    </row>
    <row r="245" spans="2:9" x14ac:dyDescent="0.3">
      <c r="B245" s="8" t="s">
        <v>23</v>
      </c>
      <c r="C245" s="10">
        <v>7</v>
      </c>
      <c r="D245" s="10">
        <v>0</v>
      </c>
      <c r="E245" s="10">
        <f t="shared" si="13"/>
        <v>7</v>
      </c>
      <c r="F245" s="37">
        <f>MAX(G240,G242)</f>
        <v>26</v>
      </c>
      <c r="G245" s="37">
        <f t="shared" si="14"/>
        <v>33</v>
      </c>
      <c r="H245" s="38">
        <f t="shared" si="15"/>
        <v>28</v>
      </c>
      <c r="I245" s="38">
        <f>F247</f>
        <v>35</v>
      </c>
    </row>
    <row r="246" spans="2:9" x14ac:dyDescent="0.3">
      <c r="B246" s="8" t="s">
        <v>26</v>
      </c>
      <c r="C246" s="10">
        <v>4</v>
      </c>
      <c r="D246" s="10">
        <v>1</v>
      </c>
      <c r="E246" s="10">
        <f t="shared" si="13"/>
        <v>3</v>
      </c>
      <c r="F246" s="37">
        <f>G244</f>
        <v>32</v>
      </c>
      <c r="G246" s="37">
        <f t="shared" si="14"/>
        <v>35</v>
      </c>
      <c r="H246" s="38">
        <f t="shared" si="15"/>
        <v>32</v>
      </c>
      <c r="I246" s="38">
        <f>F247</f>
        <v>35</v>
      </c>
    </row>
    <row r="247" spans="2:9" x14ac:dyDescent="0.3">
      <c r="B247" s="8" t="s">
        <v>28</v>
      </c>
      <c r="C247" s="10">
        <v>4</v>
      </c>
      <c r="D247" s="10">
        <v>1</v>
      </c>
      <c r="E247" s="10">
        <f t="shared" si="13"/>
        <v>3</v>
      </c>
      <c r="F247" s="37">
        <f>MAX(G246,G245)</f>
        <v>35</v>
      </c>
      <c r="G247" s="37">
        <f t="shared" si="14"/>
        <v>38</v>
      </c>
      <c r="H247" s="38">
        <f t="shared" si="15"/>
        <v>35</v>
      </c>
      <c r="I247" s="38">
        <f>MAX(G237:G247)</f>
        <v>38</v>
      </c>
    </row>
    <row r="248" spans="2:9" x14ac:dyDescent="0.3">
      <c r="H248" s="33"/>
    </row>
    <row r="249" spans="2:9" x14ac:dyDescent="0.3">
      <c r="B249" s="62" t="s">
        <v>95</v>
      </c>
      <c r="C249" s="62"/>
      <c r="D249" s="62"/>
      <c r="E249" s="62"/>
      <c r="F249" s="62"/>
      <c r="G249" s="62"/>
      <c r="H249" s="62"/>
      <c r="I249" s="62"/>
    </row>
    <row r="250" spans="2:9" x14ac:dyDescent="0.3">
      <c r="B250" s="62"/>
      <c r="C250" s="62"/>
      <c r="D250" s="62"/>
      <c r="E250" s="62"/>
      <c r="F250" s="62"/>
      <c r="G250" s="62"/>
      <c r="H250" s="62"/>
      <c r="I250" s="62"/>
    </row>
    <row r="251" spans="2:9" x14ac:dyDescent="0.3">
      <c r="B251" s="62"/>
      <c r="C251" s="62"/>
      <c r="D251" s="62"/>
      <c r="E251" s="62"/>
      <c r="F251" s="62"/>
      <c r="G251" s="62"/>
      <c r="H251" s="62"/>
      <c r="I251" s="62"/>
    </row>
    <row r="252" spans="2:9" x14ac:dyDescent="0.3">
      <c r="B252" s="62"/>
      <c r="C252" s="62"/>
      <c r="D252" s="62"/>
      <c r="E252" s="62"/>
      <c r="F252" s="62"/>
      <c r="G252" s="62"/>
      <c r="H252" s="62"/>
      <c r="I252" s="62"/>
    </row>
    <row r="253" spans="2:9" x14ac:dyDescent="0.3">
      <c r="B253" s="62"/>
      <c r="C253" s="62"/>
      <c r="D253" s="62"/>
      <c r="E253" s="62"/>
      <c r="F253" s="62"/>
      <c r="G253" s="62"/>
      <c r="H253" s="62"/>
      <c r="I253" s="62"/>
    </row>
    <row r="254" spans="2:9" x14ac:dyDescent="0.3">
      <c r="B254" s="62"/>
      <c r="C254" s="62"/>
      <c r="D254" s="62"/>
      <c r="E254" s="62"/>
      <c r="F254" s="62"/>
      <c r="G254" s="62"/>
      <c r="H254" s="62"/>
      <c r="I254" s="62"/>
    </row>
    <row r="255" spans="2:9" x14ac:dyDescent="0.3">
      <c r="B255" s="62"/>
      <c r="C255" s="62"/>
      <c r="D255" s="62"/>
      <c r="E255" s="62"/>
      <c r="F255" s="62"/>
      <c r="G255" s="62"/>
      <c r="H255" s="62"/>
      <c r="I255" s="62"/>
    </row>
    <row r="256" spans="2:9" x14ac:dyDescent="0.3">
      <c r="B256" s="62"/>
      <c r="C256" s="62"/>
      <c r="D256" s="62"/>
      <c r="E256" s="62"/>
      <c r="F256" s="62"/>
      <c r="G256" s="62"/>
      <c r="H256" s="62"/>
      <c r="I256" s="62"/>
    </row>
    <row r="257" spans="1:10" x14ac:dyDescent="0.3">
      <c r="B257" s="62"/>
      <c r="C257" s="62"/>
      <c r="D257" s="62"/>
      <c r="E257" s="62"/>
      <c r="F257" s="62"/>
      <c r="G257" s="62"/>
      <c r="H257" s="62"/>
      <c r="I257" s="62"/>
    </row>
    <row r="259" spans="1:10" x14ac:dyDescent="0.3">
      <c r="A259" s="34" t="s">
        <v>96</v>
      </c>
      <c r="B259" t="s">
        <v>97</v>
      </c>
      <c r="C259" s="63" t="s">
        <v>67</v>
      </c>
      <c r="D259" s="63"/>
      <c r="E259" s="63"/>
      <c r="F259" s="63"/>
      <c r="G259" s="63"/>
      <c r="H259" s="63"/>
    </row>
    <row r="260" spans="1:10" x14ac:dyDescent="0.3">
      <c r="C260" s="63"/>
      <c r="D260" s="63"/>
      <c r="E260" s="63"/>
      <c r="F260" s="63"/>
      <c r="G260" s="63"/>
      <c r="H260" s="63"/>
    </row>
    <row r="261" spans="1:10" x14ac:dyDescent="0.3">
      <c r="C261" s="63"/>
      <c r="D261" s="63"/>
      <c r="E261" s="63"/>
      <c r="F261" s="63"/>
      <c r="G261" s="63"/>
      <c r="H261" s="63"/>
    </row>
    <row r="263" spans="1:10" x14ac:dyDescent="0.3">
      <c r="B263" t="s">
        <v>98</v>
      </c>
      <c r="C263" s="63" t="s">
        <v>73</v>
      </c>
      <c r="D263" s="63"/>
      <c r="E263" s="63"/>
      <c r="F263" s="63"/>
      <c r="G263" s="63"/>
      <c r="H263" s="63"/>
      <c r="I263" s="63"/>
    </row>
    <row r="264" spans="1:10" x14ac:dyDescent="0.3">
      <c r="C264" s="63"/>
      <c r="D264" s="63"/>
      <c r="E264" s="63"/>
      <c r="F264" s="63"/>
      <c r="G264" s="63"/>
      <c r="H264" s="63"/>
      <c r="I264" s="63"/>
    </row>
    <row r="265" spans="1:10" x14ac:dyDescent="0.3">
      <c r="C265" s="63"/>
      <c r="D265" s="63"/>
      <c r="E265" s="63"/>
      <c r="F265" s="63"/>
      <c r="G265" s="63"/>
      <c r="H265" s="63"/>
      <c r="I265" s="63"/>
    </row>
    <row r="266" spans="1:10" x14ac:dyDescent="0.3">
      <c r="C266" s="63"/>
      <c r="D266" s="63"/>
      <c r="E266" s="63"/>
      <c r="F266" s="63"/>
      <c r="G266" s="63"/>
      <c r="H266" s="63"/>
      <c r="I266" s="63"/>
    </row>
    <row r="268" spans="1:10" x14ac:dyDescent="0.3">
      <c r="B268" t="s">
        <v>99</v>
      </c>
      <c r="C268" s="58" t="s">
        <v>95</v>
      </c>
      <c r="D268" s="58"/>
      <c r="E268" s="58"/>
      <c r="F268" s="58"/>
      <c r="G268" s="58"/>
      <c r="H268" s="58"/>
      <c r="I268" s="58"/>
      <c r="J268" s="58"/>
    </row>
    <row r="269" spans="1:10" x14ac:dyDescent="0.3">
      <c r="C269" s="58"/>
      <c r="D269" s="58"/>
      <c r="E269" s="58"/>
      <c r="F269" s="58"/>
      <c r="G269" s="58"/>
      <c r="H269" s="58"/>
      <c r="I269" s="58"/>
      <c r="J269" s="58"/>
    </row>
    <row r="270" spans="1:10" x14ac:dyDescent="0.3">
      <c r="C270" s="58"/>
      <c r="D270" s="58"/>
      <c r="E270" s="58"/>
      <c r="F270" s="58"/>
      <c r="G270" s="58"/>
      <c r="H270" s="58"/>
      <c r="I270" s="58"/>
      <c r="J270" s="58"/>
    </row>
    <row r="271" spans="1:10" x14ac:dyDescent="0.3">
      <c r="C271" s="58"/>
      <c r="D271" s="58"/>
      <c r="E271" s="58"/>
      <c r="F271" s="58"/>
      <c r="G271" s="58"/>
      <c r="H271" s="58"/>
      <c r="I271" s="58"/>
      <c r="J271" s="58"/>
    </row>
    <row r="272" spans="1:10" x14ac:dyDescent="0.3">
      <c r="C272" s="58"/>
      <c r="D272" s="58"/>
      <c r="E272" s="58"/>
      <c r="F272" s="58"/>
      <c r="G272" s="58"/>
      <c r="H272" s="58"/>
      <c r="I272" s="58"/>
      <c r="J272" s="58"/>
    </row>
    <row r="273" spans="2:17" x14ac:dyDescent="0.3">
      <c r="C273" s="58"/>
      <c r="D273" s="58"/>
      <c r="E273" s="58"/>
      <c r="F273" s="58"/>
      <c r="G273" s="58"/>
      <c r="H273" s="58"/>
      <c r="I273" s="58"/>
      <c r="J273" s="58"/>
    </row>
    <row r="274" spans="2:17" x14ac:dyDescent="0.3">
      <c r="C274" s="58"/>
      <c r="D274" s="58"/>
      <c r="E274" s="58"/>
      <c r="F274" s="58"/>
      <c r="G274" s="58"/>
      <c r="H274" s="58"/>
      <c r="I274" s="58"/>
      <c r="J274" s="58"/>
    </row>
    <row r="275" spans="2:17" x14ac:dyDescent="0.3">
      <c r="C275" s="58"/>
      <c r="D275" s="58"/>
      <c r="E275" s="58"/>
      <c r="F275" s="58"/>
      <c r="G275" s="58"/>
      <c r="H275" s="58"/>
      <c r="I275" s="58"/>
      <c r="J275" s="58"/>
    </row>
    <row r="276" spans="2:17" x14ac:dyDescent="0.3">
      <c r="C276" s="58"/>
      <c r="D276" s="58"/>
      <c r="E276" s="58"/>
      <c r="F276" s="58"/>
      <c r="G276" s="58"/>
      <c r="H276" s="58"/>
      <c r="I276" s="58"/>
      <c r="J276" s="58"/>
    </row>
    <row r="279" spans="2:17" x14ac:dyDescent="0.3">
      <c r="B279" s="57" t="s">
        <v>101</v>
      </c>
      <c r="C279" s="57"/>
    </row>
    <row r="280" spans="2:17" x14ac:dyDescent="0.3">
      <c r="B280" s="56"/>
      <c r="C280" s="56"/>
      <c r="D280" s="56"/>
      <c r="E280" s="56"/>
      <c r="F280" s="56"/>
      <c r="G280" s="56"/>
      <c r="H280" s="56"/>
      <c r="I280" s="56"/>
      <c r="J280" s="56"/>
      <c r="K280" s="56"/>
      <c r="L280" s="56"/>
      <c r="M280" s="56"/>
      <c r="N280" s="56"/>
      <c r="O280" s="56"/>
      <c r="P280" s="56"/>
      <c r="Q280" s="56"/>
    </row>
    <row r="281" spans="2:17" x14ac:dyDescent="0.3">
      <c r="B281" s="56"/>
      <c r="C281" s="56"/>
      <c r="D281" s="56"/>
      <c r="E281" s="56"/>
      <c r="F281" s="56"/>
      <c r="G281" s="56"/>
      <c r="H281" s="56"/>
      <c r="I281" s="56"/>
      <c r="J281" s="56"/>
      <c r="K281" s="56"/>
      <c r="L281" s="56"/>
      <c r="M281" s="56"/>
      <c r="N281" s="56"/>
      <c r="O281" s="56"/>
      <c r="P281" s="56"/>
      <c r="Q281" s="56"/>
    </row>
    <row r="282" spans="2:17" x14ac:dyDescent="0.3">
      <c r="B282" s="56"/>
      <c r="C282" s="56"/>
      <c r="D282" s="56"/>
      <c r="E282" s="56"/>
      <c r="F282" s="56"/>
      <c r="G282" s="56"/>
      <c r="H282" s="56"/>
      <c r="I282" s="56"/>
      <c r="J282" s="56"/>
      <c r="K282" s="56"/>
      <c r="L282" s="56"/>
      <c r="M282" s="56"/>
      <c r="N282" s="56"/>
      <c r="O282" s="56"/>
      <c r="P282" s="56"/>
      <c r="Q282" s="56"/>
    </row>
    <row r="283" spans="2:17" x14ac:dyDescent="0.3">
      <c r="B283" s="56"/>
      <c r="C283" s="56"/>
      <c r="D283" s="56"/>
      <c r="E283" s="56"/>
      <c r="F283" s="56"/>
      <c r="G283" s="56"/>
      <c r="H283" s="56"/>
      <c r="I283" s="56"/>
      <c r="J283" s="56"/>
      <c r="K283" s="56"/>
      <c r="L283" s="56"/>
      <c r="M283" s="56"/>
      <c r="N283" s="56"/>
      <c r="O283" s="56"/>
      <c r="P283" s="56"/>
      <c r="Q283" s="56"/>
    </row>
    <row r="284" spans="2:17" x14ac:dyDescent="0.3">
      <c r="B284" s="56"/>
      <c r="C284" s="56"/>
      <c r="D284" s="56"/>
      <c r="E284" s="56"/>
      <c r="F284" s="56"/>
      <c r="G284" s="56"/>
      <c r="H284" s="56"/>
      <c r="I284" s="56"/>
      <c r="J284" s="56"/>
      <c r="K284" s="56"/>
      <c r="L284" s="56"/>
      <c r="M284" s="56"/>
      <c r="N284" s="56"/>
      <c r="O284" s="56"/>
      <c r="P284" s="56"/>
      <c r="Q284" s="56"/>
    </row>
    <row r="285" spans="2:17" x14ac:dyDescent="0.3">
      <c r="B285" s="56"/>
      <c r="C285" s="56"/>
      <c r="D285" s="56"/>
      <c r="E285" s="56"/>
      <c r="F285" s="56"/>
      <c r="G285" s="56"/>
      <c r="H285" s="56"/>
      <c r="I285" s="56"/>
      <c r="J285" s="56"/>
      <c r="K285" s="56"/>
      <c r="L285" s="56"/>
      <c r="M285" s="56"/>
      <c r="N285" s="56"/>
      <c r="O285" s="56"/>
      <c r="P285" s="56"/>
      <c r="Q285" s="56"/>
    </row>
    <row r="286" spans="2:17" x14ac:dyDescent="0.3">
      <c r="B286" s="56"/>
      <c r="C286" s="56"/>
      <c r="D286" s="56"/>
      <c r="E286" s="56"/>
      <c r="F286" s="56"/>
      <c r="G286" s="56"/>
      <c r="H286" s="56"/>
      <c r="I286" s="56"/>
      <c r="J286" s="56"/>
      <c r="K286" s="56"/>
      <c r="L286" s="56"/>
      <c r="M286" s="56"/>
      <c r="N286" s="56"/>
      <c r="O286" s="56"/>
      <c r="P286" s="56"/>
      <c r="Q286" s="56"/>
    </row>
    <row r="287" spans="2:17" x14ac:dyDescent="0.3">
      <c r="B287" s="56"/>
      <c r="C287" s="56"/>
      <c r="D287" s="56"/>
      <c r="E287" s="56"/>
      <c r="F287" s="56"/>
      <c r="G287" s="56"/>
      <c r="H287" s="56"/>
      <c r="I287" s="56"/>
      <c r="J287" s="56"/>
      <c r="K287" s="56"/>
      <c r="L287" s="56"/>
      <c r="M287" s="56"/>
      <c r="N287" s="56"/>
      <c r="O287" s="56"/>
      <c r="P287" s="56"/>
      <c r="Q287" s="56"/>
    </row>
    <row r="288" spans="2:17" x14ac:dyDescent="0.3">
      <c r="B288" s="56"/>
      <c r="C288" s="56"/>
      <c r="D288" s="56"/>
      <c r="E288" s="56"/>
      <c r="F288" s="56"/>
      <c r="G288" s="56"/>
      <c r="H288" s="56"/>
      <c r="I288" s="56"/>
      <c r="J288" s="56"/>
      <c r="K288" s="56"/>
      <c r="L288" s="56"/>
      <c r="M288" s="56"/>
      <c r="N288" s="56"/>
      <c r="O288" s="56"/>
      <c r="P288" s="56"/>
      <c r="Q288" s="56"/>
    </row>
    <row r="289" spans="2:17" x14ac:dyDescent="0.3">
      <c r="B289" s="56"/>
      <c r="C289" s="56"/>
      <c r="D289" s="56"/>
      <c r="E289" s="56"/>
      <c r="F289" s="56"/>
      <c r="G289" s="56"/>
      <c r="H289" s="56"/>
      <c r="I289" s="56"/>
      <c r="J289" s="56"/>
      <c r="K289" s="56"/>
      <c r="L289" s="56"/>
      <c r="M289" s="56"/>
      <c r="N289" s="56"/>
      <c r="O289" s="56"/>
      <c r="P289" s="56"/>
      <c r="Q289" s="56"/>
    </row>
    <row r="290" spans="2:17" x14ac:dyDescent="0.3">
      <c r="B290" s="56"/>
      <c r="C290" s="56"/>
      <c r="D290" s="56"/>
      <c r="E290" s="56"/>
      <c r="F290" s="56"/>
      <c r="G290" s="56"/>
      <c r="H290" s="56"/>
      <c r="I290" s="56"/>
      <c r="J290" s="56"/>
      <c r="K290" s="56"/>
      <c r="L290" s="56"/>
      <c r="M290" s="56"/>
      <c r="N290" s="56"/>
      <c r="O290" s="56"/>
      <c r="P290" s="56"/>
      <c r="Q290" s="56"/>
    </row>
    <row r="291" spans="2:17" x14ac:dyDescent="0.3">
      <c r="B291" s="56"/>
      <c r="C291" s="56"/>
      <c r="D291" s="56"/>
      <c r="E291" s="56"/>
      <c r="F291" s="56"/>
      <c r="G291" s="56"/>
      <c r="H291" s="56"/>
      <c r="I291" s="56"/>
      <c r="J291" s="56"/>
      <c r="K291" s="56"/>
      <c r="L291" s="56"/>
      <c r="M291" s="56"/>
      <c r="N291" s="56"/>
      <c r="O291" s="56"/>
      <c r="P291" s="56"/>
      <c r="Q291" s="56"/>
    </row>
    <row r="292" spans="2:17" x14ac:dyDescent="0.3">
      <c r="B292" s="56"/>
      <c r="C292" s="56"/>
      <c r="D292" s="56"/>
      <c r="E292" s="56"/>
      <c r="F292" s="56"/>
      <c r="G292" s="56"/>
      <c r="H292" s="56"/>
      <c r="I292" s="56"/>
      <c r="J292" s="56"/>
      <c r="K292" s="56"/>
      <c r="L292" s="56"/>
      <c r="M292" s="56"/>
      <c r="N292" s="56"/>
      <c r="O292" s="56"/>
      <c r="P292" s="56"/>
      <c r="Q292" s="56"/>
    </row>
  </sheetData>
  <mergeCells count="79">
    <mergeCell ref="L88:P92"/>
    <mergeCell ref="B178:F180"/>
    <mergeCell ref="B182:B183"/>
    <mergeCell ref="C182:C183"/>
    <mergeCell ref="D182:D183"/>
    <mergeCell ref="E182:F182"/>
    <mergeCell ref="B159:F162"/>
    <mergeCell ref="B164:G169"/>
    <mergeCell ref="B173:H176"/>
    <mergeCell ref="B122:G128"/>
    <mergeCell ref="B131:F133"/>
    <mergeCell ref="B135:F138"/>
    <mergeCell ref="H88:H89"/>
    <mergeCell ref="G182:G183"/>
    <mergeCell ref="B72:B73"/>
    <mergeCell ref="D72:D73"/>
    <mergeCell ref="B197:G199"/>
    <mergeCell ref="B200:B201"/>
    <mergeCell ref="C200:C201"/>
    <mergeCell ref="D200:D201"/>
    <mergeCell ref="E200:E201"/>
    <mergeCell ref="F200:F201"/>
    <mergeCell ref="G200:G201"/>
    <mergeCell ref="E2:G2"/>
    <mergeCell ref="B155:G157"/>
    <mergeCell ref="C107:C108"/>
    <mergeCell ref="G107:G108"/>
    <mergeCell ref="F107:F108"/>
    <mergeCell ref="B107:B108"/>
    <mergeCell ref="B118:F120"/>
    <mergeCell ref="B51:E53"/>
    <mergeCell ref="B69:C70"/>
    <mergeCell ref="B102:E103"/>
    <mergeCell ref="B105:C105"/>
    <mergeCell ref="G88:G89"/>
    <mergeCell ref="B33:G35"/>
    <mergeCell ref="E37:G37"/>
    <mergeCell ref="E55:G55"/>
    <mergeCell ref="B19:Q31"/>
    <mergeCell ref="H37:H38"/>
    <mergeCell ref="H55:H56"/>
    <mergeCell ref="B16:G18"/>
    <mergeCell ref="I88:I89"/>
    <mergeCell ref="J88:J89"/>
    <mergeCell ref="B86:C86"/>
    <mergeCell ref="G72:G73"/>
    <mergeCell ref="E72:E73"/>
    <mergeCell ref="F72:F73"/>
    <mergeCell ref="H72:H73"/>
    <mergeCell ref="B88:B89"/>
    <mergeCell ref="C88:C89"/>
    <mergeCell ref="D88:D89"/>
    <mergeCell ref="E88:E89"/>
    <mergeCell ref="F88:F89"/>
    <mergeCell ref="C72:C73"/>
    <mergeCell ref="B210:G213"/>
    <mergeCell ref="B215:B216"/>
    <mergeCell ref="C215:C216"/>
    <mergeCell ref="D215:D216"/>
    <mergeCell ref="E215:E216"/>
    <mergeCell ref="F215:F216"/>
    <mergeCell ref="G215:G216"/>
    <mergeCell ref="B222:G227"/>
    <mergeCell ref="B229:G231"/>
    <mergeCell ref="B233:C233"/>
    <mergeCell ref="B235:B236"/>
    <mergeCell ref="C235:C236"/>
    <mergeCell ref="D235:D236"/>
    <mergeCell ref="E235:E236"/>
    <mergeCell ref="F235:F236"/>
    <mergeCell ref="G235:G236"/>
    <mergeCell ref="B280:Q292"/>
    <mergeCell ref="B279:C279"/>
    <mergeCell ref="C268:J276"/>
    <mergeCell ref="H235:H236"/>
    <mergeCell ref="I235:I236"/>
    <mergeCell ref="B249:I257"/>
    <mergeCell ref="C259:H261"/>
    <mergeCell ref="C263:I26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Vedang Kulkarni</dc:creator>
  <cp:lastModifiedBy>Vedang Kulkarni</cp:lastModifiedBy>
  <dcterms:created xsi:type="dcterms:W3CDTF">2015-06-05T18:17:20Z</dcterms:created>
  <dcterms:modified xsi:type="dcterms:W3CDTF">2020-06-30T04:52:32Z</dcterms:modified>
</cp:coreProperties>
</file>