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Full Year Jan 2023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9" l="1"/>
  <c r="E22" i="9"/>
  <c r="F16" i="9"/>
  <c r="E16" i="9"/>
  <c r="F14" i="9"/>
  <c r="E14" i="9"/>
  <c r="F6" i="9"/>
  <c r="E6" i="9"/>
</calcChain>
</file>

<file path=xl/sharedStrings.xml><?xml version="1.0" encoding="utf-8"?>
<sst xmlns="http://schemas.openxmlformats.org/spreadsheetml/2006/main" count="79" uniqueCount="68">
  <si>
    <t>เกณฑ์วัดผล</t>
  </si>
  <si>
    <t>ระดับ 1</t>
  </si>
  <si>
    <t>ระดับ 2</t>
  </si>
  <si>
    <t>ระดับ 3</t>
  </si>
  <si>
    <t>ระดับ 4</t>
  </si>
  <si>
    <t>ระดับ 5</t>
  </si>
  <si>
    <t>Weight</t>
  </si>
  <si>
    <t>Performance Full Year Score</t>
  </si>
  <si>
    <t>ดัชนีวัดผลการดำเนินงานของ บริษัทฯ ในปี  2023 (FY) _x000D_
 (SPVP KPI)</t>
  </si>
  <si>
    <t>1.Business As Usual (BAU)</t>
  </si>
  <si>
    <t>1.1 Business plan &amp; New Year's resolution (NYR) action plan completion, Level</t>
  </si>
  <si>
    <t>Lv5</t>
  </si>
  <si>
    <t>Communicate biz plan 2023-2027</t>
  </si>
  <si>
    <t>Collect&amp; prepare information for improvement</t>
  </si>
  <si>
    <t>Biz plan Complete</t>
  </si>
  <si>
    <t>L3 + Brainstorm/gather Biz Plan process improvement initiative</t>
  </si>
  <si>
    <t>L4 + Improvement Execution Plan</t>
  </si>
  <si>
    <t>1.2 Benchmarking Study, Level (Solomon Fuels, Lube and Aromatics)</t>
  </si>
  <si>
    <t>Kick-off meeting with key inputs and collect the data</t>
  </si>
  <si>
    <t>Complete inputs and return to Solomon as plan</t>
  </si>
  <si>
    <t>Completed 3 Studies &amp; Sharing result</t>
  </si>
  <si>
    <t>L3+ Gap Analysis</t>
  </si>
  <si>
    <t>L4+ Report Gaps to Management meeting</t>
  </si>
  <si>
    <t>1.3 2023 Hurdle Rate and Strategic Investment Criteria Setting</t>
  </si>
  <si>
    <t>Review 2023 Peer List with MD &amp; Business Champion</t>
  </si>
  <si>
    <t>EVPS &amp; EVPF endorse</t>
  </si>
  <si>
    <t>EXCOM Investment approve by Q2</t>
  </si>
  <si>
    <t>L3 + Register document in Intranet</t>
  </si>
  <si>
    <t>L 4+ Start Implement in Q3</t>
  </si>
  <si>
    <t>1.4 Review TAM/TIM/TIM M&amp;A policy/procedure , Level</t>
  </si>
  <si>
    <t>Review with GSVP/GLVP/SPVP</t>
  </si>
  <si>
    <t>EVPS &amp; EVPG endorse</t>
  </si>
  <si>
    <t>AMM approve by Q2</t>
  </si>
  <si>
    <t>L3+Register Policy &amp; Procedure in Intranet</t>
  </si>
  <si>
    <t>1.5 Cash Operating Cost vs. Budget,% (VP + SH)</t>
  </si>
  <si>
    <t>100.0 +1 idea</t>
  </si>
  <si>
    <t>100.0 +2 ideas</t>
  </si>
  <si>
    <t>1.6 Completion of key risk mitigation plan, %</t>
  </si>
  <si>
    <t>100 (Lv5)</t>
  </si>
  <si>
    <t>1.7 OEMS readiness for maturity assessment 2024, level</t>
  </si>
  <si>
    <t>2.Strategic Initiatives</t>
  </si>
  <si>
    <t>2.1 Possible Project, Level</t>
  </si>
  <si>
    <t>Complete team setting &amp; MOU signing</t>
  </si>
  <si>
    <t>Complete adviser engagement</t>
  </si>
  <si>
    <t>Present study progress update in BOD or AMM</t>
  </si>
  <si>
    <t>1st draft study result</t>
  </si>
  <si>
    <t>Complete study result</t>
  </si>
  <si>
    <t>3.Strategic Enabler &amp; Sustainability</t>
  </si>
  <si>
    <t>3.1 Employee Engagement, Department Score</t>
  </si>
  <si>
    <t>60 (Lv3)</t>
  </si>
  <si>
    <t>3.2 Activities for engagement/satisfaction improvement, Level</t>
  </si>
  <si>
    <t>LV5</t>
  </si>
  <si>
    <t>Brainstorm &amp; Prioritize wish lists</t>
  </si>
  <si>
    <t>Develop activities plan</t>
  </si>
  <si>
    <t>Complete 1 activity</t>
  </si>
  <si>
    <t>Complete 2 activities</t>
  </si>
  <si>
    <t>Complete 3 activities &amp; SP satisfaction score on activities 90%</t>
  </si>
  <si>
    <t>3.3 Learning Organization, Department LO maturity score (SPVP Base =  66%)</t>
  </si>
  <si>
    <t>81 (Lv5)</t>
  </si>
  <si>
    <t>3.4 Transform the organization through Innovation Culture, Level</t>
  </si>
  <si>
    <t>80% of department staff has awareness of innovation culture</t>
  </si>
  <si>
    <t>Brainstorming 1 session</t>
  </si>
  <si>
    <t>2* new actionable ideas</t>
  </si>
  <si>
    <t>L3 + 1* Implementation</t>
  </si>
  <si>
    <t>L4 + Corp. Potential Benefits = 100 MB/yr</t>
  </si>
  <si>
    <t>3.5 BoD + Mgt + S/H Satisfaction for STS process, Level</t>
  </si>
  <si>
    <t>Result</t>
  </si>
  <si>
    <t>คะแนนรวม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</si>
</sst>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&quot;Score = 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Tahoma"/>
      <family val="2"/>
    </font>
    <font>
      <b/>
      <sz val="11"/>
      <color theme="0"/>
      <name val="Tahoma"/>
      <family val="2"/>
    </font>
    <font>
      <b/>
      <sz val="8"/>
      <name val="Tahoma"/>
      <family val="2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0"/>
      <name val="Tahoma"/>
      <family val="2"/>
    </font>
    <font>
      <b/>
      <sz val="8"/>
      <color theme="1"/>
      <name val="Tahoma"/>
      <family val="2"/>
    </font>
    <font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0" fillId="3" borderId="0" xfId="0" applyFill="1"/>
    <xf numFmtId="0" fontId="6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left" vertical="top" wrapText="1"/>
    </xf>
    <xf numFmtId="0" fontId="5" fillId="3" borderId="0" xfId="0" applyNumberFormat="1" applyFont="1" applyFill="1" applyAlignment="1">
      <alignment vertical="top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0" fontId="4" fillId="6" borderId="1" xfId="0" applyNumberFormat="1" applyFont="1" applyFill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horizontal="center" vertical="center" wrapText="1"/>
    </xf>
    <xf numFmtId="0" fontId="7" fillId="8" borderId="1" xfId="0" applyNumberFormat="1" applyFont="1" applyFill="1" applyBorder="1" applyAlignment="1">
      <alignment horizontal="center" vertical="center" wrapText="1"/>
    </xf>
    <xf numFmtId="0" fontId="0" fillId="3" borderId="0" xfId="0" applyNumberFormat="1" applyFill="1" applyAlignment="1">
      <alignment horizontal="center" vertical="top" wrapText="1"/>
    </xf>
    <xf numFmtId="0" fontId="0" fillId="3" borderId="0" xfId="0" applyNumberFormat="1" applyFill="1" applyAlignment="1">
      <alignment vertical="top" wrapText="1"/>
    </xf>
    <xf numFmtId="164" fontId="0" fillId="3" borderId="0" xfId="1" applyNumberFormat="1" applyFont="1" applyFill="1"/>
    <xf numFmtId="164" fontId="0" fillId="3" borderId="0" xfId="1" applyNumberFormat="1" applyFont="1" applyFill="1" applyAlignment="1">
      <alignment horizont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center" vertical="top" wrapText="1"/>
    </xf>
    <xf numFmtId="165" fontId="8" fillId="9" borderId="1" xfId="0" applyNumberFormat="1" applyFont="1" applyFill="1" applyBorder="1" applyAlignment="1">
      <alignment horizontal="center" vertical="top" wrapText="1"/>
    </xf>
    <xf numFmtId="164" fontId="8" fillId="9" borderId="1" xfId="1" applyNumberFormat="1" applyFont="1" applyFill="1" applyBorder="1" applyAlignment="1">
      <alignment horizontal="center" vertical="top" wrapText="1"/>
    </xf>
    <xf numFmtId="0" fontId="8" fillId="9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top" wrapText="1"/>
    </xf>
    <xf numFmtId="164" fontId="8" fillId="3" borderId="1" xfId="1" applyNumberFormat="1" applyFont="1" applyFill="1" applyBorder="1" applyAlignment="1">
      <alignment horizontal="center" vertical="top" wrapText="1"/>
    </xf>
    <xf numFmtId="0" fontId="8" fillId="3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9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zoomScale="55" zoomScaleNormal="55" workbookViewId="0">
      <pane ySplit="5" topLeftCell="A6" activePane="bottomLeft" state="frozen"/>
      <selection pane="bottomLeft" activeCell="F3" sqref="F3:F5"/>
    </sheetView>
  </sheetViews>
  <sheetFormatPr defaultColWidth="9" defaultRowHeight="15" x14ac:dyDescent="0.25"/>
  <cols>
    <col min="1" max="1" width="2.42578125" style="1" customWidth="1"/>
    <col min="2" max="2" width="5" style="1" customWidth="1"/>
    <col min="3" max="3" width="56.28515625" style="1" customWidth="1"/>
    <col min="4" max="4" width="10.85546875" style="3" customWidth="1"/>
    <col min="5" max="5" width="11.140625" style="3" customWidth="1"/>
    <col min="6" max="6" width="6.85546875" style="14" customWidth="1"/>
    <col min="7" max="11" width="6.85546875" style="13" customWidth="1"/>
    <col min="12" max="16384" width="9" style="1"/>
  </cols>
  <sheetData>
    <row r="1" spans="2:12" ht="23.25" x14ac:dyDescent="0.35">
      <c r="B1" s="2" t="s">
        <v>7</v>
      </c>
      <c r="G1" s="6">
        <v>1</v>
      </c>
      <c r="H1" s="6">
        <v>2</v>
      </c>
      <c r="I1" s="6">
        <v>3</v>
      </c>
      <c r="J1" s="6">
        <v>4</v>
      </c>
      <c r="K1" s="6">
        <v>5</v>
      </c>
    </row>
    <row r="2" spans="2:12" x14ac:dyDescent="0.25">
      <c r="G2" s="6">
        <v>1</v>
      </c>
      <c r="H2" s="6">
        <v>2</v>
      </c>
      <c r="I2" s="6">
        <v>3</v>
      </c>
      <c r="J2" s="6">
        <v>4</v>
      </c>
      <c r="K2" s="6">
        <v>5</v>
      </c>
    </row>
    <row r="3" spans="2:12" ht="30" customHeight="1" x14ac:dyDescent="0.25">
      <c r="B3" s="23" t="s">
        <v>8</v>
      </c>
      <c r="C3" s="24"/>
      <c r="D3" s="24"/>
      <c r="E3" s="25"/>
      <c r="F3" s="16" t="s">
        <v>6</v>
      </c>
      <c r="G3" s="17" t="s">
        <v>0</v>
      </c>
      <c r="H3" s="18"/>
      <c r="I3" s="18"/>
      <c r="J3" s="18"/>
      <c r="K3" s="19"/>
    </row>
    <row r="4" spans="2:12" ht="14.25" customHeight="1" x14ac:dyDescent="0.25">
      <c r="B4" s="26"/>
      <c r="C4" s="27"/>
      <c r="D4" s="27"/>
      <c r="E4" s="28"/>
      <c r="F4" s="16"/>
      <c r="G4" s="20"/>
      <c r="H4" s="21"/>
      <c r="I4" s="21"/>
      <c r="J4" s="21"/>
      <c r="K4" s="22"/>
    </row>
    <row r="5" spans="2:12" x14ac:dyDescent="0.25">
      <c r="B5" s="29"/>
      <c r="C5" s="30"/>
      <c r="D5" s="30"/>
      <c r="E5" s="31"/>
      <c r="F5" s="16"/>
      <c r="G5" s="7" t="s">
        <v>1</v>
      </c>
      <c r="H5" s="8" t="s">
        <v>2</v>
      </c>
      <c r="I5" s="9" t="s">
        <v>3</v>
      </c>
      <c r="J5" s="10" t="s">
        <v>4</v>
      </c>
      <c r="K5" s="11" t="s">
        <v>5</v>
      </c>
      <c r="L5" s="42"/>
    </row>
    <row r="6" spans="2:12" x14ac:dyDescent="0.25">
      <c r="B6" s="32" t="s">
        <v>9</v>
      </c>
      <c r="C6" s="32"/>
      <c r="D6" s="33" t="s">
        <v>66</v>
      </c>
      <c r="E6" s="34">
        <f>((E7*F7)+(E8*F8)+(E9*F9)+(E10*F10)+(E11*F11)+(E12*F12)+(E13*F13))</f>
        <v>1.5</v>
      </c>
      <c r="F6" s="35">
        <f>(F7+F8+F9+F10+F11+F12+F13)</f>
        <v>0.44999999999999996</v>
      </c>
      <c r="G6" s="36"/>
      <c r="H6" s="36"/>
      <c r="I6" s="36"/>
      <c r="J6" s="36"/>
      <c r="K6" s="36"/>
      <c r="L6" s="42"/>
    </row>
    <row r="7" spans="2:12" ht="126" x14ac:dyDescent="0.25">
      <c r="B7" s="37" t="s">
        <v>10</v>
      </c>
      <c r="C7" s="37"/>
      <c r="D7" s="38" t="s">
        <v>11</v>
      </c>
      <c r="E7" s="38"/>
      <c r="F7" s="39">
        <v>0.15</v>
      </c>
      <c r="G7" s="40" t="s">
        <v>12</v>
      </c>
      <c r="H7" s="40" t="s">
        <v>13</v>
      </c>
      <c r="I7" s="40" t="s">
        <v>14</v>
      </c>
      <c r="J7" s="40" t="s">
        <v>15</v>
      </c>
      <c r="K7" s="40" t="s">
        <v>16</v>
      </c>
      <c r="L7" s="42"/>
    </row>
    <row r="8" spans="2:12" ht="105" x14ac:dyDescent="0.25">
      <c r="B8" s="37" t="s">
        <v>17</v>
      </c>
      <c r="C8" s="37"/>
      <c r="D8" s="38" t="s">
        <v>11</v>
      </c>
      <c r="E8" s="38">
        <v>5</v>
      </c>
      <c r="F8" s="39">
        <v>0.05</v>
      </c>
      <c r="G8" s="40" t="s">
        <v>18</v>
      </c>
      <c r="H8" s="40" t="s">
        <v>19</v>
      </c>
      <c r="I8" s="40" t="s">
        <v>20</v>
      </c>
      <c r="J8" s="40" t="s">
        <v>21</v>
      </c>
      <c r="K8" s="40" t="s">
        <v>22</v>
      </c>
      <c r="L8" s="42"/>
    </row>
    <row r="9" spans="2:12" ht="105" x14ac:dyDescent="0.25">
      <c r="B9" s="37" t="s">
        <v>23</v>
      </c>
      <c r="C9" s="37"/>
      <c r="D9" s="38" t="s">
        <v>11</v>
      </c>
      <c r="E9" s="38">
        <v>5</v>
      </c>
      <c r="F9" s="39">
        <v>0.05</v>
      </c>
      <c r="G9" s="40" t="s">
        <v>24</v>
      </c>
      <c r="H9" s="40" t="s">
        <v>25</v>
      </c>
      <c r="I9" s="40" t="s">
        <v>26</v>
      </c>
      <c r="J9" s="40" t="s">
        <v>27</v>
      </c>
      <c r="K9" s="40" t="s">
        <v>28</v>
      </c>
      <c r="L9" s="42"/>
    </row>
    <row r="10" spans="2:12" ht="84" x14ac:dyDescent="0.25">
      <c r="B10" s="37" t="s">
        <v>29</v>
      </c>
      <c r="C10" s="37"/>
      <c r="D10" s="38" t="s">
        <v>11</v>
      </c>
      <c r="E10" s="38">
        <v>5</v>
      </c>
      <c r="F10" s="39">
        <v>0.05</v>
      </c>
      <c r="G10" s="40" t="s">
        <v>30</v>
      </c>
      <c r="H10" s="40" t="s">
        <v>31</v>
      </c>
      <c r="I10" s="40" t="s">
        <v>32</v>
      </c>
      <c r="J10" s="40" t="s">
        <v>33</v>
      </c>
      <c r="K10" s="40" t="s">
        <v>28</v>
      </c>
      <c r="L10" s="42"/>
    </row>
    <row r="11" spans="2:12" ht="31.5" x14ac:dyDescent="0.25">
      <c r="B11" s="37" t="s">
        <v>34</v>
      </c>
      <c r="C11" s="37"/>
      <c r="D11" s="38" t="s">
        <v>11</v>
      </c>
      <c r="E11" s="38">
        <v>5</v>
      </c>
      <c r="F11" s="39">
        <v>0.05</v>
      </c>
      <c r="G11" s="40">
        <v>100</v>
      </c>
      <c r="H11" s="40" t="s">
        <v>35</v>
      </c>
      <c r="I11" s="40" t="s">
        <v>36</v>
      </c>
      <c r="J11" s="40">
        <v>97.5</v>
      </c>
      <c r="K11" s="40">
        <v>95</v>
      </c>
      <c r="L11" s="42"/>
    </row>
    <row r="12" spans="2:12" x14ac:dyDescent="0.25">
      <c r="B12" s="37" t="s">
        <v>37</v>
      </c>
      <c r="C12" s="37"/>
      <c r="D12" s="38" t="s">
        <v>38</v>
      </c>
      <c r="E12" s="38">
        <v>5</v>
      </c>
      <c r="F12" s="39">
        <v>0.05</v>
      </c>
      <c r="G12" s="40">
        <v>80</v>
      </c>
      <c r="H12" s="40">
        <v>85</v>
      </c>
      <c r="I12" s="40">
        <v>90</v>
      </c>
      <c r="J12" s="40">
        <v>95</v>
      </c>
      <c r="K12" s="40">
        <v>100</v>
      </c>
      <c r="L12" s="42"/>
    </row>
    <row r="13" spans="2:12" x14ac:dyDescent="0.25">
      <c r="B13" s="37" t="s">
        <v>39</v>
      </c>
      <c r="C13" s="37"/>
      <c r="D13" s="38" t="s">
        <v>11</v>
      </c>
      <c r="E13" s="38">
        <v>5</v>
      </c>
      <c r="F13" s="39">
        <v>0.05</v>
      </c>
      <c r="G13" s="40">
        <v>1</v>
      </c>
      <c r="H13" s="40">
        <v>2</v>
      </c>
      <c r="I13" s="40">
        <v>3</v>
      </c>
      <c r="J13" s="40">
        <v>4</v>
      </c>
      <c r="K13" s="40">
        <v>5</v>
      </c>
      <c r="L13" s="42"/>
    </row>
    <row r="14" spans="2:12" x14ac:dyDescent="0.25">
      <c r="B14" s="32" t="s">
        <v>40</v>
      </c>
      <c r="C14" s="32"/>
      <c r="D14" s="33" t="s">
        <v>66</v>
      </c>
      <c r="E14" s="34">
        <f>((E15*F15))</f>
        <v>0.5</v>
      </c>
      <c r="F14" s="35">
        <f>(F15)</f>
        <v>0.1</v>
      </c>
      <c r="G14" s="36"/>
      <c r="H14" s="36"/>
      <c r="I14" s="36"/>
      <c r="J14" s="36"/>
      <c r="K14" s="36"/>
      <c r="L14" s="42"/>
    </row>
    <row r="15" spans="2:12" ht="94.5" x14ac:dyDescent="0.25">
      <c r="B15" s="37" t="s">
        <v>41</v>
      </c>
      <c r="C15" s="37"/>
      <c r="D15" s="38" t="s">
        <v>11</v>
      </c>
      <c r="E15" s="38">
        <v>5</v>
      </c>
      <c r="F15" s="39">
        <v>0.1</v>
      </c>
      <c r="G15" s="40" t="s">
        <v>42</v>
      </c>
      <c r="H15" s="40" t="s">
        <v>43</v>
      </c>
      <c r="I15" s="40" t="s">
        <v>44</v>
      </c>
      <c r="J15" s="40" t="s">
        <v>45</v>
      </c>
      <c r="K15" s="40" t="s">
        <v>46</v>
      </c>
      <c r="L15" s="42"/>
    </row>
    <row r="16" spans="2:12" x14ac:dyDescent="0.25">
      <c r="B16" s="32" t="s">
        <v>47</v>
      </c>
      <c r="C16" s="32"/>
      <c r="D16" s="33" t="s">
        <v>66</v>
      </c>
      <c r="E16" s="34">
        <f>((E17*F17)+(E18*F18)+(E19*F19)+(E20*F20)+(E21*F21))</f>
        <v>1.95</v>
      </c>
      <c r="F16" s="35">
        <f>(F17+F18+F19+F20+F21)</f>
        <v>0.45</v>
      </c>
      <c r="G16" s="36"/>
      <c r="H16" s="36"/>
      <c r="I16" s="36"/>
      <c r="J16" s="36"/>
      <c r="K16" s="36"/>
      <c r="L16" s="42"/>
    </row>
    <row r="17" spans="2:12" x14ac:dyDescent="0.25">
      <c r="B17" s="37" t="s">
        <v>48</v>
      </c>
      <c r="C17" s="37"/>
      <c r="D17" s="38" t="s">
        <v>49</v>
      </c>
      <c r="E17" s="38">
        <v>3</v>
      </c>
      <c r="F17" s="39">
        <v>0.15</v>
      </c>
      <c r="G17" s="40">
        <v>56</v>
      </c>
      <c r="H17" s="40">
        <v>58</v>
      </c>
      <c r="I17" s="40">
        <v>60</v>
      </c>
      <c r="J17" s="40">
        <v>62</v>
      </c>
      <c r="K17" s="40">
        <v>64</v>
      </c>
      <c r="L17" s="42"/>
    </row>
    <row r="18" spans="2:12" ht="126" x14ac:dyDescent="0.25">
      <c r="B18" s="37" t="s">
        <v>50</v>
      </c>
      <c r="C18" s="37"/>
      <c r="D18" s="38" t="s">
        <v>51</v>
      </c>
      <c r="E18" s="38">
        <v>5</v>
      </c>
      <c r="F18" s="39">
        <v>0.03</v>
      </c>
      <c r="G18" s="40" t="s">
        <v>52</v>
      </c>
      <c r="H18" s="40" t="s">
        <v>53</v>
      </c>
      <c r="I18" s="40" t="s">
        <v>54</v>
      </c>
      <c r="J18" s="40" t="s">
        <v>55</v>
      </c>
      <c r="K18" s="40" t="s">
        <v>56</v>
      </c>
      <c r="L18" s="42"/>
    </row>
    <row r="19" spans="2:12" x14ac:dyDescent="0.25">
      <c r="B19" s="37" t="s">
        <v>57</v>
      </c>
      <c r="C19" s="37"/>
      <c r="D19" s="38" t="s">
        <v>58</v>
      </c>
      <c r="E19" s="38">
        <v>5</v>
      </c>
      <c r="F19" s="39">
        <v>0.02</v>
      </c>
      <c r="G19" s="40">
        <v>69</v>
      </c>
      <c r="H19" s="40">
        <v>72</v>
      </c>
      <c r="I19" s="40">
        <v>75</v>
      </c>
      <c r="J19" s="40">
        <v>78</v>
      </c>
      <c r="K19" s="40">
        <v>81</v>
      </c>
      <c r="L19" s="42"/>
    </row>
    <row r="20" spans="2:12" ht="126" x14ac:dyDescent="0.25">
      <c r="B20" s="37" t="s">
        <v>59</v>
      </c>
      <c r="C20" s="37"/>
      <c r="D20" s="38" t="s">
        <v>11</v>
      </c>
      <c r="E20" s="38">
        <v>5</v>
      </c>
      <c r="F20" s="39">
        <v>0.05</v>
      </c>
      <c r="G20" s="40" t="s">
        <v>60</v>
      </c>
      <c r="H20" s="40" t="s">
        <v>61</v>
      </c>
      <c r="I20" s="40" t="s">
        <v>62</v>
      </c>
      <c r="J20" s="40" t="s">
        <v>63</v>
      </c>
      <c r="K20" s="40" t="s">
        <v>64</v>
      </c>
      <c r="L20" s="42"/>
    </row>
    <row r="21" spans="2:12" x14ac:dyDescent="0.25">
      <c r="B21" s="37" t="s">
        <v>65</v>
      </c>
      <c r="C21" s="37"/>
      <c r="D21" s="38" t="s">
        <v>11</v>
      </c>
      <c r="E21" s="38">
        <v>5</v>
      </c>
      <c r="F21" s="39">
        <v>0.2</v>
      </c>
      <c r="G21" s="40">
        <v>1</v>
      </c>
      <c r="H21" s="40">
        <v>2</v>
      </c>
      <c r="I21" s="40">
        <v>3</v>
      </c>
      <c r="J21" s="40">
        <v>4</v>
      </c>
      <c r="K21" s="40">
        <v>5</v>
      </c>
      <c r="L21" s="42"/>
    </row>
    <row r="22" spans="2:12" x14ac:dyDescent="0.25">
      <c r="B22" s="37" t="s">
        <v>67</v>
      </c>
      <c r="C22" s="37"/>
      <c r="D22" s="38"/>
      <c r="E22" s="41" t="str">
        <f>TEXT(ROUND(E6+E14+E16,3),"0.00")&amp;"/5.00"</f>
        <v>3.95/5.00</v>
      </c>
      <c r="F22" s="39">
        <f>(F6+F14+F16)</f>
        <v>1</v>
      </c>
      <c r="G22" s="40"/>
      <c r="H22" s="40"/>
      <c r="I22" s="40"/>
      <c r="J22" s="40"/>
      <c r="K22" s="40"/>
      <c r="L22" s="42"/>
    </row>
    <row r="23" spans="2:12" x14ac:dyDescent="0.25">
      <c r="B23" s="5"/>
      <c r="C23" s="5"/>
      <c r="D23" s="4"/>
      <c r="E23" s="4"/>
      <c r="F23" s="15"/>
      <c r="G23" s="12"/>
      <c r="H23" s="12"/>
      <c r="I23" s="12"/>
      <c r="J23" s="12"/>
      <c r="K23" s="12"/>
    </row>
    <row r="24" spans="2:12" x14ac:dyDescent="0.25">
      <c r="B24" s="5"/>
      <c r="C24" s="5"/>
      <c r="D24" s="4"/>
      <c r="E24" s="4"/>
      <c r="F24" s="15"/>
      <c r="G24" s="12"/>
      <c r="H24" s="12"/>
      <c r="I24" s="12"/>
      <c r="J24" s="12"/>
      <c r="K24" s="12"/>
    </row>
    <row r="25" spans="2:12" x14ac:dyDescent="0.25">
      <c r="B25" s="5"/>
      <c r="C25" s="5"/>
      <c r="D25" s="4"/>
      <c r="E25" s="4"/>
      <c r="F25" s="15"/>
      <c r="G25" s="12"/>
      <c r="H25" s="12"/>
      <c r="I25" s="12"/>
      <c r="J25" s="12"/>
      <c r="K25" s="12"/>
    </row>
    <row r="26" spans="2:12" x14ac:dyDescent="0.25">
      <c r="B26" s="5"/>
      <c r="C26" s="5"/>
      <c r="D26" s="4"/>
      <c r="E26" s="4"/>
      <c r="F26" s="15"/>
      <c r="G26" s="12"/>
      <c r="H26" s="12"/>
      <c r="I26" s="12"/>
      <c r="J26" s="12"/>
      <c r="K26" s="12"/>
    </row>
    <row r="27" spans="2:12" x14ac:dyDescent="0.25">
      <c r="B27" s="5"/>
      <c r="C27" s="5"/>
      <c r="D27" s="4"/>
      <c r="E27" s="4"/>
      <c r="F27" s="15"/>
      <c r="G27" s="12"/>
      <c r="H27" s="12"/>
      <c r="I27" s="12"/>
      <c r="J27" s="12"/>
      <c r="K27" s="12"/>
    </row>
    <row r="28" spans="2:12" x14ac:dyDescent="0.25">
      <c r="B28" s="5"/>
      <c r="C28" s="5"/>
      <c r="D28" s="4"/>
      <c r="E28" s="4"/>
      <c r="F28" s="15"/>
      <c r="G28" s="12"/>
      <c r="H28" s="12"/>
      <c r="I28" s="12"/>
      <c r="J28" s="12"/>
      <c r="K28" s="12"/>
    </row>
    <row r="29" spans="2:12" x14ac:dyDescent="0.25">
      <c r="B29" s="5"/>
      <c r="C29" s="5"/>
      <c r="D29" s="4"/>
      <c r="E29" s="4"/>
      <c r="F29" s="15"/>
      <c r="G29" s="12"/>
      <c r="H29" s="12"/>
      <c r="I29" s="12"/>
      <c r="J29" s="12"/>
      <c r="K29" s="12"/>
    </row>
    <row r="30" spans="2:12" x14ac:dyDescent="0.25">
      <c r="B30" s="5"/>
      <c r="C30" s="5"/>
      <c r="D30" s="4"/>
      <c r="E30" s="4"/>
      <c r="F30" s="15"/>
      <c r="G30" s="12"/>
      <c r="H30" s="12"/>
      <c r="I30" s="12"/>
      <c r="J30" s="12"/>
      <c r="K30" s="12"/>
    </row>
    <row r="31" spans="2:12" x14ac:dyDescent="0.25">
      <c r="B31" s="5"/>
      <c r="C31" s="5"/>
      <c r="D31" s="4"/>
      <c r="E31" s="4"/>
      <c r="F31" s="15"/>
      <c r="G31" s="12"/>
      <c r="H31" s="12"/>
      <c r="I31" s="12"/>
      <c r="J31" s="12"/>
      <c r="K31" s="12"/>
    </row>
  </sheetData>
  <mergeCells count="20"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B8:C8"/>
    <mergeCell ref="B9:C9"/>
    <mergeCell ref="B10:C10"/>
    <mergeCell ref="B11:C11"/>
    <mergeCell ref="B12:C12"/>
    <mergeCell ref="F3:F5"/>
    <mergeCell ref="G3:K4"/>
    <mergeCell ref="B3:E5"/>
    <mergeCell ref="B6:C6"/>
    <mergeCell ref="B7:C7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Year Jan 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2023-08-11T01:31:19Z</dcterms:modified>
</cp:coreProperties>
</file>