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uham\Downloads\"/>
    </mc:Choice>
  </mc:AlternateContent>
  <xr:revisionPtr revIDLastSave="0" documentId="13_ncr:1_{64A460C7-EC9C-4397-AC43-B47FA3E80744}" xr6:coauthVersionLast="47" xr6:coauthVersionMax="47" xr10:uidLastSave="{00000000-0000-0000-0000-000000000000}"/>
  <bookViews>
    <workbookView xWindow="20" yWindow="20" windowWidth="19180" windowHeight="10060" activeTab="2" xr2:uid="{00000000-000D-0000-FFFF-FFFF00000000}"/>
  </bookViews>
  <sheets>
    <sheet name="Data" sheetId="1" r:id="rId1"/>
    <sheet name="layout" sheetId="2" r:id="rId2"/>
    <sheet name="Dashboard" sheetId="6" r:id="rId3"/>
    <sheet name="pivot" sheetId="3" r:id="rId4"/>
    <sheet name="KPI" sheetId="4" r:id="rId5"/>
    <sheet name="KPI YOY" sheetId="5" r:id="rId6"/>
  </sheets>
  <definedNames>
    <definedName name="_xlchart.v1.4" hidden="1">pivot!$D$26:$D$29</definedName>
    <definedName name="_xlchart.v1.5" hidden="1">pivot!$E$25</definedName>
    <definedName name="_xlchart.v1.6" hidden="1">pivot!$E$26:$E$29</definedName>
    <definedName name="_xlchart.v1.7" hidden="1">pivot!$D$26:$D$29</definedName>
    <definedName name="_xlchart.v1.8" hidden="1">pivot!$E$25</definedName>
    <definedName name="_xlchart.v1.9" hidden="1">pivot!$E$26:$E$29</definedName>
    <definedName name="_xlchart.v5.0" hidden="1">pivot!$D$59</definedName>
    <definedName name="_xlchart.v5.1" hidden="1">pivot!$D$60:$D$108</definedName>
    <definedName name="_xlchart.v5.10" hidden="1">pivot!$D$59</definedName>
    <definedName name="_xlchart.v5.11" hidden="1">pivot!$D$60:$D$108</definedName>
    <definedName name="_xlchart.v5.12" hidden="1">pivot!$E$59</definedName>
    <definedName name="_xlchart.v5.13" hidden="1">pivot!$E$60:$E$108</definedName>
    <definedName name="_xlchart.v5.2" hidden="1">pivot!$E$59</definedName>
    <definedName name="_xlchart.v5.3" hidden="1">pivot!$E$60:$E$108</definedName>
    <definedName name="Slicer_Region">#N/A</definedName>
    <definedName name="Slicer_Segment">#N/A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1" roundtripDataSignature="AMtx7mgYS6wfnPy0iIjdhtUlD2xFm8j14w=="/>
    </ext>
  </extLst>
</workbook>
</file>

<file path=xl/calcChain.xml><?xml version="1.0" encoding="utf-8"?>
<calcChain xmlns="http://schemas.openxmlformats.org/spreadsheetml/2006/main">
  <c r="D72" i="3" l="1"/>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61" i="3"/>
  <c r="D62" i="3"/>
  <c r="D63" i="3"/>
  <c r="D64" i="3"/>
  <c r="D65" i="3"/>
  <c r="D66" i="3"/>
  <c r="D67" i="3"/>
  <c r="D68" i="3"/>
  <c r="D69" i="3"/>
  <c r="D70" i="3"/>
  <c r="D71" i="3"/>
  <c r="D60" i="3"/>
  <c r="D27" i="3"/>
  <c r="D28" i="3"/>
  <c r="D29" i="3"/>
  <c r="D26" i="3"/>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M6" i="5"/>
  <c r="L6" i="5"/>
  <c r="K6" i="5"/>
  <c r="J6" i="5"/>
  <c r="I6" i="5"/>
  <c r="F15" i="4"/>
  <c r="E91" i="3"/>
  <c r="E83" i="3"/>
  <c r="E62" i="3"/>
  <c r="E108" i="3"/>
  <c r="E79" i="3"/>
  <c r="E89" i="3"/>
  <c r="E90" i="3"/>
  <c r="E70" i="3"/>
  <c r="B15" i="4"/>
  <c r="E92" i="3"/>
  <c r="E85" i="3"/>
  <c r="E74" i="3"/>
  <c r="E103" i="3"/>
  <c r="E96" i="3"/>
  <c r="E65" i="3"/>
  <c r="E87" i="3"/>
  <c r="E71" i="3"/>
  <c r="E66" i="3"/>
  <c r="E93" i="3"/>
  <c r="E104" i="3"/>
  <c r="E86" i="3"/>
  <c r="E73" i="3"/>
  <c r="E81" i="3"/>
  <c r="E78" i="3"/>
  <c r="E88" i="3"/>
  <c r="E95" i="3"/>
  <c r="E67" i="3"/>
  <c r="E102" i="3"/>
  <c r="E98" i="3"/>
  <c r="E82" i="3"/>
  <c r="E63" i="3"/>
  <c r="E60" i="3"/>
  <c r="E94" i="3"/>
  <c r="E105" i="3"/>
  <c r="E68" i="3"/>
  <c r="E61" i="3"/>
  <c r="E99" i="3"/>
  <c r="E84" i="3"/>
  <c r="E64" i="3"/>
  <c r="E72" i="3"/>
  <c r="E100" i="3"/>
  <c r="P15" i="4"/>
  <c r="E69" i="3"/>
  <c r="E75" i="3"/>
  <c r="E76" i="3"/>
  <c r="J15" i="4"/>
  <c r="M15" i="4"/>
  <c r="E97" i="3"/>
  <c r="E77" i="3"/>
  <c r="E101" i="3"/>
  <c r="E106" i="3"/>
  <c r="E80" i="3"/>
  <c r="E107" i="3"/>
  <c r="E27" i="3"/>
  <c r="E26" i="3"/>
  <c r="E29" i="3"/>
  <c r="E28" i="3"/>
</calcChain>
</file>

<file path=xl/sharedStrings.xml><?xml version="1.0" encoding="utf-8"?>
<sst xmlns="http://schemas.openxmlformats.org/spreadsheetml/2006/main" count="130088" uniqueCount="10952">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</sst>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Green]\▲0.00%;[Red]\ \▼0.00%"/>
    <numFmt numFmtId="165" formatCode="\$0.00,&quot;K&quot;"/>
    <numFmt numFmtId="166" formatCode="\$\ 0.00,\ &quot;K&quot;"/>
    <numFmt numFmtId="167" formatCode="_-[$$-409]* #,##0.00_ ;_-[$$-409]* \-#,##0.00\ ;_-[$$-409]* &quot;-&quot;??_ ;_-@_ "/>
    <numFmt numFmtId="168" formatCode="&quot;#&quot;\ 0"/>
    <numFmt numFmtId="169" formatCode="&quot;#&quot;\ 0\ "/>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38">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165" fontId="0" fillId="0" borderId="2" xfId="0" applyNumberFormat="1" applyBorder="1"/>
    <xf numFmtId="165" fontId="0" fillId="0" borderId="8" xfId="0" applyNumberFormat="1" applyBorder="1"/>
    <xf numFmtId="0" fontId="1" fillId="0" borderId="0" xfId="0" applyFont="1"/>
    <xf numFmtId="166"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167" fontId="0" fillId="0" borderId="0" xfId="0" applyNumberFormat="1"/>
    <xf numFmtId="10" fontId="0" fillId="0" borderId="0" xfId="1" applyNumberFormat="1" applyFont="1"/>
    <xf numFmtId="168" fontId="0" fillId="0" borderId="0" xfId="0" applyNumberFormat="1"/>
    <xf numFmtId="169" fontId="0" fillId="0" borderId="0" xfId="0" applyNumberFormat="1"/>
    <xf numFmtId="0" fontId="0" fillId="0" borderId="11" xfId="0" applyBorder="1"/>
    <xf numFmtId="0" fontId="0" fillId="0" borderId="10" xfId="0" applyBorder="1" applyAlignment="1">
      <alignment horizontal="left"/>
    </xf>
    <xf numFmtId="164" fontId="6" fillId="0" borderId="0" xfId="0" applyNumberFormat="1" applyFont="1"/>
    <xf numFmtId="0" fontId="0" fillId="0" borderId="4" xfId="0" applyBorder="1"/>
    <xf numFmtId="0" fontId="0" fillId="0" borderId="5" xfId="0" applyBorder="1"/>
    <xf numFmtId="0" fontId="0" fillId="0" borderId="2" xfId="0" applyBorder="1"/>
    <xf numFmtId="0" fontId="0" fillId="0" borderId="8" xfId="0" applyBorder="1"/>
    <xf numFmtId="0" fontId="0" fillId="0" borderId="6" xfId="0" applyBorder="1"/>
    <xf numFmtId="0" fontId="0" fillId="0" borderId="9" xfId="0" applyBorder="1"/>
    <xf numFmtId="0" fontId="0" fillId="0" borderId="12" xfId="0" applyBorder="1"/>
    <xf numFmtId="0" fontId="0" fillId="0" borderId="10" xfId="0" applyBorder="1"/>
    <xf numFmtId="0" fontId="0" fillId="0" borderId="13" xfId="0" applyBorder="1"/>
    <xf numFmtId="0" fontId="0" fillId="0" borderId="14" xfId="0" applyBorder="1"/>
  </cellXfs>
  <cellStyles count="2">
    <cellStyle name="Normal" xfId="0" builtinId="0"/>
    <cellStyle name="Percent" xfId="1" builtinId="5"/>
  </cellStyles>
  <dxfs count="6">
    <dxf>
      <numFmt numFmtId="165"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1"/>
      </font>
      <fill>
        <patternFill>
          <bgColor theme="1"/>
        </patternFill>
      </fill>
      <border>
        <left style="thin">
          <color theme="4"/>
        </left>
        <right style="thin">
          <color theme="4"/>
        </right>
        <top style="thin">
          <color theme="4"/>
        </top>
        <bottom style="thin">
          <color theme="4"/>
        </bottom>
        <vertical/>
        <horizontal/>
      </border>
    </dxf>
  </dxfs>
  <tableStyles count="2">
    <tableStyle name="AB" pivot="0" table="0" count="10" xr9:uid="{1194D653-6DA0-49B7-A74F-A6EC59304576}">
      <tableStyleElement type="wholeTable" dxfId="5"/>
      <tableStyleElement type="headerRow" dxfId="4"/>
    </tableStyle>
    <tableStyle name="Data-style" pivot="0" count="3" xr9:uid="{00000000-0011-0000-FFFF-FFFF00000000}">
      <tableStyleElement type="headerRow" dxfId="3"/>
      <tableStyleElement type="firstRowStripe" dxfId="2"/>
      <tableStyleElement type="secondRowStripe" dxfId="1"/>
    </tableStyle>
  </tableStyles>
  <colors>
    <mruColors>
      <color rgb="FF0F253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6.0185185185185182E-2"/>
          <c:w val="0.93888888888888888"/>
          <c:h val="0.89814814814814814"/>
        </c:manualLayout>
      </c:layout>
      <c:lineChart>
        <c:grouping val="standard"/>
        <c:varyColors val="0"/>
        <c:ser>
          <c:idx val="0"/>
          <c:order val="0"/>
          <c:tx>
            <c:strRef>
              <c:f>KPI!$B$1</c:f>
              <c:strCache>
                <c:ptCount val="1"/>
                <c:pt idx="0">
                  <c:v>Total</c:v>
                </c:pt>
              </c:strCache>
            </c:strRef>
          </c:tx>
          <c:spPr>
            <a:ln w="34925" cap="rnd">
              <a:solidFill>
                <a:schemeClr val="bg1">
                  <a:lumMod val="85000"/>
                </a:schemeClr>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KPI!$B$2:$B$14</c:f>
              <c:numCache>
                <c:formatCode>General</c:formatCode>
                <c:ptCount val="12"/>
                <c:pt idx="0">
                  <c:v>2429.5920000000006</c:v>
                </c:pt>
                <c:pt idx="1">
                  <c:v>1497.0639999999999</c:v>
                </c:pt>
                <c:pt idx="2">
                  <c:v>615.93700000000013</c:v>
                </c:pt>
                <c:pt idx="3">
                  <c:v>5537.9359999999997</c:v>
                </c:pt>
                <c:pt idx="4">
                  <c:v>3630.4279999999994</c:v>
                </c:pt>
                <c:pt idx="5">
                  <c:v>11073.052</c:v>
                </c:pt>
                <c:pt idx="6">
                  <c:v>7405.7550000000019</c:v>
                </c:pt>
                <c:pt idx="7">
                  <c:v>3374.4140000000002</c:v>
                </c:pt>
                <c:pt idx="8">
                  <c:v>13981.568999999998</c:v>
                </c:pt>
                <c:pt idx="9">
                  <c:v>2527.4159999999997</c:v>
                </c:pt>
                <c:pt idx="10">
                  <c:v>14586.014999999998</c:v>
                </c:pt>
                <c:pt idx="11">
                  <c:v>16134.763999999999</c:v>
                </c:pt>
              </c:numCache>
            </c:numRef>
          </c:val>
          <c:smooth val="0"/>
          <c:extLst>
            <c:ext xmlns:c16="http://schemas.microsoft.com/office/drawing/2014/chart" uri="{C3380CC4-5D6E-409C-BE32-E72D297353CC}">
              <c16:uniqueId val="{00000000-D468-47A9-A2C4-CA6721D59FBE}"/>
            </c:ext>
          </c:extLst>
        </c:ser>
        <c:dLbls>
          <c:showLegendKey val="0"/>
          <c:showVal val="0"/>
          <c:showCatName val="0"/>
          <c:showSerName val="0"/>
          <c:showPercent val="0"/>
          <c:showBubbleSize val="0"/>
        </c:dLbls>
        <c:smooth val="0"/>
        <c:axId val="2206944"/>
        <c:axId val="2224224"/>
      </c:lineChart>
      <c:catAx>
        <c:axId val="2206944"/>
        <c:scaling>
          <c:orientation val="minMax"/>
        </c:scaling>
        <c:delete val="1"/>
        <c:axPos val="b"/>
        <c:numFmt formatCode="General" sourceLinked="1"/>
        <c:majorTickMark val="none"/>
        <c:minorTickMark val="none"/>
        <c:tickLblPos val="nextTo"/>
        <c:crossAx val="2224224"/>
        <c:crosses val="autoZero"/>
        <c:auto val="1"/>
        <c:lblAlgn val="ctr"/>
        <c:lblOffset val="100"/>
        <c:noMultiLvlLbl val="0"/>
      </c:catAx>
      <c:valAx>
        <c:axId val="2224224"/>
        <c:scaling>
          <c:orientation val="minMax"/>
        </c:scaling>
        <c:delete val="1"/>
        <c:axPos val="l"/>
        <c:numFmt formatCode="General" sourceLinked="1"/>
        <c:majorTickMark val="none"/>
        <c:minorTickMark val="none"/>
        <c:tickLblPos val="nextTo"/>
        <c:crossAx val="220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76068376068383E-2"/>
          <c:y val="0.10208816705336426"/>
          <c:w val="0.87464387464387461"/>
          <c:h val="0.79582366589327147"/>
        </c:manualLayout>
      </c:layout>
      <c:lineChart>
        <c:grouping val="standard"/>
        <c:varyColors val="0"/>
        <c:ser>
          <c:idx val="0"/>
          <c:order val="0"/>
          <c:tx>
            <c:strRef>
              <c:f>KPI!$F$1</c:f>
              <c:strCache>
                <c:ptCount val="1"/>
                <c:pt idx="0">
                  <c:v>Total</c:v>
                </c:pt>
              </c:strCache>
            </c:strRef>
          </c:tx>
          <c:spPr>
            <a:ln w="34925" cap="rnd">
              <a:solidFill>
                <a:schemeClr val="bg1">
                  <a:lumMod val="85000"/>
                </a:schemeClr>
              </a:solidFill>
              <a:round/>
            </a:ln>
            <a:effectLst/>
          </c:spPr>
          <c:marker>
            <c:symbol val="none"/>
          </c:marker>
          <c:cat>
            <c:strRef>
              <c:f>KPI!$E$2:$E$14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KPI!$F$2:$F$14</c:f>
              <c:numCache>
                <c:formatCode>General</c:formatCode>
                <c:ptCount val="12"/>
                <c:pt idx="0">
                  <c:v>242.16419999999999</c:v>
                </c:pt>
                <c:pt idx="1">
                  <c:v>145.79759999999993</c:v>
                </c:pt>
                <c:pt idx="2">
                  <c:v>-106.52650000000001</c:v>
                </c:pt>
                <c:pt idx="3">
                  <c:v>425.87009999999998</c:v>
                </c:pt>
                <c:pt idx="4">
                  <c:v>538.51379999999983</c:v>
                </c:pt>
                <c:pt idx="5">
                  <c:v>1137.1152999999988</c:v>
                </c:pt>
                <c:pt idx="6">
                  <c:v>1813.1677999999997</c:v>
                </c:pt>
                <c:pt idx="7">
                  <c:v>408.16789999999992</c:v>
                </c:pt>
                <c:pt idx="8">
                  <c:v>2962.2787999999996</c:v>
                </c:pt>
                <c:pt idx="9">
                  <c:v>292.97049999999996</c:v>
                </c:pt>
                <c:pt idx="10">
                  <c:v>2982.967799999999</c:v>
                </c:pt>
                <c:pt idx="11">
                  <c:v>2869.6403000000009</c:v>
                </c:pt>
              </c:numCache>
            </c:numRef>
          </c:val>
          <c:smooth val="0"/>
          <c:extLst>
            <c:ext xmlns:c16="http://schemas.microsoft.com/office/drawing/2014/chart" uri="{C3380CC4-5D6E-409C-BE32-E72D297353CC}">
              <c16:uniqueId val="{00000000-055E-4B30-A7C1-48EB6DC7D54B}"/>
            </c:ext>
          </c:extLst>
        </c:ser>
        <c:dLbls>
          <c:showLegendKey val="0"/>
          <c:showVal val="0"/>
          <c:showCatName val="0"/>
          <c:showSerName val="0"/>
          <c:showPercent val="0"/>
          <c:showBubbleSize val="0"/>
        </c:dLbls>
        <c:smooth val="0"/>
        <c:axId val="1982022224"/>
        <c:axId val="1982032784"/>
      </c:lineChart>
      <c:catAx>
        <c:axId val="1982022224"/>
        <c:scaling>
          <c:orientation val="minMax"/>
        </c:scaling>
        <c:delete val="1"/>
        <c:axPos val="b"/>
        <c:numFmt formatCode="General" sourceLinked="1"/>
        <c:majorTickMark val="none"/>
        <c:minorTickMark val="none"/>
        <c:tickLblPos val="nextTo"/>
        <c:crossAx val="1982032784"/>
        <c:crosses val="autoZero"/>
        <c:auto val="1"/>
        <c:lblAlgn val="ctr"/>
        <c:lblOffset val="100"/>
        <c:noMultiLvlLbl val="0"/>
      </c:catAx>
      <c:valAx>
        <c:axId val="1982032784"/>
        <c:scaling>
          <c:orientation val="minMax"/>
        </c:scaling>
        <c:delete val="1"/>
        <c:axPos val="l"/>
        <c:numFmt formatCode="General" sourceLinked="1"/>
        <c:majorTickMark val="none"/>
        <c:minorTickMark val="none"/>
        <c:tickLblPos val="nextTo"/>
        <c:crossAx val="19820222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25475285171103E-2"/>
          <c:y val="0.15335463258785942"/>
          <c:w val="0.83269961977186313"/>
          <c:h val="0.71884984025559107"/>
        </c:manualLayout>
      </c:layout>
      <c:lineChart>
        <c:grouping val="standard"/>
        <c:varyColors val="0"/>
        <c:ser>
          <c:idx val="0"/>
          <c:order val="0"/>
          <c:tx>
            <c:strRef>
              <c:f>KPI!$J$1</c:f>
              <c:strCache>
                <c:ptCount val="1"/>
                <c:pt idx="0">
                  <c:v>Total</c:v>
                </c:pt>
              </c:strCache>
            </c:strRef>
          </c:tx>
          <c:spPr>
            <a:ln w="34925" cap="rnd">
              <a:solidFill>
                <a:schemeClr val="bg1">
                  <a:lumMod val="85000"/>
                </a:schemeClr>
              </a:solidFill>
              <a:round/>
            </a:ln>
            <a:effectLst/>
          </c:spPr>
          <c:marker>
            <c:symbol val="none"/>
          </c:marker>
          <c:cat>
            <c:strRef>
              <c:f>KPI!$I$2:$I$14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KPI!$J$2:$J$14</c:f>
              <c:numCache>
                <c:formatCode>General</c:formatCode>
                <c:ptCount val="12"/>
                <c:pt idx="0">
                  <c:v>65</c:v>
                </c:pt>
                <c:pt idx="1">
                  <c:v>27</c:v>
                </c:pt>
                <c:pt idx="2">
                  <c:v>37</c:v>
                </c:pt>
                <c:pt idx="3">
                  <c:v>117</c:v>
                </c:pt>
                <c:pt idx="4">
                  <c:v>112</c:v>
                </c:pt>
                <c:pt idx="5">
                  <c:v>127</c:v>
                </c:pt>
                <c:pt idx="6">
                  <c:v>133</c:v>
                </c:pt>
                <c:pt idx="7">
                  <c:v>105</c:v>
                </c:pt>
                <c:pt idx="8">
                  <c:v>198</c:v>
                </c:pt>
                <c:pt idx="9">
                  <c:v>103</c:v>
                </c:pt>
                <c:pt idx="10">
                  <c:v>248</c:v>
                </c:pt>
                <c:pt idx="11">
                  <c:v>255</c:v>
                </c:pt>
              </c:numCache>
            </c:numRef>
          </c:val>
          <c:smooth val="0"/>
          <c:extLst>
            <c:ext xmlns:c16="http://schemas.microsoft.com/office/drawing/2014/chart" uri="{C3380CC4-5D6E-409C-BE32-E72D297353CC}">
              <c16:uniqueId val="{00000000-CED4-44B7-9399-7CCC491155E1}"/>
            </c:ext>
          </c:extLst>
        </c:ser>
        <c:dLbls>
          <c:showLegendKey val="0"/>
          <c:showVal val="0"/>
          <c:showCatName val="0"/>
          <c:showSerName val="0"/>
          <c:showPercent val="0"/>
          <c:showBubbleSize val="0"/>
        </c:dLbls>
        <c:smooth val="0"/>
        <c:axId val="1982033744"/>
        <c:axId val="1982025104"/>
      </c:lineChart>
      <c:catAx>
        <c:axId val="1982033744"/>
        <c:scaling>
          <c:orientation val="minMax"/>
        </c:scaling>
        <c:delete val="1"/>
        <c:axPos val="b"/>
        <c:numFmt formatCode="General" sourceLinked="1"/>
        <c:majorTickMark val="none"/>
        <c:minorTickMark val="none"/>
        <c:tickLblPos val="nextTo"/>
        <c:crossAx val="1982025104"/>
        <c:crosses val="autoZero"/>
        <c:auto val="1"/>
        <c:lblAlgn val="ctr"/>
        <c:lblOffset val="100"/>
        <c:noMultiLvlLbl val="0"/>
      </c:catAx>
      <c:valAx>
        <c:axId val="1982025104"/>
        <c:scaling>
          <c:orientation val="minMax"/>
        </c:scaling>
        <c:delete val="1"/>
        <c:axPos val="l"/>
        <c:numFmt formatCode="General" sourceLinked="1"/>
        <c:majorTickMark val="none"/>
        <c:minorTickMark val="none"/>
        <c:tickLblPos val="nextTo"/>
        <c:crossAx val="198203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KPI!$M$1</c:f>
              <c:strCache>
                <c:ptCount val="1"/>
                <c:pt idx="0">
                  <c:v>Total</c:v>
                </c:pt>
              </c:strCache>
            </c:strRef>
          </c:tx>
          <c:spPr>
            <a:ln w="34925" cap="rnd">
              <a:solidFill>
                <a:schemeClr val="bg1">
                  <a:lumMod val="85000"/>
                </a:schemeClr>
              </a:solidFill>
              <a:round/>
            </a:ln>
            <a:effectLst/>
          </c:spPr>
          <c:marker>
            <c:symbol val="none"/>
          </c:marker>
          <c:cat>
            <c:strRef>
              <c:f>KPI!$L$2:$L$14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KPI!$M$2:$M$14</c:f>
              <c:numCache>
                <c:formatCode>General</c:formatCode>
                <c:ptCount val="12"/>
                <c:pt idx="0">
                  <c:v>16</c:v>
                </c:pt>
                <c:pt idx="1">
                  <c:v>9</c:v>
                </c:pt>
                <c:pt idx="2">
                  <c:v>13</c:v>
                </c:pt>
                <c:pt idx="3">
                  <c:v>32</c:v>
                </c:pt>
                <c:pt idx="4">
                  <c:v>30</c:v>
                </c:pt>
                <c:pt idx="5">
                  <c:v>34</c:v>
                </c:pt>
                <c:pt idx="6">
                  <c:v>36</c:v>
                </c:pt>
                <c:pt idx="7">
                  <c:v>26</c:v>
                </c:pt>
                <c:pt idx="8">
                  <c:v>55</c:v>
                </c:pt>
                <c:pt idx="9">
                  <c:v>28</c:v>
                </c:pt>
                <c:pt idx="10">
                  <c:v>60</c:v>
                </c:pt>
                <c:pt idx="11">
                  <c:v>66</c:v>
                </c:pt>
              </c:numCache>
            </c:numRef>
          </c:val>
          <c:smooth val="0"/>
          <c:extLst>
            <c:ext xmlns:c16="http://schemas.microsoft.com/office/drawing/2014/chart" uri="{C3380CC4-5D6E-409C-BE32-E72D297353CC}">
              <c16:uniqueId val="{00000000-543D-4C4A-B19C-8642F184C240}"/>
            </c:ext>
          </c:extLst>
        </c:ser>
        <c:dLbls>
          <c:showLegendKey val="0"/>
          <c:showVal val="0"/>
          <c:showCatName val="0"/>
          <c:showSerName val="0"/>
          <c:showPercent val="0"/>
          <c:showBubbleSize val="0"/>
        </c:dLbls>
        <c:smooth val="0"/>
        <c:axId val="1284767264"/>
        <c:axId val="1284774464"/>
      </c:lineChart>
      <c:catAx>
        <c:axId val="1284767264"/>
        <c:scaling>
          <c:orientation val="minMax"/>
        </c:scaling>
        <c:delete val="1"/>
        <c:axPos val="b"/>
        <c:numFmt formatCode="General" sourceLinked="1"/>
        <c:majorTickMark val="none"/>
        <c:minorTickMark val="none"/>
        <c:tickLblPos val="nextTo"/>
        <c:crossAx val="1284774464"/>
        <c:crosses val="autoZero"/>
        <c:auto val="1"/>
        <c:lblAlgn val="ctr"/>
        <c:lblOffset val="100"/>
        <c:noMultiLvlLbl val="0"/>
      </c:catAx>
      <c:valAx>
        <c:axId val="1284774464"/>
        <c:scaling>
          <c:orientation val="minMax"/>
        </c:scaling>
        <c:delete val="1"/>
        <c:axPos val="l"/>
        <c:numFmt formatCode="General" sourceLinked="1"/>
        <c:majorTickMark val="none"/>
        <c:minorTickMark val="none"/>
        <c:tickLblPos val="nextTo"/>
        <c:crossAx val="128476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KPI!$P$1</c:f>
              <c:strCache>
                <c:ptCount val="1"/>
                <c:pt idx="0">
                  <c:v>Total</c:v>
                </c:pt>
              </c:strCache>
            </c:strRef>
          </c:tx>
          <c:spPr>
            <a:ln w="34925" cap="rnd">
              <a:solidFill>
                <a:schemeClr val="bg1">
                  <a:lumMod val="85000"/>
                </a:schemeClr>
              </a:solidFill>
              <a:round/>
            </a:ln>
            <a:effectLst/>
          </c:spPr>
          <c:marker>
            <c:symbol val="none"/>
          </c:marker>
          <c:cat>
            <c:strRef>
              <c:f>KPI!$O$2:$O$14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KPI!$P$2:$P$14</c:f>
              <c:numCache>
                <c:formatCode>General</c:formatCode>
                <c:ptCount val="12"/>
                <c:pt idx="0">
                  <c:v>9.9672784566297523E-2</c:v>
                </c:pt>
                <c:pt idx="1">
                  <c:v>9.7389022780589168E-2</c:v>
                </c:pt>
                <c:pt idx="2">
                  <c:v>-0.17295031797083141</c:v>
                </c:pt>
                <c:pt idx="3">
                  <c:v>7.6900509503901815E-2</c:v>
                </c:pt>
                <c:pt idx="4">
                  <c:v>0.14833341964087979</c:v>
                </c:pt>
                <c:pt idx="5">
                  <c:v>0.10269213040812947</c:v>
                </c:pt>
                <c:pt idx="6">
                  <c:v>0.2448322689583978</c:v>
                </c:pt>
                <c:pt idx="7">
                  <c:v>0.12095963921439393</c:v>
                </c:pt>
                <c:pt idx="8">
                  <c:v>0.21187027006768697</c:v>
                </c:pt>
                <c:pt idx="9">
                  <c:v>0.11591700772646846</c:v>
                </c:pt>
                <c:pt idx="10">
                  <c:v>0.2045087571896779</c:v>
                </c:pt>
                <c:pt idx="11">
                  <c:v>0.17785449480389059</c:v>
                </c:pt>
              </c:numCache>
            </c:numRef>
          </c:val>
          <c:smooth val="0"/>
          <c:extLst>
            <c:ext xmlns:c16="http://schemas.microsoft.com/office/drawing/2014/chart" uri="{C3380CC4-5D6E-409C-BE32-E72D297353CC}">
              <c16:uniqueId val="{00000000-C196-4128-8063-2188F5A6ACC8}"/>
            </c:ext>
          </c:extLst>
        </c:ser>
        <c:dLbls>
          <c:showLegendKey val="0"/>
          <c:showVal val="0"/>
          <c:showCatName val="0"/>
          <c:showSerName val="0"/>
          <c:showPercent val="0"/>
          <c:showBubbleSize val="0"/>
        </c:dLbls>
        <c:smooth val="0"/>
        <c:axId val="1284766304"/>
        <c:axId val="1284768704"/>
      </c:lineChart>
      <c:catAx>
        <c:axId val="1284766304"/>
        <c:scaling>
          <c:orientation val="minMax"/>
        </c:scaling>
        <c:delete val="1"/>
        <c:axPos val="b"/>
        <c:numFmt formatCode="General" sourceLinked="1"/>
        <c:majorTickMark val="none"/>
        <c:minorTickMark val="none"/>
        <c:tickLblPos val="nextTo"/>
        <c:crossAx val="1284768704"/>
        <c:crosses val="autoZero"/>
        <c:auto val="1"/>
        <c:lblAlgn val="ctr"/>
        <c:lblOffset val="100"/>
        <c:noMultiLvlLbl val="0"/>
      </c:catAx>
      <c:valAx>
        <c:axId val="1284768704"/>
        <c:scaling>
          <c:orientation val="minMax"/>
        </c:scaling>
        <c:delete val="1"/>
        <c:axPos val="l"/>
        <c:numFmt formatCode="General" sourceLinked="1"/>
        <c:majorTickMark val="none"/>
        <c:minorTickMark val="none"/>
        <c:tickLblPos val="nextTo"/>
        <c:crossAx val="128476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solidFill>
              <a:schemeClr val="accent1">
                <a:lumMod val="60000"/>
                <a:lumOff val="4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pivot!$C$1</c:f>
              <c:strCache>
                <c:ptCount val="1"/>
                <c:pt idx="0">
                  <c:v>Sum of Profit</c:v>
                </c:pt>
              </c:strCache>
            </c:strRef>
          </c:tx>
          <c:spPr>
            <a:solidFill>
              <a:schemeClr val="accent1">
                <a:lumMod val="75000"/>
              </a:schemeClr>
            </a:solidFill>
            <a:ln>
              <a:noFill/>
            </a:ln>
            <a:effectLst>
              <a:outerShdw blurRad="57150" dist="19050" dir="5400000" algn="ctr" rotWithShape="0">
                <a:srgbClr val="000000">
                  <a:alpha val="63000"/>
                </a:srgbClr>
              </a:outerShdw>
            </a:effectLst>
          </c:spPr>
          <c:cat>
            <c:strRef>
              <c:f>pivot!$A$2:$A$14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pivot!$C$2:$C$14</c:f>
              <c:numCache>
                <c:formatCode>\$0.00,"K"</c:formatCode>
                <c:ptCount val="12"/>
                <c:pt idx="0">
                  <c:v>242.16419999999999</c:v>
                </c:pt>
                <c:pt idx="1">
                  <c:v>145.79759999999993</c:v>
                </c:pt>
                <c:pt idx="2">
                  <c:v>-106.52650000000001</c:v>
                </c:pt>
                <c:pt idx="3">
                  <c:v>425.87009999999998</c:v>
                </c:pt>
                <c:pt idx="4">
                  <c:v>538.51379999999983</c:v>
                </c:pt>
                <c:pt idx="5">
                  <c:v>1137.1152999999988</c:v>
                </c:pt>
                <c:pt idx="6">
                  <c:v>1813.1677999999997</c:v>
                </c:pt>
                <c:pt idx="7">
                  <c:v>408.16789999999992</c:v>
                </c:pt>
                <c:pt idx="8">
                  <c:v>2962.2787999999996</c:v>
                </c:pt>
                <c:pt idx="9">
                  <c:v>292.97049999999996</c:v>
                </c:pt>
                <c:pt idx="10">
                  <c:v>2982.967799999999</c:v>
                </c:pt>
                <c:pt idx="11">
                  <c:v>2869.6403000000009</c:v>
                </c:pt>
              </c:numCache>
            </c:numRef>
          </c:val>
          <c:extLst>
            <c:ext xmlns:c16="http://schemas.microsoft.com/office/drawing/2014/chart" uri="{C3380CC4-5D6E-409C-BE32-E72D297353CC}">
              <c16:uniqueId val="{00000000-2B66-47AA-89E3-969554D8D2E5}"/>
            </c:ext>
          </c:extLst>
        </c:ser>
        <c:dLbls>
          <c:showLegendKey val="0"/>
          <c:showVal val="0"/>
          <c:showCatName val="0"/>
          <c:showSerName val="0"/>
          <c:showPercent val="0"/>
          <c:showBubbleSize val="0"/>
        </c:dLbls>
        <c:axId val="366825856"/>
        <c:axId val="366827776"/>
      </c:areaChart>
      <c:barChart>
        <c:barDir val="col"/>
        <c:grouping val="clustered"/>
        <c:varyColors val="0"/>
        <c:ser>
          <c:idx val="0"/>
          <c:order val="0"/>
          <c:tx>
            <c:strRef>
              <c:f>pivot!$B$1</c:f>
              <c:strCache>
                <c:ptCount val="1"/>
                <c:pt idx="0">
                  <c:v>Sum of Sales</c:v>
                </c:pt>
              </c:strCache>
            </c:strRef>
          </c:tx>
          <c:spPr>
            <a:solidFill>
              <a:schemeClr val="bg1"/>
            </a:solidFill>
            <a:ln>
              <a:solidFill>
                <a:schemeClr val="accent1">
                  <a:lumMod val="60000"/>
                  <a:lumOff val="40000"/>
                </a:schemeClr>
              </a:solidFill>
            </a:ln>
            <a:effectLst>
              <a:outerShdw blurRad="57150" dist="19050" dir="5400000" algn="ctr" rotWithShape="0">
                <a:srgbClr val="000000">
                  <a:alpha val="63000"/>
                </a:srgbClr>
              </a:outerShdw>
            </a:effectLst>
          </c:spPr>
          <c:invertIfNegative val="0"/>
          <c:cat>
            <c:strRef>
              <c:f>pivot!$A$2:$A$14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pivot!$B$2:$B$14</c:f>
              <c:numCache>
                <c:formatCode>\$0.00,"K"</c:formatCode>
                <c:ptCount val="12"/>
                <c:pt idx="0">
                  <c:v>2429.5920000000006</c:v>
                </c:pt>
                <c:pt idx="1">
                  <c:v>1497.0639999999999</c:v>
                </c:pt>
                <c:pt idx="2">
                  <c:v>615.93700000000013</c:v>
                </c:pt>
                <c:pt idx="3">
                  <c:v>5537.9359999999997</c:v>
                </c:pt>
                <c:pt idx="4">
                  <c:v>3630.4279999999994</c:v>
                </c:pt>
                <c:pt idx="5">
                  <c:v>11073.052</c:v>
                </c:pt>
                <c:pt idx="6">
                  <c:v>7405.7550000000019</c:v>
                </c:pt>
                <c:pt idx="7">
                  <c:v>3374.4140000000002</c:v>
                </c:pt>
                <c:pt idx="8">
                  <c:v>13981.568999999998</c:v>
                </c:pt>
                <c:pt idx="9">
                  <c:v>2527.4159999999997</c:v>
                </c:pt>
                <c:pt idx="10">
                  <c:v>14586.014999999998</c:v>
                </c:pt>
                <c:pt idx="11">
                  <c:v>16134.763999999999</c:v>
                </c:pt>
              </c:numCache>
            </c:numRef>
          </c:val>
          <c:extLst>
            <c:ext xmlns:c16="http://schemas.microsoft.com/office/drawing/2014/chart" uri="{C3380CC4-5D6E-409C-BE32-E72D297353CC}">
              <c16:uniqueId val="{00000001-2B66-47AA-89E3-969554D8D2E5}"/>
            </c:ext>
          </c:extLst>
        </c:ser>
        <c:dLbls>
          <c:showLegendKey val="0"/>
          <c:showVal val="0"/>
          <c:showCatName val="0"/>
          <c:showSerName val="0"/>
          <c:showPercent val="0"/>
          <c:showBubbleSize val="0"/>
        </c:dLbls>
        <c:gapWidth val="93"/>
        <c:overlap val="-27"/>
        <c:axId val="2098432272"/>
        <c:axId val="2098426512"/>
      </c:barChart>
      <c:catAx>
        <c:axId val="366825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366827776"/>
        <c:crosses val="autoZero"/>
        <c:auto val="1"/>
        <c:lblAlgn val="ctr"/>
        <c:lblOffset val="100"/>
        <c:noMultiLvlLbl val="0"/>
      </c:catAx>
      <c:valAx>
        <c:axId val="36682777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PK"/>
            </a:p>
          </c:txPr>
        </c:title>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366825856"/>
        <c:crosses val="autoZero"/>
        <c:crossBetween val="between"/>
      </c:valAx>
      <c:valAx>
        <c:axId val="2098426512"/>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PK"/>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2098432272"/>
        <c:crosses val="max"/>
        <c:crossBetween val="between"/>
      </c:valAx>
      <c:catAx>
        <c:axId val="2098432272"/>
        <c:scaling>
          <c:orientation val="minMax"/>
        </c:scaling>
        <c:delete val="1"/>
        <c:axPos val="b"/>
        <c:numFmt formatCode="General" sourceLinked="1"/>
        <c:majorTickMark val="none"/>
        <c:minorTickMark val="none"/>
        <c:tickLblPos val="nextTo"/>
        <c:crossAx val="20984265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Analysis.xlsx]pivot!PivotTable7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20000"/>
              <a:lumOff val="8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0"/>
        <c:spPr>
          <a:solidFill>
            <a:schemeClr val="accent6">
              <a:lumMod val="60000"/>
              <a:lumOff val="4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1"/>
        <c:spPr>
          <a:solidFill>
            <a:schemeClr val="accent6">
              <a:lumMod val="20000"/>
              <a:lumOff val="8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doughnutChart>
        <c:varyColors val="1"/>
        <c:ser>
          <c:idx val="0"/>
          <c:order val="0"/>
          <c:tx>
            <c:strRef>
              <c:f>pivot!$B$40</c:f>
              <c:strCache>
                <c:ptCount val="1"/>
                <c:pt idx="0">
                  <c:v>Total</c:v>
                </c:pt>
              </c:strCache>
            </c:strRef>
          </c:tx>
          <c:spPr>
            <a:solidFill>
              <a:schemeClr val="accent6">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1"/>
          <c:dPt>
            <c:idx val="0"/>
            <c:bubble3D val="0"/>
            <c:spPr>
              <a:solidFill>
                <a:schemeClr val="accent6">
                  <a:lumMod val="40000"/>
                  <a:lumOff val="6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F731-4EA4-AA1D-482D7C9633C8}"/>
              </c:ext>
            </c:extLst>
          </c:dPt>
          <c:dPt>
            <c:idx val="1"/>
            <c:bubble3D val="0"/>
            <c:spPr>
              <a:solidFill>
                <a:schemeClr val="accent6">
                  <a:lumMod val="60000"/>
                  <a:lumOff val="4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F731-4EA4-AA1D-482D7C9633C8}"/>
              </c:ext>
            </c:extLst>
          </c:dPt>
          <c:dPt>
            <c:idx val="2"/>
            <c:bubble3D val="0"/>
            <c:spPr>
              <a:solidFill>
                <a:schemeClr val="accent6">
                  <a:lumMod val="20000"/>
                  <a:lumOff val="8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F731-4EA4-AA1D-482D7C9633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pivot!$A$41:$A$44</c:f>
              <c:strCache>
                <c:ptCount val="3"/>
                <c:pt idx="0">
                  <c:v>Furniture</c:v>
                </c:pt>
                <c:pt idx="1">
                  <c:v>Office Supplies</c:v>
                </c:pt>
                <c:pt idx="2">
                  <c:v>Technology</c:v>
                </c:pt>
              </c:strCache>
            </c:strRef>
          </c:cat>
          <c:val>
            <c:numRef>
              <c:f>pivot!$B$41:$B$44</c:f>
              <c:numCache>
                <c:formatCode>0.00%</c:formatCode>
                <c:ptCount val="3"/>
                <c:pt idx="0">
                  <c:v>0.39423323991506537</c:v>
                </c:pt>
                <c:pt idx="1">
                  <c:v>0.23035676933947644</c:v>
                </c:pt>
                <c:pt idx="2">
                  <c:v>0.37540999074545822</c:v>
                </c:pt>
              </c:numCache>
            </c:numRef>
          </c:val>
          <c:extLst>
            <c:ext xmlns:c16="http://schemas.microsoft.com/office/drawing/2014/chart" uri="{C3380CC4-5D6E-409C-BE32-E72D297353CC}">
              <c16:uniqueId val="{00000006-F731-4EA4-AA1D-482D7C9633C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alpha val="60000"/>
            </a:schemeClr>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pivot!$B$121</c:f>
              <c:strCache>
                <c:ptCount val="1"/>
                <c:pt idx="0">
                  <c:v>Total</c:v>
                </c:pt>
              </c:strCache>
            </c:strRef>
          </c:tx>
          <c:spPr>
            <a:solidFill>
              <a:schemeClr val="accent6">
                <a:lumMod val="60000"/>
                <a:lumOff val="40000"/>
                <a:alpha val="60000"/>
              </a:schemeClr>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pivot!$A$122:$A$127</c:f>
              <c:strCache>
                <c:ptCount val="5"/>
                <c:pt idx="0">
                  <c:v>Machines</c:v>
                </c:pt>
                <c:pt idx="1">
                  <c:v>Phones</c:v>
                </c:pt>
                <c:pt idx="2">
                  <c:v>Tables</c:v>
                </c:pt>
                <c:pt idx="3">
                  <c:v>Accessories</c:v>
                </c:pt>
                <c:pt idx="4">
                  <c:v>Chairs</c:v>
                </c:pt>
              </c:strCache>
            </c:strRef>
          </c:cat>
          <c:val>
            <c:numRef>
              <c:f>pivot!$B$122:$B$127</c:f>
              <c:numCache>
                <c:formatCode>General</c:formatCode>
                <c:ptCount val="5"/>
                <c:pt idx="0">
                  <c:v>7216.7189999999991</c:v>
                </c:pt>
                <c:pt idx="1">
                  <c:v>7323.264000000001</c:v>
                </c:pt>
                <c:pt idx="2">
                  <c:v>9185.527</c:v>
                </c:pt>
                <c:pt idx="3">
                  <c:v>9461.8140000000003</c:v>
                </c:pt>
                <c:pt idx="4">
                  <c:v>12582.423999999997</c:v>
                </c:pt>
              </c:numCache>
            </c:numRef>
          </c:val>
          <c:extLst>
            <c:ext xmlns:c16="http://schemas.microsoft.com/office/drawing/2014/chart" uri="{C3380CC4-5D6E-409C-BE32-E72D297353CC}">
              <c16:uniqueId val="{00000000-4BBE-410E-9358-CBB36344F193}"/>
            </c:ext>
          </c:extLst>
        </c:ser>
        <c:dLbls>
          <c:dLblPos val="inEnd"/>
          <c:showLegendKey val="0"/>
          <c:showVal val="1"/>
          <c:showCatName val="0"/>
          <c:showSerName val="0"/>
          <c:showPercent val="0"/>
          <c:showBubbleSize val="0"/>
        </c:dLbls>
        <c:gapWidth val="86"/>
        <c:axId val="2257824"/>
        <c:axId val="2258304"/>
      </c:barChart>
      <c:catAx>
        <c:axId val="2257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2258304"/>
        <c:crosses val="autoZero"/>
        <c:auto val="1"/>
        <c:lblAlgn val="ctr"/>
        <c:lblOffset val="100"/>
        <c:noMultiLvlLbl val="0"/>
      </c:catAx>
      <c:valAx>
        <c:axId val="2258304"/>
        <c:scaling>
          <c:orientation val="minMax"/>
        </c:scaling>
        <c:delete val="1"/>
        <c:axPos val="b"/>
        <c:numFmt formatCode="General" sourceLinked="1"/>
        <c:majorTickMark val="out"/>
        <c:minorTickMark val="none"/>
        <c:tickLblPos val="nextTo"/>
        <c:crossAx val="225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pivot!$C$1</c:f>
              <c:strCache>
                <c:ptCount val="1"/>
                <c:pt idx="0">
                  <c:v>Sum of Profit</c:v>
                </c:pt>
              </c:strCache>
            </c:strRef>
          </c:tx>
          <c:spPr>
            <a:solidFill>
              <a:schemeClr val="accent2"/>
            </a:solidFill>
            <a:ln>
              <a:noFill/>
            </a:ln>
            <a:effectLst/>
          </c:spPr>
          <c:cat>
            <c:strRef>
              <c:f>pivot!$A$2:$A$14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pivot!$C$2:$C$14</c:f>
              <c:numCache>
                <c:formatCode>\$0.00,"K"</c:formatCode>
                <c:ptCount val="12"/>
                <c:pt idx="0">
                  <c:v>242.16419999999999</c:v>
                </c:pt>
                <c:pt idx="1">
                  <c:v>145.79759999999993</c:v>
                </c:pt>
                <c:pt idx="2">
                  <c:v>-106.52650000000001</c:v>
                </c:pt>
                <c:pt idx="3">
                  <c:v>425.87009999999998</c:v>
                </c:pt>
                <c:pt idx="4">
                  <c:v>538.51379999999983</c:v>
                </c:pt>
                <c:pt idx="5">
                  <c:v>1137.1152999999988</c:v>
                </c:pt>
                <c:pt idx="6">
                  <c:v>1813.1677999999997</c:v>
                </c:pt>
                <c:pt idx="7">
                  <c:v>408.16789999999992</c:v>
                </c:pt>
                <c:pt idx="8">
                  <c:v>2962.2787999999996</c:v>
                </c:pt>
                <c:pt idx="9">
                  <c:v>292.97049999999996</c:v>
                </c:pt>
                <c:pt idx="10">
                  <c:v>2982.967799999999</c:v>
                </c:pt>
                <c:pt idx="11">
                  <c:v>2869.6403000000009</c:v>
                </c:pt>
              </c:numCache>
            </c:numRef>
          </c:val>
          <c:extLst>
            <c:ext xmlns:c16="http://schemas.microsoft.com/office/drawing/2014/chart" uri="{C3380CC4-5D6E-409C-BE32-E72D297353CC}">
              <c16:uniqueId val="{00000001-F40E-4CE6-8F99-1A2567D293E9}"/>
            </c:ext>
          </c:extLst>
        </c:ser>
        <c:dLbls>
          <c:showLegendKey val="0"/>
          <c:showVal val="0"/>
          <c:showCatName val="0"/>
          <c:showSerName val="0"/>
          <c:showPercent val="0"/>
          <c:showBubbleSize val="0"/>
        </c:dLbls>
        <c:axId val="366825856"/>
        <c:axId val="366827776"/>
      </c:areaChart>
      <c:barChart>
        <c:barDir val="col"/>
        <c:grouping val="clustered"/>
        <c:varyColors val="0"/>
        <c:ser>
          <c:idx val="0"/>
          <c:order val="0"/>
          <c:tx>
            <c:strRef>
              <c:f>pivot!$B$1</c:f>
              <c:strCache>
                <c:ptCount val="1"/>
                <c:pt idx="0">
                  <c:v>Sum of Sales</c:v>
                </c:pt>
              </c:strCache>
            </c:strRef>
          </c:tx>
          <c:spPr>
            <a:solidFill>
              <a:schemeClr val="accent1"/>
            </a:solidFill>
            <a:ln>
              <a:noFill/>
            </a:ln>
            <a:effectLst/>
          </c:spPr>
          <c:invertIfNegative val="0"/>
          <c:cat>
            <c:strRef>
              <c:f>pivot!$A$2:$A$14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pivot!$B$2:$B$14</c:f>
              <c:numCache>
                <c:formatCode>\$0.00,"K"</c:formatCode>
                <c:ptCount val="12"/>
                <c:pt idx="0">
                  <c:v>2429.5920000000006</c:v>
                </c:pt>
                <c:pt idx="1">
                  <c:v>1497.0639999999999</c:v>
                </c:pt>
                <c:pt idx="2">
                  <c:v>615.93700000000013</c:v>
                </c:pt>
                <c:pt idx="3">
                  <c:v>5537.9359999999997</c:v>
                </c:pt>
                <c:pt idx="4">
                  <c:v>3630.4279999999994</c:v>
                </c:pt>
                <c:pt idx="5">
                  <c:v>11073.052</c:v>
                </c:pt>
                <c:pt idx="6">
                  <c:v>7405.7550000000019</c:v>
                </c:pt>
                <c:pt idx="7">
                  <c:v>3374.4140000000002</c:v>
                </c:pt>
                <c:pt idx="8">
                  <c:v>13981.568999999998</c:v>
                </c:pt>
                <c:pt idx="9">
                  <c:v>2527.4159999999997</c:v>
                </c:pt>
                <c:pt idx="10">
                  <c:v>14586.014999999998</c:v>
                </c:pt>
                <c:pt idx="11">
                  <c:v>16134.763999999999</c:v>
                </c:pt>
              </c:numCache>
            </c:numRef>
          </c:val>
          <c:extLst>
            <c:ext xmlns:c16="http://schemas.microsoft.com/office/drawing/2014/chart" uri="{C3380CC4-5D6E-409C-BE32-E72D297353CC}">
              <c16:uniqueId val="{00000000-F40E-4CE6-8F99-1A2567D293E9}"/>
            </c:ext>
          </c:extLst>
        </c:ser>
        <c:dLbls>
          <c:showLegendKey val="0"/>
          <c:showVal val="0"/>
          <c:showCatName val="0"/>
          <c:showSerName val="0"/>
          <c:showPercent val="0"/>
          <c:showBubbleSize val="0"/>
        </c:dLbls>
        <c:gapWidth val="219"/>
        <c:overlap val="-27"/>
        <c:axId val="2098432272"/>
        <c:axId val="2098426512"/>
      </c:barChart>
      <c:catAx>
        <c:axId val="36682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66827776"/>
        <c:crosses val="autoZero"/>
        <c:auto val="1"/>
        <c:lblAlgn val="ctr"/>
        <c:lblOffset val="100"/>
        <c:noMultiLvlLbl val="0"/>
      </c:catAx>
      <c:valAx>
        <c:axId val="366827776"/>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66825856"/>
        <c:crosses val="autoZero"/>
        <c:crossBetween val="between"/>
      </c:valAx>
      <c:valAx>
        <c:axId val="2098426512"/>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98432272"/>
        <c:crosses val="max"/>
        <c:crossBetween val="between"/>
      </c:valAx>
      <c:catAx>
        <c:axId val="2098432272"/>
        <c:scaling>
          <c:orientation val="minMax"/>
        </c:scaling>
        <c:delete val="1"/>
        <c:axPos val="b"/>
        <c:numFmt formatCode="General" sourceLinked="1"/>
        <c:majorTickMark val="out"/>
        <c:minorTickMark val="none"/>
        <c:tickLblPos val="nextTo"/>
        <c:crossAx val="20984265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pivot!$B$40</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53-41B0-B322-631EC738A1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53-41B0-B322-631EC738A1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53-41B0-B322-631EC738A1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pivot!$A$41:$A$44</c:f>
              <c:strCache>
                <c:ptCount val="3"/>
                <c:pt idx="0">
                  <c:v>Furniture</c:v>
                </c:pt>
                <c:pt idx="1">
                  <c:v>Office Supplies</c:v>
                </c:pt>
                <c:pt idx="2">
                  <c:v>Technology</c:v>
                </c:pt>
              </c:strCache>
            </c:strRef>
          </c:cat>
          <c:val>
            <c:numRef>
              <c:f>pivot!$B$41:$B$44</c:f>
              <c:numCache>
                <c:formatCode>0.00%</c:formatCode>
                <c:ptCount val="3"/>
                <c:pt idx="0">
                  <c:v>0.39423323991506537</c:v>
                </c:pt>
                <c:pt idx="1">
                  <c:v>0.23035676933947644</c:v>
                </c:pt>
                <c:pt idx="2">
                  <c:v>0.37540999074545822</c:v>
                </c:pt>
              </c:numCache>
            </c:numRef>
          </c:val>
          <c:extLst>
            <c:ext xmlns:c16="http://schemas.microsoft.com/office/drawing/2014/chart" uri="{C3380CC4-5D6E-409C-BE32-E72D297353CC}">
              <c16:uniqueId val="{00000000-B76D-49C7-8390-DBF9618AE475}"/>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pivot!$B$121</c:f>
              <c:strCache>
                <c:ptCount val="1"/>
                <c:pt idx="0">
                  <c:v>Total</c:v>
                </c:pt>
              </c:strCache>
            </c:strRef>
          </c:tx>
          <c:spPr>
            <a:solidFill>
              <a:schemeClr val="accent1"/>
            </a:solidFill>
            <a:ln>
              <a:noFill/>
            </a:ln>
            <a:effectLst/>
          </c:spPr>
          <c:invertIfNegative val="0"/>
          <c:cat>
            <c:strRef>
              <c:f>pivot!$A$122:$A$127</c:f>
              <c:strCache>
                <c:ptCount val="5"/>
                <c:pt idx="0">
                  <c:v>Machines</c:v>
                </c:pt>
                <c:pt idx="1">
                  <c:v>Phones</c:v>
                </c:pt>
                <c:pt idx="2">
                  <c:v>Tables</c:v>
                </c:pt>
                <c:pt idx="3">
                  <c:v>Accessories</c:v>
                </c:pt>
                <c:pt idx="4">
                  <c:v>Chairs</c:v>
                </c:pt>
              </c:strCache>
            </c:strRef>
          </c:cat>
          <c:val>
            <c:numRef>
              <c:f>pivot!$B$122:$B$127</c:f>
              <c:numCache>
                <c:formatCode>General</c:formatCode>
                <c:ptCount val="5"/>
                <c:pt idx="0">
                  <c:v>7216.7189999999991</c:v>
                </c:pt>
                <c:pt idx="1">
                  <c:v>7323.264000000001</c:v>
                </c:pt>
                <c:pt idx="2">
                  <c:v>9185.527</c:v>
                </c:pt>
                <c:pt idx="3">
                  <c:v>9461.8140000000003</c:v>
                </c:pt>
                <c:pt idx="4">
                  <c:v>12582.423999999997</c:v>
                </c:pt>
              </c:numCache>
            </c:numRef>
          </c:val>
          <c:extLst>
            <c:ext xmlns:c16="http://schemas.microsoft.com/office/drawing/2014/chart" uri="{C3380CC4-5D6E-409C-BE32-E72D297353CC}">
              <c16:uniqueId val="{00000000-2BA5-4C41-9111-6DCB120F545A}"/>
            </c:ext>
          </c:extLst>
        </c:ser>
        <c:dLbls>
          <c:showLegendKey val="0"/>
          <c:showVal val="0"/>
          <c:showCatName val="0"/>
          <c:showSerName val="0"/>
          <c:showPercent val="0"/>
          <c:showBubbleSize val="0"/>
        </c:dLbls>
        <c:gapWidth val="182"/>
        <c:axId val="2257824"/>
        <c:axId val="2258304"/>
      </c:barChart>
      <c:catAx>
        <c:axId val="225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258304"/>
        <c:crosses val="autoZero"/>
        <c:auto val="1"/>
        <c:lblAlgn val="ctr"/>
        <c:lblOffset val="100"/>
        <c:noMultiLvlLbl val="0"/>
      </c:catAx>
      <c:valAx>
        <c:axId val="225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25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6.0185185185185182E-2"/>
          <c:w val="0.93888888888888888"/>
          <c:h val="0.89814814814814814"/>
        </c:manualLayout>
      </c:layout>
      <c:lineChart>
        <c:grouping val="standard"/>
        <c:varyColors val="0"/>
        <c:ser>
          <c:idx val="0"/>
          <c:order val="0"/>
          <c:tx>
            <c:strRef>
              <c:f>KPI!$B$1</c:f>
              <c:strCache>
                <c:ptCount val="1"/>
                <c:pt idx="0">
                  <c:v>Total</c:v>
                </c:pt>
              </c:strCache>
            </c:strRef>
          </c:tx>
          <c:spPr>
            <a:ln w="28575" cap="rnd">
              <a:solidFill>
                <a:schemeClr val="accent1"/>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KPI!$B$2:$B$14</c:f>
              <c:numCache>
                <c:formatCode>General</c:formatCode>
                <c:ptCount val="12"/>
                <c:pt idx="0">
                  <c:v>2429.5920000000006</c:v>
                </c:pt>
                <c:pt idx="1">
                  <c:v>1497.0639999999999</c:v>
                </c:pt>
                <c:pt idx="2">
                  <c:v>615.93700000000013</c:v>
                </c:pt>
                <c:pt idx="3">
                  <c:v>5537.9359999999997</c:v>
                </c:pt>
                <c:pt idx="4">
                  <c:v>3630.4279999999994</c:v>
                </c:pt>
                <c:pt idx="5">
                  <c:v>11073.052</c:v>
                </c:pt>
                <c:pt idx="6">
                  <c:v>7405.7550000000019</c:v>
                </c:pt>
                <c:pt idx="7">
                  <c:v>3374.4140000000002</c:v>
                </c:pt>
                <c:pt idx="8">
                  <c:v>13981.568999999998</c:v>
                </c:pt>
                <c:pt idx="9">
                  <c:v>2527.4159999999997</c:v>
                </c:pt>
                <c:pt idx="10">
                  <c:v>14586.014999999998</c:v>
                </c:pt>
                <c:pt idx="11">
                  <c:v>16134.763999999999</c:v>
                </c:pt>
              </c:numCache>
            </c:numRef>
          </c:val>
          <c:smooth val="0"/>
          <c:extLst>
            <c:ext xmlns:c16="http://schemas.microsoft.com/office/drawing/2014/chart" uri="{C3380CC4-5D6E-409C-BE32-E72D297353CC}">
              <c16:uniqueId val="{00000000-E98A-4FB0-9AD5-0BDC37F837F9}"/>
            </c:ext>
          </c:extLst>
        </c:ser>
        <c:dLbls>
          <c:showLegendKey val="0"/>
          <c:showVal val="0"/>
          <c:showCatName val="0"/>
          <c:showSerName val="0"/>
          <c:showPercent val="0"/>
          <c:showBubbleSize val="0"/>
        </c:dLbls>
        <c:smooth val="0"/>
        <c:axId val="2206944"/>
        <c:axId val="2224224"/>
      </c:lineChart>
      <c:catAx>
        <c:axId val="2206944"/>
        <c:scaling>
          <c:orientation val="minMax"/>
        </c:scaling>
        <c:delete val="1"/>
        <c:axPos val="b"/>
        <c:numFmt formatCode="General" sourceLinked="1"/>
        <c:majorTickMark val="none"/>
        <c:minorTickMark val="none"/>
        <c:tickLblPos val="nextTo"/>
        <c:crossAx val="2224224"/>
        <c:crosses val="autoZero"/>
        <c:auto val="1"/>
        <c:lblAlgn val="ctr"/>
        <c:lblOffset val="100"/>
        <c:noMultiLvlLbl val="0"/>
      </c:catAx>
      <c:valAx>
        <c:axId val="2224224"/>
        <c:scaling>
          <c:orientation val="minMax"/>
        </c:scaling>
        <c:delete val="1"/>
        <c:axPos val="l"/>
        <c:numFmt formatCode="General" sourceLinked="1"/>
        <c:majorTickMark val="none"/>
        <c:minorTickMark val="none"/>
        <c:tickLblPos val="nextTo"/>
        <c:crossAx val="220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76068376068383E-2"/>
          <c:y val="0.10208816705336426"/>
          <c:w val="0.87464387464387461"/>
          <c:h val="0.79582366589327147"/>
        </c:manualLayout>
      </c:layout>
      <c:lineChart>
        <c:grouping val="standard"/>
        <c:varyColors val="0"/>
        <c:ser>
          <c:idx val="0"/>
          <c:order val="0"/>
          <c:tx>
            <c:strRef>
              <c:f>KPI!$F$1</c:f>
              <c:strCache>
                <c:ptCount val="1"/>
                <c:pt idx="0">
                  <c:v>Total</c:v>
                </c:pt>
              </c:strCache>
            </c:strRef>
          </c:tx>
          <c:spPr>
            <a:ln w="28575" cap="rnd">
              <a:solidFill>
                <a:schemeClr val="accent1"/>
              </a:solidFill>
              <a:round/>
            </a:ln>
            <a:effectLst/>
          </c:spPr>
          <c:marker>
            <c:symbol val="none"/>
          </c:marker>
          <c:cat>
            <c:strRef>
              <c:f>KPI!$E$2:$E$14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KPI!$F$2:$F$14</c:f>
              <c:numCache>
                <c:formatCode>General</c:formatCode>
                <c:ptCount val="12"/>
                <c:pt idx="0">
                  <c:v>242.16419999999999</c:v>
                </c:pt>
                <c:pt idx="1">
                  <c:v>145.79759999999993</c:v>
                </c:pt>
                <c:pt idx="2">
                  <c:v>-106.52650000000001</c:v>
                </c:pt>
                <c:pt idx="3">
                  <c:v>425.87009999999998</c:v>
                </c:pt>
                <c:pt idx="4">
                  <c:v>538.51379999999983</c:v>
                </c:pt>
                <c:pt idx="5">
                  <c:v>1137.1152999999988</c:v>
                </c:pt>
                <c:pt idx="6">
                  <c:v>1813.1677999999997</c:v>
                </c:pt>
                <c:pt idx="7">
                  <c:v>408.16789999999992</c:v>
                </c:pt>
                <c:pt idx="8">
                  <c:v>2962.2787999999996</c:v>
                </c:pt>
                <c:pt idx="9">
                  <c:v>292.97049999999996</c:v>
                </c:pt>
                <c:pt idx="10">
                  <c:v>2982.967799999999</c:v>
                </c:pt>
                <c:pt idx="11">
                  <c:v>2869.6403000000009</c:v>
                </c:pt>
              </c:numCache>
            </c:numRef>
          </c:val>
          <c:smooth val="0"/>
          <c:extLst>
            <c:ext xmlns:c16="http://schemas.microsoft.com/office/drawing/2014/chart" uri="{C3380CC4-5D6E-409C-BE32-E72D297353CC}">
              <c16:uniqueId val="{00000000-E5E8-4DCD-9BA3-D8D678BCDB4D}"/>
            </c:ext>
          </c:extLst>
        </c:ser>
        <c:dLbls>
          <c:showLegendKey val="0"/>
          <c:showVal val="0"/>
          <c:showCatName val="0"/>
          <c:showSerName val="0"/>
          <c:showPercent val="0"/>
          <c:showBubbleSize val="0"/>
        </c:dLbls>
        <c:smooth val="0"/>
        <c:axId val="1982022224"/>
        <c:axId val="1982032784"/>
      </c:lineChart>
      <c:catAx>
        <c:axId val="1982022224"/>
        <c:scaling>
          <c:orientation val="minMax"/>
        </c:scaling>
        <c:delete val="1"/>
        <c:axPos val="b"/>
        <c:numFmt formatCode="General" sourceLinked="1"/>
        <c:majorTickMark val="none"/>
        <c:minorTickMark val="none"/>
        <c:tickLblPos val="nextTo"/>
        <c:crossAx val="1982032784"/>
        <c:crosses val="autoZero"/>
        <c:auto val="1"/>
        <c:lblAlgn val="ctr"/>
        <c:lblOffset val="100"/>
        <c:noMultiLvlLbl val="0"/>
      </c:catAx>
      <c:valAx>
        <c:axId val="1982032784"/>
        <c:scaling>
          <c:orientation val="minMax"/>
        </c:scaling>
        <c:delete val="1"/>
        <c:axPos val="l"/>
        <c:numFmt formatCode="General" sourceLinked="1"/>
        <c:majorTickMark val="none"/>
        <c:minorTickMark val="none"/>
        <c:tickLblPos val="nextTo"/>
        <c:crossAx val="19820222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25475285171103E-2"/>
          <c:y val="0.15335463258785942"/>
          <c:w val="0.83269961977186313"/>
          <c:h val="0.71884984025559107"/>
        </c:manualLayout>
      </c:layout>
      <c:lineChart>
        <c:grouping val="standard"/>
        <c:varyColors val="0"/>
        <c:ser>
          <c:idx val="0"/>
          <c:order val="0"/>
          <c:tx>
            <c:strRef>
              <c:f>KPI!$J$1</c:f>
              <c:strCache>
                <c:ptCount val="1"/>
                <c:pt idx="0">
                  <c:v>Total</c:v>
                </c:pt>
              </c:strCache>
            </c:strRef>
          </c:tx>
          <c:spPr>
            <a:ln w="28575" cap="rnd">
              <a:solidFill>
                <a:schemeClr val="accent1"/>
              </a:solidFill>
              <a:round/>
            </a:ln>
            <a:effectLst/>
          </c:spPr>
          <c:marker>
            <c:symbol val="none"/>
          </c:marker>
          <c:cat>
            <c:strRef>
              <c:f>KPI!$I$2:$I$14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KPI!$J$2:$J$14</c:f>
              <c:numCache>
                <c:formatCode>General</c:formatCode>
                <c:ptCount val="12"/>
                <c:pt idx="0">
                  <c:v>65</c:v>
                </c:pt>
                <c:pt idx="1">
                  <c:v>27</c:v>
                </c:pt>
                <c:pt idx="2">
                  <c:v>37</c:v>
                </c:pt>
                <c:pt idx="3">
                  <c:v>117</c:v>
                </c:pt>
                <c:pt idx="4">
                  <c:v>112</c:v>
                </c:pt>
                <c:pt idx="5">
                  <c:v>127</c:v>
                </c:pt>
                <c:pt idx="6">
                  <c:v>133</c:v>
                </c:pt>
                <c:pt idx="7">
                  <c:v>105</c:v>
                </c:pt>
                <c:pt idx="8">
                  <c:v>198</c:v>
                </c:pt>
                <c:pt idx="9">
                  <c:v>103</c:v>
                </c:pt>
                <c:pt idx="10">
                  <c:v>248</c:v>
                </c:pt>
                <c:pt idx="11">
                  <c:v>255</c:v>
                </c:pt>
              </c:numCache>
            </c:numRef>
          </c:val>
          <c:smooth val="0"/>
          <c:extLst>
            <c:ext xmlns:c16="http://schemas.microsoft.com/office/drawing/2014/chart" uri="{C3380CC4-5D6E-409C-BE32-E72D297353CC}">
              <c16:uniqueId val="{00000000-4720-4BA4-A8FA-D81474CFC2BA}"/>
            </c:ext>
          </c:extLst>
        </c:ser>
        <c:dLbls>
          <c:showLegendKey val="0"/>
          <c:showVal val="0"/>
          <c:showCatName val="0"/>
          <c:showSerName val="0"/>
          <c:showPercent val="0"/>
          <c:showBubbleSize val="0"/>
        </c:dLbls>
        <c:smooth val="0"/>
        <c:axId val="1982033744"/>
        <c:axId val="1982025104"/>
      </c:lineChart>
      <c:catAx>
        <c:axId val="1982033744"/>
        <c:scaling>
          <c:orientation val="minMax"/>
        </c:scaling>
        <c:delete val="1"/>
        <c:axPos val="b"/>
        <c:numFmt formatCode="General" sourceLinked="1"/>
        <c:majorTickMark val="none"/>
        <c:minorTickMark val="none"/>
        <c:tickLblPos val="nextTo"/>
        <c:crossAx val="1982025104"/>
        <c:crosses val="autoZero"/>
        <c:auto val="1"/>
        <c:lblAlgn val="ctr"/>
        <c:lblOffset val="100"/>
        <c:noMultiLvlLbl val="0"/>
      </c:catAx>
      <c:valAx>
        <c:axId val="1982025104"/>
        <c:scaling>
          <c:orientation val="minMax"/>
        </c:scaling>
        <c:delete val="1"/>
        <c:axPos val="l"/>
        <c:numFmt formatCode="General" sourceLinked="1"/>
        <c:majorTickMark val="none"/>
        <c:minorTickMark val="none"/>
        <c:tickLblPos val="nextTo"/>
        <c:crossAx val="198203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KPI!$M$1</c:f>
              <c:strCache>
                <c:ptCount val="1"/>
                <c:pt idx="0">
                  <c:v>Total</c:v>
                </c:pt>
              </c:strCache>
            </c:strRef>
          </c:tx>
          <c:spPr>
            <a:ln w="28575" cap="rnd">
              <a:solidFill>
                <a:schemeClr val="accent1"/>
              </a:solidFill>
              <a:round/>
            </a:ln>
            <a:effectLst/>
          </c:spPr>
          <c:marker>
            <c:symbol val="none"/>
          </c:marker>
          <c:cat>
            <c:strRef>
              <c:f>KPI!$L$2:$L$14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KPI!$M$2:$M$14</c:f>
              <c:numCache>
                <c:formatCode>General</c:formatCode>
                <c:ptCount val="12"/>
                <c:pt idx="0">
                  <c:v>16</c:v>
                </c:pt>
                <c:pt idx="1">
                  <c:v>9</c:v>
                </c:pt>
                <c:pt idx="2">
                  <c:v>13</c:v>
                </c:pt>
                <c:pt idx="3">
                  <c:v>32</c:v>
                </c:pt>
                <c:pt idx="4">
                  <c:v>30</c:v>
                </c:pt>
                <c:pt idx="5">
                  <c:v>34</c:v>
                </c:pt>
                <c:pt idx="6">
                  <c:v>36</c:v>
                </c:pt>
                <c:pt idx="7">
                  <c:v>26</c:v>
                </c:pt>
                <c:pt idx="8">
                  <c:v>55</c:v>
                </c:pt>
                <c:pt idx="9">
                  <c:v>28</c:v>
                </c:pt>
                <c:pt idx="10">
                  <c:v>60</c:v>
                </c:pt>
                <c:pt idx="11">
                  <c:v>66</c:v>
                </c:pt>
              </c:numCache>
            </c:numRef>
          </c:val>
          <c:smooth val="0"/>
          <c:extLst>
            <c:ext xmlns:c16="http://schemas.microsoft.com/office/drawing/2014/chart" uri="{C3380CC4-5D6E-409C-BE32-E72D297353CC}">
              <c16:uniqueId val="{00000000-8922-4CFF-93D3-23826D4B2EEF}"/>
            </c:ext>
          </c:extLst>
        </c:ser>
        <c:dLbls>
          <c:showLegendKey val="0"/>
          <c:showVal val="0"/>
          <c:showCatName val="0"/>
          <c:showSerName val="0"/>
          <c:showPercent val="0"/>
          <c:showBubbleSize val="0"/>
        </c:dLbls>
        <c:smooth val="0"/>
        <c:axId val="1284767264"/>
        <c:axId val="1284774464"/>
      </c:lineChart>
      <c:catAx>
        <c:axId val="1284767264"/>
        <c:scaling>
          <c:orientation val="minMax"/>
        </c:scaling>
        <c:delete val="1"/>
        <c:axPos val="b"/>
        <c:numFmt formatCode="General" sourceLinked="1"/>
        <c:majorTickMark val="none"/>
        <c:minorTickMark val="none"/>
        <c:tickLblPos val="nextTo"/>
        <c:crossAx val="1284774464"/>
        <c:crosses val="autoZero"/>
        <c:auto val="1"/>
        <c:lblAlgn val="ctr"/>
        <c:lblOffset val="100"/>
        <c:noMultiLvlLbl val="0"/>
      </c:catAx>
      <c:valAx>
        <c:axId val="1284774464"/>
        <c:scaling>
          <c:orientation val="minMax"/>
        </c:scaling>
        <c:delete val="1"/>
        <c:axPos val="l"/>
        <c:numFmt formatCode="General" sourceLinked="1"/>
        <c:majorTickMark val="none"/>
        <c:minorTickMark val="none"/>
        <c:tickLblPos val="nextTo"/>
        <c:crossAx val="128476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KPI!$P$1</c:f>
              <c:strCache>
                <c:ptCount val="1"/>
                <c:pt idx="0">
                  <c:v>Total</c:v>
                </c:pt>
              </c:strCache>
            </c:strRef>
          </c:tx>
          <c:spPr>
            <a:ln w="28575" cap="rnd">
              <a:solidFill>
                <a:schemeClr val="accent1"/>
              </a:solidFill>
              <a:round/>
            </a:ln>
            <a:effectLst/>
          </c:spPr>
          <c:marker>
            <c:symbol val="none"/>
          </c:marker>
          <c:cat>
            <c:strRef>
              <c:f>KPI!$O$2:$O$14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KPI!$P$2:$P$14</c:f>
              <c:numCache>
                <c:formatCode>General</c:formatCode>
                <c:ptCount val="12"/>
                <c:pt idx="0">
                  <c:v>9.9672784566297523E-2</c:v>
                </c:pt>
                <c:pt idx="1">
                  <c:v>9.7389022780589168E-2</c:v>
                </c:pt>
                <c:pt idx="2">
                  <c:v>-0.17295031797083141</c:v>
                </c:pt>
                <c:pt idx="3">
                  <c:v>7.6900509503901815E-2</c:v>
                </c:pt>
                <c:pt idx="4">
                  <c:v>0.14833341964087979</c:v>
                </c:pt>
                <c:pt idx="5">
                  <c:v>0.10269213040812947</c:v>
                </c:pt>
                <c:pt idx="6">
                  <c:v>0.2448322689583978</c:v>
                </c:pt>
                <c:pt idx="7">
                  <c:v>0.12095963921439393</c:v>
                </c:pt>
                <c:pt idx="8">
                  <c:v>0.21187027006768697</c:v>
                </c:pt>
                <c:pt idx="9">
                  <c:v>0.11591700772646846</c:v>
                </c:pt>
                <c:pt idx="10">
                  <c:v>0.2045087571896779</c:v>
                </c:pt>
                <c:pt idx="11">
                  <c:v>0.17785449480389059</c:v>
                </c:pt>
              </c:numCache>
            </c:numRef>
          </c:val>
          <c:smooth val="0"/>
          <c:extLst>
            <c:ext xmlns:c16="http://schemas.microsoft.com/office/drawing/2014/chart" uri="{C3380CC4-5D6E-409C-BE32-E72D297353CC}">
              <c16:uniqueId val="{00000000-0480-4D18-A380-90FA7D9B2D39}"/>
            </c:ext>
          </c:extLst>
        </c:ser>
        <c:dLbls>
          <c:showLegendKey val="0"/>
          <c:showVal val="0"/>
          <c:showCatName val="0"/>
          <c:showSerName val="0"/>
          <c:showPercent val="0"/>
          <c:showBubbleSize val="0"/>
        </c:dLbls>
        <c:smooth val="0"/>
        <c:axId val="1284766304"/>
        <c:axId val="1284768704"/>
      </c:lineChart>
      <c:catAx>
        <c:axId val="1284766304"/>
        <c:scaling>
          <c:orientation val="minMax"/>
        </c:scaling>
        <c:delete val="1"/>
        <c:axPos val="b"/>
        <c:numFmt formatCode="General" sourceLinked="1"/>
        <c:majorTickMark val="none"/>
        <c:minorTickMark val="none"/>
        <c:tickLblPos val="nextTo"/>
        <c:crossAx val="1284768704"/>
        <c:crosses val="autoZero"/>
        <c:auto val="1"/>
        <c:lblAlgn val="ctr"/>
        <c:lblOffset val="100"/>
        <c:noMultiLvlLbl val="0"/>
      </c:catAx>
      <c:valAx>
        <c:axId val="1284768704"/>
        <c:scaling>
          <c:orientation val="minMax"/>
        </c:scaling>
        <c:delete val="1"/>
        <c:axPos val="l"/>
        <c:numFmt formatCode="General" sourceLinked="1"/>
        <c:majorTickMark val="none"/>
        <c:minorTickMark val="none"/>
        <c:tickLblPos val="nextTo"/>
        <c:crossAx val="128476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plotSurface>
          <cx:spPr>
            <a:noFill/>
            <a:ln>
              <a:noFill/>
            </a:ln>
          </cx:spPr>
        </cx:plotSurface>
        <cx:series layoutId="waterfall" uniqueId="{52330BB3-64B4-47F3-B582-7B80D8CA2D00}">
          <cx:tx>
            <cx:txData>
              <cx:f>_xlchart.v1.5</cx:f>
              <cx:v>Profit</cx:v>
            </cx:txData>
          </cx:tx>
          <cx:spPr>
            <a:gradFill>
              <a:gsLst>
                <a:gs pos="0">
                  <a:schemeClr val="bg1"/>
                </a:gs>
                <a:gs pos="10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b="1">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900" b="1"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layoutPr>
            <cx:visibility connectorLines="1"/>
            <cx:subtotals/>
          </cx:layoutPr>
        </cx:series>
      </cx:plotAreaRegion>
      <cx:axis id="0">
        <cx:catScaling gapWidth="0.23999999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1A2A2E0-1002-4B40-A87B-B843D8A81A21}">
          <cx:tx>
            <cx:txData>
              <cx:f>_xlchart.v5.2</cx:f>
              <cx:v>Sales</cx:v>
            </cx:txData>
          </cx:tx>
          <cx:dataId val="0"/>
          <cx:layoutPr>
            <cx:geography cultureLanguage="en-US" cultureRegion="PK" attribution="Powered by Bing">
              <cx:geoCache provider="{E9337A44-BEBE-4D9F-B70C-5C5E7DAFC167}">
                <cx:binary>1HtZk9w2lvVfcej5o4wdREd7IobMzFpVWkqltvXCKEll7gQJguuvn8NKqVuVVkvdMf1NhP2gjOKG
i7ueey7814/zXz5WD/fup7mumv4vH+dfnmXet3/5+ef+Y/ZQ3/fP6/yjs7393T//aOuf7e+/5x8f
fv7k7qe8SX9mhIqfP2b3zj/Mz/7rr/ha+mCv7cd7n9vm9fDgljcP/VD5/jv3vnnrp/tPdd7s8t67
/KOnvzz7b5evtrl/9tND43O/vF3ah1+ePXno2U8/n37qD8v+VEEyP3zCu1w8Z4YzFlJhHv/Tz36q
bJN+vh1QSp8rJaRRUpHtP/pl7Zv7Gu//CwI9inP/6ZN76Hts6PH3qxefSI/r75/99NEOjd+UlkJ/
vzy7a3L/8OmnW3/vH/pnP+W9jY8PxHbbwt3t455/fqr2//rryQVo4eTKV5Y5VdmPbv3BMDcP008v
Hub8o/2in/+IbQSjXFNxVD3hJ7Yh6jklITckPLHKvybNtw3z9bsntrl58ae0TXxf5b9b1+T/ybjR
z5kUShlqHsNii4uncWOeK6oZjEePgfXFL45x86/J9G0Lff3uiYXi//5zWshW1t1/+k/GTvjcmFBK
Iti37UPkcyl0yBWC6phMPxvmXxDln5jl72+eGuXln9IoL91Dapsv2vnfpzPBnxseqlBxdYwIcxIy
jDyXMqQEdvmy6tEmP5bk2xb58t6JPV6++VPa4+LTffYfjBAhnvPQEM2+JKjwxBxUPFfScB0S+dQc
PxTk29b4/NqJMS52f0pj3Pn77ItW/vehwc1zzrjWisljtmKntgAK0yFjTKkvqx5D40dyfNsUx7dO
LHH39k9pib/d9xlAuP+Ppir9XFDKpQ71t1HxY6pSIiSCPhrsBH/9azJ92zZfv3tiob/9Oav7mbtv
Pv301vr76ovz/rOQ+f+I0Mn/4drfb2C+7t2ePPnv9m7muSRwUsH1MWuc9AfGPCd0Qzjmc28nvqjg
c+542lf9c7G+7agnbdmTnfwfNW3/3F3+3vPu7v39/rFZ/qqn+/7dx+2igz959UnP/WS3X9R68emX
Z0xAy39vwbdPPIGXJ0o76vzv7z3c9/6XZ4FSz43mXCH/ACtRQZD0p4ftFjqK55IydHyGS/QfIYp2
Y53Pfnmm6XMO5ARzo5lnKNm9HbbrFEiYM4kuhKIbMWhJ/k5RvLLVAoj3d218/vunZqhf2bzxPfgB
+FR7fGyTcluRMmIU5UwrwDkGAdqP92+QgfE0/X8VLVxDp1I+hDTxg9mzVrRBFZN2zNd3Ug5teS8C
J/tD0y39InaezTKb48Am5EPaONEEsWVzqS9NJpdhV5qg6c4nU1f9i0rWbbBEtpxl+0GWvpjtDrqq
Ch6nWgv6oGe7DG+qbNbVfRjKNvnIa96pm1TlXcujmuY9RBGtdPXLjBI/Nbu0kq5sIzvJur6meukg
clrXdLliNW+K34N+tHjnK5N+Q0mAq090ZIhhwkglzNYgMgKP+FpHmtb5kKksfEgm2xTdua9FJc4r
MfZOn6996vMpXvMWXWtFkpwlh+8vT4EWnq6vNdecCQ5uQFEI83T9teBhr4jKPxW05GUee8slzyJj
WNAVBzdPqfM7l/lUZFEggrVtXk2CLz2LqVjVxC+9ypq+jKztuKM3RoYd7n1fyE0H//AjKQA9KRcQ
FB4uAPlP/Gha1jl3qyzPdRO4Usa6rjV/r1yZuWb37y4lCA81U6FgGiDrxBx1wuplSFV6Dn8N/MUo
S8tJNLOuxs/3l0JgfrUroQnnXIQIDAU+bQu2p5qfszxgmePBJxW4kbBduupUd4cqFB5rNc4r9b6U
JPEX31/3xOO2dYURmgE/MhPy03XbYbHaBjz8lC6IJBWNpK36XzORsCaNpiIf8pdNAsrTR1lmgTJ/
sG10bifb1gIMYsiMkECpelPLV0khlWMekDnjnwJd6Y7HciJK3h/VbddcVzd5QC19wctuGW7LnpA1
iwDrqh8aAHnuqSSSAZahjQRfCW3wEwN4lZNiKZvkY2LWRroz27V1suyDpO7NcraEboZVvq/7P24+
1KESSobEENRaAI2vN5/pLKmKhbhPQk3IXYeFqpWWB+mmoRf7PEyEeu8GaL2LegX3fG/JMjqzH3NL
2ukHjkBP8rMm0hCB2Ef6QXvHwxNpUrMW0rQ++JDlTtfB+eyzLczr2WbgVYepEKuI87pfWBvNhnFI
JXOSDbd1q4olbgLqmltTZzXCsJPWsTf1mDf9h+/rbIvuf0S/0ADXRAgiJNWoTPw0JIcpCR3p1vnD
7LyDE5ChJFAWmScug2h2fAxuW1Z2W9D4aQvXJm/T4d9VFqVKC8WJMqHgAgn7qenCjvV+6ZX90FQy
QGUqkJPXKRoX4hd5xROJatangyvv60I2qBOurR2V52FQBGMZdRlqyFbPlgxvNflajVdiLltb/yBZ
0lMfo5uSkMHQA8LCSp1ky5lPTWualX/oE6aCel/4vq2GV93q87aJp27pIFyg6xH37NLVdtmF5boE
t1PbJhe9cVWRxvW6kuWqzrrGJ1FjiEp8PEgSVG9UbdK1jhk3MxI9C4qFNpdkNRW+WubJ1HU/SBhP
w1TCSRVyMpFcKkwYwtOEUaqsAzAIxpusLwOUprWeEBhtL5vh9RKEg7j+vr99az1wgUecrJQ6iQo9
zy1lIRlu1tpJuPycZl0REVvm0kauz9P7f289TUMagjhBBSboEU8di08Jpc2YFzdJkcKVmxIJgu10
WWm+b/pOY8vfX5Ci43wSUUzR0CijUFUlaBt5koIR6k03NmP7XksrCxm3JNw2miSDMS6mq97UnCzH
clQNAveGx3LY0iTErXnyXHWHYeI/zpDitCwygFIDo1PKwAD+Ic7KuezrJLPt+9YhLXV73peheMFo
xpcr3g8L/MskY7W+q7N5WXQ0ZG7qshgVdFJv0m5NgnNXi2J954KhVzdhrjYcOYuxrsxZOcjN323P
DWJyGbUc37SuKNd3a6XKqYxIVW3YJoc7w+NtYzJc5AtGbe/Cep4RDFwWC376laQ+3LWy5/1B6WEL
hnJOc+DQ7nF5E6bBMkWhnQt8wgJjQvI8aDYI6VtZl/dzr5quPZjR0fFWcLv6a+fKxEVVVTtWx0Ga
1PN5KoDBfmvCJhHvRjJSRK0OU8DRsWsskOz3feOp8wMVKDSIGi4JvKUkpyeuwZOlSalpq/crrXuX
AvkQ3fbRZAtbXfChm5B5v7/iaXpnGsmdUQAhzK7MH1bsHemzqebTb3wdNmecBrHVE9brEmhIjZ1U
75OCr3DCiQ2+T19oZGr46ffF2LqeJ0HBtVJMAwlIRphAM/U0v698HLrAqPpdLZra88jbQQYPtss6
pPes7Bu6d4m2+auxD1Ok8DaTNt2noWejjUKtp2qMPEu7qyoJ1e3MXRUuUT9RNb7xYUDyuJPrbK/g
RCSLCiKSvI1EgpSH7JkR+KEdM8C1i6Qo/ZZKRyH5S7B8ul0iXjo+j2ff3/FpoQg5Kv7GErLH0QZa
x6c7LlWSNVPX67txaAh6HekcQ68zrpvfCqBWcZ7RaYbbzqXh+En9YwMUqHZzaT4UE0tuk1ltLs26
HPnyPG8Z32pOt/aEHrpqbPv8bJVLiahLpnprvegS1ohOTTuE0fe3xE4yWwhIGQKHIKvBghQDz6db
6nhTr7Zo2F3oM47Y8m26CeADPmyh+xjHGAItkC3J5i3EkSu3lOLaDpU7yCi6PTrL7ZLtyr68r0yh
xXk+VZseumWy6ibpZjyVZ3zb4pLWqj+UgXb80IZu5H28oABjuz/Y2glsx9YMmiBGESpogQCgn27N
zyXV1WCXO56OW6byroNrrdWa24+ehCVrosXbbn2nWbMBjjqwFAaZVV2ly36tFfXpwfBgmO4A+x3U
MemCw/v4uCKbNHlg4GJiqtotuw1Im+c5ayekNQ+IhwVznxD8hVacQhV1KqAK73UW+FhWQ4GQyAwr
8NdRP1sqLP+tUilC4C/AVc1kCHaC/KF3oNMq1KK64O1Ya4vscOwXWBbOYxmDgMjS5kdp4aQcbUsK
jk6JoCwRAJET2EcKC0zezvptP1B4iF+8h0MBTEE/omiFlftkCuzcR6riCxRejUkDDIikBy1Nbq78
K636MCkOiRchkgECcnzjMCBGBagDBL6fGxSqz2ZLu6mBKucqbBAriKLNHGk5b4YIipzixyyFGd8Q
W1tIIssStalUfqMzvu9ywnD41FfQG5vfigCSBMVo+o8tKvB1H6RkXt5m2aKqJPJDyds4mUhS3Ci2
Crfsu8ypNowMY6bIIue6vLsk1cBnGbWAj8GVS+tAvEjqTPO4m+ycfiR5Rc6nZBBqV+rGVp9EUa3u
TW1VjUM0K62ml2KkZF53YdEY2cYdAHk/HKZJhuON67JktpGqSU2vOXHU7JrGGRoXsx9cEtk57NYi
yprRiTlO53JEMIyrm5YqmgNZiOJgGB3Erar8ItKYzHSYhrPWTBlNAIiT1F/4TAPqxnqtpnUF+wFX
bC/mckmGqOvbQh1Go1O+k3Uwr28nZVn+bhBVmuy48IzGCxp+u0Qq9b3ZmZxNZZzKKj3XjPtdZ8m0
XiWmIeSMTjRjhzTow4zs29LW4m6RY1oGd8aSeX47+5n7F0Hvm+ANKoYePkmnlLtb9Zg2NmqtpVn/
2sxrVZ4lOUiww2pFWNvIgLZgWazd2nfhB1oXYfMpY60d5x1cZekezOCnicRlNfW0OPdJ08lwh8ZK
VuosqYNS3Riqg7I8G1XL+ip7yMKGe2h5pjx04sXK7QiXXqnr2+w1V8Qrsm8a0bb6YjBJnlXXjZzL
Lt0XY+qn8XqSSZrnh0TU0yDfJA3j3YUqRJaGB/iK4mXUjitBWa/6MJ9MlAZCdX6XJW4tlosp7YMs
P5vyGtUmLs0kkGDHNh/krzYYlOwv4BxTkMQTB2yhN0ML1GUiv/BwVi8rUD348ceLQZ5XuEcMaBIX
r7YX3Yd16AwbLwvl2pSd0zkItI6XQpaDPpubgtZVJMW41UUigxzbSblEUbmfk0URExcyMzJ9uUzt
1OpXRRIUU3XQJQ9Ye1EOiwnHl6rgMjdRZ8xG8mjnZVa+02mSBOuVEFUPTQVLh5T9Alm7y+RVwBOn
q2uadzmtXhXFVITJfiqQCNK9zSmH7EhZm0jLGFSE7UmaLXm3I21ZuHDXeBLI5leWsgbr1UVlzN2Q
hl0XOxAL0CwLhxwVJKYq2z4C+QFZoq4zG6YXWY/dx21GG64ORTZtGuOVL/Fj+8yjTan1lvLF6NNQ
x2byFg6wNsAbZ964Gs+1x61mXq5QX1eAbtOoJX2C1aqMbq0OzTfz0FZkTP6NVvOm50aYApRjMAQO
pgiaMszEQ9ehoekOLs+BtOIppIvu4jzM5BDAgmLohne+aIa8gb6CbLVn2bAKOr8IC72JnMPS7Xqr
4FlYgeNW9yEJ5s3BlAs2y8slwLXK1JtqxpHiUZTYsJsgw9j0WDb+vB/nOO8+gJfNcE3OrVW3pRSJ
4bGYDBi1qNUZhS4+e0+y9gaf1EWwbS7xy6MyBniNiz9jXCNXuf3Fe1m+4CR3we1nVQfHx78o+fgc
qBdWvtCsrSEAbYJs/FDmqs3dWd7wBZvu2Iqzi1HKeJqTWzAaqTWRPBrKrqOHq4HKGFx60VCzJDKi
ZTYu6qWpBwstjayu8AhrQVq6GLxRMpqoJMsGetNaMlysdEq6D+aoQdsigpDXjnvKWI4eLW5toyZ6
vgzhRneQo2mP7qGSsoJ+lMjxxl7qatv8rJYMfppSty2TiUzh4mI7orO7NcjF4C+xU76p9+hI67AM
kBKb3L5Cc9fjPQzAOLyr99km+lGhwTqt+MNW3Aq9D4hEg32xMqnn9iwloAjJfsoHi5g2j/1320+w
bz5q1n2gKm3gPr0EYsXm3Qiw+7LHyGP7IBu3HzGmIX6qhmzhUK9yk78ZVJpNd0OVVml+aNIQzp51
nKb8vOwXTf0VP/pKXvTG67PPKjfF6CDOnPMSH0EFsFi8aPMSdX6k3arIHZBbEY67tgt8k8ekTxMs
LosMR9p2vmpBFldgYMCBwUzZcKFtuoXzgPqKa+UyqCI8lACL83LJTV/N9twLS+o6royo6jFK+hS0
NzV0wPOZ73r8ADTK6qbuBvy7PJIvkkwU3FuHkU91M5Y+ASkwuQKr0yy14zvVJDO6gGRZN9+fDFJ5
cZh5x5BhQpdVQ7ivapTYej8HTWL6C2lQqubfiJoL5Ju0srYszz9PHQpfZa44DFmFfvfjInrB+Xlb
ZFDHGX+Mmc6GFRTWJ1OZrO94FtrJ33V8yiZ17o9bn03aQ0W8ndcSOyrTqZd7tRKKLOed2NRHwftA
mSAANxc/EtJhX07QAB3Ytl+f5ww/Dg6O57sc3HIQ5dUKot4IVjYmAmWxqPoFb6nDE2qhWw87yqEH
RXkkWVYqK5cchqZzCbtIk27FN9Yjl5mgLQcN20lRgoBOaInWt67ROzWxr0BMyKsabBh26sWUY1aT
lqFHquQqWVDz+gWZpjigs92UN+R8owrYEJYY2RRVk+J1t1TY5W8T4FkSXE5J71x+Y3ixsb52QLl7
ocuEK/9agBdckv2cFMGSHdTUyqrfgboAexVpkEDqvUg5RUuOYmhg/DUQK3almnorG7VMNndzzFE4
31GThbeg9nlOcj5eTqusE/26XIcpuHUA02AV1rYz6j3yLci9YGpXaKAQZNtD0jYBkv9nOq7KgVeB
rE1tp/a9MkvW0Q9irlR1o1TXLslBMNv74Pcpp8Wc7FHReCWjvsJAIYjDimr3DhTvVPq3JO2KNI0T
ufBsfjNpYJvukxnzsWO/9UkIauLMlcNYmzhga1++W8XAhI0GVIcZzT6lFphSa2kGOsDL68KweMTF
QI+RnjDAnHefd3K0ZdcWYNxjKfmybesx3VTVuOU/s6RbNgH634I37+vtieZxHJIUbLsmKQnwxJIu
24MJBztR79G5b8OivEpahHIKtJjcrH6h7b5AoG5RaertzmeXBaZEJjISozbMVB4HDFs6DdLYzYvj
OqLMkfDVkOl0stFEGowjxLImhl1MXbNFeRqsGx3Yg8zEjwAs8xfdSuDfgmCgcwMieJMcXCle/byQ
dAYlrYOrBLfHjq3Ji1WXUdG0g3hdHhNWeSQaOxz6gzcEVbeRkL1TTohdndadTaKsU0NwO+SyxZ79
hGHveJmzdINxmZixhh6rTazhMeACW6KORIkctiBv2TaN3jXTvPmkTlZW5pHM+qau91lRIRoPR4WA
WN+SXomzifiu6GlQXGWMVzr8AfF10tCDy0F+gAczJDdF/8DTZx5DGQwA2G1mrYLUOk1nRMNkkWa7
QGwRVI0gXrJozLtN9h90d097u215HNZXkhgpKdY/aWzdMNtg6jWoqmNqLMABQwr0AYik7y91MpFA
NBGw6VgLlBX+VRv19tXIbwrLLkwAJb/4CClna+OuTYR4qQ2GgMjIKtuMOuQFLGyFEzDZ5+T4fVme
0nw4Mgf/CSnIdoVxMvycPZUlGTkDfVuktwZjSvU+l3TD430fgm1fLaDzj/T8xwWZ2SYYKjQM5KI5
4RUxoya0qknyppsbFIq0RMW/0EuJNPc5sr+/QbrRdv9o2rcdgrslUmNIwSjmeycLzlUh0sZX6s3n
jDFl60baL4ovUh5m0YfjoWiT1b0eJr4Uu3potnzOHVJD0K8C9egHEj31dEiEVio0KF7aSAGK7oRo
XAwJJr3w7k11DKoJuA4xPg9lgryeh2MOE2Ri2OYehqM4AFoE2SZI0fJuWOOxQ2d/kDW3EsN4pJYl
Rqrv8DjiI6E3+cLRT8bTcUDYHtPsDzbxlFpEb4ITGgZjawxpAPAQMk8dpyE+S4q5NR9JAf7xs76Y
KjcM4Hi99QlTODZ1TGrhmI60q0BhRxUwRh973sz6rpgIvPsHch2PiHxlcJBTOLBgcHCHcPgsTk0/
lYwQDAJ0nvVnbmUk6/dMztt5ggHn3Qf7e782GEnHtk9B5pmoTla0J5GXqaf1FcoDjgalsS1bUA3X
TKDZJa/qRKapPV9QjKS9Sea8pPMSJwwzjt/6rquBu13BRNPt62pYmY+JJaqvd6GT4Hau+UwtV6/M
cYBUKqBf/jJpatrNL8o0Gw2O8gyjyima8AJHSM6BbHVe76qgaBF+nyuiDvBaFpXHOgZIGCI7qce4
OWLb8lGbU1Yz5Ar0IlvdmUYWAEFZFgKYNmyAulHT1aBveF9tM67gWExbjDdhN9KGdM2jsvc1XaOm
d6bJd6rVVTFEX3rsDnk6iz5XzseSjVHOBP2uXbhVDd2NoDIAZkvF9m1osWRdAsaOlwT0eJ7G1Vz3
APAgkKuiuuPAWYbfqMUb0V4UigRb99mPDsTecgT+Zlp63u2ycqjB86Hl16C1oyLzoU3iYLDpROqo
4zjVxF6ZzrR62qcd/r+s7q1czLjatyC4txEKQAdh6sb6Hqz127wFvZnu4Oc4EHDIXEdpEdcUKOf3
Bb1OH15KNU/sPZXz4sMb8DRJ+7oxpijZvmj6gKD1IgDoPsYRM0zD941dYNvdNLPVLREJ0AqPMbAA
lWG8iCWZrkvT+36NMFCecrRvJnQYxOUZ6c8Eqfz0QZG6XLJdIoDwmqjWTe1+bdDqB0MUHmc8nzFf
h4l2qq7DGomiODRZpdgA2PZY2MG0bsBkafyW5Y6uUT3Cj0ZXJXoEZ3CmpY1GR1RNMcBNrYYYrCxZ
NJXBaN4ia9jwtm1MUB3qXKYyytJ0upVLLovdkk/JWS5Gfp4Tvl7Ubh7P0TrbN9opFs9GZjc69xUB
STm6twmc+lyk0vYRoi/7ULi2+jUlud3NhiZofiruz9BdgcNgjbwKW/LelgjHZmrVtZrydqdFlsG6
JHCHQs9iX9h8eLkWlSd7wEC/DxfCK3isqj9m7XDLqGivnAjSq3rs/V724DxxlCQ9H+1gdpmZwte6
zTpM5tv8U953ya7K2jRaRNPsZGK6y3Bl9WFJGowdm1YKfDpcmlgUjT5M+ORFiAbgg5vtcIaTC8mn
zpTVWTnTao0WU8hDVhB72wqQwVEFTqCPAm7Tu2lew/sqaCR6x6F+O4Us3xPmyaUgJssjGwT8WoAX
OjjfNw99oZPXYKtynDjy3HyimC0AQNOWvhlZkeWHdmmCPe1r/6YfBTpcpIJdv8zDJe/dUkaynsI4
0SbJwl/zkZnlAiPv4WPPREH3dmg9cHVeZ0s0chk+hF7qehckgbusDebfO0F98XoeeQlgXtsr2Xva
xUmY2XtS9O31rAW56hXdPDSR29AuHafLGfjpBdHleAG6NbjMS56xXYjs94lOE2+idQ1phj6tDX6b
2m566IJgjllO1/u+LyzDCLvFscZ17eG5WdVWEc48uWHXrlM5X6oh7dKI0Da/WahGIgaGj8eJV/wS
x8yr9tLNnTuwdmBXsqrnCNTiOzktH8mQJDeCInzGfvA7cFkkj9K5HvVOLpbvhfbNTZsJ99vSzgAB
BPPUtI+GEkP3MtZ5KtsoGLi4xyjURpxVzZlFZxoxUvvXM23K1322+DIuvU/vumzpfnVzW7Oom4c5
Tqhri6iAfBjxhSB5EHhztsZiDqdXhvVZFTfrWNwXdbtGmCrU7xqbd1HbjvS1AWt90TIXxoMjyaXI
G3Hfh2q+LkAwj+C5xYBFEx8lQ9ChBRrSaxUGNo8qWpp7FwB97kIAgiKSRd+9UpMqD0j0SsUmX/W5
pzZ7hZM2OEwwZe6O2aY9G4eZnhXtqO4dT+4mNGZ3a1ev4VnXiiUqujp9WKCQs8zrYdgDdyy33hmZ
RE50GBGWqY9INo4XypTtWQfgQ6NU9+bONN584HPL3xYusR/GdVwfBjj4btSWvRCYZJ8RVIpdN3f+
FoAmiOTUjNeB68v3K7HNGa9ogrNV4C9vsoUI1LIZGYkUeQgCQpbqXGMSELd9U5yVcnB3OJ3FIf/I
Lilp+KFQvP8NRFD3yjSZO6dLZW7r2q1XaV90+1kj5aLvqvObRhB/6QYxvWr6xL11YSg+8nJEcmDd
Mt6IpUbwgER5Sbkfrmanp4t8mrkFURA2Z4mqxQ79GE5+os82F2vgkuskydzrlYXZXYijM791a+jf
ouCn5wg2/WKlgccpJJUfKpPIa4xUKY99bapduC4Nh7+75rCmgX1VgvN9lc627WIcRSAHNxXdb60f
RIpubl2vnRHDFY4alWhHa/s25aupkbPrec91GZ5TDJnisV3Fy3BMOahgF3wKEoZTZNeLFGtu4qWe
gZ53egCHGl6Xko/a74l1ZeWjyrTJ9RS06Su09dVNIJbmXeXdPd5JwSzm9F1fA8EUgy5uZlPgAKVs
aX5pbMveD0EyTHGVTeQFzpYMdzkbx+4sYxUXscmovhKJdeHBkLoxl3UWtjsMDsUajRiw7kKz1joq
Vm/GqOZJc2MDDJivlqDT0LUik3fXnRkxWaCzo9NFI7r6JZ9F8Fo3Jm9jNbvM7jPTujdFmo/1HjPG
Jbuq89Lmu8A1Emcak4QGZ3rs+/XNEjZuyM426EF2ppvxfyyW0Jqd0vKyRBPoqphqIJdY1kMyvkB7
XvQxH2j6dtKrXWJLKnWNA3cJ3U0UEPHKo/Pz72SOdsMhj7jWSwXglDY4x3I++v9h5syW5MbRZP1E
bOMGLmbH5oJLLLkrM5WLbmhKLSQAkgCJhQCffjyk6p6qaesem3NujlndqFKRYkSQwA/3zz3Lr0js
wpk974nvYlt5t4SluYqx2IXnIoUEfVxGP6/NYBUxT2XQcwbkox/LtVqDrh95HaSle6IJMI0qHtLx
k/BRsB83nGxYHeZLHN5sJXNzHa8Qjm/zEctpA8RtbwSklCsWa1ojiMuvdOCdYvejD7JyT/Dxz6Gb
GggDE79gQTIm073WKSt04zOWjTEUXSXwPBTw02oT+Xhq08iMww0fYAdW0wxdsd61W+YqmTychtww
fpppSkTbw5m65RS6XMMcdaekT6OiyYpwyKHBsDU6836V8L8MyX0Vb7BbMx3ru4CULq8n1qWqylOe
QPuBSPQSyWD9bkuMJskqfXwUoouStrdDbOIaI9wQiBpmMNinrcqH7NEHqcgxmJnC07HGSqrxF0QY
UATUsQgtRdYOcpQV6ZfIlS2f8igfWhk7QchtFNjMfIZ7OHUnthTp197aL/s+9J/7QX7pS0lYhWPC
9LQBJmi7oluPITaPEItEtsJvyffr0cfj3ZpQc7DDWtZykbuscoCWspomMj2t85g165r5yhQ0xfpq
9fRN991+yMUI36h33S0srSKsI6e2pdmx2aQPpRqSpxzEytpQC3EB9wNuGLB6dPseCck/yWVWRavy
vL9RYhZPZlG6b43rbXeGTNnnVTC58jwJtjTxvIwHvnQE8F0YtaUexDXvSHAbc5dexxIumegV3NIS
x6Imjjv7dTa5Oe4ujscqzLEJN2FpF9XKKBN3ANY2fZbr1lWl2kJXL7xndZopK6symjpQoCDwzFll
eHOth6r6tHcr/d7BaF2ODIZOs+Kh3Krd8/UOuzw2f5rxsaEM8wUuoXvErkMPJi+z2sxyeGG0j75A
6nEHUCLlUYTldMhlzh4CFq61nbLhLZynzyMDetTj4HbI4469iy3WoiKJEO9J2K1XJk46V3WrY0VN
ocZddTLGm+5DSKrU2RrIfHLPcCy5sltEv/Ehyb/wro/eeJRsNxZWYUPkIs4JNMoXqL0xv6xpTlYJ
C5fbrOsSzK1YHC83Yfot5Rek3s/TZdd2sfoQtghoO2YUzhvUS5GdZzJTUauVOg1zYxdQp/KNRXUy
Yh2psoAycjtKFX8Mw6B5FY+4hoqN+VDUHL+3ht6Ce2LwkpynzMR5gyO8HVfMWry/mqTQrxKntqHm
MknCL9h4t7Uqg2Kzp0DzrNGSBSe6kPjzxag+RLvlpqI+kPeEOPZhbCGxPeDkeRCmA34jOpLcwCta
r6UHxVCtPUaaG6eM/OCxdrRW0LVsRe3ovmnt8azgocQ5zUjIZt8tbBJbwQKy7cxscgVVtAejQ92O
YR6c4o8UzGJ3mPJBX6ce57cqwDiim7FbAtIGywRqN9wtedFqHN9zaV3NVaKaMQyW8M5sefQEO6co
gaFghqsyvQ3jccNQdYXVb95atwwDwyhXYvQENhCIu2TYoqA23QX98lNIZLtKi4wAEAjcRHU6TANL
uT30YASWcuI14xjS1vZyjLV15xcaY6ZO5m5/m5WZ+X0sok01OFV0HEtamYld1mtk+tEfgzBmc3qf
maQrKh4tNPk6glMM5toGhWPdAQ4Nd+EtH0QmyhqnbZfKyuzDpEydY8MlvhlgmBRjZcBjp76Zre8m
fu2LDpJOrQwOYPJhtMiYJJUDqF2aw2rkQt/6nqeibzY8KtDtkRJK5rWybhGZPvSY1eazGUww/VSL
cpa0A4CbaW7JAnPnqQtjiP1HCTJHz83q0yBkD8xIju8hDcDnGAZ0FqKzBaiOt/9jCso8xOeo2Oyb
Ug6OvJGVxMPTb3UwkBeFW4/lRYuLo87Ja4ROL14xDOqL8I7ncM+/92kXuuwIkHfH87ZEqqTvRm5D
MFRzgbhMgJNtx7YMWwSWY/1iBggKxY3GQOnuQlaGPq1Nr8zCjzvsFHxb2PKYYB9JYWY7NWTUxs/X
icHb2ysUr8SxqkFZJFP3lGgiadZmICNpchUas3gB8IVqzDg4O/TLQcqCYT0OtGg4sJfbGPQQRndZ
YsX0JcUQVaRHqvPJewnZz0K6ozUYHjNuadvPLqVjKzcgHiW0g1kUNztGv6LtgjHrYLvYrpSmitKl
TNvc70l6hNE0vcjCjJ8D4By6igVCcVVq8Oy0wBum7+HMMWWBXx9W3opMlUNjV4ARrtrjBW7Xnhn/
i5O/KmlvH8Ck2xOER3ojwi6peZyZWxZ5P7UymUAH2RLOowzGJ1a6LT8vGOHyKpmlTys3b3w+rjoE
NucKuc2I11j+Xe5hx7G0plNXZdhHTaOT3T8qGmwOA0IwtphAcULsmCTkuGapnppuKtxHsHfOyyrq
tyV6LDjlpEHN0PxtDeGYVopZHA3mPbA4jawsGlqME6s6mYFw+70P3EVxwUQdz/XOh/6A/JjtgsNk
ogI0SLyUc92FqRBt6kN1ipTI30c7phAs8y7uRQ1BkRKcUHOv7qYiC00Th8ToN3jt8OkBTQLrqgER
LBYDUhQDZIG4ddfj5D1V6YI5/NbB4XHVlvC8zXk2XgW9EmCnDUE8AjCXnMAKxN6opphJCQ8k0MMR
yQN8MbnrgyoBzHVa5Liw2kAw+9jhkOPe6MpPJggF3ucuD1kk3YPHl92kZVeULYOZ/yMALQPxkMn+
JsAyrL7gcLkNn3I2rZepK4npCRNMdrWmOaEfWCITf0xsyh7FlnS34PL67/0a4ZMvtt2Bj+oMlJF9
p66SNNw+F46Yh20dB7wFxOtgR+aTwGqaT6DjOSkfI8iHeVMysZ0jiBa02QBjvG5Jinwj4So9zSlj
4OFW8rR0vTjoeA7fslVFVZkDfBvWcQcSrnZfIcHk75D1jGkTG2URyxpnENkltaU999kKHErNO/jD
vtscLrccL148TsO1nHMfH2BJwNgLEwQem94mFktvAMCeVlrm4NmSXi0YCmavbhMjzU0fR7ZoQtLL
/ADnXT5vLtfAXPWMdwn7Of+SrkPRVxMG8PsluEy8qkiLucJM7WmV8a4E/8AXOjTY0BlQH8glD/sE
BaDaMymzllsQXU0STrTdF4fX9AT8FjiFSTY2kT83Ncxt3ClXb5r49xyrhb12el5lMy62eFRk1Qb/
HCELDgQUKtAUi9tk7OLrYhh5Di6l81O1Rl15HQRD/OFHyq9cINUD4DBWAzqKvyLXYmbEK/LS15Qo
ttb5llLfmM0zVY1robvWDLQYsf6uyXjNotiTg8428hJ0g3R3UK54AjFATL4a5RS90xIWezXB+b8T
QBrCNt+Ix6GgjIHRL11IpnaK2PDMiVu3GvsmpjrM582QrEtx+dyy+y3ZIEMnsejuinFK3hbY+n1l
zfieqEm8rVqICv0G0B6B8IHM6S1u+XF974Mt7DFbuaAOMHncrgYBHQXd5cvcm+C8MjzUzUp5fq+N
FleaLAgXrDm/gS6Qn4IuLF6gGNMct0Gffch4T1qXhurRrj4+cyV0XDNbbJdpLZzAasyQeHKlipNK
hjlr9jLA4DTR0h1nEtvxESle2qwQt5oVt3paLwkxLcaX6Hr2YgCMtkVvQ+fdW9npqJLKhAg/Et5O
xdj9BMcaNilJ9ecC4/4xSrvoQwB5fgvxElIFDh8cGPM3hDyKWwdX+SitxlNXmK8gYvWDNKHvqkKL
MMJzsD+UfcAx0UTpdMR+sM44ZqikKXLQEHj1zbbE6yuD2NEUDgeVBVnnvXJDJF6CYkyf2JCkU51C
1T9LOUdIAAHt40nyzRuo/2vLJfSg9QMbFJ9sA9MVsZk3nGjFJB/XVImU3Gs2LFjlVVFcYJh1QS4b
rrTzbFrgNcDhEvepB7vhj1uMcEDcJCJ0ejiHZpjYfgY57PXnjrqNfCNzKviJiWLSad2la6iDprAk
3VYsXhz4BJKxMORZGdEsbEB6RTvGxiL0tF55tobubLyDilllsSOHNJ234ks2zxqLyiL56EasY2QI
SYM5D8Z4E/is70FQpIB6wL9ijAfG45HRxkMDbjolYA8HKX6ES+Bz1cAFBRnWKrl5PgAKoT0HniL7
7kIt4x5cYIP0rN/D5ZNNCo0jDE1ctq4votg6yxo4fwXOfcioUMfuGBPKiEZtqAmK2lAmRi0fhu82
8hV+i6S+3kSKkaza5YCV4dQh6MjKGor15Z2kWR+W43Honc2XVxP0e0wq2hUcPwN8nWfuOtAKB+Zr
5lU3ZrULyyK3h39vz/3V+oRrCGs/hHV4ybwi33UJ/P/Z+oZUVugQWPqPSchLaMX+hhcSMq9wQFU+
pAaskQ1dALKeMlh0/8MF/NV+vlwAHGDEXEtY3uCLLyUAf74ASjxCLz3Nv/PfFzD9RgomXo644wIB
X+y33ftHf8LDb+fxdw/ANyERmeiHP9oK//HH/zj+EJfeCPWrRu+//vf/uZQn/v01//EsJvz3b//K
7d+rFP/737pczT9+Ey7mj6u7dCj85Q//VOfwLwobfpcu/osf/qXN4S89K39uc4gQaP7TzfFPdQ7/
rf7wUpHw+yV/NDlEITo4UuQAcbckCNcQ0Pi/mxzQrJj+DZnp7LerX4YZqIU/qhyS/G9AK0LkXtC+
dPkJrgGW7aXNIUHLA4xOTIIJiAf47/+bMgfw+rhT/mQz4+4nuK4SAZsQ1/NPXMG0YMl3PNuA2EqY
mRlmDY2KzKogmQivhbQFMmtsyfVujhwM6RS+wpLDo8tnOanneEr1vsIaSMAqjyucsY3VuUUCrnii
GUaaDAlTNtPI1HJz0ChSBFknnAtKf2LBtgWYNEGoTPaMg8KkLMYJbOFa3s6jZzOYXVpgKirkfEPg
01+JYLLhmdHM3/q0655Zskh4kNlboIQ9bsLmF/QfeD5h8oZNWJkm5kxUEcLj5yGj+1zTAXhaVU4b
9g8ke8oWYOiyNeO698gfjJl73HHO+xrKGLM9GjLsLcLROP/Gg94MdCxDd/hffTgeZ2fHo7OIhDWk
FPScTf2S35WltqxWPkSeJAiwt2fS66NeuTVVcInTDlPKT7JbtwPb13zHdDzjF2Ny7Fw92c7ex6Sb
3/Xmo8cNLQz2KDQDMq+U7ase2qCrVe/3SvFpbRhZ7BtIR//S7SLP6rVfpDs7AQQJ5xKCN4ozpYnf
kE9fAOtH41HF2QqVk9s26+USVSpabzYkDi4eJSxnBGYGWVG+kXPWqfylZN7dxHor1ZEyAMGHQa3w
jC1u9QbxKx9+WjLexjqYp2Oix67OBHGQvpnOwbsxFtTEwqmqEJ9fRRMabC4Q3qYTwK+hgWxnikO8
bVu7aSZq4Ba2P3hYivigeylJHalx+5l3NPy6A+k5cILI5oF3dG1BsfmvEzpP4gPAdHI0wsmnaF6H
a0QhxjcBBqHqQhtttQx6jfzO0IdNvOb3QC/XxsRD10JYB2+OXSbCTRO5yLZ9Py4Hb6HfDfla3juy
wAXqVlMbbJZXQ9m5vBLJxJEySeCqkcGM30MWiDPYo/isJ1iQqHTpvuBpgMGFhEH50U02opVX2vJj
r5f4uRupOW/rlB+gbOXo5Jg79YRh+Fu4kaCxvtgbROMx6uIJoGeR43AKb8zZsu6zIrqZsjG94gMp
3kHdxEerhqyriNqjqCE2hpcRT0HSqG55hu273i1FuH+MeuoacNX+xVA5nbod2EYdBGHJKhlgLLQy
UPdeuPluIYgkVFowRqvY0q4mkD2baOjE56xfdLUF5XyGL9G/6uXiUWKgHh95KuNa7XDMIPIetQCX
suZdaioQr+EnMiym9uBQyoOY0xjZWdJF3fUvOcEQLe/XqStB6YXjjzni/ryUaClwl3C2db6s5k5/
YyFNGyDgW00gJp8uqQeojfFXt/lXcLeknnlfuqa0cb7yBnMpvkdEORdY6dnDpuAy4J8Fdmv8+n+x
K/6/bHh/3u/+5fb6/+GumOD5/rfb4vMP91X9eR/94xV/7IplguIqdEuUUQkeNcdQ+V+7Ijptceei
5aBAzRH2Jcw2f98Vs78B18KP0PCBzF5cYi77Y1eMyd+KSx8SoMQQZRzYMv8322KEvoy/7ovIqZM0
LtDfgn43DL2/9s0/0Y2YwQO7CBECkcVRwgYpBIbRf/t1nIDnubRDEKnKTYI/5ltxq5S0b5lly5MU
oGLDVV0ZD6NsgVly++ug4YFgd0cr2PAATDz4avIciS5sssspLTosBITEvXqYc3DLn9KUYrOtghlg
8xlueRHflSmM5M/wEmKojwHfRXKUXEt5W8g1zOGUWWgaruIlHsIUqX/O0sO+9yHUT7khwfcZ2UNN
XAUeZ4ywlrkMFn/clbrNhzBVh2FMY3ml057CGGMI6ISXhhzvy5biwBJd5cLHL6mHsMCrXUQChH3a
ueKIvgpPzobCTO+QRaA5e+58EBhbwZOzAJ4EEV/Z3KGZJmN93uyxcmq5LL6hzepC5Uiz4ATHJHT8
MVXAUASO/KByVG2ycrjuGCR6iAY5GqVsyJgF0Ml80RSCnaZeyHeHkrMJ8kmiMVG4ot2A5L97nJ+q
IumHE1X0qR9hKFTOMKRoZnFi8fYCAic5Mr2xKkL1xYlv/bBX4AOGV1hoW996S8954W5BrV4PmzGv
qp/m2owXucENfTXbEvRRn33TrtsQHtjeAYGrGuobCgMSCB/8xVmN9G4ZsSu48B9oul7bpOPmaS+M
qiDvTUeDjzRIkPkjudyOODfkhyKej8ACH+1OX2BR/hQj1de7Eshy8f5uHxaYh0a/i0ldTVbMJ47+
jyanSeN2MBvKywxLKxLM4O8fYJ6Lisf8RcIYbGCYCxiB9kdG5+x2yvbuYStFVikcU6rSGOSDk65B
moQfU5tGldsxiiC4gSEMh/MeoFOdbna4gWi23hZ6i9scIDTCKAgAzm4nFU5jQw0rtfigJrbHyUKD
K4bFAavxvpULCR4xv6TYF/sfXdKJexLoJ6KpQ+zMj8dQTvRS8kJPM88yQMNhViXCA+ibiTnogqRn
rAvDYV3j8oDIUlqTISgRZdx+CMInxDshTXdYOyreIzNWg3D8EEkqakvmCVs7BBtY9KoR2MErNWtf
kz2Azx/asY0CRasids8RmRFxGPlLMHbnfZ8R/lESBTk6eCW+C5HZd+xqWAjCAzKlP8Hrr1/Mntcs
0hXjW8orZRfEKTAZQYiBtXSdZRpPvIF21yTpHvwUOgMWYdGyRiqB6tW+WZnd/YVeCE4xD82jj+yW
P40plw8ZzOsZOhMCHbKIs0MiKCTzvMtVHcG6fwYwpmsdRnuP8UzEV7PpV4wLCTJuGM9mvlfdpr+Z
EY1MYWftAxL+UW0tbou+tGNUFc7572BjwrDt89RfGU3nE8Y9v5VHjVsLtW2IQsLrxNWi7kJt+meE
aRnqHjjCQ+aMGX5CWivxrG3lsleIR8vtLi6IelcQMGx8CX3th8hO4fUwlxOynoWshyWIjyGAnWrh
G6hpBtMDuPxXBlIRJnYftGA3IGLKHbyUXJIWVU7jEcYZhpJif3MI4r7kFHLdyIKveKReY/gdmJe4
aKdFgwNY0jtgULxZx5hdzwFMWFXAUo4lfZmgm11mckJv49XbqJrMnjToxYgelqn7vMDfRO65TMob
mY7iKir1AVKwvcHcLx+hdgVPPFX513gitOl5udQQQVfYQf2AxxjUZNx2YkYF1OhDmKNetPDiINFC
jLkbFUgO/J75IILQH9fLU8tRFvFp2m1y6BbiYPiNwzEf7cM4pLSlXp22KBxiJAxRl7UUe1H5Lps/
gfB+n40gJ/SflN/WWH0CVDhsOBMksDgK/ZZBh6poGAZtnNhzOgJN4CZK0H8RSf2zEykQxEAH196Q
4VBYEzUzMh6tFA6zal/0SPRGWA8Kf0fB+d/vQWhvPcW8OHuTN3R2Mdw2TOw2j02r07g/DiUcAbCx
RV0ycLYQTI8+6Feswfq2NFi1wId4BMqRqAwRjT9rjqNABqW86qPt0QBYBKMo4OOkQJnw3srT4twR
4dnyDLerq0XkQgAG5fTNg0htwyDBwTIKgkYqvjRsEgiyl0WsnkvKyiYpuG+WdCwbpZdzGZTQCgP5
0y35Zyiiot3LzRxCJWm9+XKH4JyCsZndcDBmclcBX75bvt+OujPojQCvsG+QpRE4nu/R/hjeIGgn
2jn07LBRHZ53QrJTQHIEgeWMWPqMEF/Rc+B/Bd6z4WyswKBgvVsyYBahh52XR7Ac9ZcYoa5r1Bh2
6M+YESRNNl9Jz6Ib3APqqGg61BvnP002lgcn9y899Dw4FiXWMuZJd9uJqItx2sLSD4zhAzr1VgPC
XR86Hnf1YCN1t6GeAJs7yr6ysH8XEfkpy+VHqul4GAkGBuvS1wnMUD1xtbyMBX7VvqYrwBWnf4Ik
g0qsGId2C1o5V9vwgCQL+1TGQp7DIt5vEBTEx5DzL2bqwgaLKRhDQe1r4QU2DJ08UegANc5UpmKu
wLqe0fEjnqE+T7EXZ/TCIIpsc8BxKII8KLZPN6jL2FqEZNPaJv5DQSGuLAI81VbiGjZYtW1YLsWL
CuP9gScKofx5BxxaDbkBJrRxicu3mrN3PPZc36IFsnhecoLXJgD+VgNWZHRbHYxl/8nghPlAcH57
z1n2RLIMIMPY313SZqfEFH2CswiTLVEdPuiBDunnkvCtRrh9RTNH0aZ7B2IYfSuwCYzdPAByeAc0
s0jV9yL+TmY3k8bje65iGYl7G+36FO4uP+WOFF82rsJ3E7pvyG7o+z1MAtZaO9gTkzq5J1Nm22gH
/ISVVWqLE6evy9iWlwAUUh8ynB4XiISPG5y+EK68DTBixDiOkVSNP9WaFDAvFevxnYKmFPD81uwo
ZUTwyMyZRoRMlTuOtzG2ed8nT5BfYbzr8AYCFHtTWRl+zP1yNW5DtzdMDH299Mn3MVOAajIaf4t6
Fkw1+jtKjtCgcWe5CTAMlA/MNI549y0ci7GRwqgnuIvLGdhTfmuHYDyWc/awZ/N1J3KdN4g2CHcC
98VwO2c2/971+VQPscrvS03oK4EifxshJNYghT62hKKxQiLXDAcEIF0rdCIe1yRdKXCqUN05Dl6x
CjtBqlxL0zc7vJ+psU75+7mg4xGRZFR35Js+RIjctAgtKWg0WXBkhHUT0M+RvmI146/Y4szbuLnw
iTPdnUKW03NIII+YbsmultkGDP1PYB8QxdnGlz6mzF+jU2Cqyn1Yr8ogxgMxhBtvJR3Lq3hZLRQg
F/EKaphsMtsjYB+q9ZPenX4Nix1tEBKsSqFEeY1zuL5Pe9Ct6O9cOZ4/ASkI0YeGTwQ6Daar/aVc
NXgnHB/U9txHWGFBPKfAxPdSJlmVjtLbljI8D9eIdCEXV0AW/4z6vT1763lA98YWDjsrKtdKPIir
05VfM9e3KU+zO1Q4DO8237IAw4p5GvfZRw2svOB2nB197yYyH9auAMo47W48g4oIG1awHkZ9yoOi
UtM2vYad6z5Z/NWTm7C8rlP5tE2YjdW8mI95mlHyOuTskOm9vwYakGGYtxAb9GSn52jYhipBif1x
KyZ+A/cACs2k4UP2ywhtZx9VRVZJDls0b5/GFPBYQ/YOyQpLeWtZZG6meTdVChLlZGA/P8QSds5j
kbNV3KMFzpGmhE0JGatGS12MYWGSQ+lVAcQjjqX6jnGTFgZOXL5s6ZPQfQZOHwOeKHKY8qwcprLa
mLeA4oBt1pkCnz6iUXVtEjVgHXXF6DA6ZclJDxl5jQs6mWbfYMWeUEwro48yK7omDFjX31AInsBy
0CXJ2rjotwaRCCtrFBFtWH2QaLixOpAno8roEagxzgLREhx3IJmN1T64gvUsz4h8scbohN5IRigS
Pib/Oa0i/fYbmFjpqtnRTfJZcXR6vEMWNvWUltutxvNYFWrfSZPB2PohCtmfMjNhBI/0ENQLCiVf
draFLQTYPW0RNecHFav9a4jB+noDklWNsNsgWoVHgV979QvEkJLKt8Gl0+OGgPnVLlF+C91YNmSI
ElAQ6FBsEaDTyMaDywhR0HREv0tUrysTdyl42AalUOlnhSmy1c6V9T5HrO2x12E4X3zr4lW3ZszP
gZxtgxiCfdQ9LQ8rgjJfSerS08TBrnYcK9MoUGuTUzEcaZ+AyBOkuEnolF2M1mFDVURgj2OcgsAd
SgAm673FlVSrBvkh49iflmhcMEoBVUfFaOEqeAFbi/sGfEzpSLt4jvMNbkqkyxkd2g0oRVuO2MYR
nedfFGb6SpT5dApolyBGjJ1k3rK5QIREqzoIA4+QRpIcUE8EAbDMg/tfRAkgoJNxfLx13Mw16edk
xQQOvmT0w/AD9juqeDoUoKBBAFi2CPDsKiz8RrLaj0D093UEOMy1xaaz+U+DDss763qOCBDNTjyj
pI1HUIShEuKKhtFDUaA1QMEZQGGo7L+qfGYIil8IMxktxR0PFpQ7TCFvo7FLAeeVyXuP/EuVbIje
1hMdpnc48+8LyO1qsMUxJQjoVnATvqP+QJ0KGu5npJlGfH7G0MoSeP9u7sfa8wTqQ95nTbaPXwE5
DJeWVICgs3uTBQ4RfdH4ffk+s/HtFyczxiYUrdEzF5VLkhYEblyNtOyuGFXkK+zzDq1WYVZjZo7C
OpgdG9sVQSPTp265ERmbcbeo/BiFPK/jNaU3I9ixB+gPiB8AczEF9NHQ3imNeZuFFpD/Rf5xhZLn
clnGdt/sfuqBsv7YZhzRmGb2BFcE2fFgiT9BCIciINdvenD6Kp8oSicLlF9D12pAUMlzITPAx3HA
r+J8sp9+ET09XT5wXsMo5mfgC+nOpvNsJOqweqv8q9Udkkh2u02Abr1glHqmASpg8lXn10OWbPXi
dgyOYjh3276oCqDbCnLOfCmj5XaLfFINLH6BbQK4z6bpQWbIaGywGl8HF01VculBAGtl69h05Bn5
WVKRncfw+YcbdB2+gzFRJ6+GpzWLfsKgxPwH9ruaezkj9hy/J0P0n+ydx3blRrZt/+X1UQMBj8br
HBxPb5LMzE4MpoN3ARv4+jvBlEoUVZKG7mu+6tQoSSRxDhAIs/dac4EVHCvnW0d5dmvGyt42Rvk0
g6z70TTo2/Yx7tR+Q9WDzTdqItrKXnkf6B7FQx1nApVmID+PQGGR2I2jokChp3vMbUu9KQIpKTtB
OtpjjNIpm/9ScMaZXUCQdngP29ztN43t1h5fT/rYzhRsG96EcueZuTojEdtMtLFnjjpyy6Nq/Ks8
c5ubkSZFDDfFqDfWkqeChvpSVLsRvEC3G8ykubaABJz4P/ynvAp+wOG5d7KaySNIk3PYmPlZuyyu
KGe/yrwZ2kOOTGE3ewOABVRKSPDmM/Z/NO+meFIsSVEhehSP1loLbKo40uGAyVR44/pOsMtLhXuw
XHbCP+VXuAHGCanAcPTH9nMcLOeZAR8V2ADRmxtXSFTY6xRuC6vPPzdi7Pe/qbQQoc2bNjQ76uUI
3tmZWsgN2ksVj3dYHr6h3WHEI8fYhXN11zoNxvpS+1gSMNX9puHyl9K4mSznORVOd9FLo9lOyoNb
UdjVITGbeJfWpTjOGYcz5Q7dqepjk8oFqmQzd7/9pvPK5JRGSa0/5zHaNAusE3QllW6y3v4i3VE8
TIGbb71ZTyp6lX+5nT8+MPdZG89z0faY7XBWLcUogB+RkADJkPgY1FkgeuyUCS8j9Korpy+6SKIo
ROcG12LY+bFYLRlmkp9b1kcRLvU+T3Xz0glE0y6g4HKbG8vyNadLNEdC58bLSjG78c3COGYseGqD
CX0+BhjLL/2cI5IfBhn9rDQ+K8OJd7gF9Bf2WbxacVO+pJkIbl4laEufDF+N1PvxU4YWJkZ3bilD
3y0z9h83hS8R/SZFs1BjLddqDurmrRQt7O1muyyht/+pR/NyVHKNlVYqShfEl2ljJZwXpHENQMcd
fyrTUjk+6tj98Js4LW51f+Q90LtXhdoUBk9T4DHDJ5X1QH+ziVDj3wSiky/lvKKRSxlgHlklawWH
dONistjUXL7q1tp+xJPihP28fxWvKVq0w9mpmH/QJJtNdviDji2HXbipONywvZtqen2+V6sn1Tjt
BfaFYNzQnQthB8DHOOgmkzTBMvHJq2d8tlPqmtAC4R9gEBuW5yHviz9RvvmMnjYym6k/ALtIL5em
adSWBQuOmBpidkx66iFk9GXPMr/uhJhlPr2RxOVD1h8bjIObt7q42CjGCFrl/OAOTU/xycwbb8Mx
DHisZYRPhdXF39wERcu2imU8b6mp6XuNPgykIS/aLyI5v+PgPVss0e+UcrQIwCCzrV/ojJ0bepqo
8IfpEKeyvaNvaj1n0F/mreswYS/KFbcdmDGsc79p6ZjL6tsCFenzTz0dLbUBlFEYXClt9M95Y5jX
Zjnpg4VfOuTw2tl3nRv49/9RadcDGHiwLJti6GwNvKV1xbS6Kd2gstgzJsn2j4I7W4Vxdk2FHxX1
HwR3qinxlvQqzrZz3t0ucedkOMEba2dThno0Fz8+Zw5TZVUk+serGA/FERu1xYPQ+6rIS0I6kaiG
UpRAnlvvJ4NVN8Z1yGI/1VsOOxhUccgdGmMKTEhP5YWihXsaJ7PfIU3ILxsMoB07e2Fe1ks9fQA3
1s8bb8a3nhiTE8EpeVVBG3dN3jbXrp6CY5kI1FDj0hymznQiu8kRThpq6q9e5X1Ub7EnQLF5NNnf
Xaq6nfYDbvMj5UyfKo2R3Oskw3exCv1mehlR3HTlFULYr8YoxI7JSR69xAWWtqr+wpFXw86sZJe2
9gngcHBbzd58mkAKnj3DX6aNJ4ut03PqGNgxRtSb1blLwuHqVQwIofdLFcxiN0pt7rNAvxAQkESW
A2lIBhllRSFLamVKPxmpjfFdoTd+FQsaCEAPCajX6I1isM4rjc+VJnUCEGC7yqTwL9bsZc1FfUoL
R0ccFZajVrOHtEF0w23g19SBRVgU2zdCQp2w2MAmqnPqWWN+afjtdnJp3/ymKBR5gNSiXq7dfOHf
m/Kus2d9M8HIojmdP4Wd9dGOmawht+9Sx162VEpewkp5G+SBiHOnJN6+Cg8r36j3lsid44Rg0Imz
+yVoOCo4LoyBwVw2cbzc2CjfN+gknpuuzW69eMDgCKqubfvDuDjj539rFG1TmHtzYYf8e6FiGWbt
3TS0d6D+C7zzdcDSLtaDYFIYN4GNKBVnQXJqK9O6hDv4zTH84QoZN0445n9cAKuQkZSHj/3kDlDZ
5suxQc6hivb5VaL0j8Rc/1+2rbGsQ/j4i3CeN6Fuq5QLsM36C2+1XK4ZUPzyhGv9rmuNlsukG4Mj
2HTCAND8v7vWjkUIE1UkxKf/ble/6rtME/498Qc+jW73n7Srg1Vv+FbEFQB5tU0bHM3aqSZe8fdy
wBp9K/uoQF+REGAsFDKmRut96U3hU1k69imf5xzeShw3F7Rlum+4HtLDnHoo7NtKHRUEVwxx9YzJ
BWJ0mYr5PtHavWWW7Ux7UxfzKrFknTYHzjpl6Tlyujd8PVccXcIxCJ0P7JSAUh0HuB0gUqcR+blZ
SAP8ID2Kc40yrAsjC7hW8MNufJ0Ox2m1tiF29weRypP0ZyM7h37Qjg/NyE1+AKruU5mDIol/JEP0
e8G9dNiR5GzKTC6LwL2hRxiX8Lk3sbPo/h75cEnERZFey7JMKOOheo6mypOPFdL2x4UcnCNfqt4W
y2B8gTKSPgaZwwYBqi24gNq97meqlIubxvuklsNLKDDbK9j1VPnYm0aeSRZRWI+6AI85L+B9z9BD
UtdnXcpp/+zgr47thcUmuQJey8x7ncT5aJzmqaY4nOdGrB8MLYaFWjlW2LXT0riWf7DSORkOozTr
vj0KE3VtWqDMH9t8vvcK8JFXzYzlkacArHHVy/13RvjzgOzfQrdcN0QR+ecTwtuk3fe/9euswKsv
KKS7yDQtcmdc/uCvCk/L+ZdjuuaKmGahBbf8+1kBRA9TxSpSIyvit8mBhC+bP0jz96f+U/yTyeFd
LgSuJhKg1nMpaCymCGvV7bzVCvdAfZt2GObrarLJnJkwOmxqG4RqlPvTeOcZrj5n81jRVTHz/lNf
O+MHepwzPLiw+mXlQcdEXNovKuK36WHi99Lp10/joPxZFcwm3CVvBTK90dU4lW7yMBnGa6utxHWc
L5XcDH6NXxO5BETTcXKGTz6KNF67MujbCEgaSk2Aq77DnsmvvoV9b97wNxLOc0UhPiyuEYiD9lz5
XcB7nf9Gam29n1y5fw7EbEBfkO1oab3jXDkpzlOAhP21PSMs4zy6FB9G1gB73/uaBsOoZ5FtUx+L
4+J7OF90btqoHxSVcjXW/bdk7joRpUbj0o1Ma8xuZWKCQlEutYF4FQTlA+AA/Gvdli5N+NQl7QUM
Z/rBxJl5V6lKxvLwZhT/h+fwx8eAgtz0eRAeY8N+/dJvHoNPbxYaQtFdkwQTPtUxS9SGYz5Do6mG
+XaaVfjQSFF8/OvLrmPt7ULlC39dCG2kX+b6P+vHenNZJvzYabq4uq6CRVxDqB2u4TPB/JXJ019f
aVXAv79SaFqo9PERsGy8G2cN8tClRWR0DY3HeWGBU8VB9gGb17xJdlQOioWDmA7qKLPdqfy7QfMe
18a3tEzLtRx2EETlvb+879sp/gCAHH6buy9lNlCKJAG7OIBN7jhwowvWJo/+MBUtpf02r/3vGEQh
XofauZw9LJ6RPWXAGzIEWx+AAlj2NqGd/L0xxoZuAVSJCNWxo46u7dHf+Ou7J/74oChaM22QzWY5
vKurbPzNgzK9wa1cVxr03CQFDEVCx0YYeV85G/r4VXyekjT/AiQXlM7SAhPFs5Gyvo/+j95fljrS
SezjsMnG76my/W+j2yT++a8/JIy59w8Zij+DaE2TRvOBkP33n5KyZWpS27OvkCY3Mgy2fZgsh5Wv
Hu77cRgAYLYmnSfNdho3uR8pUaGAVs2hcGiS5kVb3jeEDqKKK6b4eUJGcEKqS/UQ5e8HMCjBVkLI
jIZXQSxmWMSxMuuq66lBMduu2tmYlht6vFdJrTUm5RFcRnFvZfFtDP5k3hSD3173yHH7V2GuN6LR
Fam2mBucYVmQTATZZZGg50Wo7ZyTVeO7vMp9JzNhM8OYT0/GqyB4WrXBYlUJc875yimlf6A6gnKQ
Zpq/l107nIh7sx7bREyQ432DesCS5PJL+CpHTlEd0qRHo9zgrj/Bn21Oog2Lb+nYeLz3q66Zuvns
b8ZV7axW3bNeFdCCPecNOIh5hyWp3YtXqXTh+simxwn4eDSuauqys9FVN+FNIuEAbdnp9UeWGosO
x6rFDnq/+EjLILmwVNg8uBiOD0OYGRbS33J5CSj+7FCiZct+5Dy9N/BMvUBOmH5AuOMEDI8OUXj1
KhCfV624varG9auAXK1a8qK3y2PFj6KpXKXm3qvsHOkCEnRfThRVX4XpFANlZL/K1RXC9XjFEyKn
Qc2evgrbs1eRu/0qeJ9tf7708IcWEqhi25flBtiGrtS3RCaWtXzqJmNevaGhYiqvv1q6pHSpsKoP
Q2Neo58CGYf3uF0O0PF6CWYsTZtNRkf4wSSN6ZRp21615SHaFQ02BX9sArpmW0nJetgX+dTuyC+K
zUgVvZA3SWt6gKNy7U/JVs9F2F96XW8zoiaEIN0UDayFe89IMnkz8up4tOuDhuqEsIlf2ldFqsK1
QoSjdjcDn4gMiUAXu5dETQ9LkD1zROFgkvup8KmWd5Jdwd6t4nKJgsVlxqysfC2RJcrAA9AhBr3F
7ExPuY7T4AeaT8ScW7O2ethqwRBcu0iv5bmy6fC7WVSh+1z0seMUo6gxxAmNe0khpUXB31Upmimv
1Eez68omci38nRESCYSBCli+EfFYrWejKRexxe2fo7TPS9O4gX5hALvqq+qZPkBYnig69cUuT3rv
fqEJCjsJp7RAw5nQxYKdYiX9QaqRVgWLsc3uHWbsfmj4BKgIinjZBWJe8JtlupmuygA82s7gVVGA
9wTlZkTIxTaWdjxsffK98Er4HfuTisjN5TsewpCSJB+AniVllvbE8cE5YtTKvQg2XWtv0zqV22WQ
9FTwVzYhuQJTRhUJGOyCzzRbjAtzLRyLRgKI8pPQb3aCdLn6lKQCXWoerkKv9ecoqeBOZfjEQDLn
KcXTD47C+KywY2oI1rxH1rVYCKWjuT86hv2oi8karr0m1PW2wrZ45Q4VSxLdr5xfCGEkIENLQbp+
AnRRJecW8P287yZ3SS/ImekfncxyX9xZ4ncPaCPZAK/BGO46b8EUg/+cDkdh07/lACp3KSEHnwpa
vjT04mx86Fxv+tKoxD6iJ4jlLshdWnVVIPk7blETc1GpUVyDFrGdu653xaPoAUhs0B50QdQTDjDv
RqvM0qNCZgcpyacncpMafvhUme06OLOs7VDPdUl3O2unD+glry6fZKr4YDVILXHBChY+4Z1kdJfM
kmpL6XPGv9GF0rrNFNC0eyuoQuc0O9k0XPVzv24+Ez3furnhzbt6Krl0XS8L1R+r7Be4X/765deP
PjE/8bnwDV8jl+JbDC1E7E1CkWuJwnzk1WmKOE/vKjIgYOIM7Api/htzqtVXyU0rHE0FyG4Sk8dN
ysxwVRoJyuXUHFooMPB4bYTJKMB56rxMEd+ICQQGxrpP7qvyCSpGeIa8mtJRhhbAuNCx9zJV9AlB
VWT63u5ns7uI2eZmmLuA5j8ErBaHrjLFdRvG7SfHtLx2VW2m1rkO4nC4ILaNSqVWyB/Y4Gpk5xa3
dSUz6a95kbu389Dh2m/JtMyfJ0xQ3REaTvkDTPw6h6RIGrecAwJ7lwIb7Og2luGzYcpyX04NJ3ff
YZrTakruU6CWFyBHMnfrWsqCX1246O6BIIVPKjPGeFdYFa/JYkg7PDlVLdrvJROyPgeCIbUDZMYY
yVz4GXuIGuOORWZqL4QaLC+SYdGPrLT2iI5QtdlnFUKJNDTb9PMS9kp8g1qoOzKEhT8CRbP4U3Mp
VtbdRHTsqeGxoBnDj0scyzj2V7P2YUWMXbsJaIc6JZ7V4zIh2IjADXXLoUGPWl9V3uxcGj08hl3S
VuV4EeupSSIUsmXyyE6Etht4UqTkftqNmzzpJvxu04h+t4K18lDAb0o/inqx6YjgO8j1B4RhRsgf
g++GTYn+4tmQzfQFf5MxkuFAWfuUhqa4mzG+LAc14M/dpctqW0utPrNv0REs7nXpNSuHqRlN78oR
CYBJze6m201goyCuBhWVdXzkSLKDrkMgPduz2o4FvLXDErSM/tyZUfNrqsp01yimt88448VjluDn
4XVIwyfGeomhIcTWsx+sJoRiXyYeKUjDJ2JKpkBs8nz0P7iAmiZqv3HvQNIrCFNqZRcCnIkZ0aim
bJ4mBwd8aKnd5/Wlr5rEvgU6VngnMoNCvtc8G/FVjsJz2pYdNdYNBqehvyoKyedXCOf3XRLkCVRT
0zzp1uG9157np7jjEv/qdVf639rqo26+/9//86dG2TVOCxPNn5dSnr6rsq7635mCfv7OL4UU8stx
ybNCUkC3PKzNnNl+KaT49r84Sfkm0c3CgzX7xirruJRXKXnhMyE+zbHfVFmpvIJQxtxKHT8QJnPF
PymkvKsDcPpfI9Q5ubFzWtMN1//+5kgUiHEglS1wj0GAVqlMkoB1rf27qMZ3R5r1tGqvcaHUD0I2
Qu+z7uTA9A5sVR5xzVZiM2LgRaUv689VP863JUWeU7G0DGCCJZtPb57HfygKrM/r7aH59eKuZ2Iu
5rZhcn/3FROvKGY7D0LiKcM6pxfUTWgmBdd1zfweWkb9ElPlJTulQrsOxyT9PhNZUnGg9WwstHAu
9JCRzIdkIrJboz0PeZ3cdCR+0T8uJJ4hrZpdR7vlauh8eY+bcdr+L74EuONQkIPsMpDWO/zmOZnK
4SjTLwjIIbmBvKiXfWmUzin1J01+iAnEigAPe2eUmpwkc03OCAcsvDVZGlEP7+LWq6z5tkYBh8hm
SQ8hh8r9GOTFaSZfFLn8JB7Jd+/3ulp6zn5llf5Ndebd6fv1OXD+xtyNM4gKzbuSU+fYw8AmPzwi
c522ylwIOaOedPDr7Mdf3y3vPzxx2hk2zrm1cvkeJIDKgt224EqjHZtH3bc8PC9oz6q32zt4MX+X
Y/zuJXr9ZqHpBw5WnVXsv47ANw/HEh0ICoTXxzFO1R0zCobvIQ7/WdjvehXHxNRHa4V8QPoiv79K
qJguiskIjsqa0gNOsR+NHabHvAse//r2rWbE92+MawmTiWmdF/4wKWSxsMKJMXi02DKfFr+zYHUy
ZoBgTVtdruFbIvG6TV33+T2mtOCyIZJ2C8NY3idDtVyUrtveKQ32buONboe+LqU2OAobTRnA13Nd
VPqQMjY/jLFf6cheTMeg5z0tCmYxF5kbx9pRjUqPWLs7NmBLevzrL8n29/23xOxHYLfrW1SsQwot
v7+f0pIFUCY1HyeyJZHTwT8i5Kw7IQPM93XeIcix6x9zoYytm4PiY/Bmx4Kq137Eb7JH/gbxME/x
DQEc2rZeZT4LkjquXYpdn/2pLJ+xRuyUmKwHEZYtkD0wspGisf1omTlc8yUlCGlM5g8U1SwUFak+
sKgLUug+M53lR6933Zt4sNwjakF6WRgH6fNItASxlxI3Ruu1dlMyQbB7Hjq7Dh6VdLNTZnAwqESb
QEqJ5deEhScqOc6dnAbzWwM6sCVk0Hcuy6AtaM547q4ZgeR5TjNE3uDhcOgFTP1c1TmEPtRcLS4O
RFPGDRHs+pvWbCiDIunRt/b2wZUOGKLMSyzAXY23pXvv4I+2zcdm6MpnP07yH41IalycZqhR+quE
6vhUry24Kpk/+kGVb/3SouYXhgXlg2y+XMjXufEKKlV9kJJVZJfpdMNxuP2CRBKMAfhKA6BtlMj8
u4Ei+wpPqbHF5UkynQ8su8ScUXii3eVWeJpHA0CtbOTGAnnWo5hAeWf4Fd687HK9n9u6yJrIDqEW
Y0ns8E7an9x1T+fMiXmK87K8BPuuPxhF3tPzL83lWoDPLVaijAVcoCiQEU32AZZbcBoWx35R0utu
M+4TliCaehE8Cvsxd8DBA5VSY5Fvhta2X+pWIdJKLGMNewrKzdo1/8B2fSDkYJ54NHO2Qa0aHyc9
7JPEvrNkOeyY28ZTDzB3o425DzYqsb7ZimeOcLG506q4SqWbRMY05tsxLgbUb7naJGVP5dBEdkMZ
D9Stg8I1nOMHfItXMvY+A8oxjwldiHspFghzyntGGYslDPr6pGBRGZkXPvWuJARRKbw88zCdKzcn
ZG9cYDyYdrwZshbw84hl1kcRwhQFYViUFUDRrAZhw8HrgHS1iohCl0hpE82HmeU+of4SJTlwz40y
W2gZLEb+lmUo36dx4FVbmPw4PWPPOqiuMy7cpa4vQcNSQaKU8sIG37wb0s4PMHK5gbWBz9jcLOiu
maY60V5oLZwTRqjiKAh1Ovo1r4tn6NrMNyEBdPmwsybEZYmftIA6EgleJwNbNzrxx0yK4RspO/qj
ParpTB1rPOVj2GOSbZxLZRqgFPockRtUhtOAp/fG0KihhwL+LZjozO/EqUpDf2m3ovU4nptxSbTn
Mn9wRrPawxcBnpTHzQ5bnhNlGr8qGPr0ILy2uiSVFkstQPONW/OPhAbmzZb+dvsqytx69QAVxwMl
0nZmvpfZqH+MPaE81wTgFVuJvjdaRo3zs8Y12FhlsE1jVg6x0NSxzKHZoba1dnxjdfbB+O4mCPVb
KzH1xdKb3TN2MufG4kW91imthW0u+xWSjFHtO/lE0zYsTCQxWaa+JjgQKJan/lOCKoo0TV88Gib7
C4TpyU2eT+xORrZ8dQ2Yy4vDjE/3GlI8CAArs+nl90XstB+zzM63uQkJOTXYFxpuow8FxNbT5LT5
vuHc/sRhuji1qLK+LUZiHgmQYe5RfMm2YfvlFbXk3OvwubTdQAVd5NkHynrQk+2LyLORXmbUvXah
GvnmeZrc4J6dtu5gW7u2X6yd4zrxzeI3aJHhMPI7Vlh0zzHSTHjvNp+ErpZ54KTMVzI8kGe97S9x
hC/L3dlh4t4IJga0/EBamt5asNZ4RRT6A6T4AF1OIz26gUGhzqPHeBU2KjD2wONTCuRxZ9dWe840
+KkNexsL9XbZHmRluBeYJIx7zQWSLWhJtheSwsXW1Yn7eZIu+l5qq/296YNElxiF75VptVtFuuNH
fOMXXS4yUNptfegyC20V+0X7wp3NQ98yKVBJsK9Hu0XXia/5VMKQjMYiS/a1LZNdXQ2PqFAtzOo9
KVQwVHbUQ2+VrGB/A2ocD6oZdXLg9vv5V+UEbXKJtKAdGc0olnFFDpreIOBuZVuA10PcNQQTzJre
SxVYTnKNP3Yul9Pr8v7fA+vfHFihUbMb/vPzKq2VWr18q98eWH/+zq+NfxNlD6A1NkQAj2xrbfL9
2vhfqU8ufWOXM2losQ/9rfEvOK9a9tqVp2mFZoDN/69oJ+9fNLKAXng+aXGIDsN/dF59t2tbORiB
T2vMZwvsIht7fxAqkwYRMAVlKC1tFu453QZ6+AjzyKnUOTNLH69RzpkgYch3PS6QS5uSHbkzJVAs
f51LtdPE5xXAmdtXlUFTF6A3MM/YzDCfFSrtDrhbISAcEMC7aXrp/lT+LPxbiX6OOhHSINMdpxYr
dzyUw5xcYuMBoUjCQOAbmyQwKKqNHizyM6duqpm5jXxH43mXo/mJVZ40d5i9qtEPxM+zSd0FTjz5
d0EyD0l4k6Y97KCQutGmDCy8iJS0CeooBkXe/YY2t1xTmmvaID87pP99a/7mrVmrKQy0P39trl7S
6vvbd+aX3/jlpfEY47ZHmJdNnhbIlpAT4q9FHt6MgIY9Grpf5XK/gF8c/180f32L4WxaZBCaNHp/
eWccmxfN911q34THc+z/RzWePxy8fZ9mKH9nLb8gH1+Pr2+Opzqk9oOPbjnWcgf5xNVkDd+8uRv/
ocjyx0uQcrTWo3gxKVyJd5eQ01AYsRUux3Elp+PoNzSmO49b+u97/r+4yvop3nwRJcMZXidX8avP
nfG5nr/3bvT/dom1tPDmEpjoqMCPXGJY7nzzDiNOu3z560sI81W6+EbHQfKZENRAsBUwMqDyvLtd
XWE0COxajjxGpb7WvmdOO1i9wEcmLu2SOnyPnl6eSaeXJAeZw35GJbzzMoJg9DxOh5TD55OVLDYS
nKXLtpik7iwXOAmJFPN0GWJdwW7HoktrZIRUIeUD8GwcSX4JYEPnmPz8zM8uOlzJEU6MzyUBHxk1
wF1RC1KjgMzCOE5MwO3YEXBqJtDrG73J2wHORKrqC08N2SkBonmBvdf7ZBCJJTYJO5IrCJveBXHC
OlroYoIUcseLPmaW3ORzX9AmzIfLISyXD2nPPyYNB8fMb796VumfZYptErfLuO0QGx4cq7tEwNN/
mCvt3E1yEAdj8ItdzXnn5GDVY04Uzh5JAx2XuRGYZvJyl9lQG2ZrHu/p0fJH8qC/9JdM7+olsHDd
607gLKQWUWdhjJ99SO7YPE9fw77Ud+MCvDPyUAxEPkbbA15iLHCe/Ah3S5FAGBbLB0J7XBsEqPiu
1Az8DsdW/wM+x4zei/irp9Ai73s/e71zN44mf2i9wZgargC/WFRZe3rBHp4qBP+yvwQVbvfkfsc0
jt3KbyI+Xx6FLkbYARbINZG330nJcDBi9MO3bD07LNb3sArdT7PlxpEzGOnHHoTLyaTfnnMebMWh
mpzvCENpjScsUwRimGQvFeAPNq5coKyb/L0Su2xEZFt+LkO3e0oBo5IA1/oXZTAkVw2pajsM2uIw
AEi4m6COnPBoQo5VjdrDxMANi16ATCuPlnwoyeANOENm0VIEMSHljnVchMcFrMWL2jbDqlJS1MCK
Pj7k9TI89I3kh1XYMTBYaO+KWGOmKmR+pv7lbGDSD7sxDJ2bAKsyoBBb4GtDMrS1mDuvETNk1Dos
r9zD3GbNnwmfR9SipLh3Bhnf6RgG03pmgoONtebGKtgEk5ZmIv1Q8ov0Xdwys2XIawtikIzyxMdV
54gKpIOUzg25BRb4AA1tdYmds25Ue9kavrgXkE1OXth4t9KwjUO3Nm58UcaXk+M+ybJd7nqfjhc0
hdEE+9161qlVWHmGYS4IOkgT+aWfYXSHYAX6jW0MxoHwm+CHk+XIDWK2Bp3RTRfKB7SX0PPaxYD6
gG1T8dwZXR9uJHUG7ocE+L8Vy/wNWC13shvnYpfEjXnk0KuPJTu41fTpPJrIpMm3ptTPxVxxCPxK
HdzJmT4GMNY/VxQL7jhomFSZLPJNnAHNU+qno70pSX/5KvKuP7flUF4P9jwRQWVXVxB5wptZLPYj
cg1izbouMEhlEC72qVjf2nBG9nGjgtssVdULp5SJaiDt5plkwGt6vN6lmH191bWhe0GiRXUQLZYu
kJLeQ6Ntqj6LXo4ttU58XqbFBVqxTl6FJfs7tZhIHlZIvb8hNcPdpoFd70c5mT+c1AOalRQ1GQVq
zL65iwcqfmQSyo2SzEkp3O1Mj2bf6AYyAvlB5bZrgI2zqjh4IXFpFZQaM1xaLbpqq5Ts70ZAg7w0
4K+z0JcRuJQFh90YP1o0MM861+2Fm1k6KlyZtlFGGRBsAfnKp4Adwx6NlQeEMg5PbhfCTvfmetcA
AzqohGwGvgABIVFgoxBil0Cwk1bqZACj5Gu0gd5LdEc72OcrqtMswmiUPfdhrpcZ83Aw31aFar+g
4umZxsb8jiIC7pbM1FHPLPA5TcNlBz6UWDELzZoPfn9vxRwIrQrJ2FSnBW0YkixfurwWX3q/6gCE
hylg63AonnQ3TzdIxfHwrj9uVZ77UJLIdtIz6vTN4vrTzYRoi06I7vGT5rXeMYYX7i5eJkfEpdq8
XjJdGgzkXueMEWywsNvYRW9+IYCje/ZnOEKjm/CjjrKNHVgVfVU1ZNBgNcOGWs3yE4Em9dOYllAY
w6E6uIAQaP3ivM4Ms4wmJEaRST7rmXrISxDa/YkmBIrymJDwbSBz8wgfio25VuN1SDWO3InENajL
humVl88jwUF9HG40EQDH2gjRUgYNJQdl2aBJzQCdf9aJGUwFG/aBGveyHHvUEGpDrMVyDNPcexBz
Z34EqrrcpRBKyk1TBmnkNmSPrYwJ9GoNSCmk9pM8kzZIgVENxPT4rfFIPMU0AQrn0Qf2Ii5r31an
obCTb6Hgp/Mi8x5K5bkXUtThIfa6bmu1BCjx9hvBgd2oOtmNkT9NqGYOVdV6D2HrQZpyiC8K+r46
QHMCqL0udtAVwOln/nw7eT5EFQF8sw47bNMSy4RNIMiLoEq9qxoGuCed/LwwovGjOv2udMzqe8Ya
frI6swOx4C1PDKT41kuMGGr4EFJHLEdKyF14SFVTHQJlex97NqQ9zDNLXhbISHTUESZ2sKQx3/Z9
vtwtEJi+j5U0PpRUXAilwu+1DQzvl+eUcwb7oRGV0e+yp73pNOLaTQvjMZY5k4ydI/HGKb8zXKAd
pF4FhPON894wB/cZiqvzjMXaecYDra9Zqbx90iYGIZmpsQVzlhx9KesrQtzUfZ2QkmIpGvNGbs/X
r3e9d0twHLTLbsCX7c0KngeCruzCVbXYtHVSr7l3YHUYiPvZhSrst2QBVGHWn0rd27umLUU0K9Ph
JYbcfx7Qft3IQMQnQb5jHr2O5YVM17vQcLD+cUK5WIJ0vva7Ct0hcPJIOP0Ipc0ljgaaeXny9OzB
oZfjoZcmoKkgZTE0F4fHv7TLFfT75Uq0OFJigu4J94VszhQoxP3/sHdey5EjWbb9lfkBjEGL10AI
RAS1zOQLjEwB5dDCAXz9LGR3myWDMaTV3Ndr1l0PVVmFgHIcP2fvtWMleWuyabxiUZj2ehUW1w7M
e2RbFgiQqa2mJwgGloXgS6abuZ/arUNa4QXYbSBgmZNeA0xRtjTJsoOJEf3IoGa8QZ2ibMKmGq9p
b/PpduKi2zl1qRBag5CXVqLWLAgWLUagP4phD+CJ5hNQmupSdgInSeEU5QOM22JLxA15dknhtEeE
md11HYFHbHrSrKJYzJeT1KpDHdpya+gaW+A6K5QHUAZl48N0oGImf2IlBpYNnJG8mp1FvuPcJiSP
uQPTbBQhxa7TCvGk9jxOxDpSVnuJ9kYffLo087pdm3hc3iZgWzAbktJYKWYbHuKWFxO3un6YRznf
NpnjHGxpThuXke8e3TUxWcY0YB/NPXsY6X2XCyqjNeZbFY5cTMQofXoMcvb4YCp11BGmGQ8X5Jql
fsgfvWHyBFurnOswaLWUqBkQkXvyQOydZGi5nNG1E+NohwQVI3tLyLbpk/xeH7NmUzKA3sCTV3Z4
FTvc2/DTX9ANLYk2RX1vgJkCq5UoxygcbvpqgvJr1hAUUuWXC2Vlq5nFN6OHlyfSKbzgNDICmEpW
Titqm63rNnIDNErfAeEA+0tdQiSghXxW1KqzoUKMD9Vs5T5JPdBnCL8CIJP/cArlRztb16PeGlt9
lEv6r1bv3djBbT8nD/AbZh8/exSwWu24EMu02iwQH+bN1svcbwpWeB9FD8OAZMmAdWUEicAAzq+6
nULOVmVuhFNxvkW1ZMCigoLTVxXEtxC+VgBzyoaI2X0iyNwsjYEgH9zYL1GPkOnfYbD9OEC6mN+H
weKkOsapXd0URVZ9I9CPeC60r99bpep/VINj3ztaY45r4VbZvh+m+aAnHlBJEfeBEmfWuLB7zBvT
beabFLv4fRUtqJ68BwI2jg3Kztm2N6PThH7YxPFOeHO6xQjFllwVyQEb+ERSUFe/ec2cHzVPMYI5
E5bXrGUZGbLaurBSsmNbvFHea99H+CqXcEY6hiC6Vd4OOEoU0oR6eRPOEMi6KfZ2qYIyrXN7XsU8
J8Ru8ekigGq4i+sxtN7M2KylP8TzdG1qJMsWVldu+2RqvttkmwJz0mL9akL5+T0TCN0zwk6fCY1g
vlMXvfGkLl9IW8sr4kXdOBiLoj+SQ2JeknTVPRedYQVjV8uDsKLhKBmM/OjggTNogUiwggsf3gxO
lf/MW0f1B4bff+fNapnOfKWLwekpbLAZtRUme93W7Df4vM1Ho0BnS/AdyCnwQjEBlNMvdFfuN710
Ckhqs+vDS563VitSgBnQy6jxZj6FcR73QD1HKERTw0qWihQsGR33ynZUbi9f28PErmJdxsa8kjAG
o7aa122SPygi+TYWHbY8VnmEqtjimcGyKdaq58ZI4R4i/EhIU3aYllhUxrvSs8kVyHLGVbPQ901D
9hr1fD6FINjA5ri9EhgIrvOA7ZKt/Jo60UNFaKy91tvuE8zHYsW+06UhOcoVGKfwURhKd8FHUdxQ
Kqavo2aUj2md1d+qvhqdXYXxSSM7ok4ysLwW+RlZRkljImi5NQ0NEkNbJuNL1tj6sOobmR4Gvf8V
SVeSOYVKf/RcwrSobH8U2BD9CSjn2layK9SBIL9aA8ZZBzPKl4ASL4hghWPl1VUHWs6NrlKKoVVq
irTdkPhdXzaRHZKJl+p3vP8/uwIYT883DVu+o2O8hP9IFilmaqSF7DsiET+NTQssaQIkqJHjeNuS
OPJmKNULI2b5Yk7j/dzrrbl1bIIHIcwTi1vPrOyVYhAd2It7vFSy8+O4bu4sVbS5zyB2a8e9up0H
4JsWT3yguKW5i2PbudAze2JxaXpnD++KvWmqR2/WhGChYCVcWYYSbd1odB7Y6vA9QSX0EuaOSkyI
9wyBSR7VStN3/Ff+nZFrJuZPR7jwlcpueovmcED3L11ixEj9vPS8mZkuQxns3y7hvVE6ku/ncVGM
0Hl2hth8SIaSLO0+4YVtwOERKjDgObG9raVYu47c5hv2IE8syNk14ERIbTWzoE529qYSRfhaekhy
RYOdn5Co9Moew7lYLXL1ld5Q3Y4tvMdokMVdMbcRFa5ym+dLSJg75bdhotg3Tg251U5tJNbxYPzW
oqLwy1SSptdDAQmLuL8uLLrdwsqse7NKyRHypzlU+u9ooVAUA7nKWW43A7rS9Ywq95Y0KjsQEmUB
WpFyNw2GIDMuAoExLmM4byD0XPQPUT+j5XVU+2BE5bTrZPMSe4UTpFHMF4tC8MBCqgQ5uYIXlHLO
Act7dNVGdUb9Wxa/e/hEEDy66s2o0+p763YExq2iOs7egOan6lGr+vCIgBuGmJJIHrZWf4BPRDqM
wqTDu0pEE4FpJdJ9XBkN5I5tDf6XrVnceFcFQ3W8th6x2sTW7+IEHk1FC+vB1ttf4wjmSZ0pVZra
aA5ML38QgZgfLEHGBEUVm6R6mJC5Zume4CFtw3YiUHQ9PfD+W9+c3H7KI2pj8najgKpQrGl3kAie
9OuSeCBfTfm+TlLCyrJfHbYg2EkurAaDR0cSTOrQJlJ6V/thekIezdKCFlUTfaxmcL4w3AYD5Ivf
AJSsG0tV9Nt29H7XIN2eIl69R7DkTby22rJOMHyM4bpFdAyh2yp3ODcYjCd1sba7aFi5EIiuPm+E
fpBpuTqqKctmiIMoDNPe+16rPSJ8JjKxgV9A/26AZ+onVckzWe/Yj39lDvzQov5zNE9DfUi6r22e
9FxxXYzUSU4TTCUeBLXlL0mOHFpElVh/fmLnDsU0DD6OhXeWpe/9iamtXdF+1Dgx4sceRtw3aJsG
7VIlL+FfE5v/1Xp6Ynmkk4wmUCctxzTh9xJE+f5QxEiqkzA4VNEU/QWh0MiGkMRDZqNFQGZrvisH
Hq5/fn6I8EHrIkKF231yUCsJNZ1Ic3BZGVdRN/mL3dCyY09qfnF+iyXvfadc93ih3T/WWkaPJ5cy
Y/EHbqM0QT7FRrjCfJ+yuLnpPtPpaAraHzfVpNFBFHN82QvQr5+f6vJUfDi+wZAOXuEyozl5aiac
nTECDehuuUIDvuAE7Vo+fn6Q5SROD4Llj1G8usyKHP39TRxxlU0d4WtB19G6xQe1sKgdI7wSOhKL
edIB2vYePo2GIvnzQ597fgzdtnQkt39Gt+8P7VnmqEW60SxNkmkDX6wDwrs0gh1FFTWRe1RgU0zC
3OeHXZ6QD2e8uC5M7iw+iROPo9GSEQApugmcOhUHLR8eMSMjDrR5aj2H5/fzw517IQ3WGEKt4Lsw
1X5/llFTqxrYYg6HBeeh1usdm/9xU4eO+oXIVTuZT/95IQ0Pjyw7cBYadfnnfw2QvHn+973Evyp/
tH+ezSnsf+LfHFdKK7RLWsrqznZn9RX+LM0kSSv+89M999AiV8PfbRo6utHTl8YxOlCcahMYToQW
ry/p5mNp/OIo5y4qt3AZX6Hp1k/5HOYYmnCOWXr+rAIDpE/f9CbokSZqun9+QsAG6IEYdOW9RQ3/
90XNRqJeJyFZUGUt1miSXmy3fPl/O8bJopZYHR6hgWcE29LlbDc7081vPz/E2YeD50/j5vB4YHt/
fx6el7qy0bsmqKhdL6Ne1Q8A4xmUDTL5FiusMLB31euoYcxSoV0mUQ+37ec/4uOrZ6hkcBkuCmLk
5KezRxPilqGUXh1AC4YvVnZQJLWsvhBKWu+zyiu++Bh+fBg5HuEl8CAQFTun717NtsqdKqMO8mKk
QLGnW2RJzhelxMdnEamca2kWrV2S47STF9yLNAK7cD4HSRf1fluViQ+X88Ihxf6LR/HMkTgJ8sVM
aDm4N04eE69NwNHhsA9Y2kjMVdqjMTkPVZM+/ePbpCH4h7pkLdXRgt75+5G3qxzbZYMxlhSATSNe
iXgktJqkrzr8wnF+mpbGkmW8O9TJckGPyg7xYJBRi0hvbRYmkanSwTCOM6Df1EMxPxJTne8s5h/N
ujbp7qtNHX6HMqRsEM11m5Tp705vaaPlJJDmDI7m7GC5KdErxqjsIxnPl6R10dCviYnoI6ZF7Ks6
nG+kgB2cQYxXsuzpYE9A4cl/dNKVJNfsixNdwCQnXx2+4Mz1VF4AhN+L5OPvayrgxhkeGP5gbuPu
2SNM/IoE2TtcU8lrPvfOoRdIcxsRfm9GlNgYSOmZjPbeRrmZkGbia0RP+nr/mIdsjFBD+kWJ156k
nDkU2CXLrN60maTfmJBjGzYp2NdIwsZAbegclFTB1miWZsBsW667ztURsGbpmhaec5GZaBlS2MX+
yHoNvVn6wOIICuYMPa6WTmC2B771Dd938cVH68ySoHvoEFCwoI8FY/L+upDmVVN9TFyXVGkvBs0z
9tz1Ef4rsOLVCMA/+Pzh/ljwGIaO3QgBF7IX8ojeH7CGxjLIKi8Dz+1wpYLW3NRRg/HbqPAxu1F3
EdN6fTATLzp+fuQzry/VnGoDCEFJ9mHP0UTToMS9DTU7maZvxKxoL8iotAdLs9Nfnx/qzEki8GA1
otfB/09LR+ai7DenvgigpjAVGTSGeEyC2rWSFs0eDkPi+i0D9mkFc9L758sUdZWBy8ZiZ4DO5P0V
dhCB0nYqiqANSzL7ZPEQ4WxcDOD/Tgv7X3cgH68orhTeJweFkYOd7GRBpAfURqWWioB8x2coGnKt
u8QiNMIw/vFjSrmBYAphFLsPwGTvz6mC49zDRhDoCnq5Jgg9UIz0WkrL3tJ4+vn53Tt3WgvzTtcw
riHnOHlECYyCtiJqTsvKjUCppiUJhexdvxVwB/7xN9lUDUobSgOLgfbp56tGGxLbfc6ZKeZDbCjP
9ez+TEfjIZL2FzXI8i6/r7w5FNtSm1Pj82KdnFcOEHAqFIQYRiU2Br1Sj+gLSCEDDuRiONCm/Koa
PX9Ej1LUWzA5p24sxawct1yOWGvDIfOq1xJHrdFk9arHmwfHWf+nRinEfBTekICoOjjiyRNptew7
utDJAqXvD6ipA6j914mtfnGYj4XNcphFvwn7h4u5/PO/Kv3BVcck4T8dDIquPChOYe6rkS/i58/h
x1WEo5DWprEyqzZ14/ujjAqmlTTVsqCBQbCi0+OLtP/tFPZtCp/WJ2PGN6byi1VS//il5KgsHEh2
MRzap69amM+dx7YP1jCq1pUUCM/9oiI9BlCtspkLhtjt5JGpppRmFvvO7FWMvVRn1411tBfMkaFn
Ow8zqJU7D/7AGt4JxcFSFtSlbh2RxdmPni7tICLY+Itff/bGuKAzGAZC6Tu9MUgSYpKGeHXpTheb
dPLSgzLS5/z8xpxbIEC1s+YRP7HQDt/fmNys+YxEpQgKIDBYG4ZAzbQH1+m+qlrOvLDoqqltWYcg
Cpw8AJYDgbrCgRXoMCQQsoTxfiS9avv52XwsAdjEUQK4WI4xMZ5qRGeSpUYC2DPEQy0hlQ6fqdHq
uw02+bchNf95Fc3hkInyyTCx4Z3uUN2OLBkEVxl7x/Dncu2ahMSoJnz+/KzOvTyg8bExcgU5sZNr
N7YZLOaSl0cklnuTQSgEDGv9ZNhSbpvIcn9IUaV7uoXtF5+qc2seiliTuto7s+mhdaqSxj5kQRTp
112hvM5AEav0CcTJPcv1F0c798Cz7QGpbbKz/NAkE5yjYxMZFQDmzna5bTm3Uk+V9ecXUzv3jHAR
HZ3PkYHM+WRd9Xp97C1a7gGcA/UpgeexVVAcA48yBsFszpGPMMEJVyi74bqeiuzKEo6xi100nfME
SdqKCETU6rDfCOmix+j79Kvd7SmKj80MjQKHHTZvpoGl/uSWN2FLkE2e87UZTcYEXf2qdR7kLsNt
MUu7z/1Id8KpYoYYhZE84U1q96FXvsQoOma76g6VxFZNF8mD26xUKy/mPD6/kGeuIzNtSlBs9+Di
Tj+IwuE3JIRtBbKYf1az1m3VCjFlKNCvTK+fH+vMgwitmBeboE0axKdljK5NKsRCMpHmUPup0nBY
43p/bSdRBI5XpBta5d0XFcaZl07TmNhR0fDF+lBiEx09jVC6Ob3U+hYnkeLrqHaYYzTzytCn+rFu
ZL1GjTEE//xcNY0uJh0pCsTTldJUPOSGblsG7NWuals2dKXFLd14aDlZ9DS5VvTP6zYOuLQBdIz5
LGXvvwG8K7JrzboMFDUCXKMNqBKI7LyVtZcHAGW/Ot6Zbw7Ho4Yy+LBRLJ68gXnYgLApubTjEucs
TFx4al2SDYAi9otTO3soT/UMQqxV+vwn1U3lmASQFmzRNK8sbixBDmLjdPYx6TXti+Xr3DNq8EIt
PoSl03/yJR2QxBUznYGgzfuHPi5/4R5/EC33L4nqW5fk9H+8OWIBw3ShQ1JgfHL6AmrEEpQE/BTB
rC9hjI68a/pmXdEH+OJAZxZm3FAq4FM6z9g4lov8V4lYzSAn1ZAtoIis54joP3euHz5/6C3jY33w
7hgnz4SnpITimhwDQb+2MoGxHVqrte70ngztUOBnTiJVrizZVOuWsNrHUjZk2ljManu3yWj+9agh
C7JFoR2igCOWCFLOJMA0wFyfTTO+1cmS8otpCL9jKi12eYs4i90tWaNDFO5jy2VIoY7QpDQcpGT4
IZKevRyxVaG1WOnzttmpQx2SKIV09DoVKtVhmZCLmiXNdTw68U5r2mkvLCSagxHnl4PSDARReA8J
PnyfK5xtc3pFi4vZqQLEiXil5Vxtwj62EAtn8qI0DWIPE8z5n1/ec88mX3FH4zn544d7fwftGiDh
ZPNsIhN+rcfu1Y2ra9NQtkZebkJFlv+H146am2KP9j0DoZN3gSi8ojaALAZdDRyfdUzq2R44/BfF
68exmkmvVDdo/NEjAIf5/rTMMYuNZvSKABH5LVFWDZpB90edPTKEvkSQ4veW/hI1xRdbJuP8cenS
ckXZXJ8WZF6V13klLXoi5TQTn6XiEmpM5Raji0oAnvDY4yx4sU23pCwLYDEMt0HJ27U+7C1U/lYq
lb2h9spW60zicBGG8sBVO+adTLC99M3ShiWyFClghjF37XWaTe/Fmddk/d5jNAfjNls4BLuUWNtu
Jtgl5fesO1H9wvOh3aSugHI1Svh9lsbfz2fLj9su3TiKoz/VhvXVrTi30NrQccDW0mYwtOWS/bVG
JGpr5UU2FIHavU6Me1eTVHeZRi7i50/yubXor+OcFkZDNeSi9GQRuJZQ/YJ+A8jDePP5Qc6VNjbs
UuYKzNts9+SrodYA12uzKQKGTi6gTeLwVP25JDlxFZNS+H84GP1K9iwe7rbTTYTdsBgVkNLQ39nE
ipcQKc1qiwIULTVe5c8Pdm4hsGn787XAsveh+MXQb9gpKqoA6Put3jo22TzTcymaX9CPb0GAfXEl
T2G1SyHL7oEt/9ImZcJ/cinnFqaKa1KnpaOIcXnp2sGdG7nX6cWvS0OJA7OqO3+sPOMuUcM4mCJM
DVGZFJdu5GZbMLrTo4MlCHtGCEj+i+tx7rHlPhu0kejffmDeyDFslSymzJF19cvwoqdYH+7hJH51
3c8eB7QORhdEGx+Kg5bUSXirdh6wE63o5nSvxaTIddk3X3xIz5Wtf7zFLvsHj/+9fw8N6eHgQHsZ
dHhGwGpuXFncEqV3SF3tWpT1Qy68LxoV596Wvw55WrCmsynQ6KkE58lxF/XlL88UiNvtQ1MOX+w5
/kCoT/p+GjtShmSUj+yFT/ZFnXTBv4yE9KmdPr10cfVbJt5i9Ndcn/Zt5CvQyf2cFZlMlsVroGiL
MrNB9OcN7bNJU+U5rN026HUcC7ja8BmR3XgfzV65dgsYKHnYutvRke6Ta7FqruyiRTCltON6zpbW
Zqn/VqWOnaV04fuoLwR+XSHFqTYdJV8C82OVT0ay6fNJv68QXfOx160vntpzb7G3OHVpcfDcng5g
hajatsCfEMzVvJ+7WVt1qvlsVdaRnulzl0zyiwOeu8WLMwuhjEOz9fSyV6kWTTXFUJDUnoIurm+q
7czud21EIbTMdtGkf75Q/dFOnNxpFDMkZvxhXH/o3UUKMQ42qT0BCGLPj2Vv35uxNviFMVnHuBTi
6Q8LJDVRTv6xC7hxJ55IDO82HZK+nSIlyvXPf9SZ606xsVigPYyBH7a8nj25eacbIiDQ2dzEoKEu
i5iycSL69DkFsRagi3z7/JinGQHLCooqga7PsmpDstLfv9HRaM1VOPBGt8QZ0wGITHK8QmMLY7Ld
eVARVjwpKCctsfGiJvYnZjI4L0xt/fkPMc6sYYsvfOH8sc0xT1uFKtIIIu2THN9yajAaWXwNiSHm
W7TVhXXkyjj7LkWNjMWqXUWCJrKm5MxRF0j+DbFP6nYCZ/yN4DTiC7tZ/UZZTCyd5JHCMUVc6ehZ
OyT5vybE2CzZw8a003iDVthcN0rRBbFdOxuyOJy1Gx3J5zbuM6MYr3ltMaFNvAjPsQuuX6jOd7Wf
si825ufOnwkYHnRnmdCfNo5ot6UCpDPnL7LxPkaWFpD2lJC1p8Tbz6/1uUMhvEZrgBudz8bJV5Oh
U13ny2fJK414XZEuT+UxVtnBi0X0/Pmx/ty30zdt6f4CSaPL+IFFQdak6GWesDkY4CKtOgbGmL1m
8EIhlJx14QjtqMEhuulGXV7puhLd6p3i+aYhql1VqM3+zw/6//iGr/ANJg2/v+7d+rV7/a9/BZtc
vebwPfc/X+N3yBPtX//Gf5gnGpAGUJxU4eRHUGYwDvkP80Rz/nvZJlGC0UFehEf/oTfAQlEZedJd
BtxD8Uk98R96gwbxhIazCqHE8lj3jX9CPPmX1OOvx4zli1kWPwu3HMPID32tTAvr3nJC+wpVLGKK
sBjrY+FMk74hI2RaUnqANvM+H0bVs8X9nFSW94Zo9FdcztY9aXOG5Wul8cB0YXzOHCU5wmkhERvu
LZ+gqrBBjyEt4DuuGEvekCKW7KE4Qmz1qBY4DVcwwYWRH/EStrsBNlB65eixV69QY7nbhOTsfR5O
hu+kfe3nk0Y8IMvomk6WtQXwreub1Otv0Raxg09ViRvQqKqLtgepPtlDfdC9Rv4ENfhi5p370/Ra
9buQpQOgLalemjxTfZPQ+L1ttK8Y/4EujW6MM83Rm/g4T/EYqFVpbrlRylWRKuG4dpxhG6su/jO/
8fRoIFaz6lEZLnYQ1Np6ItNrJY71Z2JOLswesbqWjERD0tO+A9pW3iEfLwifVp+FlXiPo0VC21iM
CyXaex5H194MeGxDY8hvzVSpA7Nv9Ksmz/FuusYi2YYakw8ABcmwTi49Rbx6XW31XOtqY1V2dqzz
zNuJUhne2swJ91NoGVtmFeJXDs5+M1Ny/jI0nRQCt21QSejJL3K7m40nk/EbrQNZrKIEjFsNB9+v
c+G+6HqfbSyH3EmCNZ/zJH+uFQ5d1BVpDLEcvoedAqHKKEpilBNSNionBxwviwHjHNwIbWUkXn7v
zKNpr0LCYPfLE/lYD629dTX46auwF1ng6D0Vfuw4Hb9+ANKmDINBc8ewp3UlRtkTIatFd2amZTfg
7+brUMaqH9Pdu4gNHaZ9oo4WRzHKDVBac2emAv1DrhjJvbRbcWHl1XQRT7ZxiSyY8PQ4lDfEMzTb
om3HH92yH1phB+r8PlOq3x6zKiLlJAtu7qTyopnDJBitor3oSIJHuWLL6GesC8UHXmEFsdYV2B37
ysEO4JF9mXSOCt8cepjdeOBIm0JXC7+2cahEbts/EczXL7SsSd9mRlZj5FKdZK1HMb6OWLdIMM+V
dFXmunccyIBPV11FI84HtIWXTYJ2rvlRTm3TkZun9jFqSD1ZDQTS/C77ucQjAzLUQbpw0VjKT3u2
1JURxynwVeqFldEoZKjAHsh9ozKqrZOq3nMy0GDDQ3LEw5ncgKOLt7QW1bfB1sRWTzT7R1aHM27F
fIh9e4jxETaKtWq0Tn5jQ2jcKFnorBmch9ueYKKI0Fw5HUskqJ3vumF5ICtVVmtQ5/Fm6vX5hnCy
cgOOsfBte6QdMhr6vtWz5k6oFiWHkP2TFeM/S5IingAnZArsvyg5KpUxYYP33Nx3ATWsiFIhrFIn
DMbPHQlnrxmmDbw8Mtu7cNok0p0fhxHzBVQlbRuTV7cmr55b0pnhZewWzY1tw9AL3eYhgVl/ByUv
aApjvpa9igt3dA5Wz2sN40If90mYy8CVdnmT5mw4NKnBmCAzYrrP2ERe5u2gP+g6tHRSwes1idGk
NUm21u4EnGFfUMbcj2mtE4nW+gZblcsc06halPIWSl1zMaVEkLN4qldtz+0urYLheJ4YLAq1t8as
p+7nWvtJqIl9VdHX3uvaoO/ztrdXCWRaH+cL9idu8q7RCfkIkwr1QDURl6Eb3f3sxdMv3HqVPxNG
R4Wcm7fOVC/Mb0w5xETosa8lVrZjjAQOMGQhV/W5OyZxPz7iWzK39ZK5bLuDfamO2HKYF8i9F8Vy
HcLF+m6UKr2CSgoyqlGWNSZooHXaWvZ3PoJzgM1Age8HyHGUsUFNbPa/01Ahs95KyjvQDZpf0X7t
ylp9jeY82hAejyQXePzOHVqlAXFXx9/pq3cXTS7uFs3OISax2DeapjrqIupuZuwlW4kD80bVEu+6
jRctSNeH88bEOLnLTdSbujG6a7guw7p3YvMXHdFhI53xRy/iwc9YMwWgOxmDU7WUi1jBYYFnRz5X
I3Z3U6vmO9uV3rozSvt778a8G4aNI8lyxV5LspHNR6+wYEVyJa3EfMnEQCPSqZMrDWXfblZL7VXm
kbkeu/kx7FnSdTnpgTUgy1ypSmjdJ4lGPLE6u3uIMHezqu2pHlQ8NIZmbzJ14gYX+IrWcDRuZZVF
z8qIVzbt83Y12UV8Q0EMIQlLsHxSIxuio0G0dURz2WUFDb2AdVPx2069aMlUuZvn/qaPEoCu9M6P
PRcM5kzfP6STnh8QeK14JZJd4WnFhT1H8R6U6V02eTxqsindlWEs2uwicoNktPtt5JIl0ho9FnE3
vEgzZsal3fb7UE1BaM4qIaMVM1BeqHjb58jHoq7HUzyKJSA+zC8iPPB8ikL5StxptVOg7R/noXV+
aI4Qb01bKVdW25Brmlv3swsqbTLbK5SN9YUEw7hvOmVms+IgLbWc4bHFkHmw7Pw1nfHOx6kTbess
KXfDsg/pZ/ayADOj9gBFoN+YSWTeEbVV3sw1LEfM39awStNbLar074osQB/xVcZRp4XDs4bVPxDz
YEF5TVL8uuA4jJTcZJ2oNdt8GgnDhfCQi01S4C1xQH08eG5UYUt26+vK7TDw40DcqnX4y80ilkDc
aDu3RetC7ooI2lLMF7GJD7Ai9OzbgDZ45bRDua5mUa/B6M2/rVo8ABcofD1Lnfss5Cd0Wtb5/L5p
ZafG5cCquqli7SVsISDnpRlfp1UJLkGZLtkjXUyhZj4K/O6HGqzRxmQwAmAh9rbJmIUvTT+NOzKq
mpdRKQiN9Ai6JJd22DuSSQigyBepsa7AuNS2kVziDYAMQT1+VXprWjeTQWoEcbkHzwMrl0XiOHZH
OBcmhtEyH66AkkZ+7KqlH2M4fUwVu7inqMqORe3yqbe00FklMoMmBglaY0sdVVeAPMnoNKqdO6rN
pTTwdhejpUAlMfOtGusRouyCZUdP+yAK04SoOZnaN7VFJmxsCm07usziwIpaPoial1ZjrcW1ZRFM
LLX5upIOnX2oRIeSXNmt5crxtXdDV6yI4aFIwYSO5ZWAiYLxfW0CQJ/HH0UWVy82YHR8we1rHnnh
mh/yG6ZNvU1BUiAPKBS4Jq3q+nmaKUGEmNz2STnLU+wMWUFMpU7EdWbaGznkmOjJQ/9JzLOOWnqW
fNLsBrCgp453WZZeU/eCXF+GXLo9b1X2gptZhgRysA4wZKPajOkYBaGhqL/Zw1qrDpHaqu9Id4Yx
Em20BIQBpQfZUSK7tZw5M2ijT+MxRNzg1wUgJpVb/UI6UoQqKAw3TtFXNA6mNjs0LfiqiAj2dS1F
b65qJ3S+QfJqQCX2Dp63Wb11Kj5IDOPIsdZkp/0YK0dcz+PIgjDoMO7DTN+GxQyi4R5Kf5+G63Ag
K/xH0ucDbvu8EHgfnTHOMvMQWm6SHbvR9coHOQ1cNcIBRwVIg1dQKQNnteEERSuhObSgkASsLZgp
ZGwAvV4rXYiTGoPa+Kuyq/inRJAGgaa1vvHvlC/E+YXbBbKwhy6FWVYb3HGttm5y6Ae3vqwr/nTZ
2uV3gzcPHEiz5YjKZeZ5NbjgSd8ljlWVBKqOxc8mVLVLrM/u3ta1mTeYzdyV09sPc0w+YN1Y9k+T
7mC4mp25OoaWJzfW7DV3TQ4/IrXz5qDkVX6rShCscMHxDZe01gJTQGBmNZjWVH2QpE1KGF22OeHL
yWLFE+bGEZZ+VIvWPDRqQwmApnADPpuYc3vKjZWjcDyC1svHMRnMZ9hf1rhqkyp36A4qpOipglwa
rtydxJbgJ6KbvksrvI5Sl8sKFGi8H6UXrYeUGHW/I4P1cqrwsqYdsBjU+CORlziV+lUYVe61y1cY
fddIrFraohtatRWQyjFP04fIFQRlUnqyZ2qHK3IAovvcmtutu1zskCzZncI4LVpZeh5fKeHAgL4s
YCnYfUUASdrW92GYqx1YEf5oD7Jin7VNcQddp8GKq9VPTdxo37TKrb8VZQQqy1EvTB04F8pTFSO8
XlWkoXmACvoBnoqXV/fQ0dtiHYZV4VyC2TRvi7h+deYGmT7d7AjARqwS4yVVPvsJmC65AMTs60xM
4jlVq/TRTWW4WzyUGJV7zNpshbpHHN/y56Bohl9hXjy2eVSt+UXFFr07L+HYFIgd7M6aVmw9qHXA
i+nrMLbk20zVR8Wv0KbDUT3d1M6SwFJ4IrlrIrDQaj03WFnTXt+AxNI2ROZ6MIPNZB/ji76w4iHZ
Y2J2roTFzsEZbR4mVXkTbjlDgYevAU8B7jlQERYN1cqm54ylAuj4IFV/Tp0ZvnQ5r6EEhLtOH8Qd
aXz0kmeeq2Y2gRJg4D6EOjHo/8PemS3HbWTr+lV27OsNB5CYI/Y5FzWSrGKRLFKU2DcISrQwT5kY
Enj686Ekd0u0jxV9390Rsi2bqgKQyFzrX//QUPmuMYCqrypMrFEWYOlO/7kUspYrj+5iDpJWprvs
YPE2nNoRYbpKs7L9VDMsKO/QKyt7W0CKsG9bi1NgNdQEzqwh7aqFT+B48xsuj+Z4j1lFRrh7DV6J
nnf62FW60U/zaGScr0ZHw9vd96ayCT7uUf77kKoYPo8HbokMgh2+GYm3tpVV9/nqf0hWVonTGfpE
YOA+IkH9qShK/SuQ/N20B5klDGHCIXyqMtCd96z1ptVjhm52PMWGcjdowImMxxHB1yW5hAQkxv8Q
pb0fMnFj5+7OcOTOTaxt4OMx0s9bVXdbLnWPh8cmx6jlB2zq/huy81/Ipe+ZxXXq//z3Owzz23eD
uWY5KPiQTb3DMEtrIEw9AjFsGnnyG2rF6Cr91UDorz7EgpTiI0yAhfn+BrhZp2l6h/GUCpMMJVpg
o9hVfv0Nj/0PJPlLSJJR/Q+P/c+QZPWWvlaw+f4VwMxwYPmZ76Bk4PyGnCKAXw6O6FwSgL5jkkGA
pSx6Og8lSwA7ezFb/gOVtH7zIaIhuPNh13qoXf+JSpLO7vMvlh8LF3wc9+b/+78/qTzUu3/+cY2y
UJie/IBKLjJaSGjhEmkEssYU/ufpCj4cSTonqLswF9Mbuy2KVxfjRFIAUlM0q2SmDsVbaprXqjeG
cZ3Hwjp6iSwRV0Ykc1k4H20jMx3efKC5uznS1T9CzA44r8m2wjOjN8qNrqNuV1ZzhX9mZF9Dkxd3
Mh29bpUN0r4FM4T/nmclZa0KC5geXvDoIwQ8S90Pd+bwWtYS1pBK8uduMOVLnaeDgdyyqOZ9bjb6
FTyQoFQSiaG5G3Ysog2sGDSXdufH+bbx2vxzgilYDBxTxhkduoy2tSC9NAesUPCrwh5BLxKpXW9G
M/WmFAEGRTXzqLW0w8xaZUFm71vSdoDmiNg82pk/BFtEg+litFB4NjASOZuNapqXuiNboleTue7t
gkS7UI1f6HGqF6dL3WI9BPF0oOBuHyb8Y19FIsQqzUS9KltCSfrFVbQX5lqnwXiaXV3fs8vXsK4C
3crVhKZvT+Z9fgrsUj84hX1x6ttMqr72/REjsDbv10PVw7Zxpv0oUv9+GQ8SdGiXXzTK5ZWty+Ae
Wjf1GLq9R3saFQmjShGhOtlX0dxY5IQY9CqoyP1NNs39IdBjGl3PympvhrlIcpIn3DCmCGr9Y2CW
olpL5pXPdtn0jz0RZqust8YZ07HB+kTAZPSpM2gMoAy126oKjeM4C2C2KvUwzZqcNTSEmWRZq/9Y
INZrMa0t5XGMZHugxB6+hsB6GXVxZ+QbVdBbDU5VYM0G83VTjSFNAhPL4bYwtMRg0+vz13bKim1M
Tri7j9OSI00QL/EPXIIYcI9R2yIIhJ91XzG4s654XdJz0uT2RxGX6UM4u3wavGT5aJGysevbxDlY
OC+aiFzqBLVSF9P+181GdENLqIc1nOOkLNZemekXo4rlDa6/4e9AUb7ceSYAxMqy8Y/Zjm0bnsPM
w3BOdXFtfMpi27tP8GMCDQwio1qFas6/oBWEjt2Tp7GNzbnc4CFrAQ9b1RPPMf8ADJbc+zpTt4rw
zRtfiiHcWvUINhtVDjjYhB8my7V+Cux2USF3NWK1ln9v1bFz2w5OT95fXTanjIMiVUT08pZjiYRz
WbYqYrxaF70kJVJzEw6pyV/qyoq/CUmnzAMMCgm4O1YmuFS3Esro5qtyBGJlSmtG52nEsuwmcZMM
70/v3goyYiscH4GLTW7f5JDerQvenq3CPvUlimharSIaio3fMzNY543AlK9U7mPfu9goTanVrTtn
atdJlZonpyn1sQOQ3ztt5pL0ogqApInaJxpyGEMgeZL35RwpUN7FVKr4oKPRLo9e35nZPUmGcxEi
x5x789GZ1Viinva9yj0JqzWuxl4+4wU2PhgkjeWUkPZ4bcvhBi8y77bmIN+XXS42hV7YZVAcHto6
ENd9hscC6Wsx0KMqHkZpA6yOmcYbKkt35EEWW7/hQRJovYJekVLfJaeSsMi+7Iji6NLjkEFYT/mT
bAM7NT9qt2EqXjyKVahyxg2ORkTN1OYKbojij8GXXrfKeU6YhV1HzBbWFrcF79FA3aWm8xL2TYyx
sQ2MMA7GbTZbEV36kqPYmx8rq2voIiIe8vQmFa7OM/cw6sxDlopuWlvh4pSokg/aTnCrz+rnwJ/8
a6ylv7g8sa1OxdmcZLiJ4BvEtrzzxiy779rqE4UvbdN08NPJ3JVm/TikNipi7Xfr0ZyA3MZ82Iiq
wD4F0DO4QkGeA00SS9QPqvVJGPZusf9VN9JWh45x+w4nv2GPhSdTKDUBL8KwMjd+mCc3MobazOU1
8wvNhboN9ejsvNFaCZbRweNpH81YkiID8fBsakIzDLcy9iSvs5oovk+TjDKYG/hk48DoNg/tNIVn
SnAaASC64iHHXOzOC+WbXyfmTZ7G1mEuwxbvXsrqdeNqa9lmW6NcBSy/J9+U8QZCaL1ptUsoSarK
TezF06nQeCJNgyU/zKg514YLiibC9MGVRssrgexKDoM6lTIv10Ct5eNQRNGDKyK8k7GqJujAnDY2
jymMzHGTCzt5LXT0irC2fRCNP94LHepDiuPW2SNz97Efa9z8bO9GMRpChczSwWH1o6sSaJcGvySZ
jtYoleqNyP0vox7UOTBCfz33etrZJKPu+tEvvnoqqk7zuFX93B/HjmE3jAflnNhjjGPWpTgBtknZ
nt0iKTatX+UH269tInREsw+1Sr442Lpgj1wrtfbz/swiLE5hbRb32eJn5lWev029WTFfNO99Rzkb
3G3ldTnb9n2BHmVj9FNz56LsdQfpgU8b+SPuXmKFozYcH1r0nYJVa7EykhwHBOBLrDb9ajelAg89
YjH2ViMZYQxeeOOqcbqq8OW8xv2VwWM+e9dGYXnfOSL/qZN/UScLByXq39XJd/L3uK5+LJO//8g/
Z/febw5dkgUJES4zIqh/ze6F85vrXfTXzmK44UHp+6NO9n67UKSWuIKlAVxK6B+n9yFMw0X5gAzx
38sroRb+uU5GRokMyXeFu9AB6NXfEe9yXoN87MP0HnG/nYVAv2wqKxnn3l0YNY7z4HgtfKS6MCu5
41BbssvHJcc8j5gg61MLLb0BnV14nF2ad/Y5CQqj0B/dYDAYjXs5EAX+pmjNgFHG+w5/zjfmRyNN
Ol6yiMyZGy2zt55TPAG1EkxVcCZ04i1Z3tlNmVXWVzuumIeGqg0+Gwt6oD083P18GavU8bzWSBzP
YK3RPp6BHziXQNAB6RdSmdf3q1YwpV/NRSPd1Ww7xgcfUCNY0I1ywTmqBfHAsi+9ThcURC94iD+4
/T9AqYlcMpsQ+KLykrO8wClqQVbIJY1CUqs4Z7d2wxWvAhhqwVa1RbPBNC85tFG+i4eU8CVU0p/T
BdhRg5dkJ1doA8PGxr9L8d8dKQR0kpIHtyRh+kkCShzibAGkCt/v0XexSd7wJKZP0VQzkjExvVhR
0cePKH/RLKh6Im5l4utfp5yrBzQd+hMyC8vde44mHw5P/G3oQcham2SFWzsfY4h4hbtR83GSGmZ9
3Gawzn084QxV4StouAF+eGU0A8flo9/jh+2wJDLsXRdMKFHzJnOVkhuv8KeXrp9a754robIX+VBq
grcAD1OzJ6N8ARSZQSdf/QVpTBbMUaVOvxupDzdui4cchaf/0M6OJm4JFdRGTF39kC945lQ70cos
W+vBWNDOaii9m8ghXWZxCPXexia0NvqCkl4A02SqS+r3mJPVwhzPaI4OiTnTrVn1pt/cQK0fg4bY
gkoFwZYb4TRrhtBVc+/kbVJfE9luMW2x0ynG0zJIPQIVS+VQrMN7gFJQWQHWsw0EHWdTzty9h14x
bsE3b/Afy6bCtM8n8695LuTgcyDVygRDDtG4SJOalDmtXqwqRazqm4zoi/DoNXHyVrb+RAZB4eMW
X+BzaBwHN40Jdw50fVJGQAVVdcnBi6rxFVjTo7ZRIx6joKLTtY6xrscwk8CeFbFby9yU+TJ8DJNB
xaqzJsrrEQfp7sqUpb8jwTG9R9hnzeukHaC81zLCdr6OgI1WdjOl3QY/DTLxmqgZhuM8p327EYZj
rykUensDQ3+wgHoNhHIZ8Y4xma1mqjjc+9K/xVN5PBXKxTAx9/tNEiMTYcU5OOhmfhNsCsNPT0Zd
F5AToqhIGM+YntxADhk/iVTV+y5Em33jmOo86y6bH8Le+GLMYcU7ZXg1VocuiV2nrrbVvEN9Una7
uJ/qT8T0mjjsTj2O+ORn1HuyEGW15zchoISQC7srdqLp0WmXzHl4kMS2p0UhvH3BuIdMzYzG3a4b
+RWWwQe394KjnbpqfoQIMTRXY44d7LWMJr0JGsM62EqZ2Klk4sGpRt7HyAkzIj0uEqYeuQh++9l+
1nZwk+HoxQhwNLQ+amusD76NjmzDJ+V7uAxEmVhxBAbKs6pJIwCqE7NjP2DlYA47u6f48MJMHGqP
cZQdZMSPG6DuycZJtPXUzE66Me1C8JyZmmWfZetnr5nZGR+IPx1elEl27VbWjsO75mjcSLPZ3paW
Z3TXktSFdWH32KB6iYrlgf/AQXkMw7oAPPcahgf4f5XJjaMMwPT15DCnwM9+Kpxho3t8ZYTyTIB2
T8Y25KtmwPNOwpmJunLERLp2y965Jceux7+/Ik/UIm3weRjnjw5LGB9tpXOeTWWKK8bg/oPnptYm
hmdBpZS01wg/fXNLvqLYFobLaLjWoz5XTCBPRSn6YVVKv7RuGR3jj97NXrYP2tr+1Hb6Exo2yDGk
as2UTym55uthMDtFGZ7p/pYBiXWaJ0udy6wmQgbigY4fLD1E1NP4wk4zuRRksvgukZDwH6IbepEx
ODlBbv0Hd/wGFP6qnsKV8W9xx9Pv43/d/q7TLz/xIcW3H/ujpjLJn6JewmvtQoc0qWn+4ENeMuBs
z4TFDNCIPPifNRUAI6Ybi+slinfKp4V7+72msq3fcP9AD2RbFFxYqvxb2KO7AOA/QI9gmHw84L2D
UA788b2PU8tSwt+uyo5SYOPz6tQO85jK8TtnayZsSQTGgqFkExLGWpXGdS2SxpWcTX51VY8p7nuG
ooO1YygQhtm4a51Nw3zQdBa/t7LwCdn0PTm3WDvEHOweA+Vxch4NlcwBTcDQC9Got4IclWJF1ia0
0W1OYUNym5kanf8w1P1AphtzD0nCm32Je/OoT6A1fsuBmx1DkMaa1CbDtzRYuvKA3DgxfAuRi2c3
x2XXo0tsgseEIVI9Ym0PwZpQ5NLpSEnOiKAgiAGdElOJjB7L/Ji2fjf3+6oZAvYUZWJvdUhhu/Tb
2Wy/MBGWO79tpntXFBVN2zRm/Cga9/kfUJH99PZSpf+nofnFC0iNv9CH/xlr9ifg/+MrwHgVdz83
Nd9/7I8X0CJQDocyz8P8DRLxAr7/8QLS1Hzrcy5Nyx/9zMJGxoImxNsHa1vX5iv80c+4v/GiLIYI
UH4dGM7Wv4P7/zw2IqMUFvTFJxT/IAbl7xXvVP9tb8BkeyiHopzXVar7Bwm5H5LO2KpfWDL+PKS7
fBiN3TLOCHHbwz7w5xFD7Gqn8JPOeUiMqXmpnFo8Td0QPudpR93LBK15iU3feQ2HTF798Ez+Ygb3
lx+9GMUFi40mN/Xnj06N3NJdbTkPc6j56FBSHgwTDLQtnAHsiwJtCToIUmLWKprJePn7j1/++H/t
cMuVI/gjgh2VP7J46/3HCwBPokQK+6EoDdqxwBioqkyG+81NWi8fBxIf/EKc+8705/uHslTQHQJg
/MmpkeCXqI+bUIAhVeKpwkHyWpTe3O5ovcPnpiPn3UltPry3ejrWpOu7N68h6bYwPO5DSwLwvvHj
TF/BA4yj7YwU4pXRkWrXkTuY1mFoosnapHNNHaQai1pLY8Jh/0J0//Ng6ttloEFlpisocXG5/PnR
BSNYLppy8YCwnbXSFzjMFRjo7wJFYUcMZ33QOQHCf//EFnng+yfGWRR6DFT54PeeyJ5h+pmGl/SQ
WYP1VBkzrmt+lXw1M824xpr12b3k1/hMgnDUJeP57z//zy+mzzwOKyoAC9bN+3eFoLQKiEBbD57h
6TNZbs3LFPb6Ph5a6xdawnfCqssd5iDnzVqkXL773j+BCAi8/M3eesCgT5+NBouU3UD6GpxM21Zv
9PfOK6ja8naaJZCnP/KyXKKHMnJkfvG4/+rCsVdgt7SwdvzTqhXkxIWtGREB3rW8JA7U0PooutIc
oCMQYvP3t/mvXhKfbY/3kv8D6yy1yQ9ybehonPH2IB6kwgezmoinWTuxrg+9b9aHUmbOtT2o+tC2
KauctEDrVA6hhn6SWca4srK5PhhkxZzj1tUxVFERHBG7M4jpiGFKkoFc52rKeMvcAMNUdEtmX+z+
/iLeOflcHqC/RE/SHlLjsWJ/voisiKM+mEILe/7MbHezL+XVZd1ooglfpCxhzAcj+97EDSxh0m7j
dC7SNZ5f7VUzlXQXKeBQsZ/HuZDQsk31Fkjob3//Pf9iF1zKSBx9HL7sn7yUDU0zwqzYenBnVCur
y20Gmm1eLDOyntpC/mplL7DfT2/xohVkCk/Za0Ext97rQ8suFpmZTwrOrl0f3K50XwGLll9sut3e
tPW9tD0qwiiNsHM0h4xJxzhO4WPa5ynau2rq3mxSqO4zkx3ANHgJUtRjR1gt9eFyi+hvObysNAmP
avDrw4Ti52gYqXMtfC5onvpfublxBe8viyvhOZO+7CAK/ZMsf8ZKA3LzFD8AD0zrsJlmucl8I7tr
7WLqrqohYUDPZC3rNsIF6VinQxkluxBAicHeYrW3nhCar0Umhi2B9P5uuMAeUIF6YpzQuBKYFJEs
Scs8M95FcWJ8aIwyJrXHr2u5Gi9ICn5zidoAZPFmZAvMwhGwIC4Z0SIOGT4P/YLFBKrMjqTV1yc8
pf12E9TSRDqDjOOTNfn5nVVPxRczV9amoA5ImBvNM6GZekjeJsKdvRuyb6pN2nF+35gh7o0oOLLm
vr3ARPoCGTkLeuT6SQBXy/eN5rmvimzckMPhP0IeTIiTzwBoV0xIW9phNwaRgQkxybXXieBzaxQy
WEaNGOTNmj561fa9I69FO6XwIQLLOYq4h1bYDGS4Al4/Mtpk6uM7QywfjBGZ1ypzu8pdt2gpknVJ
bGNz78dlIdc6dBJSj7IxfI6TnmM3Z434U88r59Wk96JuHPGsKBjR+Zge8+3ImHhVIaqedRWw21AC
shEPDaeASrHmXk2+KlAZ2JWBmigqnJXGrZPpe85whZPZSixwu/kbiofnNJAe/Mb2CNgG0Ecm54L6
NQtx0onT5DTkYfclqHIPnoZIzL2ZZnJD3Fh8kgKWlAxJXWrr5mU0zfmTtXA1xcLaXCTpn4Ee6zUu
HmqPTDjaiYXjWS5sT+wM3BU6GRigCxc07hda6LwwRJe8rmadRETZybhxN+VCI2VhlSacDJRwMEyn
hWwawDp1WiY5GniveQJihZU64FMIRRWTiBC+6gCQFa7xBpxqf1P6ZWBgAAL0guRl5bhhJPirJUbh
NmsAasMisW8yJpKAQCdCIqGSwbP5ujnurZupncpgZ5hL8QPT4lznOXcaNVR9MGOs2tjtDecVlrQP
SEv8CRon9N4ftIF1zmqKOg4FDCWYA/rhgqLV7BXpxKoEGYUWs3Oqlj+DmUfzEkqMYtdwaHmoaVYb
a9OUwWYMR5ZXFSsePQ6sLzJ14ofeD5hRzkg2XiMXkT4BqNSrXRGwG5Wj+wpXInwehVBvak6ca2+B
4gyHfch3ynBbEg6noAsnChI0NqEM0FuXL0fHUR8o66Ln3huCTT6V9SGvcvHUmu7yH2FPfOy6gf2Z
7SwiosEJy5jZXMfvxLPmmoa0sU7CNPmN2c/rfBe43BwpFhFHV9CiE1lrZaeebjekSedbxW0ZHkO/
1ufveKLBjnrZI6nhgmPkcoj6WSuvojpQb2243MpQOtaTUj1/e/m2Zd9D2LFbR9/XlJ3Mwd10grC5
1CJ54TnyripziUHfYJ2YLFinwaEynMRoPQ3WHG5JaJnOfUq7YeNc/ZRFguO50824mZbqcRLce6uc
uCheST4pTwb1RqKePmfL3w2SjFFiP6g+zXxwX5FKhVsM2tRbU3DatmHcvmR5SfWrUzWdL4XCnLfV
dEOEsPcqNPV9hlrpRWIfsIVUkb3R5ZO8lPq2fV23hnkyE15pr47QIUGIrY8sI56dWL5tVbccPKqW
+P/yjczMpAiv65b0bytvXtDycZpPuTDkNkLY/OqpuYwgeHpEh7VK8s0HfmZg+oNlE7G3ZCOuLwUO
xJwQsCPr3r41P/ZS+kwZGO2mIPO3ANfLW6YYjQdCObpTcExIPn5NfFDTPccOX7ARJNisAuKbsi2A
YfS5MBI+vLq8QtgzZno3aLmUQZw8QObjQ+CMwC2h4hk1UUBxxz9i+c4BXDlMkXFDoVXJkzLdW5NF
YUBcwTWC9/FEEp9/zeXUB3tANJZOPXFdRlLwbYc+lcQJcOJ2y/J0q8I6mXHGyZQTHyy32UBSpoNf
cn/bjDFuKyVRrFRpHngrFJs5gMTN/44iYhSx6gjz4lcIc896SP0nonyJ0uxaM90DjLFGmHW7r0k5
ck91szA4LptAXtj6PKWMTNZFnjKymFyst0PesMZbPr4cu2CdLW990VnNS0Zw2iGMeaqU++1VG9k8
VTIBAf85yLkPIyVoWKXRs5EsabtT7L1KzP8OOYGyJWE+s+FtYhLUj1IqvsllJTo6s9RhTNkCXCtj
wyAWgM3HidtY3YcaHup1QEBmtMpah61J1BFW/tIKn9Nu1mDBtKNqO3sdRZEIemogQazuI0HQ7quN
ce2TMAJ6gDCjDXF0YD2NCBuLxQjQQvMQZWHBfC5sXry4oXpvrVHfX66Qk4gaeTEsg2kt0/2l4YVT
3LzMEBOf4NWIp5St21wRu2w99S2/WYNN2ttuqdJmhpXFt4rxcmxOYGAjii+DWUSQcO2z24THSgQG
jDNRbiTpzOfLXZPNoMNNNlrFvJHL10k8riJPI+e16TveVzIGicbMK16rebKjjW/PsP/gxwUrV8Vs
R2nOy0UuB7tjoqRLwipLHmZ7HulzkkaejYjEb68mKH3l1iXxyT1rOVYSeYRDgBfxv+6ro5edhf86
fK60SduKluM6b2sD5VUYjMUNSgx+Gi2PaB8tU2DZRXI2N3peDhd80Ja9T4uMbOnYYpOnFImXltzp
6FeY7dSHyw34thctjTtUZ/aFZWOFIMOJc1m7UbwMEnTXyCsNN+czRh3Rw2V9OqKP9nD1+j0gpZPf
+n3AEgnMXl45bj7cJPEkg+8LoiT4+2vjD/mwLuUgr/A/DyGWN+5rjCT96bIqPIzw51UuIuvkORUv
cltZp8xd0IZcGaRLeniBVavOrdiJpjk3UOcIQAjpZulMkBMXZGDF0GCZAVFSOiP/bqIQIj7REtbJ
crgElpz15CZePW4sdIjBGroUJ8xik7arGxZNn9Xs9nZq3eGdxoAsmVnUpmGB1XYjm/ZlB3TyLicd
MPK52R1xRBzfXcZdsv2R12Y5gKoV45iJMd/QsSnUsRyiXWsEIdtVv3zbrO94zex24nPjZtLnEm6b
t2po1Z5DPVH4uTHX3U9YTK9GARl+kzlSWxgwkob0OFjQUa66fqiSO0tlZn0NFmydpDnwLVysdWdO
/prVblrRLJ86t6cIiY08fDbHBpVgo5fr9cPx3umF/9gHuryDugBCHBnrPMzUFW6PCMMkO/uYx9nX
2Faku4qWIaZHS70eaig9Npj5OWPIju9lOs5rpNVEk6fZ5D3nGQbfborXLZOqcdZ7o89Q0VXBNKAD
IfM8GaDZp02T3dqOsoh1ZKB1TWevryqrIQ4FtXZ1G9V2/TXUBfWCJzAXdCgyGfYqAQlAa6SRN+2y
+d/A9gKIxKCamqp3ajqYoiqujVqAwoCy9eu2iEbjMc6w6meU2vBrG1rcJNslxBYEcFwFjAuucBZg
X2oHahzci/S5TQLkXHFHhadbDPFaJoyXRjknG/Aw2kvWXpi0FTN0ydeLZh+wSdTUB0408k2xoOPP
ixL27RnpbP57TY3J6RI24TZbznDLyKLnKIhYQZfGMDbjqrkpiqxhy+vY02pP+9EBPI3coqQOj6Qh
ONfLWP6EtU34TG61ehPzFKBHyp1rejCea+UJzk+JEepVX8bsVrOXiqeBT15f9s0wy9kccf20t1Nb
8U4US73ZRGFwLGWQlhtG0+zR2mnI/CRzsu7Y92TLK4RDHkVqZOQ3Ru3uvHjZmee55gSit0uuhJuk
vzuDZ6oDCTO8cZ2BbsXN2/BofKswWjASg5O5zEnRgnJMjvs1DZvuyMMg+zToe7mvO4Vu0REioFfp
3Fczn/HUDiwgOzdkVwLn4Zb4DGu5tZGgkyg9DhZvmLynBMR6M7e+fb1w7E5yjpft4FIy47H11YuJ
0QIlK81dnJd+sPWmTuz45OQpkUindeItas4p/dD0MXRh3hB2Z7qdeceB2PuQPUtTMKttjHt5GZhT
TjM8t6Wtr0TsGl/6xnbfcLqYfy+oKr/WhVaU22OBVMybBJ4DyjxayyS+WGbyDl9XbvrLqL5tq6zd
trVub1xbp6d0GejHmZd+LJsufsSXaNBr8gGmTb4QAHCynU6h3UQfSA7Jv9TtxJ/kXrgC6YU3MF84
BIUZj9ba70zIgEg9vJcLOvOfCc8vJjz4gC54/P9/wnP1Or6m6Y+Ute8/8sd0x3V+CxbaGQbVoJbg
1P+a7njmbwLdBhj8xTFsmeN8H/EIgRHNwnJzwcIcjNxAoL+PeKzgN5x6F3IZ5HJsQcJ/b8TzDi2i
RmK0Sp+FcxYWWqCFP6ODABbFnLmxeFRoEkBe5lJNq8Hie67ngsascUAxEhIzvzQ+fWCS5MZZhO20
h+AJ2aZIkSkWioTilYn/LLxyi7RzA+cTTaeqLqndnhGLeEW7DC1OYs+0Mjj9rutE57uet3/bWFl4
FIZJ9RWSKJJm+bRHdpGf54wo+zD26ZQto/+9mg2GoYkzOneGThNMWoqUSAnVja8hR+urbydTuomR
L1vrJF6aVJnLeecXJm8a9t6f0bhnrxDIJpwxmE3QZk0vk5wZFjdx7q9htXa/DzKGHdzQycWIth7i
xHtYuluAjkKJD72t53zzw3r5i+nTxZrsh2nC8gg8Dw/CxWAImCVgGfyIMpfY7mJko7zHWdrhtWv3
+JQJTZEQ1hrYwhZtB0ddlOF97TfiWOGrl64aQtEQiObmsJ+TbNqiEaqvw7kf4NMQHy44Hd+YBxsf
q9ZV52QibsxNs+y2RyaQrC4ucEURBfs4waSuV3Z9FwTyAx26e+U2GJnEI7YZidj7SfiWtV77+e8v
Onw3uMG5Hst2ngSKRnMxvVzW5Q/QegNGFEdmUz0iPo9erOXpYyOOYlTQwxvwpOHL2xB9s7HbOklV
Cqhv7M7Kzsil6LX5ucktbkPojvourpz8Zqxt9zGa+LvWFuJ3vEmtQ2yI8S5hhne041bfu0H0DD1H
7MM0LZ7zahwgVBbmVVqRspQY0tjnmNtsplp2jNFL1rTdmcPBnO23yoPeLIVFKRa5V1PAQGDlRPYG
Bli+1e4othAbk52bvhQNERSOU49f0oRo+aKzxy+NhBblT4W8kh2dUATyT8HY77oULg4vZX7yB5Cv
AvTnKrffzBKcbeVF0lMbKmX3ECDlX6fQ2PpNSlD6qvax7jNnKdYkxwYbv6I/0RVPaVHLZLdlYrfH
KSjEx6mrmt+DokVjXlEl48rv0kvq2bd2VaLUFfPO9FB0nXkbLU1kUFnDLcc4FydIiyeoKZmzq0km
UFlnJxZnA6T1TnUWN1Sk8S6dsfUb3eXdNPKZMfGoPjqJItc8zuOjg4hjbcIi+sVIyv15z2I0gIbX
Y9oHjwUvUvxIf147eDwhPRt845wgoXogRrfaG5YqnieN16L0e0zXEJ1el5Jk61EgGlOdaqY1wqXk
DcMFfWo8AR2pM9uPfus0G/p1c98GzSfw2HzT9l75AZFVSLg8/QXiM7vaFzz7Yx0RaG52MZpQN9Zb
wDFx1qbMnZWP0gHZBD4OALrpmu1q2g2OK5YNtUan7zadtXU7Q2yhcrb8mXrQJ5nX88Nl2TZZG6Lf
9aZb2brW0WrqiIoiMD8FRqk+hvTsHxkytqdUpRzvZUOu+QZ7p/RzZeZ7DIgMABsdYuRo9723qBdy
f5sHCZRTHOOn7d+/umIZGP1rv1puP+wCpLTsWjjvBe8TxMbWUgamCdFZyMYzNh0T5tUkW+Mxm0Ou
wMogr3qtMnAsSbHncBkmNLforBMs0aE4TiubdxBjroJ0uwBA8zUfPIyhwnZs4nWDj9eLdKjUcLop
rGtorcYvJmJ/dQHOcrzikMq5LC4u6z/sPdWcK2jSsX8uPHwwgUQgXjcxViQePeRKVewzUQsYAH2P
LaZKXGPrBVXzSkHqHqzRi77y7mEoKab61dY+SsdR5zeJIHZ6h0la9AR0R1OQVHER/IIrcDmP3918
iOq+hZEauDkTvZ/XPgzpFPH36J7r3sVxeVQq+spqjoIrCTD4bM3pfJtppe8KfyAsHeA7XYmq8q6D
Jh1u6jLAOT0UEv/1UV7Xfms8dV4Z7sMR1eFatn11NwcqPfqC6x+xuxGrTo3q68AxwSNKnc//j73z
6KobafP4d5m93qMcFrOYm7hkjAGHjQ5ROVapFD79/ArcM+bSg0/P+l1028A1kkoVnvAPIh6HYxN0
KNI8HUnV4I5FfRSoADWg3FuQp4MUL4ch/mZT6MWA3QhPBJz6LchYf1cKB28UMM0/eh9aZj+q+Dib
U2TQ6qBGScO2p2crEexXdqXRrqK1re3itNHOaYoHq6LGmTp1hwBE2x6DoIx/1AFLnZiApFEvvTgy
EvQfKOBv/YJvDlRiTpapt69LW8zDpsK/ZB3ZXfpktmBfczONfzDz1LNbImI/c/fH0M7ikyGrl3PX
1PAL3Mfta2TTTRihVXFjttpIwO387HtQ5Y9OU1FGTdLpuBht8Lu0kVAMKe2zdIIxiaPPdJFbC2fJ
56uQIPFwGWKhQMyArh66g4SDB2EDe3U1kCt012lp4Qs+myyw1eveXI5TdzQjzbQOqGNSWaK7siMU
a+99BEW/LEhBQBqsxHFqdMGGCml50mV4MEAbNTNSfiNHKDRBIkF2hV6uVmA+zKNZ3rL9ywd7dNXz
kAWusYEfVAUbhAKoKdWEY+fgq70tUg8z88CtqRyUThmXu9KiHbOKlmrYh4kxbealDY4nt7qdxgZh
BtoQMwpVdnYUdb7xBdWredyIwRye0P1hiyzqdNPTaNpP1iKOXFYt4qKZDjn1e4USJ78Bgt17RqHm
zUTlk9r7/M2isLBxmhDVDXNOq5XIWRBk1UzW3Bbu2kf8+xFGNvVApYoTdJHN/RKVQOJ9Z+mOls5O
m3MUV9xo3Q5Fesc5kN0JA3boammR51g1WZV/E6hZL6uy6PxkT4JmTuvKYTdYiZQGF4Qp69pQow5w
qLCcmOHEUSUqf9MvuoDjpLguySmtTB63YMsrG8FAibHn77EcWAZzai/xOvSF627AF2Dtl0hMbEyX
U2excucBp+xsXieW3xanhpQ6/InmL5QyGry7ks58QAmefVV2VbiZ2dnNtVEvFrpOY3EyMxFC7VpJ
Qc2dMcUBWuZ8t+hQoeduDssXincxYGbQLtc9seVe6oxzJcSyvNBBC4+haRjUJSvap6EfIxdi9pDB
MHyMSOn9DFm6HtkgZOmYhbQCsaqfkn4jIw/pOK+NzU3mLOULjORrNMYopHqErfFqLIJ6XY5FdREE
VXplIyK35jCIGBmMo7+8LqR/Z7Z/ymzp5P+25XyALv5Xef9wX92/y2xf/8mvxBbJAkAxJK8+Eke4
X/2GG0azgBPKBoGAgxTHrMYM/UpsHQ/sYuBRmwes5fuBzgv+wg2TDdsujs8gIfHSdv5ZYnsAG9Yp
bejouyBP5pQ/hC3lFmovwnGNfWQYEJapVS77IXLFzW9j8jfJ23sMyWvmTOYGDpqrEZYeCiMsluhB
EysD2Wk6kkVTwcIczPCyglFb/WHLf4+Qeb1WZLEAiV0AY384+nkXOfLsTryfrQb0sd+rc/j5zomL
H8tV61fodn7+cGAP358xjGLgEGp7YIeQgAjMgzNmogLVWUGPJAlEWHrwFHTPmn5AXaYxwCIg9wh0
gUDRsXcmdp3OxqOkOR9Rdbfro86DyeopBStrmCjzt7pQqXPabDVHvflQo2V21kUiOuriJDoaFzo/
FcWzdY08xMncW9WXsiiRTjV6eQtiqoZoTrJqxFV2Ec8yu4CqgZuHprMdzZ1JlTkR87aTovoC0WZ5
xiFquUsLt78L2uQcqWu49UFZr4eWnG+xneIcGx8/XKe5M3yxxVC9LM7SXC7OmN/aQB1WCLOUO69L
azQYK+wXm3rcm00MeZfD4ShU0Lv6bh63FqLTOtETp6A0mou+DUd63YVzb5YJonQ+DlgLAp/7DrF2
IocpQqE8NOzmUdAtQ8QPhQbauemwom0VUg8O3Z0p7P4H6Xs0wi9P+4CkL5jHZBQ/sKP3ZnEG2Srf
BTX0DqQKmOdrEC+IKZlOVT8MPVgCukLhtxwq7HWUmFEKt1qQyYcCRSgLr2nU+glfqcXgTrbraT6w
d4dO+lCkpRaewg710iwVYBGMrZqzYBiHU+xtx7twXqDSx1m/se2SuZcvyBy4We5dZo51nU6ZuY51
tyDtIn8rLGQ4qqBRu2Yy5Q6VSqAfU+NXT+jnpkdpnT7OPTZxCUUqBDBCiPzW4qXoezA4Kc3X8w7g
8Te8H4kK6mw5M5dYu1FOVnHsY55ubIosj03sQIyvrp95xzHosr0aa4HmRlacmXkyPNFXlA+FpbUe
loRAbGvILDphCMQmjf3HTiL2YI39BR1o+rVB+URLcUSY0T2NDTmtwHrcRnSlmKRteWS0ITQ1o5rW
YhqRA7Vdcx3FKFQErTzNjd516KDB1aLalt8TtSExZgQ/HWQlNymF4e0U+N11PBIewha68qYRLjpx
iMvUZvXACVfn1PfRULbU84QS6Q4CuDwv7Hp5kFMzr3mz3kM7FXicRrW9KRYprzsSy3Utw+uui7BU
8JbvxtA7F/aS2lvwUuLCCJZlO0b++BVZjYFYIVK7GaXReqy+BQ72WPsM+2LlrmSi0vmx9jMI1LEa
hmaDTAYQhdUconGxWgihNkVSFd7Wt1FsXM9lRx2dDuU8HXM8J3NF4a0zzVVskCHewa4DBEVGMIiR
/oGBeRl9LpHfuH2O73MJQHIK1XgTzDLdRpYI4MaTCxRrIy7QCvTo7dNvCxHpHNXiB98nlPhCqviF
7R0DVATWlZXGHO5EToLhrpJK+pT7Ieldq8Ljkw4pT3IB45Zoqqn6erxKqEUSELakpylUeV2TxDBl
9H7Ybapp9GatxXDHforsu3wYDW/XobYfPEHU5EWlMpXGCdojydB/LfAFr7ojKxLFD8Nri6+RApPQ
mzXbcFMF3l6ZKB8E8YxMauzYSECOg++cUBclwhsXNaKpaKTRkScd52S0Ecy0psnb2xXgYqjnczbT
mopoqacN7V0BBoSuROzHX2d0ih99u0aEni5pu3MLjRFB7CVdDW5N10CDoGk/1CcZWnFbidlDva66
OGaxh/S1Otelj0PCZu0sXzSbss/qLQ1yua4FAeoKDxaYMpCTf049f+uI+b4uwowRGaiNod0oNVZf
Jsdtn7Um0Rk3QiWosF1wDKiQLpvBT8p0289jcxyiWHdZepl/j0ss9+eUytrFSA6AiwORti7CinsD
N8nPPENWL3ZIDuuYcroqCxRQNhDnmq9JldLcEYQRFptH4cOHjMu3Iuy/o8A/RoEaMv9/tzeIAkVx
EATqf/FXd8OO/kVfNUSunmquS8r0V3eD5sW/XDDHZgSVI6JeRwfjVwwYQBBzCZeoY4RvPZH/iQE9
fuRBAAlpX75pYf0T/opuoPxWqdK3Q78fA1PtpItT6KEXBTTsuaoG031GOLDNXzhLYsfcjBTQO7mR
MrfnO+DRmdyJ2SmhUYnZ8x6nGDdwVHC8prN3reFSySm60OCsJBnCe2kVlkU63fYmXGw2ZLf1F4Qe
44mOw1o5qnPV2imHeaE4nA/CvoQ/1waIIpqtMd7CowBvhKszkISNO6Pfgjz2YHrhkSOSrON05CiN
erKfyUC3u1a5aAFvCUR7/oSlt97X8VBIwPDRhqfHf+gW2Iejg5imRQt28Z5bMSp6rFUSpMgRcoYR
GkVIN3HJycrq6qXz+2y+cTU1pF/b7JQ8T22NyXT729z6m2j6oDLHLQU4LIPKhu+HlkP0imX/rTJH
Yj5VjeiTJwvJ8eK8RQK4OFncoQN7mSJ7PBarKsioK4HAa8MBNDH9pGCVm21T3DeTmDvipAEZAtxN
lDDT7RIny7BZyolXsZVySYkIez+mG+IDwPMvlqWw+FhFZuB16FWJIYj+EEW/z0RcWn96DgLUMT0r
wqrHZpL+9kxxWkwwjMr62UTn1//q1ZnRXFdl3CxXn48eK+r32c6FcN3RZkee5oZwvfcXmtljo8Wf
4icU5rBMxewmLly0IExW+OQEuXuJDqrnpIhSe6UhKbUmgbrmpK3zl8/v5H3aoB8Zihv9SXibDqqG
hwbTFmx1M5py/0mJsMfKop1zhKF6pP8D54R4bPH8fzrIKLWEtFfJOekrfWCJGlZiBA0GxI/l0PXN
vOnm1kBASIVL/A9tnvTTsXG5FuU3dj5SsYMXamd1WbSZZz9NVCoz99kmrE/T47gdmHdJ0+khRkpz
QJ/582H9MJMIGD1YC5iNwPmhQ/b+BYOqFD2YDvGI9wde8Ks8KEN1HdMOZHQ/v9RB5qcfEk6iTerm
2cwoOpPvr5XTiytGZVdPSKlR5NtnUVzflrZkj0JYI0Ff9nKKltiszpoMOQ9z66m0WO5yEbSts8LZ
Ip4Ay+RxFX3Jczy73XWqars8K0DFh/N+GF2XYu7nN/0+QeaevdDyUHPRbno4yB1uaEhShfZkm/Uj
xIyeu4DHV+QvypoNUOdN5TfOJsapQ8Z/GqyPLybirZArmrQnbetw24oNZF6QQzEeFg8AGVChwMtQ
Zg7CNu3NtYWyAAriLJMiuIdDBIp20/V9HyGaAe1F3WTVMvZaKAN6wUOCwhrVbrA986kHWAzA5x9G
6aCHoJsHaNS8LhPo2x+JL14ytshM9M0D0hxgrlEtnOVyJfypZ1ItM3G8OopEK/wLg+Iiq0nUrsth
UPvzzGYZoZEwPzIBqxz9J5RX9fEHmBGnOMtt8pe3DRjlCHYXtMAS/7tALi6Wa1UFBTNVlbTjkDro
pc8xXDuW4o0AOtVbNLTrlAva81SGX+K0ldOPZWbd+6sOhSzGws5zh00ewo3f5Tvb7TzWd5filUIJ
xM2rZ38crMyicxuL5YrlH3nf8btlavZLk3OPkLqimppmPVjfC9G0eb0dfJTa7hbpBOpG9Z2vrkXO
d0Y6ODk7yCoFRsg7s6noc2ng8lkxr3OnNVjo5KPACVeNmecU2SGj+DV6c2Nu80kf1QQ+AsGcku+R
p6ZUfpFjUHGYzd2EweRa9AhrzCheRFzayMaIj1N/0FczElzUL0CeZd2PDu0xtY9d1WXnpQu27mi0
xFSfpp0xDycD/XDmEnL9eufLIOfNpyHCuhyWZkyLGZfVMLZZbYgxS2GjSl63RbH/9QCIw6Y8KioR
kZ9vTDM2GFDPrJl+Ykr0JlZS0DfoBYvY5w/gSnOV05gp4OH++h1d2wEud7LYo+TLlEMKgtr24jEG
AyIwXHpqUzbH2Wl4Jsj8elTdohgZOa2PwwfGUabFSV32g1GurTTSV3Rwyshf5hYULZjWOaCXuWGj
19OliSSnllM0NZMmj/28uqb10ATBLqdtzHRpvdxmTak6ipg1iQ1ofkY3xuQXQnNEzH4nE1mEzomB
pP782FVoXbSIYyiAfGuPjREH2bA0fcZkAe9ajscxFQdQaQgv6diNpiEeoZuZlqF+iDyCg3PeObGq
k21j0O9PQVEqdoFtv4BHrxASRdGd9jQkBb4iC+0cdYL2NuZtmwZ5HpYCiIeQr4xEgp+Fj9RIbmnm
6fnmOOT6Xtwopa669oOAJTiHkEAbFKFxudorKpTcXl5loY7bYmUW2YWA3Oh9zwaXL9Y0RYDIrHIX
MZhy3amKERymcWA4lxD+BakgIaC7zyWe2cEuMbUH6lqH1uqmDWv+31nIhstVgNy4f0HoCMpw644Z
63zuZ7AA0HigfNznndPrJe1S7Gs2yDJZvAmk5Qb+kK3lqBuMcGxGIQXQIua9mkyRV+cKNz5+IQJZ
gMbX1JUGPaudLOvlpi2ixfL2U1h6E3Q28yZKMWtSG5BVgd6Z0jLNF2Q0KZgUgIGcnURuzzU3zG2w
8oky2+XKm+eJ6R8KqtbuNqooW9QECmPjX/iep9AjTUnZO5rXce5kl40FIhvDpHzQb7jGjce0drjA
C2UcZ8KEW7yCuYBs5noqhTDG04LMlnuMDcG76dwQpOt9jekjD1PH+Zw0XyPScLe+oMkTTSE1oswd
yy0bMdvNVjpJjnxl0g5NhK4ncfsEUsT2ZYp5QD54CcjRgm3Wf1xAXADyZrOdeeYoR6eO/LlPpzRN
zoomHazgQk7UVZk8Wa63lECOc9fuijnW89IcJsEcip2sK5LTRtP8211nq6GHkeg5bJWig0wFNLbg
fdSrCVT00F2I0cdGZ5fX3cBbqmEfchY0czXyuyDl6l1wYPCZuWbWxlLtTNmOfJIUpuNnso/1vgRg
SZc7Za4jwtQdEran1p0QqzyVqcHuoBhF1oJlS8GEUkjhQFPh7XczOBhIDu4+LNE/TU7TyRi4tGsB
2aUqTPGJs35uA075KgaWijOwW+pDVsqhYzpOKOM0QMnDfmZ/mEOMZC4nJCpB4LJFee4eh92aR4KC
CIlxQRyH65sUKubHKqQRef4rD2HX14MzNp2DdWpBtRemTZLmo2OAWULmvKWi5ySbLh7reOuaQ4xW
fjfx8Gjll+z2WlqAO8bEymCUoNwFLOx8wFfG24fZoEfw17SuslH/DLKYw8RdskkHzn6jpbHWwgg5
tACamIyxE/RRP8KOLBOT9WkkSJOs3TD2AgvDAqhlF8B10MFFGRZHllWwWLP/E1JO2X81q6m8iUDZ
YCfW96jfn/ioioDDbtTQPqKR1BmwBCrD1a4ACB2jRJR1Pym7YndBn64pn/D1WvrrirJufz+i3zhe
LrigUeQySpD64GTHFsMdWomQ7Tokv0D9jiMyUhd9l8ZTswJqWwEoKjlWAQlIhYwt76hnk5/CDpHd
tFY9qqTQE+jTrtTSjzNsD+BUdrRqURSWPyLbGtyvPm4JbrKGulJMBmxse45RwYc8ZyHjPMeJPJYp
J1m5DjBlXZZNlJWLiQyfvVAVo+JGp9OXxTlkRqvdKQxOaGcQoC03SU4RjoPPl8GJoPwWgmCRtrWe
LXY4rF3oyCJE2di4laDVbaMC55UJ9mmO3CDHOi6nMfJM5pE1WileG+1kIYiLyN4CUCh2POOqpW/k
3g6iQzHsyGwDxI23aGBO080kJ0eeG0LWxrVruGK5k+CpEZbqfR+p0ABmTEPnwQ967cHiQcFbmQo+
1iaalrI4ijMJQHzBjqtC8K9otJ1U0C8C5T+rysMavzS8K6dN4cu5o1/igR+C+tU2Afgv4UnzSMbg
B8PNUJgeitsxAhX+BVRFoyiO8EcirE2fMexyZGStm7AY7GZjeXJe/K3vSMfQPFEeJr/6FX2bM4YN
1jWcoQYe1dhk+kBtK6dqvdtx9trW3bTx2Mdw0UwzIUaZVeARjcXmyILpp1nHmsCdqfcegcRW+liJ
2EhY3F2ow0d8GrQYT+rSL/fXlWfqCBN9hNiKd/lcjkmpH6wdw9OlSwxCUg/xNo4eeg45pwws3cRe
jmYs7ySmaV6j4xQA2TpzCEBxcLezi7V6dDR0VeZ/R/+u5lasFmS2dlFGkmfTDp3HNukJQWQf4tXU
2keu7REFg6DQUXQ0jy17WR4iRD7SY8BbiTMcKWNzC+7WX5x95NolIREGdQ57CoJwJg9KXAJede15
Va83xKq0OaORv3AJTeCkSwYIxwd9coZgl7jTPkmBi6ITvATN8hU0GkzmdQPDnV9moprHWhJe03P/
Isr1Plm4AVqT8L6tiDuq41ZY/X3URzpeRTeZ3caWQ+8/jGNXN/A08qA+SxoUr62dbFsdS9VtoEOW
NJJ6jFDF8aX1MqC/VESbsbTUgBSIVVM3oF0S4wmGWRGcnuqcPXzWIdJruccXlT6lfp1grtUwjgWK
sOxofjTqu7ccVLCNdZu4edQczUh3U9tD/4PANeRc4Q4GYWBYs/9rJJaOJbQaWnAd1Idq3MtvGpoF
lbsprBqg5IqASE/FDJ87cpZqir3vCA5Qe3p7jRyYlnVH+jfIm7CL4WjtHJQ0eUeDoI5O7ygp1Jhe
LWNuxtEPVSB6VuzT1k+q8dglHFU3S2DrKBY3Gl186vtBZelxa+JHaHFQ0qnEncxGNVACpOiYLBX1
OmtaZ6PZB3LjQjYhcLZjHc0rVO96b2+2iVDh1SJTu8nO/DgwuZ95cfU6cJze5FEV+uXqphSuXiJd
1emCF+QDPhArVwdqFppw37OONh1Y13gApnXU2UFJnJ28na6pUkiQ0/qkPYRvh9MSBfpOr+NN6ev5
GGMQSmRtMgL5C7yYmi/4vv40UUm/XI1lGHBcWin3Za/TNNChIUX8RAfzTqvv9m15FJLu1w0muw0v
tRdsfNWZMzkq+anCMaF1jCZIEbCqMclhmmYzMUG+c3tQpkBnazuqz6vRSpTcJKUIreGEX1A5BLVj
M/Nu8SUAL4USXs8jmK2iN5wLsPz5JoIKizh7EGX9veqHDDVqUQytZHOZR9c5c0dLFogTejbzDFqI
TgLz1iNjM61JvxDhRoSXJJ68Zzl7y3zqwLyeT4E/zJM6mmynK+5VamG3iYL2a+QjElMRa4gm7Hna
bMIFYd7+yojDpY4IDKYkMcm+6qRz+CohZ+m30N+N6dFRQ7dcmXixmWu42ynpCPi8RBj70G+d4cZf
ECQ01sZoMf70mHTSjVCEjsJglukkP4h6HcgnaMirm1jECW9Nyw0SrmOqhJN41iuP3hKmFQ19PIIQ
9oDF6sh5j7ugrbHBIn9gOvkel6e0Fy96q2zZk/19G3gTDb06mJj6e8Aj9BTnAv3rx7elV6tSh1al
UUHQgXgOsr7bSKWEnhj1qOtHRuzMekoCQh3rS9OdQDczIIvOuL3IkAzkaAV6iZMtJ+25T7tWy2mM
eXIUpzU6VdCpFgE+abLKfUgzXfQcbIZLfOBMUrF14rzT8GsiV/bsVXlX60gULSR28fX4ljXChyxY
pV2ukDg9J+AffPwtRnbnbZQonQW+JRYlbgjcdLNM44xFa+fP9KtkuJDxugqJ/XlDkkRHfz2mdc0r
zaxB3/qA5AteFjh1x1JujQkU+3nQUhzhg8vMjMJYUG9YktdopGvAGBhvYt2COD2dAWCQxb3TTDpD
n992jmgSOtCtrELPys+rRoclXWpGQHbQp6KhEyAbdVAPREEVkm1Ujg9TLHWeqVKjTDHTQXK/RDd3
6HneP1zysKqmL0l6ikQL+oPAjO33JUhkWevQlDTvPX/U3Zu3qVGGhq7sfv50Hy+lsUogyXXDSCN5
3l/KRpNjUVQnHjI31vsTtngO8g4TmzV71+fXOhTkofwGYAgJIxTaHHAAh2VKYYJVH4GHPExOhdQH
Fo8VNKG1J92UZYhpCn7w28Vv2DQGOO9APwZVdmG5biVSoRdUIXRnA49zXeERbzvzr95H3SMnSIgU
eIIzAazByFef3/6HoQJ+CRwI3SmHdNw29c9/a2dMyNxCoQm8e4krJvfBAaXTQg5XUqjPL/VhzjkU
hiNaQXSCoFAf1rsJozIb3/X2PkqR+Zr38YxUChDnQC8RP07wkf3Dwx22UMA4WYFvA2unm2B/gHP1
QBTDhPr9feumeo+S6DUsV0PGzn6d2HDV500cEe8TTMx8/VzagdlfsttV3vHnz344zHRNPRTNdFeV
5YbI1/thHms5KZzenJ/UJEgdYV1SpQrB+7ADfn6lw1EG/27ytJBxuBrFMV1V/+2FFgSGwEJz6+dQ
N0FxLttSp+ZZTqa2x/lYR42fX/CA+gPgnjZYCKLM8ejwUT56f0GZY9ccjnP/s6/pEwEVcGK9zbEp
zrxX/FxK6M9pBtM0whPAg13+pz7Kh8HFTcnW8okBlmA8uv3+DsgSwUy3Qf0T9R8kqrf0spZiS9Uj
jdAbfg1bFP51nHnoL+r9+1dR3PCkLnlVPjSb9Hh8G5wKEBpjROl/ZhU3UE/IFpYSwgBOjsWIaMkm
dCTQi1WGGyi7dTB6+rBUiD/hH5rGJgsfMgE99HwjA7wMHy0QKDjlqYIS3TYkmLflcUZrOUTxuDB0
bCWA0bBZGD3CKpSRs04f5+AoiG0C4egjvkU7i9sK3gr0gtCeXbMobB005aF8jfhsSwfLcQ7LiqqN
AF5GeSzJeyqTtppAKJ+m2GkWJ5+//w8TLkCYyvQxpYpgYXyY2gOZRWogp/CjSTuHmDVppU6BokXq
COBXyfrzS+rV8r+sCfp0bLUIydKjCcECBIcSizTKZtmJcPwRJcBZne2QIeJ+DrfFLowLU5jcwcrF
3okkarJiHRQaJYpPf2oUHT6544CTZef0wXGy5l7b378ttdrvavxbZPqjaCh/nmRVL6tbG95Af2YL
+Qea1OEkB5QKepNKke+E9CsPRQIhUCHh1ArxU3Ww8++8PNDTIs9bHVl9Prz2wZLmt0PeQCHQD+i8
OY55EB0kI1Y/Za3s2xquPo56lC9lsksoo5LpZvnI6bCi4V3xR0DBhnk5aQEEQmEP5YiWsi4lGFIe
3b8HW18Sh1rQIomws4QMJQ3YBB7TJk91WWsydBkglChZpMcq9HWZGDQWn9Y2jzycUXicRUli6E6R
pVAmI6uyQLJ1x4bBPor3XWNicvT5IByMN2MQkcKZrFMXzdYPHVPPS2RU+ZDLhyrXJ3Pc0KoAczXi
HHz3+aWcg/ms3ymblw/gwudYdA7n89i01FQtN74JXZxJudbgUTqFDKJD/YGtni3orfdeAtJhFGBn
6Crpr696NegKgTGaDK7nBrqeSS7YstPZFbJh47FR5IOxnAmWqk8Hq62K8QjhJRKmbVHHpMdQ/3Ra
8qvxR7dIN5EM5IhYO0toLvxMNZV+4QveRN5347U7HryVJpRFBVRuDC/VbzK3iFrwr1Bs/M1G9hgU
khm9tdBYkczdnJ4H514cU+VwVrNVjZRAPh/S8P3rQ8MaQTrA4gCWPM5CWG7vz4SOJ1Ch2caPpXKC
73lfe/bOpj26h+fQutT4UzTy3Sk6ncOsjDetG9f7yi7KO4X0llrVISzESCDhHgFJFCs/ld1tTP4q
rpAGUOk6DRU4yyj/UtFqe1StK9qV36NCs6aX418qL25OU+hx55xI6aJ1plSxMUTufFvoI6uTGJFr
DxUf5LLRd/OKO2MxJMlBCTRxLaL+yuVUQk0M1Ztz6IhqI9u529ITL+/wr3bRmrDpEuStpJzXFCMt
PGmVP0FNeKfz9CpBsnSmtXHaPrixOZ/v27SxvBUk1JQSRiLEkZ3X9Q0iZ8Nd5ji4NYSmgeGzQd3u
RzFEiDYZbf/Vd4UgLIqHPSLx+Y42wdwCTqW5vAaNmBmrwa3USVk3WzniSAkTOc+/DVANqZrHQ7GR
KNHfLDnQU8JPI6XaZ7hr0ze/uHI2HzC0ED+tYHFv08Eb1unkV6dFILKtm83Z6ecz4v1mzYSgrcxm
5hEqYBj1QTezofwTAGGvn3hf6BTZMRaGftnInNdm+refX+z9gn67WABQTh/zxHCHEQlugoR2fVQ/
+WZQgRGazBuwnbZYVVVxrlwcDNZT0lRfaBGCm/z82h9m/utjgtWhZcMmfpiPDJ6IGlDy1VNX1ySu
Ttmin1s5FsC3zy/0+pv+9xh+fUoX3iJxX2RxIB8mkRP0OVuBlXnCwYE149gcFxhnVFYGyL0Mrmu7
iq8zERsA2UsvajeOarPySGWej3qwBPYFWM+/7DEzPanhrt1y3mKURl1R3lUVwYst6wpRKmm5X5Dr
rF+qAb3NmvLsF2XPNkxa8tSV1Vhmu4ahfOlUSMmsjKDyqd4U9OKsMaKw1kfzU94kklbC0O+sxDPv
zUkir8L7+0MsdADCY0h0GEAYxLg4nNGHIYFlBGJyAdU/uYMe/DRz0iOnycv9tEz3tRWVPxwjmjaD
ndD06NAi2YPxhfXw+Zvx9O727s0gM6GzOsCAAMdQwX6/+1lFXNE+SIOnZKBxQDmtL1YTjroR3jrl
IjfKraZ9UEmkrTKjrej2NNUeh+3oXLW+kiuIDcblYiXu3llmCmc98OEqo56+7gvjPJvr4Gx2EI1w
KueGGmh52Ri8NDju3TSvFznRdskbEa+DNgquCRtVsxvd7GX28+zCCRCjKagU77OkaS8rT5YSTSYx
PMxlOtyanl18MWrICysfa5CdY0uw1U6fJTdjGaU5/iwoy2EubUUrJRNaAKgJ5jRCOBO/up4RnmXp
7H6zqGrHK5oOuNN9PrjvYUm8YsbWpbqAvxTZbHCoIoxXKO01pGwQC3O9CwOB0rs2c2aQ2l1tYsqu
EeOfX/FAtPn1ksQGpDiwsIDgHaoroBFW4mXe5s95m7snlM0gI8XDbJxSqMx3NCIkOz1Kp0+tY5Z3
WTLJM+yjzS+Gipzd5/fif5xahJpsn3Zoa6nxQzBgP1aeCJO6fk4mGgzk7U38s+mXVG26akYJ1LSx
7BuqRgtEetQKN3nqe3u8VDJsPMcoQvXQgO/eNzAAsNxTuvRLCb02RHpe+JnYd44zXfhDmhwnXoCN
JmI+9rgSyECmVDjNalj1VtiswZp77ZHBsOzyQhrn8J5gp1PKMM58kc5XqAdwnOVoWe2SkdN73aCf
cVbR5iWidCqIDGVX1kBKMJvYKpqed54iNSUWEV+lPdXHaVU6PbpdwGWYibSL1j5VvysnympariDq
Jjqa9JWkX5bJGs2h9nxsI4FqWNb64Grx27EQrAvG/shEwOib7JvsO5wb+eJmdkapB4ncPxW+Pu4/
kMlRMid2hw2PZPBB2OPYdEKLaSyekcY3gxV8rvwBlMdM15BXRk4VPC1iiKHbGA+zykf0znzV/ona
9ncTNtQQZI6+MIJUeFDuACklKrEE5XMMA2zYvL4Qf8G35ywrfbkzFxXddH097PDmirdtFE8/0rDH
UggDLevm8xl7UKB7XT2hq2vLbB1gLQ8Ru9CUR9WgUfecBKb/tfMtcY0gsbEJKOyeci4OF0PZyZPW
ravjcnKsc1kHHGRBKaerDKFhAMloi5xlxuC8gJzvvFWITuDXP9zlh5AhgJjnQM2zwUyTVB4MGaLN
M06T7vBM1btLboksPLGmkjivBvQeL2xfFfSUxOKHm7D3mpcUDS5823BeHI+coBF3XlQmZ2YwFrd2
7w50SDgFUBPrS4Y7yYO129HufduZ/s2zuJnb5//8j/unKkNuWpCkPMrfqbO2CcT+txf8gW57fi/E
/WM6iGcpxd/8y1+ECx++ha5hIH//inWOCOZ+mYUEzr/oZ2MgAjj4L1uQX4wL1/4XJDIHDie4T208
zlz5xbp1LZSm8J1gh2b1sf79f8K4eB8z61I9WgARAZ7F3zX3430YAcLMN4rWaMGxlC8Ql6IjI4TQ
nYUI7/02On9DFfi7KyEj7JLL+hrNfnClsnZrd5ksrgR8Y4UFIsY2bLBjnA5/CI//7kpcg84HdaSP
ClmJNFBWbIt2L0c8s+PBvBSqIgno/pTV/82FwO1TGiOz57EO4wQVlFbEwdjuZ1G8FGXxgnbDS86f
/3jkuIxHU+W1THH4jjAsXESKKAtANa1SHFIdEKkPqXPK/h9Dx1zlcNGlqJB+zvvpoA9f6hM8kYqx
6p7MQVdF8EDo/8g4eB9jvU68kLo9kWFEBZty13+zd169dWNZlP4rjXlngTkMZuaB4Ualq2RJL4Qk
W0yHOfPXz8frqm5bNW2jMa8NNIyuKku8l+Hw7L3X+tbPRyJv0ZY6Z+R9MNIOMfv5do6mVR31WA1A
Hn99Bn9eef88mIZL3UIpuPrVfz6YRH4vc4Sy2jn0FH3EvQhhkQW4pZS8yvaKatLBwyhQf//zW9Fm
8kRrjD2laX6+dGZT9qrA+YtULSnv+qZGeepItAJQXP7m+VpP2L8Kgj+/o7EaHHjvyzzVP3/HpU/x
S5d5tZN60Nt5X6FSVuXw7tdn8v91y9MI/udRPvnLGf/pA4UARyF44ag20+OQj8XhHKL1/3ekT+sF
MIm4HAqOFOPN8tmevS4k0xAW+dvHS/77l4KLQJQQebModdTPtVQZ5gZ6qyrfVQN6qEomudWdUbLf
LHo+k0Au09x0GnI16URRbNLzOhP+EQYXh6GGjuCNJcxYG/W11+A5f7fiJPfO0YoOFv1Nb2UfMxuY
fbSA66qsFlJqtQD3Up2ydsuKvzLHYR7INJa9njfGzprq/ASiSv2SWWq5N8i0fhlyYCkjVd8utJbM
LecCC37K/ZxZk8n2FJpVzjh+QltQgyLtuhihPDamoFOt4q6TqCtkZxnfz959ZXXnDyaO/TnFCDra
7FW92LKRzcEJl9/OUTBJy+c580FzZH9+BjF3UyLWvUZzRd+PYCsTAx0pJYyChDO56B6cLRQ0xKly
OAUU47YvMdTwcplvtyBncfOU1HACahgbWSwuRFgUgWnyCkB8gCoprkpcBxhdDjSdkm2KBeCoyF3p
29hRt7ZD9Al0QPVLFA/GcYqU9CWyS/FILwC7d6tVz7WZq1+YzkN3tkbgrlWu9wufaaBYQV2FZ1ZD
qIDn29ShGkh6Ix4J/kaoCuTlBPSkewk5Ncc4ratrs08/ZIVripJb/QKI6WNqx/CuM5dyP65LY4zF
9YiqEQhuI+SV7+uQ/nqTJqQ7pBOZIazonReuNuMhEprLNoDKEVwpTl8c9BpJ4FFyFWmVc52aUfFh
StBjlRJUnAl2uvBVabRt93zbizaiLJThq8dQfoMs4SSEPbXyotOQpESK7u1lxQxGKLVfHIQNbg4T
1wctuMLfu6FcvHJpTLFNUKlVl0o/VI7P1nx4isMKdLqq0H72ijKDvWsSdnwhlcnyBQ68cT8VGUZf
ILcHviOil46VU5bteqcjPHssIYrca0XJ/WPAxkbGpiPNdunT0BLoJ4iUICRpstKPo14MpwzLpFoB
pJAiONFyajqolxseu5Xd5MGecIKFFNttp1VE/RrEM8RoKKVo2PZ2kb46eEE3zoq9My06fi6acrFt
B+DdIxTVp6VZsi1a4k5sRmZtySZlzL0ES2pnxDozMEMyOmXK2+KQEaguPFtEXYKWFKPRPgxWRypS
qhtEeoD+y/EuGy7+Bu1gyvQrV1GI5CkZV4IZZ/ZSR2pxIIq4CJpVpp41KXbo2LkIcTod+CDYtSPw
ItLcgnuOczO+ijJnCvpola9IXKFe49XXa6xqlEa2D/o9vEsRNGV+XE3xt6Kit0WWB5kU5oq/1ZX+
CfX9sNVyzPGuA/EqWEa7OKyNlzZMareWOtlrFbF1mugb0j9YUe10R1zFriuHN8a1ySHHpxT0YWUe
eRVap7jnoVQKPpasiOFy6Bqk0RnPuW4zTFNBiH6xlWo54g7c5JR7uCmmqvPyMWsZTiZpgm9HcFOz
KkIDFdXsQ9F2rjU2lVC1eeoxt8/+QDKAq7WU4UvD6gY4f9gq63u30vneap6+Iq0EfkfD/JXmu33S
BjjpZTQq9ynQxsPUr6NQFtSXfmUly4SE+AMmoYCkWh4j1N7OdVfgsm+lBiBc1LLmxHpmnxQTtpku
i1eDlobfYGj0TKBPJ5TZaIeaBnWAtXaR0NHiXiqz5kIZe1ay806rd5p6K2hH+OmcsoipK16BQQad
jbLZJa3deVjLxvfYKPZVIQo3clqZO5gcyCYR11rVlZt41GwuQl5dt/W6ry7V8sgkm5tprOM+Qfqj
exnaSgxZzugzjVKC86o7xskzbhcFDyqr1bDeI4ZMfkyGPwjy+hRthpkMY2tkJ+FKUmdcpZGxaaF7
AAAHM2lohJbgdZg8QAzlQzJxhhYrLPxJhvumS+3o9VzhNT8IdHrE2+B+qKKVW1UUh3Dp81Pbs/ZI
EavH6PDQk23NOXfKHiElxtuoGOjzhar85ih9dxwkuO5Z2ROZjXGuNYGcpkCxt7kTSZfUXtca0/An
KU3b6xlT1WWYLl8SWRu/2BmEbHsGR6avdpHFgQVWxHV+XWHJgSnwbNVNDnQq/iixMHow7x54nh+b
QY522JakII7y2iNUoLrWESMIXovRlsX9TTJKiIV4aA/YS/S9lMTisS5YefE+QsDJbeU+QTZeeguX
tPq+yNKbrjYL12BD7TWieZygtNl64Q2zmHqGR4bebJEcuKoSVxBjkOHSXaE3VBIYpNo1t0jq5J4S
ydm+GGvZce3KgkeYNTmhNEMNDBdnCqg24Kad7BrhWBMOn6sPba7mh5HZ+qG0Olrdpd3XB020BIQT
YqIKn65raZnHecRuvfDyIWb70oSyFd7W6kj4tpwxad3qBEPFhxEHyTCB4wsHGzkbEBw3NHuMvB57
8aY33QWUykc7pzH5xCgWvlWGGRF5FUF4s62K0GxgPyhSa/TNdYu/inNggbfwuqbrbkhhBXiT6j1c
ErqEadBhmdT9ReuZ27L2tC84RrIOY5a4G1NtEm6lmPAw2FzrQHCtecAzlmZ+Uslvut3vqjRNIVgg
4aSzG2PX4fli4RhOBlPIS9ws0qqxyKFc6Oq85TlV0e2lQO56YXc7tYbHNtXhaxYbGToNNQtUuWRe
ZtXKU06T76rnHQ2FImpkvyAWATW30JYrHtfoPRKWgiNdaSW64ZPD1lLCKDQZMsiSKGd9002Wb6Qn
xNdggac3ozvC8Cu+8C7rxzz37NkYtr/e9irrvvanfTyDaGp/yMLIXBgzfNph49GKdPpBYlfzAvVN
dRwuu6in02c37BM6tpZXsyYxBVEX9hWZ05RHHnjj2JHylLiK8ztr+M9KAeqK9fPQIVAw+a/F7udC
DRQ0zwCfh6nPYy/PRxjNtTtayWsh+ttw5jX36zPwt8qQJjghjRyJcFH6HJ/aZK0+GDmGV7EbajZh
pF6GvKB4HRdFfKbe/W6Q/Mk5ff6G9LsNB7Ix3Uztsw2/aNjg6HCFWVDqUXJZJUo6RgR7+2mTv3Yk
GAYZdMBr4mDHm/NrZywXxdzGpBFtYhTZXpiRH4MrC+kwlKHfFHba38oTTojBXMDAJCjTSfpUvVYT
Lihb79Gn57l+6Ic2/yi1mmdqJGpHBvyos9kWcLxw3qRKd0X2CMUsvIXrSmGjnfAl2MoUB1utIQqq
VJ5tUhHUIebeOOoqyTYFTcSLzGyBz+BYRQq7MpOjkFVZmyhcA93KwzuyPPVX5ndkZDn8sbUlxTph
1OAFTD68eJSTJH05vxWLAmw2ktiMfv6v741P3e/v14oeryJj5Fwpmp9ujqgfw5S3V7br1oQDQyL7
opvSyBs1/alOLGknsW3EVIBvx2gcw4ua7jcDwL/V2Q6ANRtJ3Dqq4Tb99Am62RyRbSnJzqHe3hpS
hGNKH3+3DPytY8FRaFSgT0F7ZTGG+bmaR8A4YF8tk52ps3k2IxaugsRqr1YRnsO6AlQ9pxQPMf69
p1+fY/Xn+c96jtmioFaxaVIrMBM+HXtWMn1oxBjvdChQ4U7opFuc8UIkeBhH9KvGfO1IZFwU+vyY
OXP9AR9+DLp5MMBWlkVMAG7UMLetkY0TboLXZKPrGSxtbOUXaVmQwoO/p9uvDPXoe8flv/3q3/Sr
FcfgTfELLlCT4V19bX/sVH//mb/wkM4fIArNNfBQR3Xn/ICHdPQ/GAM6pkk8pQHpZe1h/4WHNNce
NgpzyLbMwwn2/WejWiOmXgF2SxTrGju/9rD/z/96n/5n9K38s13cfvrnfxR9flMmiEv+9/8AR/Lz
ixEBHv9D6IMcGzUYHfOfHwmMjqpeqQQtGcK2PZgx+BELCokljKeDiGp2j1KJwaUcx/krsV/WhUEK
KiZc9ui3ZdnLjFkq6VXQQLjM4L/grAm1ezNNEx6oyiz8qNWtq1gM7e2cDsk9Bi+xzbD97HM0iC8l
4WZwgKyUddTkZgeajqQz3YH9aWClphidUNVXy7tcUdcmYWTS45gy9Q5VanZwqA+OoaWJba+1Lo6G
4rI0VCzeIsx9KWXbRv097oskZ1uRE8RC8R9Zh7zuK7JUxHRdVrbYVsJ2LuY2Gtj5m5N6wvLjXFHw
y5fKnMiXDOylAbeRVm+YHIotTqzoSXES50qRshtlMvvLUFXuF5k9lmLiniQcypGAGFbaB+Pt2B3z
GdChAvfDY8va3TgYJmG+WVqAFGIiCVAk/dYQcvV1HDmI1migChKy43hlZg+1ngK0n4Sebqt8SndO
23X+qI85MaMzKRMkNX0p7SS87vp4PHX0F95xgM1PRdNrpygDMqLNaXNlaul0QhhKnoxKAV+HRn+U
J7N+y0mOpuyLrE01iGFrKRlfA1o9YIKC3QIxC25NPBwQX20NmoIe4FRHtYj2+urg6hMcrplcFn5r
hJd5VuV7UNd7kVmZH9Ul0EJIEtu6HoyPyElL6MNdcuxMfdyS6Rzu1TzOb1CyL+rGkVLg4TOql0BD
+MTyP6ePETlpFCtmHtD+qQ4U2ONdNYz1vcO+93JBEHXJyxqHOKS/hA6V3l6kvSzu9FKvtjlqBMcd
8Z7ujElYwJKEpp2W2Uouo0hfNvgbgRiDMkRxk1QEEtCDsdmjaAMk80S+ody3DuhfzNBLF12899NU
XYWmKXbz1GtHE4n4Nq/M5Lm3reSprkhjKqLKOOU4kncTQQJXeJO0ozoa5a7py+i6I+3yPl00Ejnz
VuxzqafCDcfQdQrDvlLrSiV1XTEvaTRm+wQh4i4lSzF3c8o/dCCxcS2q8ajGo87tSDtakruAeX/3
ikhfnt2ZFkygVqH1WmvjN6MmcCqaeW/n2LpJTwx1CjAydmarUB81PXufRw0ishTp6rNlF/floGF5
JyFgu8iFfCpjE7T0BDn7wIZAjl1cI/JVPLCp8kbJrF/bsElvrCiD4w8qy3knmCHeFgM/FC2JeLAT
OaePCRBDphw6phEXcSRojAxOYfq4d/M7S2u7N6ZyQ+N2mXLPS24fqaN5KMd6i+kF65xp5YWbUNmc
UFCLWyMUO3Meu4MZLsVezyieW6DUbs9i+dyVTrK3jDzczIlWM4+AWklaanpbtaDPlqkuPY2Czlvi
OVuNa9kTLujpwUIXdarUnLi1rkKy0MSZ6jPsrm5gVW9GYdbHusG+5DnOxujSfBu2o3xJy15sa3Ei
goEKfNVtZ6amnFI50nYFrIgWdBnT50Iemnetm/kkUBhGebK2pTJOwSCUnirb0uynzoJJ4FYyWdPs
/+cSa94cXS9tmW2lqVuAxM6G5TXDZAKTRkXrRuEc9MXStpTXPb1gxxkeomWG7isI2oJjGNUsc+iV
XKdq5GNU1dXlXIRyoCjSU6pmKI2jaNGCRDgQFk1ADw7Vuyek5Av4S3kvEIIHgFxqV02z8k0wKDuG
ZeycjNw2921rTLm7JiGfkk7KfAtGNRa59tUkR3Gbwia6kVszB6uVa/LVYJeyZ4f5guHYFmaAEZG8
N94aV3RY4y8gXpOLfBlorXbmjjfiQohsO1zRloWkjsLkok3Nwutmyblgm9TcdGlYX6bYoB+lMBFX
bZZXQam00YaRYeQvakziTltrXxB2qjuz41s2oU2/aErVb4sV9cRzOtWrrtXry6Vf9CfEKskDJvZB
uOA+AQ6lTrTt4XdglY9GT1LC+EYhuNodHd1wh6ie7mSK3zUNYfHnuauCdlJtkkkcI0WbV8bXEMZG
bjRl9BwJTwlXllb5HGn9tkimbkU4VA+CIMFEqdIAt/1yQ9qKHjCfg1s7k+SR4tEsdJdojY1Zl8OV
MkTqwUGG+TLWauaP8JeAXvC6TXjEjy1Chp2lYEwDz9c4z5lpJn5ejPKTCAEWszKB5OpUKhTTuGGc
Jb1XEKQOVWdLGzAn7TVkO7E36NduQNy2JzGP9gOWonCjyLV8Fw+JzOGsUPLmWTI3GsbVq2au34p2
md/lpWf5R0y4AAiZdHpE2qjQtaB4UVvpSDyXiiiuaGiUuXhnwQiswCGZBh2t9hMGtJUBmKbRfW+w
ESEksCaqu9Cc7lRHtdiVNLvY9dIuRbDRNohurNCuPxzG0PtBxKqrT6N0kah5MNtFfjMMBRWM0T8b
jQFfmJg2xLkQe9+yznwGyUNwRf8Bb+DZJmS3UBbwnsuIKler831TWHMA9uFeraPqUMWWRecuU8n1
G4t3SpfpC97OZ3soTIlbPQGslR1IS0rk/lDVbT10W2FO9WJestUqIrpBKqiAIIFdowerQP9iUg3L
78ept2/qrp6BQZGf0SezZu/EQJP9Gd6oCr8DirZHSsC2n9n1bHNGN5cJWKHyuWIBZe+1wl6mMNvU
gF3yA3nOjb9qxH02edmRUPLi0DeJ9WzMRv2C2C5Kb0I0pUcrNpTmngzXOCS9ORPwRhm7EGXnRp2R
frXjqZUeDDzdBhjnISzWIW5GoIOVaH4hyfMWf26xGcz2C3ja0W2mSPjyzJXsIv3LJKnjzkwq+np5
11/xN6eNIyy2k2QVJo1+0SPmAKwslYabRbxlJAtUOHuRh2KJRRCjyDrwBpHuYimJLmAPKx74r/lq
gKJ71XA1D0tHYzBOxledyujQOKaE21jqt0oxzS5eUrZb2kKYCt2f5pgkexQ8uHVpkZdhBygF7Brs
Shz+ANchCemnfCGUPa2laE+eT7cnkS48NLmaHDo5ujAVQTfcUqoLwMidP0dW/dJrSANAS8zbpB6Y
f9ClDKRIDteedBmMoV6haoth53TwAjxwX/aulytSQ4Sabw0SUz50gl9nDwFFMpHXhNXsK2Eqpv2l
lXtkU++9btWZ8RDW+qq4xciU5OJ7mf/fIu43RRwwTRoB/76Ig9VSfHvvkve++7GO+/5jf9ZxwFrx
aSEOBFeC0AZ/7I+CI4uHV4aHaDN6/BHxiuAIwRM1GmqFP4u1fwqO5D8o4WhuoVQCz/8f5tehpP25
jkNbwhOChPq7uEk+tx9+8FQZ6kypCUlkVxYRmW5E1QUxBnrP6Lqn2czebITgblUS9FP0dGXBCrfu
RGrXwSYc25M7+94ebHIuBeiXqRcXg623mJRMtqWMSoQssfim5FnMvT6xqhbLRtfI62C1JOuXSdGm
IvLZc0zyotCdnirAWz6hMgA7yPUKlNqaXMI5WmYf8uCliPo9mfeLD8bxaRAOL4CkdOuqxNBqpG+m
VMm+yPnrmcJ6WA5Ws6+G5kkhXxiH4aC5xIFJQR5aj5h3blNNeRsaDm8a1ZMoE6YaHcPo0ko8XK4n
BVARlna+j1lNXSA39ZMJXBAUE/h35plQrSImjVNeyP4gWfumsfdRgRc9bDk15IjSbMkx8KTZBz65
yTVNTiXEgtaXa36pGDgFOnh0vgKnQbb3edK2ftjwtwaZz4DJhb1eqLYuycXljlxbBv6CBdQkPMcb
Mv002jTc159kLmczfO2BjKvrRnrmFFRC6wjNUpZTVIqTM4shEC2HFHicj4Ze8/FHjeljzQfSKjPz
kS0+ZO06b7PW7WFZfMwFqTG1tk6wwpktRDaTRIjs8T0UksJ5cO5pV3eBhjDEa0H4kZYMUkvvmFVh
UKBsTZ32ntjWjJwCqiEMlcumWmRCz2zOntZy0NGw9rYi3Z9vkqRm/jTrdetXFveBMmuEohG51MjO
/Ugl7KkZf+SycRoSPlSUkuVKpeBsFDgYfhnl08FyOjUYqvUuIivOQ21H7JdCLFnZqoE1MKM3Q3Pi
NHFj9SKHIWkYV9zPHzAk2H2ofHQxJm804rj2C/+UEgrPvkkq/LGzgVKCD/HynLPUKhRFqlUtl3Ld
Ol7TNk/n651HNipntsVeN/J9QVs5KzCCS1+zsehNWxzQMXzwkHNXs5bj4eHutC1ulXJ9FphGzQ8i
5h8hhLwxCeD6Tw6bqQoiXc/pQpJ8Py9c+bHmOSH9JTyMqLMvY0oS2Jntk0W3GcYdV9juuZlsnsbz
ySgqHopR4q9WWf6WkzIRkBFbH+BrGoEectOKrA0PSFmU27xNKw+tK31tIjo8bW0bAvVimApMxs+b
NelNHvgMUdwe7VaatrRYwFDVhEjV3aIGmcVDSal4kYzM5WhJcJfBOsfGVGSXtsqDqsksBPbAm5w9
iQhknhMyE5LTEBtX58eLsMJlJyu9Gky6gKJUglcvCZ52mQK3vg6Z40BcZbGd2MOs8B8ewwyl+vna
IlRfORjFhYkagSWEW6CoiInTRs7N+S5frGzZwIJxtpQNGXF0wtlgkxM+4K3KO98A6x3OI35K9KXY
ajPLmDPwfOuLs+zOl7nrxxXNxm1Eb6kLhlQJX2HbSjtjDdMCO8E2sVekXcgQ0EMb/8bGjUugZB/U
v8gwYLUHMmBmUo86x1MLJTzITV9cWIk8XRmTsWUI/waObMZlMxYXYcZIjQ0SYuNFlnaRwXNaLoZy
MZMzubFMbrIi14oLqXU4OhA61t6cRiSLg7JQEE/6Fu5By45q4pcpBDjqrWaiAJI1xvFG69Zq2+xH
c5XlFej+piSXiewwtECC8+1ZkcLiNnLpzsCmsFdPMZYNyCbFvK06FhP4NoNH5Aeu6IGPAEuUpwgg
1i5Hnb/LLUYh57VJdSY1OD+0Q2IS+BVJ9/zu+MZouCUaQz+p85qDEkrkxFOf89pB+wT0s9oQi8T1
K4Xs40spLhguM1VE0UWZxamZeQLO59okI8nPcn5lr3Bd9cLMAn3qWl/Cz+7C5AVkJKTwRmU778OK
EFs7rD9qi3+d9ylITKPCLMV6oksi2ShN845dz8A1oUReWVuPeamXQSbFN9LYX1mrq00je+QwJxOT
IEmQcE/2wywHuJPJKygmCez+IpaXzBD54JrsCEy0o+uwc1ma9E1Ny8mnsGNGgpbo3ogy4eO3JvV7
jtr+AMaIS6jJYRS6YaTofZDKNfOlMulu4kiH5QAsVdCKg/uzToizTg4IR2duTLnMDNmsa+lQhf2r
1JXlV1Jw3vVEZiIfaVP2YdeaBIIdbs3S4oScxl1XNOXGyTM4eUCAa41kOga2eYrYkHxYRHlAQMJL
KFeLtBEaNJsrZku2tS/AgOc7+GWd9AQ+cvBiQm3ERRg7GoybRiimV89ZnVwZA3jeAMFOKN0WPdsH
GH73P2zF/uxY/9ih/tvIBr02zm1kpkzpaOOs/esf9jXCkdRFL5t+ZyUzVcgSf0CdtVmC7HuIkQg/
O546nQGZ/+vj/m1euh6XRGKZcnrFT3wSfjozg3Gnq/qdMp4XO55BLcm+FiMqRmDrH78+2t+GkevR
MDIwC1Dg0X8eli5jJOnJUvQ7MXODrDsBJ6MRGtF4+/69/lsE/KYIgDX5y0mO/00QYd18+7EC+P4z
f1UARHbpDkJ7UKqUAedt/l+WA4PiwGIv/905oHJ1/xrkOH9w61IdQEmnRCAw9F+DHNLBIMcw5zFR
sQCT0f6TQQ7snE8FwIp1YDCEfRHmPXOmTzdslrInUhZibWdzjp+6lMhb36w0pHkT6SHeZDV5t6nq
+UaUWAU8QfYuEWUOTFYZJ9iQFOw5tUV5CpM+x2+MQs7DCjd+mzrCTXm7p/TxGEyICLUK7CEUfOJF
lxCaaT1WsQKVFs54OUK155izy0lMdiiAjbu044U30cm8EqlBGW/37BstKMr6StxoDqYiZ2wJeLlL
loB3F6ODoOHSHCc4kEAxSU+UJiPdjnw4FT+jWe2tJQn30IW7W2L49AOjoJfUqqWnROS8f+rCdPWa
hEG6DlFQrQVKZbfV9YIEzs+n9jTY0VdCEvmSoDxdYJQnnvVs4zhZ7M+GJrkpu/8t4MWPiqnC6MoO
UtkCL39gVMmyUWuEfKiOutt4UE8mMGU3sbpLkvsgv6psMhT7Phz6SwXcpRtjrhxrggYnXgI0aIuB
Rui4/gExfs4vdLt6giQE1VTpJjJ1ohc22Pu170dmpHbKZgSRBns/qyzvQGUvz0iPZb/Cd+7jx+83
SEcGInPpwVrO/aSFQWilppuF5voRQG8b/GqnnrQt+EP5WsskadMNGWEyrSMeS4q5R2Ui1/e886+j
UNvADZkYhGCpj+X8o12qGxlxAtBt6dABuXotoRjfo/gd8OiGquZplQhGtoE3aD13ob2gfjK6+nqG
xPaEVvDebJNyW05kmintTG8lJJN3wcmFacC0g0bYD2KpJOSE2viA5CJCosyQkS3KGl9G6uK7JGN4
86xa1k4dUVtXeVLHCl3QeKI4ieslwAlwp0nKFMC8aGJfLbXbVnTOprUR5uHQBzbHk+OmEMEJ+SRM
FfJu7WxxDdBGjCpFYYMwozVTDNvt7MEsr1Rl6o9wMzoIrY1kPKBSSo56bsovOl/cbwld88imVhMf
TW5ZbhS7CRvGj7N8BDBsdPuSPriL1KqbP5D6LtLWRtwYfsyONV4KtcGiu2Z1swNMcErywqdZnirf
PQX/Xeh/s9AjY2fp+/fdnr9saf8oP/7hlYRyviWvPy7633/+r0Xf/IPXMeZEsFvnrg9L+1+LvvUH
9jM0XIBe/nSM/XPVt/9g3O+sI3pCH5F6sLn402em2X+seigSYuzV8KHynz6N6381vv+brI2yHCcb
JHcVGRkwlE+L/qwUGVbhSd4BQPfy6IOgvetpDvepbfukue/yRD6QWYXbon9SCBtNtfY3+6S1lfaT
sm79COzOCGTkO6uOsv73HzZoJUaNyrYjeVc2s3wV6k+zU120QxYUOSlkKgiDru59p4oK0ELhZVVF
6RbTVxGM6rNOb2GJKeik6BKdOkJee9M5kLAt5aqOTWBExuCynfalIUINXb3rzJ7AR7t9Aa8ge0np
Baz/d9Z1wvfmh3YBIpmTjCcFs+Hs9LKjUo8y84ISt5jdBc9D70pNq2loO3tv1orH2QYxzz2xmxir
5BpzA1U7IoiyEB8sJ70DT2ITX53Y0iUPNJt38g2DNrug+3xi5emDqYhcVWJkYTrPiiYFbWS9Mpyj
O5UqrmNqHhs/rASOK8dx0JfCH6bcQ41+O0nhfVqPDTK4PMAEggpblbeJ6G+i1jrSIntbcEl0aebV
5ii20CxttGnExWlF8Z5PurzNSKxwZ3l8L/TIj8y+vSja0aBZV3mV2XKwZZNk2nWUI+U6PzL/XVx+
s7gA+ls5bf9+ddl+K5vo5wXlz5/5SxAk/7Hu0YAjAdnBoLcyjf5cUWzjD0QP8OKhYWA3+zkv9l8r
iEw2GLY3XFEENKyCnv9gAWHt+fz4rjtZfplsKsR8GuZamfzw+DpqWdhhaYsdxL/nMYsnBNhZGVCN
PcEcvGsY1BRyXz/ZufI0j0gze2veUJ0eutmyg0Wq1b2GwGXfCvKfCcMy9g72qC1rQeVbUs3wdnCa
jzkcTL+MLdocditfSJGoXtjPyrcSPJItBJ/e14CRe5WdJBuoxqufw7plV2rfjEvCVqfLjzDDRn4b
8GQN9GzQSipTzVFvDnLXePWQX6NUhwzU6Z2bimnftNZyMtrQQLY8Wp4yj/09qszMi+Yp3McwwVxd
Uk7johnbtou+mHpORPzIk2blIr7s5EQ5phqfSSbL8IbWdRMYyB5u4EyA2RGPPZOnXpsWyK1wGnJr
eC17yCyDNox+wzjoLWFzesxGfWE7u0BgJyRya6AdCED1WtuxmFtv1AUaU037Cp9c2+i9GvpJZupr
4/ZVHWbmz91wSJ0s37DrGf10IT526YjWQOIL0N4qbvO63XRnTIF0Ha7Znr1UT7tKc0Z3skrl1qlU
8dQNRvWFXeQmd0Ziz7v8NkMDClLAbno3RYae4ecVl02lRWOgEujq1UWdPfVLmZwyLaY32wIc0zRA
rW4VDc0dnYbwjlIWoWs2L5Yr5cbZ7lDTI6iSq6YU4xO0j/YrplHncco1uMFoxUY6NBZeq8Eh2nSk
51sjNz9Zq1W1EBoKTKEOxq7T7OrZSlIYx6k1iMciK+hzCzIiwXkoV3qBgd+Fr48/LJKr5sKqVduH
JKJw8hyVcMSz+6ZVK1wJ7WqjW0pCIGtpYT9cg46sEZRkKJKVkgBd3giYzagdN+popS+WOkgwdlb3
ETqy8DFVRXlnazhuphyrKdoo5Uozp/Ko4we4QCWVvlTAURnoKRbxj0mGbjvHhRTQiZtu0LHT6e0y
Xn09zKygTUApLiM+Wa0b8W0ZhGn4TW3rr+xuxeOczPJb01vaXtK0PvUi/PW7qIFG1sTDBDweueow
zVjJeCcr90NpYJTq+JWWyrTYhz0936gRt6bR0+XfGfi3Ureeo/kWcR6fMYelfwtyukRtapiZp5FT
GSCA4xdSfMR1cI7AnAfk+VOXV88xz982AfGGTISBph9CASXhNSbPEwk0gnmmH1+TGtGy0mvVN2Nq
ppuwB01z/mRpmFb2ZiCFCMYx9tBTtMQo+JjmAtAOY/ukT9yD+hp3KfJYPxRG0d+3qT56pTlj/kzW
L478Hgtzb3QP1pTzF0WYqntj+A6TLOdAdlo8MaOevpzvNApMjrZEDh43ZUa+n6zRn4gzyuuxWhlH
cZSSxbzU4lHH8vZlLCR02F2uWyckA/q+zHC8KRNqHoS2YJSinhyYauCi9mSKHui4c9VUOqcbMebd
17NtoJBL85pk8PmI/Fa9DeXUvh1r0LUxdyS6BccIXxx1FfcbBHhScxLqLA2YxBprBlQmoli6O4vc
FzMt79A9ONuS8iU4X618JPgTBCgmwjYLC2JousH2SrZ3tIp140KpWz1kvkA175sRv75f0csWOX/0
I/kjse1nu9FnT63LxGvT5aot4quBLsD/Ze88luNGuq37ROiAyYSZlmUVTZFFI1IThAwJ7zLhn/4u
qD+jpvSLcf/xHXRHd0gkqmASJ8/Ze+3O0A84WqtVL6vPZeITG+tO68C/ttvuZA7RbUxyDpkK8QWR
AG9yCC4BemI1NOgY2N551M7O6eM9ts2nSGl3I83Rv3JdfmEdSkoaA5vbBG3GLqtzy3sM25BTMbBP
LPcs6vRRg1q9cXvW8AzP2sb1amdteaVYJ8V0A1BpM4zkdITV0Sm98NZqjfFkjXa686toYpbhuzHx
2hlDkaAX24k5CCx9JHF9T8+/xZYY45G1vpcRVq3Gfm1KMMYN+amX6bzQz+0CxIwtvymrvSh9eQcU
D6dV3zkn9B/hixHZz1jnvoEmRetU6mIHb6dFSFf2W6NwYPNo8FBY3eyeSsvFg+4IAQs6nb8XvVzb
cwz7CYnBrm4xCqZdfQy8bO8QMUVwwcwFTlxrNzZ4MNJhyvAIWI/uZNqMl5pDNk7FgYx152JgEd6Y
fldTY2aYQwO0JtGMRqSqXhqzE6sRfuPVlJneUXHj79PJNdmRhi+mhXuLwcmqsyYkqPW5TnzvNbFp
yQgMVJ8910DjmWUPraXTL+h6iIpIe71CNuevkSPoVaiD9igQWQLPn2fWA6fPLyKkixZBVaZYY1Rm
c37fFPp7PLXh1iSM64aA7qHeOlGfkKHb2igSocx327m3y6vKcm9y1vw7bisUgW5o3ULIEmwCwO2u
CyIDL7IyqzdCo7XVll2/anhWuJvtw1SQOerU9ZeOztWm8QkZSa3+2YS1vjYr3vaB3cg9jflvhJ++
NLGzN6cmfMSnPK2I8OyxIQ4ZQFppXCuBwmIqiTbiMaQjUEbPQPo1ib/OpgUtc8UgNtpSJPjf0Wz3
Z08m1mPGlp4aghbfWgt3Og5gWpGC2aFPGEufPqaL5VpoUbxqmi+vLQ1yYrULb5kqh5uqN/od7/Rh
l2l+NiqcLX1188YL0+oO6fdIJ76hsnIMuRpq5d/UfT18LokI+TzA+7hxEY2uJRXWSrnJvMl5iljJ
26Tz1nEpG0wyhR+sMPJHV/2IivKo7dAaMVHPjO6Dptv5UVOYPBLRU+uOxsm1lL/OHHtsuIiI80IV
GdsezOWVJ5XgjikZQlSNRLsi5oHX4NhVNxW8kyP5h7SXGlkwF2/Cp6BJ2vNA5lK6nUEGE2kVlMZN
G/nyQKWQ7S2zarbJmIcoIWUltrEa30oGjycLEOnjoJLhAplV88nFT4lTjAyqaF7y2b2B4Y4g7dX0
ZvI9qMKKvjeOZsUCVlt2c1GFAH5q1abrNJzCXUW/jY+VN3ss9l89zS5Jq3A4Za5hXquwVIw2KrVv
bBqe3ZCFa2qG67FKd8Iw9tiwUD7680uqVIUzCSY/g81G0Y7LrFUCMXJXCBPfncrEnoSoa+KlmUKA
TFjZHd0ymev+ds6o8bKeBKzK7f3TNDT5fZPq4YIkMuOFgeANcgf9irmLAsSd2l1AIsauy8MaoBZS
eqWSZNOpmUccIuIK/OaZN2h1wrzfrWoMMSttDvLJqcf9OIzRRjvz/YTF5WZMbKb3vp/up9Lao1lG
dWqpLTjl6BWg3N5peeX1BAtsezJ4tyNROsektzTWex0emDpfJVFzFqGUG4R16YHAmvEyTHFbt5uU
5BCL+Jr5HGSsrtal1zHf7LdpvTCj91lBxsAdhOCGVlyHo2XFF15SzoMfkedRtMSfZ39noXskjI2H
kfp3vpKUKtk6/RGePmly1Mcfkery73x13tu4xAqUmPYKPT6BCTGS1F6s3B/x7LwNP40Ethsmye3F
jwx30Q33gBvmrbUkvEeprOhlS3Hdyvm5mZ1kO9fuOQnI7kjnlo5tQFp8jlbzRHyD/KqXLPl0SZW3
tNVeD0vSfELkvIomeztIu7/2e/Loaf6LI1rDgdWPuPpgya0foMqfI0qVLZBPZzMRbw9cbIkX6dIv
QxtN68RQAm0GyrLCSNxVlBJTkTUa32ufjOuw9gnzC5GQjy1iV8yCDwQ6jCvcFZezQ6GN8+y7Z9Mq
Fk2BfN+CRliJbzEz/g1u5eA4RbNbblNrKfqjSbVfTTG03wGFp1fDUGrqeA2F0E3kAfXGvdl3gYnA
pp+NhTiRHeY5ZKQ1z2K6EolCAU0q9Kdcmfm1jotvbECJZKgwgtb0HNCZICDGvlfG35qi4K1vNMV3
r3eXNQssxA5mY79TxKe8UL64WxiP47kNUfNSA50dopxPSAAivbJo4B6ZsqDOnmaeNKhuTy4KzUu8
EuXVnPc+0VhTm5+ysvHkGhd6/LVstBmtwjTBKm/FvApMjLYIMxK/og7IA/87zScWjj6S1jnpIh9g
nFe/zE5BAyWuENX2oSNwqEMWLdedOZQPJUX/Vlqzj64ZN7lmYdz61nxIJnQYNSBCXtBzdpPQBnqx
QJ0j1PEYfUg8WEhhUjTYmKS5hSKKkrTywdSWSdA+MONRUbhlEFDODg1l3oPztCYaZQZhi9QdAF+j
+zd868WF57TJhWog9YxG+ZqN6Lz1FHpsH/VVpjoMzJHyz25h9rdR3NZndMnzJmOSgAxJGIiDK5rn
RNdt0sAPj3ywRzZ+4cYL4mqH8cU/5K4Rqf8TEL6WbdJOH3V9LMKr/9T12eWVSr7/o428uKr4mf92
ffhfU1JDuHRZMAH+t+vj/UVrGdsl4Q6gwn54vf49PbT+YiNHJ9nhl5kAY2k9/auPbIu/JErExV3L
3Bj8kvxftYHeN4Gg3whAwsDU6EiaP9rMPzWBomE0Z7+uugvb7lCf4iPALyVsqBuicwLUJ1KVVKmg
MTZB/CFHamkx/eTNlotoEUUl52dB0tvvvZ9Nw4u/n8d2P3R2v/Wmwt1aCfZ8jDrFxU+X5Tdqgt8e
iigNJpti4bS/a1YrJ+0tC3LqnilWss9ta0C9hmmAQJTmg8b47w7FqQx+dPLQf77ze87WmNX0pRGG
j2OCMH5uNjj9s3U7et0H0O53PbwfJxACIuWtw03xi3137FtabpITGMC7WPWTfYf5y30b6blFRG6u
vYqhZhOG2bo2qSb/fEq5B3+5eqC4mHJwF+N9fPc9aRyQplm37d6ohIutbSTyyBLN1Z+P8uvZlMSt
2EumtQuo7717Vke+o/sm7NChCyChwl6QyXJsvKUiKbBd//lw7+z5nFGJ9gXxBxN7bpP39nzZ9LYT
W223R+VEPmemXj3HfvNBTzOuKy5JRq3/Xlv/4cz8Wefy62mUtg24DbmwJaxfxvdhjDTKX3bIjA4l
Q/mAnBszqLZ//l7Lxfjno8ZRmNLA36XTDDaTP//pQUeDzsSoybq9Q+tp5RjGFRKTE4hY5K9mIT/4
Tr87iz8f7d2t4QozasiA7PZ+T+mE8X0V9UW7qtOsRiIZoCXKsq9//oI2C+kv39D3GK45qDG4IVmD
f/6GU5y5/jDw2FmxK074APOniOzRg1vNSPKrCK1Bc/b6yV83Oe0rtzX9Yy2di45G254iqd92o43B
YfDqb+NI7uDkCtAkIPfvZzWxUYkjYEXN/MHCZP3m+i9kRRTmtPXhjy9//tOV8TWyy6rlMUqGTrCf
JHB1abtJGg6Gg8JAWw3d8WrYOJy9rY3b5rM5eyOyOL++8XA6EZkbBSe4Af+a9fw/70z524/G+rw8
4ZJ/3n20NMjdbJZ5S6UaU+0Sd5WoeFw3vttudRPpxzFxiPwc3CDfEPJAU7IEfKDJmM/QW6AU6M1y
lQm9NCNLc+VYdbgJybRakTI2MWuzFZTW2TjMaOw2WGmwt3pLRiqqzacOONQTPa+Q2OakWStheDs2
ScDOHeUz4RqPbabI0DRyRmWhDDDKyksgRY8d8LWbTEw4+gm12SlUKghC21MVePMFTAP69gIV4xjm
4ZUZT+YnQwGaSEtcxqGc3rLJObd+C3ELhyNYhLg98ZvL3Z/v1l8fEF9KCgOeehG4nvfuZh01yk/J
TG+f6PjGyKDbgwg9WMn40M1hve26wvpfP5IckSgLjC7L+Pk9OjFQY+8Hc9buVRgeLC22uRV9C0px
pRx6b1ngPv/5G/66bi90dAZVgRUElD7vBtSgCXpSgbqW5lQOkR4Q2SGqBoeoIShRfz7Ur7cpNE/b
tRev/TKTf3ebRh0TDoDFvAV9MHaV0ViHaui8D07gb48iQFWg2VrCR95dMph7RgEBldedq0y1arzA
uOiayL/985d5R4LmrrD5NpjoYWJ4Fv6Sd8fJEgMYCljs/Tha1QaPY7pzx4JGqSbqVhAOTUnBjY90
MToq/5Oyo30lsuSjZcn5ZTkFNUDEJqkIEouteHf9mqYSc9J7ei9wUCNUD/JdOKTtjr1m4q8dMYsD
Hqxgq8zqNa8G75y16bAnKqC/LubZOcoMPtefT43928/keRiDfSegZn33Wolo3Bhh7Oh9GXXlASD+
NjC7gT5t29yE+IEhLnb1Sy55lPPGmE4dYLA1DHJ7E/hlhSI6f82tsb/J/HEzz8NnTJH2mm5WfT+V
wMPqNpEXhAAMx3LKb/BYf1Rc/P4LBFBAwEMJnv/lHfbTWh9ahMlO/sBJjadzxG51R5pi9Biziq3r
xks3obbMdeG5LW8sVRwJlfniJ96DVm5w6OowXI9Av7exWQV3FbG2xN/Mr7MMy6ND72Y31BEgtCw1
eFdA7FNJU39QHlnLZf9nHcFt8dM3eHd3Dm3OB64mJH9GGkE2C8pjK0ew8QZZ84like8QAaapeXAq
BGq6xsX+57vA+e1dgFKWMTFpDd77x92fWEsm2Wmgf2yQF3CV/EpZdesJXa6Ih/le5f34yQMq9o3Q
y7bricSubGRzDs35PtI729TMeVzhrYbEGpgf2B2ZvRxwj9wwXYs0sl7pq1kslR5W9WwriQveQJP8
VPupurB6ySBbkqtJH/ULNpd7d+JAETzBdT0EWn5wzn8t3XyX3SCaUZfB+C+kZ0k0ZBbiw9k3af6p
DPden+YbY8aYj3PA+aBO/M2y7VIDs/ME9kyt+G6fpPPMRTtu6T2ynbcg8eEMWqgQxTgHHxxp+U3v
7iSORARaIBDCQLH+57MANrWrPTq6+0lFD5nlRJ+IUWfKVkzsJuSUQWgwXcM/hq71EfboN29fCJM2
4YoOLyYK738euo1gn4SpqfdIGl7C1r8dveZsivAt99qvbHndD15Q79Vay5rumtLGDwCBCKnFu6cm
6A09Jgm3LNvw8tw51D1TSO+wpDXt9PMrPNeHKskZCUw1xY3AH9LrSAH6+Cjg8bc3k0Tfjp3Rg0v0
bllPOiQBcc/zO/hVuzFrD8lsHKKpSqpoDdz07c8P629emiBwENAhD5NAwd5dZDdIs6joRi7ypDAY
1Va4njs//mCP+NvzS6Co4E7i9P5Cv061FVWWqPWePbJa+/0YAzZJSc4IQZIM5AEyrxEd6NAGzWoI
KJNuQL4de+Nynt2P1shfN+W+a7ErZFMufhOuODC1ZgKY8WF6XBxx5EU7rebrqWdAG5Ftuq51Ue5j
r7VXVdaZHzxW7/FrP+41qiFONnU7oWzv7rU26lHnlqbaA5uJv9YkotOrVVF70okli9XgVszYq45f
ACcQu9qqdxswfGaK631VNIQK4zCbhus+djCr2G3bWWsZSf39z3fGbxYaDHKuyxoDjwth/T+fwdjw
icYjEHDvjqHadRDQtkI3ENNCmXxwSn5zKAy8xHxg3YYF+L73k6SWZkLsNft2Dos34Uze3VzGIF8N
1/z/+FrUoJIYgaWl9suqVuPQa2tfNHtUJOoOyJS7qyYvvExVSxfxP/Ky279Xyp/7Br9ZxDgSbRFK
xB8JO/88gfaMxb/qOFKC+J7JQFnfF1FjA2zU88pkWgIIIZ4+ePn+9lSyvxY4VixBjuk/D0oid9kG
sWTkBjljXUjGFUla2Btl2vqDQ+HQ55e9e0NQaZgLRhxAKCvWPw/mZ6LqQHxziwjS3Hcu1A21TmIx
zBsmkiVROkrbIGSzNl83qK+MHTvHbtzOo+cUwHgkD1fi0GM8hHrKn2wwR8TolJnfbeo8d0EYhE38
BTqFcZ0RGKBxeuaYv3S5YD9KvpKDi7hCUBv0Ev3b4JjOdAlVM9gnk/LmbSUUzNgoi60Ht7OZFuRi
JDQvtYrR3QJLiu3nYLCS4tVNaZZEq5odTHzJsNwJNyrJVPyo88qaDjkxV3IfJ1YhtoZZW8diHkdj
r7us1zeywF91LdpuCu9cWMTljv83hl0xKJ3hgBVBVm7AyYro2vfKBTUhic/adZJZZG/gKYDQalQX
liK2cDVFyoZ0HCdPhXYddASdqNIDXIcI/2pXIawiKX6KtkU9gaxOe7aTeKuDGm2c1kOQbcZeTiOj
7Sk0LwtDhyZ9h6K2N3Uhl+IK1Yn9BR47/RJiWUfmODi47muZGOBvWoDFt0Po9fcl+QAtWe5N4J3N
qvCjbTf1UUf2TzzuGn8MEvx+EYl4AtnDvNYahHeJzbva5uHS/jOBqEPK0tJ/TOOGcVJeVMuMHkYR
fJ8aUZ7f3dHn3XWL/i1clHC5wXC1Ld1hFRbpeGEswzMHiC845R2Dpt24aOpCxHW9iKNttujtbJEN
m2zR4EVdf3QWVZ4N7iZddHqyQ7HXLdq9AhGfcIxhi84Y992i8HMXrV8gEncvFv0fFTOxo4smUC/q
QK9F0Cc6tCwl0sG5QUPYL2pCBF7owuA+mu7WXfSGMijU1lo0iNmiRoSeYl36i0LRWbSK7BaYHKFU
Gxcdo0TQmCzKRjTh4SEMRLYe06yjqMBSkfOW2OhFFZkhj2wWnWQykzzFqOuU0V0aFy1lNo72Zjaz
ZjsSCL9KQZlDUobfNDjxBgeFfxv64lwY8bi1Bj/e4XqE2bPoN8MfSs5F0xku6k5Mq+ZVuSg+p7ZB
UodI881d9KBIGuuNv2hE8bQwnFx0ox5yjINjJvZBL6pSmhRHPBi7RNbWLpPTc7EoUMskvPCkuE+6
6VmOIQJyE5Wj6sLn4sesK0IJceg7D0zJMgoDEPCQLcMxvYzJECb5OJMZneXLEE0s47R4Gawx++xv
m2XYpjvE5QPzt3YZxOXLSG5iNqeXIR0hnwlsagZ3ZeH3b0IzzJv+Huxlf4/5un9N/ag0lyFgtQwE
sx+zQZub51OB/2vceD/miPYyUkyX4SJ2ouymWQaO6TJ69DPrYBJ8vDWWsaS7DCj5j2o78kBsQ5Ky
J33lT0M06JcpVp5uVpMdiiHbzNpWL4bl7Mw0ArRi2HzmvWfY1beRUIP6wsnA428KX3lQzytcDVeG
4eJ1zTxfobqcemkcac+aCH+qhrmk4kyB5CpzMkyL/iGmq39rE2r6EBZllhyG1EUMGyQNqW22jwKj
H+YVfK3xGCfa/OqaIfUk/d16681mflnzkv3WgjV2MfZG1TodZOJgCdPuveiz8C2guY8qr3QR4P7g
RsyTPz4yZyreVK3AIEyFtj6XONg2bNHkiRl+/ZIE5bDRsZ72LRXLgw//6qXX/J7JQFNbtXZz/IH4
T8ZSHGzh6E904RZvl45nLFAddwKe5+Y5jvzmW1OLbJeNRvOMmDS5SFXY5gdwgtkOSab+JKtmYn8I
AnHjhrJoNx00ohxVoyHXmYmDPnJdiRrFdg5dg1/Zo4W8ZVcaqF3Gvqm4KOqKv98mUf/UhEM0b32E
Rf4qiBZvaWUK/OwFo0FocHG+3IPGcISWF9+bRQx721OdvUOQVRtPOHP5il6dBfElcRF8VDfrn3p7
7IbrKAyjU+KDsGPoPV9XCEOuREw+Ru0QHCjMxL3vW1vOwLy95ujWcXxKB11/pnWH2AHFyQmsa+Nu
y6qYdzPJuLuhGkWx9whmPeV53XvrWsKg4yFqeKi4ujThm2NWBOJEmGX9VfWRuhOzsh50wvlOSObe
k4I47f2Yk4oaYro0uDXvaqnqr3LZYa5Ld657AgDTBJO4TC7kCNDLNbrx1lKiOdZgOq7mXtdf26lW
z4QX2pjHvOYbGQUoKglG47Q2ZREeI7oR+y5okRwPWp7E3BgDkLwgOo0JUXbUu0UxfZ9TwqFG3sCD
IxYZuRVOVxav5XpD3hsoPEAmC4Q9TktWqC7ER18htK2tSZ4SWYWPtRtHN67sqs9uBPMC4uIMMdqY
Q2tR7ejvssM7H7V+c5yUGW4io+svF6zQBfrC8dE3UtbFKEwunAXTUZtGdOqwwc0AVCQVeIn19ASb
LD8ocihDBFU0cRCEw4WIi5a/gBcfnWY0kPuYznXVrWaec9pYpf4EJG56871ef/ciIddhOOUHS7XL
Xd7FNTKi1Jb3CWG6T5hi0I4NFR8yl2Z29ltVf3EIG7w3AoSxq7oc4tPkFqW10qJUz3kzj7e+q7sn
sx6zc7Jcbhuq2pUEknBuRM+BMmPakdWDgpEiIz4JzVmDFjzdmpExvZnoyGHZCVli3/TDM8kESL/N
GKYDyrxzUs3ZmZJ9fCTTV3+fhx6v4axoiaO1jKc3r6bNh0A9Dkm3kJZWKyBcQ7lGxIgORKQz8QOJ
4YZnQRguge+dbqYDmjECm+OOOwmPgmLpBfnbb1iz4lOepZW1Lqy5ujWclCYuIHqutan9uD+4TuWX
ayCbbxUuV3R+JhHBTTE0b2BQrScR1cOmH7T1CgSm69Y8es0dq8X8VtlprdauXaJvUqnsXm2/mwkO
7lFdGnXNaXF5k+u9OWSWWuEoAxlKnN45aE1WM8/tX8fab+7asKTx39j1TdtP9csI8O7OQr13Cl2y
WtoAHTZmd+fAOhao7Y/8G2I82k8NJlDzThm+Zo2vsoX4OFWcPOwK1+yJw13dhYpFzLU9+qat0zEQ
dvzPM3kLN2FRR/s+z/sL2OxcGl6bVw5kEIJCvCi5dQUA/xp+zqOqe0J28OC3JJDual3X9Sbsa+er
DMhJEHWOg0OAQUX/gyO1d9y9xflaMdEUm4zAAhjYi6DbKlCKU4QMq1Kk4ZOdRwL8YHXfBuIa1Bxs
EdNM2MsotRm6IL1p6P+YXYwVoqgVh81cFMqFdRN7sNqRqDFeNxPjegQbdCIVNrx3QyJIAoK8Ihbd
Anl7ybCxsaR5kEl77Kcp35BK2F+b0aCuQJ+W8Efwh1HqUwIGjP9ooX4JZIwal3jUcwYa83tPeHST
mBZLms+/HN1sSyiRa+Rbl/gAxCfqbRM31lh9DYZlzlS1u5jO8qEJiTFaw9Kgwkur6ZM/DtHZLONh
55E+5lZ5swkGwGerBEiPP8xf6P8VL1mBY5d3DifJNkTEQs8OZ+1Nk4jXaZbpQ2aYRFiEhnnKCgFP
owM7HltdvaFCHW6BLpkIjlN93zWGy1IXROdOc5BOht5tZ2JNpjGNe8wLxZcgCdwnV7f5RZJ4T2Nq
FnvapTF1IKXcqljcsVUyxNeJT+OmsuxDiBf7a2yGw673DXPfQt/Y+AkyuKHnYdR13K5QhpJ5Mk3u
JcWF+JQKuS/lWO14nFiAyRqYV5GL1j3Ig+Ctzzr701gL6yYoghnVQiEeaqCN65EadidZuy6LUOdP
lvS8uwmN1E72emx2HnXhSrUq2mLFqF9nRk32uo4I82hSbgPIhsD7YaRA+61rSLyiSPV6hIKxZoCw
CmY0/p3nUtCLKP2Swk89RpgmW5Cm6UoKA4c20NyZUKA2MYodj+IugU1LoSYlBZnX3RRCho95Vq1B
siDzZQkEsuW3ydk3FXqtwvEv9YQ7OyTKPZZIxjNHyVNRy6pax0NgMbTI58M0VQRPSIPXDvltGQ8c
MVJ1NKanPHViuFjpnPPcqZJtaW6kPEbM0PrrIGzTZ5IusRVZNOBprVW8seaalkaXGGR1h05zNdHM
XqhEfQImVYHYDUDbntH3HVXqjRdhTzKUr7PrnKt8qUt8j1qg858Y8MCV0u0Vfd9p5er0whqN4Jmc
B6zaxhcCubp1AQRz3RB8jFGnjCEb9a31PE5CHSrb+2rN7muoquYzFWv+OddFxaIFZdDLpYF3AKF1
65GIMrlULPmkLIbeQTuvoxEPEeXQeNHbpFUdDacaxKb3TO1deJkFA6AUbnUyBpKrV+XkVSfaN7BZ
bD/FfNBB7CeTyZLp56JIyzu78Ys7eI1ZvkomFtA0RiSZaxJWSp3GENPNGTySwS9sUAEcpcKDMQks
+s+KiofrlrDJKcgF5C0BP/qQ1z5vlGCsX3hb0jubc/jLNP35oypM7AfqY3ampKyJY5SN+nuRVe13
3WmaCESJFW+ZWGKO9dyGn02dWl+zWPGmr8Q03upmDD+DZ2UTLsIEn0U9h/q7IWsCyOy5D/DNZ7K8
z5uRhUHHuFQI1GiJgxIIUuNNN8bcHrHdUeBUJbal2O0IWgoicoalJfmZoB5ztfHwk8mNKE1uo9KZ
2mxD9AGOvxSLIKZhVFreStgjB00TUerLZJYt+0az7C3U2fWAzYnild88G0BHDwIhLFk8IpiMvTEt
JUDLhDQEdVVApY9NsoRdBWN6nYcuV8mYedWtyX0heU31yJOjLllIZZEkDKvrOGrXOCRHDcIJPv99
MmVvRARZM56EhaRNlGmeNYM7ZT9R7Z0AOr7TuDpb0wvi1DuWKO8l+rFynyeEEy/KgoQNZjZmF7VF
FwiHh1xC0eSialVtdS8HFBVcQuat6yFs+H6ZJ+mHqJr8l0uNiqHfFxPCj2ugUf1b79IbXXW2rONr
17Dih2zqbVDdZfmpsALvLsPEASKt9s0HEFV6wlgsrPAkuiXsxu5NPiNVOZ86KUMunjuNpcH8ryLq
h2vCs0vvn/Rn+jKcxd5o+ftziZUuYfeSrPiwC6u8169JqlMiqTo0pRS+4Aj2ZpbY4zo3eX5WZD6B
2Sjp/x2RhRtosauWik7GeG8OpqtooihmKzC4GixZPOqCDTcvYd5fuDFMjEslkL8CK8s456e4d/AE
LiVkDjyamHO0gY9WSiRTk1fmkZm0uhgImb8DpjXiAcySp3mOh8fBBh70o9/5f87jjzSozDOY0vyn
NfxLcu4lUtbuWzb9zDKw/v6hf4tQrb/ooVqEbCD/AErzXwlq8BciAyQo9tJiZTGgn/tvCWrwl7W4
+k3wliQV0Ib9jwTVcf8SC+KA7jUzSXP5qf+FE/m9AAoJKNonRA+ExRA5br8fSUE3iJVPN/vYE2IR
4za1vLuBB3bnDNBYEoQWx54ERWMYD3UjxLBCeR1glOjbC+UVxLc1tIjNNkFl/9Np/E2HnQHdPzvQ
fDS+HAFFsKAwtTLF+2cHetTQdDNmewePRmJ1CoLMPPmzi+YgNUKZrawOk54lDLFNFNu2yAmgyvek
UI9BF373y9K60ygsGrWtJ6/wPgE8iW6muBnatYi19VLQiaKjAkiSjTeqet6H1DzmiawEiHwb4baG
f4F1Zd4IMyvbeGPRTMxowAovU48xTdOLigUb7nQg8+bsUyqRsORp4p+MrAyO2HwtxPxTuh0B4TU+
2+ZuGwy+c8ua1z0GFfXRoBqAZkFOMY6JMCUXYCpMvCFUtTRDVZ3Scq+wdPnZsnoyXIrzY4sjkBYJ
2yc6hVjg7mihIlKPhh3JpU+4aI29SmZ1JFXH2ndENHxLzFidAgYGGzfV4IqrY125+sErE3b8AZYV
T5N7FobU+qMBpQydVkO8V5C6Nw0TG2r1eGfQWKDD2VnV2RDBi+mk8BcTXVUbuMbxsx2Gtbcy0VVd
kyJj3M0d8YBrj2SB7ZD041Xkzfc02fKTmhB7MNAueZsOrhXt/MwQX5Um1JimPXRUdi30W2lLumfT
z+ozjCSHt4xf3Mp+9paZLUXLNegc7TymkYpXo2Ukp3lutmIK7R1ameFhMk1wOrFTHka3lvs8L8pd
7bVM1yzlkvXl0OadS8+6GB0EX94MydiZTbqvZs27Fezx2moi946z3lz6bqZ2KV7eY2Q5AUhw1z/G
lpkz9inN/LnGzfdQeVX61gwW7omsM+r7RifzjVPa45XTk2EfebG7E4gZt2RgJCsFnpvAol5t7aRq
3RXnXexoKoDrBlQcf8m47VeOrcZ1y50GgzsazqbXDzcBC/ulHHS3zUUS7EUD/LE1QBOSm+bwhVrn
HLcFAz1ztleRSmJuaSxx4W7oscGt50a4z5JfsjbG3FiFftDRTxysL3YEoL9Ip+l18WFeN9RRG38c
1YWoRY/7P03dF21PsyLoNLYOdu+maoOebALr33q0mvrKtqElSa39ld0UHsTTgHcUzqpg2sBcjcjh
JGLigdyNpc4Bd8s+UVmXASW5xGdp5ofemxFWFVYeX4EOKZnUDJw9pLPzWvQgBXUf7/LJlnTu/VB8
K8jicLGUD+oBmnh5tWxoOH1zky3AkHDnVEG4tv1kebroL4lVlIuw3y9xUvnGpsdz5/Hel3svq9wD
m+THIB7mrx6CeBCNWhwCbMGrxMWrvakto7phJRxesEb5ip0GrtFVEc2ltckSlQVrti/DtKq08j6X
jDG6jaT3AbEUnVl/4xS1OIzWjH+lQLJHelzfxsXVVC0z6GDq+0NFSUWtxyLCbDz08xP7FJfKN4ns
k87FcOcq7GPUIzFReFOp8xP7zHpPE5gJ2IDvzNgpbdFnqdXs3rgsB5dFHBBs0IV58cRwssGh47R0
tPExXofN0FwZ2P/0xnMak95lWj1AGzXyjdUlYmOSA3Hlco8iL7Om+NjPUl0DfopvE3vIHuvCKh+A
TQELp7LeFPWARKeuWHylzrJvadTCLE5EUmbY7JR7q5MpN55hHEA/G5smONvO4CdbzywiLgqNZrUT
ZvE/7J1Jd9vYubX/yzfHXQAO2sE3YU+KFClKli1NsGTJxkGPgx749fcBqyopO7mu1DwTJ2slNiQS
OHibvZ/tf6smpppjZvQvoSfTZTca3RXbtdoNOAQnzdGIwmwLudPNuNMXEGasO+kDV3B7yAhs3aZ4
QVapfADaY34uuiy6uuOQGbuaoKYL2oUSRxJld7ok/LV+LUY9J6UPh6C9reZ1FKmCyZtUvqJaQ6V2
apjAE/oAWQPOjfBoZJKxkWeyIUhfoA3mcjDZOuZPo3/1NcYKynXqV3RKXCL0dRJOOZs38SgoaRNz
WKveVmvOhmEfoyj6Qnlr8Ac3Hec8D3mCZ5YxBi3EghwEkv30zMxhnir3aITMeRbuaFIA6wiSD0Am
IbF1jWrvGs9xbl/bTvPkXaZXGpQewS/ZGe66ls57LPR+1XsW1E81iOfIaMp9XLruxUdpz1WzdxP8
LjeiDbJm0Moj7TZHjp0eScoL3oeaiQ79IkgzDd+tkQGl0xmVlaUV34924W6tQiv5C9NgnnMedAtZ
l9ffs6LTl6bZmitmiSYtMH8gstVe4z5RDxWTqjvLVlY6Ty3yF3bd3XtHRuRdgvZzVWXFsJ3rkq+p
lhTv3KU2PB98KRwdsCm8NQHT8lgXXUdAhAd6XnhqqDEcS3IhjXpyLVaa2mitYD74YjPOy8vVMLX6
sxM3Tb5Wjkq+Wg0S4/Xo52IgdC5koxjX2jiBjm8yUNvS7SG/EimzhRvcacsWA/ULw9HkmRKOr0u+
aVbcnTX2ENdRdx6TIbC3cZzh3xOsISfMzVKc6qjHyMA23zwHCRsRSqzidYSOv2loulZFo/N9wS5g
1MNMNH8VNmmhmh51HyaOgdmwbc0v0So7eao2jjXHGU9RPdKv4+/uGLPpoJ4Ij8Q9jM45eaMVeqk1
AzDAaIDfp20pD7EXaC6zKE+zFoINpSQgIMBjrBUqu/ZSb+6LOB4fUB1Ej0PaAbNl1Q2SqWLTsmnr
+hr683yCLK2TtAu5Ggh7Msl/QL668oe6noEqkWCylVkgUmYmAsh9972PB/XV8xVRONWk+QcUgv1c
YNpmBaSJHMLRmBoLyX817b2YAOQFCSXOscn0yVqUAJnMxaBNcEPcOO6OyphgyvacI/GyYhRhLylP
qs9m7I7aA0kembVteekDvC4mRp/cA+C3itQ5dHHFm8BiTqt2CWk8w2roAxnwamVwuihS4T2i9bVW
YGm1mvuL0ZlXJRy00hfl1iucND5VckwG3CFudh/n3vBcYfG+GqJ3XxUG3m3hsMIhQDjR3uk5tYNH
Yme+VXUFckoLMwaG0ph4ZSDvaQFllcbFjEJJjEQZ+WdgF+V3PyeTmR4y1PeoHFOd7OqOrAWBUGg1
tJjrmzvHG83C+W9b959ZC+nqaCf+77Zun6YRiYT1D23db3/pj7bOpQ9Dx4dCG8oMKYr8e78TpXyD
HDn0sbNUGmvRzXb4e2NHNAEDHZ+VEjBT/j0LYdHv3kIau9mMgETKpyEDJfq3EFO4en5un/Bt0SXq
OI5c1Gj+LGH6k9w5ciIrTo1aHgYFJYdHhxgQe769y9udPs43vUW+9WOZKBZQs/QLl37n0SWENW7a
XWVkaJ6JpHcO0+15Sm/PVjM/ZrQdPHGkqfH0JfODqG7PJEsJns8xSJGPdGbdHQG2eGqREnvGS+D2
ZAfzQ05nwfNez4/+dDsF8vlAmFJXVOtuNrMBGi/QENQBp4flaeqrPx8pN+BK4/kMniedE0eWaVOT
6MuOnvC03jKPvkmfVvuZc+otKs2sa6FScoy5txMNiD+nG1jK6JGo3vFhmA+/KjSz60wPytfuUGjM
+b0htBe5rYfewonLa2qXsHbCXq3ZXY27EMfNwSyr6M6Q3hYYQMW2r4iKjZ3D2DF5RfBhEt5rrAab
0TXvGfNz6lPRR6JKHw0TeZIvrdeQPROF3uivsC2LS2vG1b4reGlJw7yQkF6vWM27a23ExD6A/r8I
V0vpKfqrrfdknaQpS9hycOU7a5dya+E2XFYM3O6MLGPPQizOtauEy8cuo/DELNS672UO1rVpp/ao
92tlFsV9UFbZ97hz/E2Ha2dT29gLQjQOV7yv73aA+9wg3ZKln4RqWvMHs+fPPgSvBd1/vixT+9D1
BbNBhAGPcVWLqxj84U6Ubn9BlMDWOZFfY1x9b3bh9KspHO5S3R5XNkPxhYOMAr4GQWBdMWSPaZVk
yzxJ63tTJHLZ8IlAI08eqjRu7rUBcmDEE/sJ1zaEwpo45BFpyKpE9bU2bH5SUujDld4F4dPkuYw0
U08xJI7zghjrPI7hn5SlcScAnx9Gvf1I+f9z+lrpg9vlTHJ5M/pXF/HLg0ebtZiqIA7wg0/TvaWJ
ZhmXnbZN2DPBTWvzq05tw1qvbY5mYll3Y2ouykpYG4Pb/lTgO33pKjgma61p5MGKYacidkgVaJTO
Wqkk6bdtHIQbjRrOwet70KVz6rpaMdt2qAFVQfSZFw/ajkaXvPiaexA1D3qINgAK5kzNs6alG3gj
V6Sc+iZw76xuTlVQOVSTNr5IUZ01kFHGWPkrP7WuhtLTde6V7zXV354X8PM4S/IBG7xmbpVumGI2
I3xVk3CLnqHo/E2NH1oILqOgaGTrr3+2iJOnMveDXdl32qn3fH8dtGW4inXrhcOwPpuEJW60uipw
M4f2flS19WyxN0YQ5darLMCjoAmTx0o7uFjaFgzvX9g9Uhm7WbVN0YGwrThMTUQd0MgFUQg0PNF9
HtTRAjgfFEmLnmOICbXry2iTUGQsrSSumb6I9KH07HCPQB+FzpSIPdYoCoKBGi5vSJdjbVptp2Rw
TlbVsbcR/b4ayW1Y9UbdP/RW89waI6G7aiRAwTJkzgNW1FavwxLSrNRfKaMy48sY9CI7Mjm+z6hQ
C0UD6ziT/xSD/NngkE3QFUTBhaYhOsOteMtpovfUdQgnIuPNKTsba2ulN681sZRbtCblqipT8y5M
QXfiDuCW1kMaoMxKEe7I9DJy7C4kvOAFfng2WDTcr1NLRBcpeMESdkdzjMZhfPXHgU0j7FH1SPv5
mOsEWIZenp0L+nm0dX7alpfQDmAwlb3EZEBCKsWjTTtFO1Psy6Rj10+iKX7CMvevTex+Lwu9X4Ym
s6deeimbac8Ap4KKCVy6k2fFXFkhMYfq39oxeofI0TbGhNbHM5tsw7Bt4BHPkTAO7bNMx9qwdmOX
NwdCX0gi97CLvSca69mFpF2Cui970zknlYfKAqa/RzS5F0/Hwaqch4EX9qOoAh6RpOfW21dNZ3+p
jag6yCkb6wVuTPtrw90fLQ28YXJpaIFLP+KU7lUhQTRXAayMQ4Eh/qDGACQzkffhLlDNnujC8CzT
Nn1ELSLcRUUgzVbCgme2N/XyBVFxve5MK9sRLS/fPDzM/gJhF4aVcGysY8hMinWHVaLAmnp8r10J
ubQXXdctkBfC+eBo/04yt47z3TL7U9PV9WUcTLJ4CMwibZUQiBKaiw3bcPZ7tJ911ohvqtKjF97J
oOwY9J9A0GTnoLP97/ogW6R0aSCuGq3kZ41ssftMJ93EcNJvWSacDzv3beL2pFAt6+cOXAmqyL1d
dHvaK9LtPcMcV2NaednCD/gU8Q1J77ntRvuYOnX6ocV6DESlNREXExLdPxCS5TzzHvHX5TBB0hlH
U1tCaCoDrLmGDPcEzg3vSRT5FodRCKsI7vbs7gAkko1Su0SkH+FGFFn1gvAuuRdpGYbcxY3lLk0/
m2BYquTDalRyBQfySAwEsRXw+YN9YiQZ6CzJw1pClz1PiqSUZd3XkFhNdJhE0Zm+fipT2b/Y/dh/
IxRTvXoW2+Fci33E5qEf4lJVo3aojLi7oNVl5yPqipJdH/Fis+XFbYOOY9e6iJ52rtaXr3445N5y
nAISQ41GgIKMYjViTs3izwSbWdbCK0RzJT4IPKY2CAU3qkz3PHPsheiAy3E5Wkz1+Mn9tXAr/SXw
m8Ba55HOHNnoNHvbMsm7Bn6pb1nAucSdtBDhYRMCFxIS8K2NkI1cQ9M9jn2jDgYja/jypFqOHSEu
qckN56blNFvTrLXSQVMhrAKZLtGsLZDePxht3TBbsv0jEG4aeRf4ympw43Jfu1aVL7I0r16SKm5A
74ZtbSwxjBRfiCoq83XDfpGhWqymb3NLeAr0vlwJ0/lqhdL/5Mo8eyvCutgQ+9KlK474IFuMsLm1
JXJlTkQbNvc+woNw8ifLfe3sKoU+VWLFMEObseUoRvHV7St51wSGePYBJ0ULLxODtVAVZLS8IPaE
3Rb/NWGg7O3Yy49XLwlUtxxMabx1PijjMrfLVyDmzYPtQ8NaxoOpv7TM20iQ0vuWe0mv2wUISuPD
V6aK10HmhHOXFgdf0IvmnyCDOfVG5HK4a+uWaWasacgwqlrhBhTJPg6Tiz61hM3m7n04diBVM3jm
nrbuGeov87HxQRb7OkkqMxHYz1wQ5SBAz+yvNSKbQ3dL5BTtq1111lec0Ca+n6IM58xxF78es0y4
mJowRqYXkY44Iwzv68ac1j1Gg70ZExA8WXazmkqRMtzV26OhybXTVtk3GZstuvzWcRG6YxBfdKAG
SUVlohnabvDVsYpg0xVE/Cz4NokoKSurPUlzAMJOmYX0NLD1chFVIdrTMLHiD/gHXQ6cmT9KTaYc
LaI/FYj1P6fBkD5Fti63TE41+oOgPVbl4DPSxP5/l1QZo1CdGjHrw4OHQKxmI6HanRf5AKGxnSdf
ajzL1UIGPaMbGdkw7MrSdNYqmKa7RDPKQ8/a9shvmB5Nevb3YIqaTRY1DWJO1W1Cn5G+SkMSpZPp
czkOfbs0TKN6C4VyL4Kclm+GHlX7/y4//yMAD4tGusZfdMlFj2/mt457//H//5/x21/4vUP29f+Z
lUHGjFt2/7n29B2y2RkOIXljGgWC559rT0vM3bEB14vWeXaS4Wj7vTu24C87rm+DBcF1M29S/87a
E9nCj90xst6ZveOYwvJnxM/N5/qn7pjEzKbL3QiFm8qGOy2uEaMmJnhwYScfWd5NexBbvJeQzfCO
IjCW19XtxXV7hwVurV14rnmzcZx1F0s0wXMy0c/cqfklKJsoDgl/nt9SQd4KbYl8hFcm4RRrHiL3
eSST46EF/UsOOdFZSE1jL/3o5pdvp1rvWYLKoyi4vZ2b25s6n1/avIP2cn6Nd/MLPb69253be57g
KucDHmr6LacKCJHj3Mf+0CGhUtaVQoZqoe3K4HszlxCh1p2StKX8p7iOX6a51CAEovs8hKwgzLGW
32HhUo+gL0SaWw3uBbkRq5BhFPUlJiP3NLkVFB8fdfF3N9O0hyKHArBwuyy87zQT8MetFgqpMhg9
FMI6mjJOwFXEk8F7uG/l24TJdZc6Qb0GnilfSKuDGiq8zNvW8zxjQROfPo4GeunWbqlboIjsoj4N
t6hJvANo/m6rF0MpVlOWOY+ZJP56y4okdYlu5nyjazFb6uYkN8JVbhX+x4jYtWRaULn6khcWjZdf
NUszSNShDZJ5xWQgCqYrRimjBv+uAiB2m5jkwM9K7x6JJd4YlKXttXMztQtHWezQA9ZfpRZ4zdIn
O7RYWngaH1XaNwfD9aiP0PQ8FH4Kx1Qr8/RsuIGrI6KZ4jPbpQIRk+12X9KWHa/TWo3HUKFwORun
cZj1Oazf2VUGDdq8PiaAMK/OuZwP/IGwv4VwSrWy+gGxmh7VzYGcbEIuHDmEF68pv6O5H9ud3kwq
WmlQbr4j3kqZAfdTinOMNed7XgmHeDV2Ts9BO8T7TuRqPfljPIvine6tNHzv4vQVrzzesoTFi8ol
zUCJjVH4jIgHLNznqanD+FnpUHy7B+RJEeRDA7h4s3WNLrr2pKtdMtMfjfSDb9fsLXIOq4jPdrBy
qdVHHcJLARPacbPgPqyVv8qMwlwYVtO99Hbv7D1IOZ9Cj2uAwFxhVH606iFc97kw7GVjGF2+C3Jj
JrRSf9DpO6RHkm1LYZ5sEFllPN6YUMeiQqSY9KiSeAWROVSsa73Mlqoxgk0skzkkrjFhZ/oQ40KR
rdLEuGNTaJxQowOFKSxcyv6OgHH7OJVWsBz1io5Fz8cdwxY+9xYxZMY2ZwxWuVdxB1q50u81ZjwO
BqCW0JYq8DfkGzQHM6uydcRIC7uD3x9bxLSrXmXJVtm0cwusAOrOqVV7MOM2u5I3YbFTKxx768R5
c9X8+mGSPJgJW2dofZ8MrV04qZd8EHhirdCs4k5HqPSktWZ6n/aDu6xz3sDRYBuPCIw5tbyMIYNP
Lb/QHVpokvEkUNzQQ1mNQalrk4uw8mffqlhmIQ1faIXYxU14JZxewkg24mUAfHQZR3pnLwbonztW
jxkxfs78aRf9k04EDMOY0d+7sCwg5zjd1jNj8+qgFF9xPLF7sSqb5Hgrw9HgkxIZWnV7slF5rNUQ
D8cxY9QkUsv64makfEODShmESXlw28Z9cl27vSt7Jx04pGrOFOZfdDKRHWjkY7Mz5MkPp7POKpmW
ljxmFB7ptyQsvV0xWdau1XyIjYbmD+uwJvM7MCdQNrmeLTEyYBWOEnWftZC4CXCaSxvzTXd80PMh
yMWBZPUFC+5mndUzrlnwoTwgBkzWwcS4ZumEKZ+2KWIeVE/z/fcIWx+fuejonaMBa54Etn+MmA6c
Y3LqPjqdWFVitEmebkx9rXslTAfLbVnretkXZkHeRTYh3UTI1/8l9uyNabfavZ0M+dnoQOyMaag/
gZ1Jv9ej1by4Rmg9uoQxPZCZGbJoUfomLan7uqkh7RS9P4zpRGNx65kph66M2sfIEsXBk7V4EzW3
tBCqJz1b5SfPKOvdgAXgXNc2zjbWjjxV/fjINnAO79CMCNG83xx1P+iObLGDnS7teNnFdYJWxuPI
TMOz4aNljWC2XwDuuB7gVs+ldxbhTMswzQWbsemgpyWyzyTO7gHRBZ9kTu+9QLZbv46RiZJ20rro
aKJl2IHbVWzEjeFrBoVtOYlyehKdoBkIYhfpSho1bMRU/UmFvXkkfrs/0hAASk0dPeZ+U/JqO63x
aIaduZmKuCTTQDH/ghMrP5eqrOEkO8NF1sUcDjif9rzRhzeJRvlJSEQ+i9Yh+6jvRbLUTQQrMXcl
OtbmoWkBrOLpEUbTfNGVM09+R4fMSv3LSABDjmbIraLPWMdnsHhTOC1vokT34vNUkGyFOLTN1q3h
qBVZlwOkeH2YPrymc9ZBMuZLqLUcwRKqIGu1qg8WoRzbba9nT/0wYEdGB0SIA+thvsp0hTwyfRDl
2DBMdg9tqJUrhQrxv1uk/2yLxN4WiMz/XR/fsSJ++3GH9Ntf+aNCBidJlJGLyG1GUZkGVervOyT0
bnOItUm5a3mIBGd/9h87JDY9f9oZsUwy0MgJh+rOMv5OVWxYs4P8T6ZvqmJf6JhTgJ0IMAY/p9kp
cBxpHA7OXWaWnrEE4mFgvjOYqKhlW2tlwzaWlhQJHiL7Irgv8pFXcGXrGlPmqeGufEwLpWsZqxtH
VMNam4bKCnZewB29bEVHSKqriB67TyS0J3eTVcw5+/sGEa1E22K6VAfAyJ0m3DQ1UdTHzlL1exL2
D+B6XQZNpuai3nPcTUoSFAsLFa5KcxofNW8i7m0irR6EmU+YrVpwHsbTlu5wtsQORopXsEYgsXBJ
rqt3KYI8dUFJmDxWKvBf6nQScknPD3GhIkS6vMMpJ7GUjv4XDexVwSVGZ1oPiPWiLTN06GpizFn3
F5F3Toi/e1Gu2680v+hfo87ijWM37qZoR0JJK8mCOMa1xLtdQF9YNKgmtsmUpfu4TeWrU9vqi1kL
syAfI/LfC997T4fxHj8DRuMuIemFP4JT1zoCT1yk7/DtG+smFv5yEHrG/wdX5UMb429Z6uMIDqgH
CI+F2/UzQn8LjkQrgA3UG3a3y7Upu7QMhp4HmTFfqMZ+y4ZvfPAReR14MaIA4cAdkIhxYO9kGkcf
3A/2Q5x0nVgj9tLOMstZftlOtauLwTjSLOVPcnIpwbGyX3jFustuCCX1sNeYJ8vuzM9akdYwpZUp
zoUVzuFUlMsZPsd9FxnTXdrYjFailnhWwyThSZtPw14LBqSoYtqlVkzY1hio6VUbs3LjRam2VeRg
7C1pTu/IZdw9qs7ycdLH4B4sb3EsULBnW2sCRjW0kwODdDN0VmM6lJ6//yd7AauTJ802SwhWkc7o
Blp452PBO8Qlwrv8gAWmT+FXwSuI/Q3bvqunGV6vL7oetP60Jm7d0N//O3H4TyYOJnJezsD/+0S9
//a1equTH6YOv/+lP85U+38wG3BgWkBROUHnf+8fZ6rFmerqnKkCwfM8k/jjSBUgfwXLfBbwNy02
B+M/Bg9/50g1CYb68UjF3g+AmAEEiXXODMn5cQ2filbjhpTdUWSTz602UUvOd6CwVDzmR3yK1lhm
+4ge+JtsNbblCEn6J1A6zn42rDymmReAuubHPzG6dnCB1s5xiJFxolXSsNHUSG6oNittk09R+4UQ
4ey+8lwVrzrTbzd+40X35uCJZWJDolkAIydp2pDskIndJDogw7jqgvhgz5BdkkTPL03P2NTPHTSd
VK7JMwdEf7C0yiPVFGc4ZU0fPLe61ExG1YV/TaWXXSuzeXa8ZNrT8w+0fm54cZQ9XXUjra5DKNBk
svY/T6Ap1lovmkNSgiof5gqqm2sp7BmUVdTd6VM711ruXHUhMKYAo6ceLmquyhzXkZ9plNqREAqq
NmIvzI0vXePRvdV0gxOvO30m4mt6PhyrufpDOvUpuxWE2JgoDq25TtTnihFpP+UbRST8BcSnYq4s
9bnGVOSy4sWYK8/oVoQqvkMcZ1SmgPERQ8/VapVZ2KLkXMOCUHfZNCe3wHtqXHOudgn9PmMlRqIY
D8AC5pq4BqK40/uC0poQuyN52NG9vJXRzVxRw2xoMcSTltU4iXn2qqHejXMNzg6lP0JYG3cUAeIt
nmv12DeaRyBtFPDZXMtjzwecWUnT26M4bU/TXPUj/dBWeZDmD1qji8dm7g7E3CeMZk3HMPcOztxF
oHnX7kXkbmAINl8onmk26B/8i5o7EEG7voF4Cutk7k+IoJ8oOelZmAcMH6qv6zMr4uIYz72Nf2tz
4lvL48/dj7g1QqoyaIq0W4M0zL0Sbjv5kN8aKGfupca5q8r0ott4DC4Wnm+9IXHz7vK5C7OEXd5b
FfHh7dyjkU4Nb3Du2xB/08LBWomP5dzXpXOHp8+9Hru9+KKXWC6juROE0I8EFH+i9s7ShlYxuLWN
6tZCenM3mUeOi12EDhM8DD71LIgh66X2F9gw+mcEvcORah6o1NynRm5Jy1qUqnuotHB6UWlJDJqW
lsMdxJXwCQiIfZ51x5U3u3w7N78AemiuZifNdWKLhl6ym8jPMQyU8KAO5llVM9ho7xB9I43JcdJH
Hqm02El5R/tGtbfHuE4XnjJAmgSDIqbCqYLsmWOkvIw4Gnd5qPQ1Sx57HWmlfkKrnaMz6Mpy6aoI
wIcc1RmFYniupAW7RzniNY3QpqDIrobPdSBdRjpeOz46TgLQlnmVtp5iQ+5sJ8gO7dSRN5Jpbs/W
WVM2u7Vy1M9xIAxjqdl5kgFT9cJn18hViTaiCLDUKRVwkkTlxJiu+EhxvHi0TtlwEpNLukqU2FGy
isdOew5ZifokK9jI9VItHFYiMuJiifFTmRt6mwk6v1cOD2aqG5+JGMMJGZZmVapNinxaH054Pbwh
4osL2Uibm6orw3kh0Y8OjJtBb2v9ERSROTqfQjcrm2sjZNvtEEHytB+m0qy1adl4cTaQh9ORPP9Y
xUPovVthEsgcumWq9/anDNqpctdeSZTxRmNYE3+MLrqSZAuFrap+w0z913b1V7YrH87rr+qAY9GS
2vaW/1AIGL/9rT8EemS+smQgHlX8tjDgzfyHQI86ADoctQCwuFvA7D8qAUElwEuc9FmPBQV8xH8K
9Ez+QR/NHksLlslYF/5WsyV+ovMZBgJc1g+sSCgPXObVPxYGUKz6lhQdHmuEpd4qjjXjqpOsTPgJ
yd6Fij1Q66Wrf601N3hy4Q6QyZQHB62KUMZVZGC5qWscC93Jt0ThdLPmG4yJh5/mySsz1P2Sk2hd
6I2/NGRMkFeutd/iyiQVW4bps2Vy6JYZtEO0qAFDTksOK0LGuhUZzdXSCPWq3zaZNs2PiPPY5u1w
/6ev7N9YvH7qNvkEQAaaVGom1REE/fl//9MOJmYUj5GsLPdDZQwXNgE+4PfWX5pNM/9e/Ny/vt5P
/LTb9ehvhWVRAc40uh+vZ2osAMIkKfe9VsGgDtOv82xzGQV8Br++0qyt/FMfPV8JBiEDfsCLWP/+
JYWA4dCE+j5liYQ3y0RriNPDJpBaBNFjZ6bWdpRxcP31Rf/Nr+ciSZ1Z5kQ7QGj98dfDF1r3Ge6Q
feugV15os8SuZvllY1K2gYL9/avZqFhRshIOgGz1x6uFvtdHeRaDIeFYTE55Bb5mcFgKQfXyn359
rZ/Bt/Pn6bs8rZ4rkLOyUfzxYkMSpjJL9Giv5JAySJd47VZKZcXKqwxenKMczi12u2NfJ90OHSmY
HFIT/4qK96+fMHJaD96fTpfgsoX88cdATeuO+G3jvWrxmq+GeqxBXAXBk+8glPqLD/hf7yFbN2a3
ykyktpgE/XixCiObaConRnoyTQ+FV9WrRuMJRkCRyP1YRwzF3ZzQtL+47r/7JV3HgD/kOFhW9Z/O
pSSMMZs7+JXzXnXIePk2e9H2UEOiNv5717q1aMxpeOvz9Rr6z82RFWm90Uk/2kf47VaEZ1H6lHoF
np5otk+/vol+Om9/awcNk48S6qVl/8y8jLMGDxHeiv00Tr2xKlDzH9JIdMbq19f5abP823WYxsHX
vN2u5o/fW+ukAKOLIdoHOmh03Ab4fRbWmDPj7oT9KKOIMIYBC3yExrSMSfHLQnn69c/w070z/wxs
5jjoUJmbjv7zvYN5KokU4YT7AJItBrZO4QeciPsOxJgditDDbuaI8S/O89tH+Kdjb76syRHkOALt
OzK6n26dLnSQKgZutJfIMT9XsZMdMNSP9yVzqW0lSiIOG60YELONQ+gugx7y4L538uGDxbWq3kt2
zAcCN4NdOM8QA4RdUK5j7eHXn86/+zltnXc7vmxifsBT//gVUX4H/eRq2k4XrvN1HFurWnYq9fmK
Uqd3GJBhkVqMseYiwC765KR35khhSarYvk0K6w6dUbAfIk/c+5pTuxunk0WMLMh3u+2vf9Z/vWs9
OKOCGS+GAoitP/2ouk9qFjq4aJ/5OoijBDVUgreobta/vs5PTz1fHWYEvjJcQlgj/gU9HWlg2gKt
joD3F9ODH834hjwp7Dtmdvbjr6/183F+uxhOB5O3o41FYnbY//nFP3q1XVtDzHFOwt8q9IJuxeoH
WAWPCpu4ktZj6Mc7ox3cFy3Lwy2Wo+YvPlhDv8F4f7xdCRPQiWSxKQr4cX56q6RVqZk8GfAN274a
925qcpg2/iDKfdiW0wNjX/2rLSEjgY++ISIkuLKI7hBjQKbbd4TlBQe/bccLCzCzXdRqhlGptEGC
aibZdEpljbQD4PV1SkXwvRva9Nkb0+mEsgPEkK8qZ97TJSyEPfuuq3QOXHZr5pVkPufRkaW+awzP
OEqUYkQNl5H2RPs1PYxhINpFiiH0nCElfksDMownACAnhvSY2PwhD74DtbHLQ54p+uoc7cduQn5b
Y2WGTbZAjTjXCAWS1AUNlvUmEYG+520mPvVIPxQRHTeoEPrd72nXWP0qawYh1zWAsVMoeLItm6PF
qLroays5vAtSNb7j/PbMZZ5RNmKX0r1w2Ud+2G5Qt1vb3tIphohXrD88tzXXeazcF0/1QCBZKHO/
8fSHAAELn8uj1dYQ4tecnaj33JeJvMTVkPjhyZ3/bo0R7RQyv0L0GPU1S33GwU9+IcYT75n0Wamx
P98+3sDpm7WZS/2hFEomB8j9qdwHRuiIg4n6+pQg2GvXapJxuXZvpxUy8LuqmTihmGRpr3mRcEcW
+kA6QJoa066NSj670fZIfqx0XT5ZQ2R9bknx0xA2Mj+b9ZrzBpd/pyfy/IQqlPxI5UZfK+CZ+SKo
qjHc+pOfwsQkLugxDoX45OVdZS40k882I2vlaxpm5sZgo/+GDZToSx4aeDgBZK0Hu8eIuiSDZbjo
nRrO0cgUe+VaRvSaOg1HE0HdSP91JORivg+z2U3jtWz4l6MElLSaBoMCxsiKaUP4JveSmzXTiV4Z
4lFA6zUumrqbHjJbA+wwq6tXrayZCcX8Ari0435CfssNttbJ8XqTfaiz1/S4ewlSHC5VgH5p10o6
BscutCcHdQXfY2iNp1BL40PipWt/wkjLcmg4E+upNojNDaw1U7FWhMeDkyyqh5Btzl73qvwOuMEc
UZwyrWJudTJEPh1apTs7hrzBU9i44IDx7yonT04jV4PEZ7vnbHK3SQRpSAE6RbMYixcmBISpg1fU
ixFFTgI8S9eGCVMwWUwGG5+NP2BnQRibJks+VfPZj7pzFObjITb8jZRIXxAvFQf0ZUgMtLZkE9b7
C5Xxa6UJ/HOZJGSodZBKzTkkurGtF/w04hRm0bka0M2zQhmghXnA13yTLFMVfXICBwVzXZp3KTwa
HYDQsmwY3RAIR3jlZMx6IN1hYcLgJ/LltZbjV/Slb2Wr1euYaOTV6KAQAVdk7jXd+6Iw2wMEFmW6
HAePt1pbmq+ZsA6T8GAm/i97Z7Ycq5Jl2y8izenhNfoIRagJ9XrBtBvRgwMOOHx9DZSZ956mrNLq
vR6P7SMpGnDWmmuuMS1ERy8Fr+t4T8MQ3dSVH78pxmhIWxM00aLkAHaWGqm0plsvte2LmjuAeGnR
nYwB1Cbg9nPuN1MAJbhksyNELG2suPuNC0geJrNmFwDOTsQiRmxnJ7N2apKojNg/927BC6oLx2aA
Mlnzszs79k6PRdRvFXr1DX6e5o5CyUk2o7eALXxRQMCb4mcM1ePjVBN4wVqGBLiKkj1dcn+2F0ev
v3NyFfzKSuyfuvD0MWlCcnxI9LIvbSyugTuOV3+cpq099/12ef7gXKnlQPqPbMp7ZLd57XOnFUeQ
IpQCFhkq63aiFiGxhGdh5XVrT/gpR1E1YlaJeCL4cegfZEbrw9iK2CXKvB2AKnZRwSnKdSut8q4T
6sUvyKEzAWHcOs3MZk9csN+zQeR1soWzhmcGvN4Ozdm9F/ivd57fx68qi8cbu9dEe0TjKRt7oVYg
ssIPO9NdRC4mzvf1wDl5rMI2OWHYYP3DGrGwz0PJhZlRO9AiFMYDnC9/W07tW1XjHRElxiqC1YMv
5WhsT15lWk9W6fqvepzDeS8gRq+nfsR/VvfUY5VuDnKew1tIrR7bWJAk7LqWIIUb/0AHHR5CbYIn
kmbf/pZWEGzlmE2nRtkXnxhfgGktC0VOaJ7Z864oYSqf7IcifCiiBh5cZEc2zX+WOMgUUEwNElzX
pirCE19q+KhdrIs8hDHQVcbg/NSz6B58ZaAaNFW3CerG2gQelwDWKLmaQFrtRzbldh6eCfzZqfOc
T119H6vOXpWRmR2jrLEufILpxsbF3QyRuR9clws7rC4e8sE6KkPrPgbLf2D73j6HMRGqrZzdx8ht
TFBxY70v4JftirkLPvvFcc5B06yHDgjHOlBkVq7yyA32yVBZBTQ30A1xF+H2Ftq+7UVQ34k5ouwn
2d1byQ7+3HbKjdoB5j4U+yKv/HcwrYg4dRPfYLwJ6k0UOcVxMsLpt6IdP2MD7RmIGzpY2TIEeQNv
hmc6RDLYrvXg3tKxL2HBjFajwaxPhTkp7i4lL2NWFvfSc9Vd0Gl9sBt4lus0DA6lntvjGFTGChAQ
AGQWdy5Zz4zXiYfyxxIM620Z2DSvDpbQnedl+VfolmyMSh9kChtxaElZ0b74oG1LfvW2bQiBg4wD
bXPdERr+KUAGAAA3OuMYy55aNjCJeG6I095AE+1voMKSPl1Dy3H7dJuX1s/RCCUDYQkWi3Ee+fFx
PF3Aa9Q/kJiH06zJ2glCnoEsSM/7ycV4BxhD3Zti6H5kbc6Z3RQ8NTgE2pyAzcHxm9x9VqKv/O4n
JuXAWUFK08lXQjjFWqVM0rixVUWbpIyvxkuqi3aldZuObv/MKtzww2nT4D3uQxYnqioEmbFEeLo8
9jDx+iVwsbI6GJ4zneChsKZaesPrpBjyiLxs8GAOBYz0ZiGLgCNdU0UBJLImf6OKBlXDaiJ8roW2
eVVKH5wqExdnTAuciCPPDFATU7ku+p4ICQ6npCf2sdEHM1q8pm0p+41yrJrjbJrjx8DOLFJwXQvr
bKh5jJioQ1yXbM2v4242ntD9xS6ET7aVPBT2tpDqJJkf/pT0Rgu9oNhURsmn0AbpR2QtlzKKkrgk
vrQqXCCtPnjCjl4m17I/DUsaXxZopnMUTPGTW83Z2iS+fK8dHT6b5BSvrN5tPyLppJSTIlxDyHmm
MCa3N/IEXr3m6tkvMUwVVvc4XsmH46IqX4RLdJ0IjKs/6HwF73Be41/ZMdP3Vm2FYQs3YwlJP0Hu
hIYMchSydkCPjY+KzE1gpD+AcCPfG/TJrMKqmkdlfMDbYO16b/zNzli4p5d31g1L/bscb/o6L72T
1TEVNUntXpXuEuYeks8SWAaB3VzOItPmzeSC65xNbMz84qTug701NfkK3nGxd1SqHxvPStZwAeML
+eZfzGNsKJFltfKGwTqlCLvbDjXrlLZTcQgF8oClByy9su33kDzFj1zhaqTH56lDIXRyetLcO0i6
hA8oTLNKZ+ecQWvuxVTzFFxrmmoP34e+G8GGsVCnvYPbNslalAPh7I3cFIS/8ICoo3ttdjBUigwb
hep+q9aot9Ko573ppVBqmvCjnSBvtpP0bpREO5gBE0CtZu3b+Ew9Z1dHCQPYPrytyo6c7eZ9LOe7
Po9O+NmeZRtdOHIRjBi63njt/JU18QtBdVcfPKCkmmYdt/gMRYrthM2jla/CH1Biu/XcLrYQw3Sf
6yJlX7e2fujQpLAyYg75xCJeuVWb0BK7rJcQgvwRQ6b3sxxC1spKVO2Va9ARxGPfv872/FMP6dHL
wHg3fpGO6ymc4leBq2PGOhfkJ6dlu3yamELVqb035+3QpG96YOjaq+TsNs8iGPqnJiAYJenSRzLf
koPPZtO6bYb+zbCIQtQjILSBHubc9y0rMZpkdnxC4uQyTH3zQDkDfGhANXbJ2B7TxkMeHbOlnSAz
Wu9rHKhbFlZyBy8jOe1sNBrtLin11WUB+xeWaBbWDFkg6KzysAvE3hqgaN9ApyGXYdUkg74vmIHx
+6wmzz5x7nsjwgUst2OMlzQEj5PLdoWq6WRENwAE2JkdtpxVTj108O3eN24Vftp00wFaZrMzRDT1
upGWMw+J3SZp4T1gAPbVRR43IH+VEYOLX7ylFKGR2lhBTVsUc9n3m5rjBZ1pmWngbI/eSQU3tpHR
0GPUsGSzdNYQYgda4CaaLobj0iWnvrFVU+OJ28xwCbpX4UTb0fscS2OX2evKXLoTshmH39lsjXeZ
N7EfZObzDhZ5fkrAdL/HzCTdTez45tXsXIW9k9kfetcgftT16LkXlQxLyxsqcucTV3bQCgZKh4II
mr007fZIbc+vNrzK2CY1DTr4FBB4eBjoryC4fHgFMStpS/kHRVLeu6Qv5NjOj+xsZuuZR/7Ryjse
pJ0dnezERRTATnYJeh+NYJnUfP+9QTrGdoLsdIw8m5lNzloXgcnl2/f/EgaldRUebX/tk7jhu+58
YEFLfnYlxIW1bi1UgsAe78aZsseg2WTWM1feY5jzYeIwc1ciUc3uWyiWhWaMoutg0+foxkWZSsJM
U8JTjJCXWCZjfmKHvNp7pdu91qniDYDtZCie6PmhQ3i5Jw3DfINJybde5YLXPOr22LoVCGm9kOqN
RBzmvJ8vWhINAzua9wU7M3qSLm1fMySyxmCSkftjSHr7vi8IEiB3YMyJvkAVQbzkMOhxUEQC82Dt
DC7c5wjQKNe/mI1zWMfyE/EvhbCZoSgG803Yth2LAUWokGQwK7JUFs/1TrEP7JyLRolb1xwJocxm
JmSzi3gVzfnp+7oz8HHshoxvwJ5ZiweeMD8kqsMdPmhjeX0JyzEGcBdEEdqsB8Iz+UyKnikb43ay
OwZ9W/sDHxsi5doxQf1blVnt60WK6/pqvvgsht+xWUEQADn2O8/hClCO4HeHw/ILi8x7jK3QgP4w
BGTgwN9Svgw2uvLFWyn4kbxy2qNfLf9aKz4t09NcsKbtT5eBX7QFwBa6m2Y0xFtiuk4G3DsnDqfj
uk8MymvTR2dlM46G32QH52smROhmyLia7JlfCk2g/kRKrNieq6zhWbHWfQ5NOPcDkPfPKBH6fnEq
yZWRcAs7ds9sclTRKZJm/Zn7HdC2RhtEu3ZDIbAfF5F5pTngHVYgHHscFXFOBQxbaM/I3zrTt7Sv
Klw+3lIU+amv+ZiGrraupAaR3bPcsFaXJ7/KuZSfLNTyp3XfDaeCLJCjQnIFdxAY3ee8hHeRrvCg
Gn4ubNP8hsP3R+92wzoxU1oPJX9WIgjZwYnYHxra6CQU345SETe75g6M+ilEsajCvWoHtY1rb7rY
SOAXWQ7RezvihVrP3mzeFLFl3lU20T1usaBfFZ2Pu6k4DvcCVxnA+pav2F2ughGP7NnFBzKCrQa5
mgfA91Zj2HOV+LP4ERPrxdpAYLCzn0ju6bp1o01Nd8oSJ+dj6PBJxeyiPs00BF9+JHnD2LW4BltB
fqPvyuiUgieJqAOm+WD4YOj9wKftC7xk+B149MlrGgz91tWp/tBDwBSqoyBvkVJlvE0oK3gyssB7
NruhuoXC3D+lYgx+yYHAvbTW0D1d9vJXQE3GOycdm93k+hOLX+zIHAeQuu+Z55Ig0LUsr2x8YnyH
TSHTevqn/Px/Rof/YHSwBNOoP6jnf+PLXj6p/z6rX39cs/zXD/3L5+C7i5nBF8wGnMWVIJhK/svn
4IcwioQLBYj4vwAE7f+3OYT/8JksBlS2WL2hS+O2+Len3P/HMmc12bH0ScbGtvi/MUD+ZcbPn+cC
p7wQIVFi1t8CtivRZ22Z5PPBj6FhMwJzqnOs4+m5hLK3jmNS1//w8fw3poK/DUyE8BHzUft55fS5
fxH10Q0SkJjedCAdoH3AzTesPW9M/8P04G9DPt7S4lnAZ4rp3vrrgE25Hbqrm+gDlr10P1q6ecjr
Fi8BDIitMMaC3fuWpKkmM67dSArJ//wmMREwIvnT7IIxvyDTkuQUiw/5r4nSzBw4LidfHcAzFdjg
RpgbwLLFYXDcgMWdpD1hWCP4glQlZDCJyrKoGKmRrjvOsUeEIDNe1bRrF7BsC9veJJslmEdSyKyc
/7eoJ5jfdmHMA2tXGQ9KF/cU+3bBNH01asqvdhagBOpgPgDW5oT1vQbJBiN7xG7ifhkfECwUmzBr
lkVY+EEWGeCi0QS22QRttLTAT/Q8+l7ZfcTidyc/gxJ8yRqy3/SVLIlBgHmGl6KHMNplujpHJlG9
bUQgAkkqVnVOIlF/JCmBHbhV+MFRp+G547zfMtvGdzagasNZl6I+8lHB1Y4xhZhrsrQce8/qD29T
+J0FABaG/FRPnK6axBC3matz7YSYAHkaQFny0/aBXFsWHgcfenCmWGDqvIQxjq3TAzUL+fARHBLy
FJoH6rXoNPe+3nuNWZD4hd3WtNXwQsADQUTZ7D3y7ZCogzcD0yaCb8/+4M+JbIF1zMbkOh2r6TlR
Uf0Ox5VvppGVOHhjyD008mCzVRWePZi3B5a7pq+xl9OzaPmRSbTdq8ey2DnSMXkisTKfekSq10yN
1VnXdXguy4BPBIO/Q6psOQJJ8voZSjk5Q9tORsV6rAZri6SWXwndCVc9Y5J1ZtXtTyfiP+McUxNL
aNYcHxCfADQ4fQMjkts5MNS099K+ONYBXy6euBFyXUaH0NlVW4EyxJgiOwyyal6ymhCv9oYZ5deY
1SjEuqS5xXWxUP3i4XcuoOVViiCoshCCQ8OsP1LdDC9RWM+XsBn4VZAg9hIs8MrUvONwNORtxHoC
qKrGvTNiMaA48l48MseY6SXleshzLsUhqYbfTMenPRsOzl3s8E18B/w4mBk3Je0ji5/IU18ju4Kf
qJQuFuUoQ6zVlJCMeKPoStJW89OF8XkhtGd6tkbyUFBWc2C7DaZAWNG/ROaZT1BQxw1WK3oVg8+2
i/keWffgo14u0aKip5lgGe9maBsx4gDfhOMRqMRu1/QFg5A07diPTkWXv49G1zNIbNndDr5ovCm/
UqNkz7OLSou9B/dDID8sFOb+Jba4NleWkZOiJ2gBHKf4cEj+Qzv0JbN4l4tyKYl0whfl+YbaQXaR
d5IBwV2oRveOtEPzqUo7+d67Xv1hICuR/0TL1VpR/WGX7nST2Yb7qINlAGBk1F1BNdafMaVJtU7t
yaBGI6/w+80FCTdBV3fGVU+yAj3CAuxlDKbuFekzv041A06Cofl8TBZxT7rIyrU3ivSgSLMwiSLR
6d7VKeYAVvcCrlrWB5chVvNmpnl4zsTk21v2/Jtb5VlxYL0GeQiO4n2oq1H9TNveeU/Nqszjw2DP
lXNI1WxUW1tABrlM+Njd0xjbvXO1c4SAxtHTsxnQz7CXx3q86eoWn9Hs7bgOXSQTnIFMH7TiaOqr
275mTqC4wjDH5/dKdKx6i+JquP2tU8pyB0XUfZhpmlauj/bbujEacnSLYMLYyecmiq05OZZW/txh
tdqC5ezJH55+pAETSWfof+WJVR6NKv6JRSE5JrNH9gZhM+caDugWcpNGWo3VLzMlFidOuxuWM6Md
TGTzpOc83AD/IoDQd4GSyDi9JTaetjuUw7Ru6ZC8LDgZORvkadFUJDiFUXPEIgAemdSoNdQeF5hU
DgW3LIqvmGhV1GbWCPd950xrNmSuEwCFrVUa4U2WxPLSedm48xJu2CYrzZt0ivS2D4MYww1fpGUO
4iiQ8A+lT1cjlR1s65EIeORHbsvKzPaJ8JdUkFLcEFUXHvrYfMSEHdJK+d2ZMCG72Fp89hDMxtFb
u01oYBiHm80SZKGGgyXxr7OsxsA2Qo/pUOoqS/THeAxNFNaQpQuXOKfNFHU/STfp97Eb88zjAR7s
hoTHHNQAtc2Ixb3iVTRXpspJJUU5gAUKpGoVBvojwNKzYmVB31Q6HlZBkefvoUHU0NrT3rRnWIjO
5Hu0dRgukrU/ODYVot08UJ0hWxIP6h8l5yv8Hg4RAGe5BK8kua8uTtHJG+aqRJtawjpaWnYbO0m4
q7otjVUDDYcrEDXZPUmv1c/zaINCzZhhBF11GIuNPRg1QrA3f0oYe0drKucnmUmipc0uPOjZDY9l
H033aW7PmyHqlxA56aw9qyi53POBjEaIuJ1jOw9+5+QUB5PZgxEnpF3IYNcYQ7k1lpH16NqA7kM7
e/M9kn4CMY3Qzadh1ZO1vQNKTiBMXD4UpsGznHbjmKY2orYzDGSzxeFLEcQmMSFc8cR+Jcdg0LBa
x8i5kN7kMDwZjStmg+DWbObptJhEC6bkMBO37K6Wv524uU2i2T+HmlWutTOSrwzFDARk6ST5RXaz
eST7kIlMmnjtDbHm9nsPqNJZ+e4IfttibesmYa0lWGeEafyW5QJMdPzK0+Qwi+E4Q6ley9Jo9z1L
g+9j0acMzPM0Ozsq7n6WduYxgu6cYY7Rm6Ezv4eDEIcxyYHUQXBGmAMmme/8xB1+kF5WrxXpl9QF
snnQGrqa1wxVvQ2GMr0xdEE8UTT5GUu9VpkcW3toz2HT1c6a7Q/s/oDm0gMYqqhj2560QLIn08Oc
VPKHJemNmTFO+fLd0PgtJVKW2TyHFpdC5nZg0S2G6UEl1S+YdCN5K6NFzqzIOx44klP4qyoK5IbJ
iK6SSSr3APaLsx8JSY6eu7SbSQoiASfx3ZymxtWopeTtpnay69lTCjYxq62Euk24CRxPyx9a9rMk
dIkvyZx5Ok89VeE/i68mtcynzJy6XzLzs2Bjsf9OnVyi9a80MLEtZaj3qIH0kqdEwVhtLdDYmyyx
SIX0vepctPN8cESHF6Vm/061GdE7BOASO5q4HQ/3sKyNaxWH/UtqAXRjsynfAOWUt/H8/SrC5s2G
JE6kX9MshzLGhi+VUZOkoU95EjaNec8xWP2ypVcPGwM/G09tPD4ePIhoVcJO2DCmn/YJxIWXJEXU
WJnEpFVo7O20j0tvuhGsjm5ZLBg33+GINcXWO5IzwLVpKX9Dr373lS6OjGMEqwoOkX2lnr6CibRI
yJY1tpg0RPAc8WAQqkayTw316ZiDHP5PNrj/rodYDIL0S+z8cgL92YbFwCOv49hQh5h8yBOZX8VS
DvsVmTNN+8CImvLeJiZq4Iv56KaWnKKx4sPulfufGhpzacv+2s8srwTDBoIWPN0/v5a+tusSnUId
nJTKH8Bl7975HjyOWCFQTQ4FYRLyyaoYlcqP6xJci2sf0F4/4qjiwqzAx3f2MN1Uo2ze+t5x7gZ2
WJ9HKu7d/9x9mTTHf3uxAYsDuDxJ4QYj+ecXG/hB7g+G3R2MdLExdKiwk+RGE2YGIr7nquNRxAVm
DlzxueqCjeA5tUzS689MUjf7TDz/g+Xzu+X88ycIGx3j9/KifIz1f2l8Y9h5VpjG3QH6H9PEEKF3
07HjDPjAGPZt2ycbjuZ5O4F2YOreU0FlkubVT5bblEjYazY6zckuPBxOkVv/gsHtPwReLLehauZD
ZJAqtmqUa2z+54/TNf9+IeKWDxAvaKqhPP3VmA/LAqvKNLYHOCrgg/1UZtumZL27xr7CZ0nmbJjY
/hcuzOGA6xJuqml9Bpl8HavY3qYu5ZLhQn/tZVlfhtZy3gcpq0s62/mNEKX9YTl5oi8ylhXRoEkS
IMGb+Qbo9rxLEbD3JUfJIQ5T906YidxC7qZeLcjSooBkfKHJHncSqvm26cdNvZwwltMbV6JXvUcD
xQyzXSzclVU5oNzsjjPWc7D/d2ONHR8KyxGFlZqdZpm+BMyasWJDmiukxeOFaWOp1XU1Nw9V0Sxn
SriU7TkFfYg+v/oOkXWYBWwtHbE6b2MByHrGKgP2u3U8JMPLYu4lWs+1io/Wxjt4IhvTh5pO7C0f
UooxxNAdi5cugeli3Us7KkDLspjHpodrKaNzNryhynqpI4cE0saW+dH35iI+Qr8nFBLARn6MKOij
jehYu1lHqUe4xcql4r4JAYr88gsbupIzUtO3YolyJU6GdxxXIbkTHMLJqtCU8j4uuhUB4PRjNqYx
um+O2MDpXslQZqxdgRNgFREBswyR2HVL4xYkjvwxZX2+a1OVLvts3E/5yBXJBENtksrrX1RafPgt
/SPGNvkejAXh0+20+G2WAN4wxwgCxHpZknET49pCJD6aPDgecpYV91FO/viaTIviqHBbfGrcZ5/O
ZFIbWoUFkkPzfdoqaO/pRIPz1AhCGkaafq8gA7bCHfcKQt4+Cs1ppJberkrCAsqRgtbvzIVmyliM
/c6c4/LYkqd+zirfXlE7+Q+l3fYvwsTSiCZff7pdy7zDocOSJt3zpq3mJdutNrtXK0NQgtRNRClJ
CNzBDqcJuaXBxg4UnVHkOMpf1+7MPdJhcTBX2uQflZgJ7q00n0o5YyKkOyTp3GFZMOGZ2EhWdCmJ
eOTocHmEJiXHpTuxicvIq3kD3hSczRGZhaCG8Bybsj2lk1+dPfAC+5YH6L4SlrsmvXV4CcDDrdQ4
pftgUYCAy8nbMkcf8lPa5GCs5i+mjuQwp8Es30EF3Q/aJ2S4V7TbwgUSQ9rpqhwTb206/NLKWArn
5VVrZ/FyQZbiwqiL5TuwRzZPlltVL+e7AKi8wb0gP1zWIne6LTNvlYnR2rI8ijKyNK8paaXVJtFO
8yCqlm+mzihFvp/FsoqraNF6JgIokNaXohddx2YWirDKuyv86WaOGRnoAXXt+zJkeEIhEYN4Ouje
mC5OjOJhd1Pz8K34wKYiw3P0oQGZKCcNwTbHojJTOAYUVEXgBec+IsXgWx4wALP8UE5DZ4vgyEe/
CHlzGky7HO/+ekySrzbA6zZzu1VrPcUUI6NGCwti1CshCQgmS1sTaMKYgj6Fkqwn/fS+YcX0kFSE
7iHwk7GjZ94RHCNiEQGQUfUT/vNkRfiMkXYEpsMeIwA0d+QMhLtxW5XcMbEu3Tsr95bVBSFahK+h
w5u2JITPTt68zTaUqBU8u+ZnDOJii99temazGd3GaoujsaQnY+fjWKOjZzK6KDXLiHwVUGrgV5pT
flNpIfY0M0ecbfLnv/Wb74ekztFuqzpxMDYav4WYl3LZN/j6ipJiqekEjK/vSxNLzU46SENVTUIy
W+fVWdZWvmlcJzhjc2jeahMNjfE3mlq/1MojtLS7waHTYrqkONwNAv/qIqw/dEyx04omPI8+52w9
gj0Hfc6KgqhsvpA8J9qro33adh7lOQFJ4Xm5nht2gRdNpu7wzRcokmHqU/PmLT/OQ3S6SVkIfEoW
1Zu6ZHkK0KB9mAGXhDP33a+e1NrPxCRR3MeAjvl3uX5yhwaAkwh2EW8nWtSv7/I2CFFI47zKryX5
TrvFlrjxfLx8388GUyEB4z5J7nyOfHSnJabJcAkNjw0ybcKRtOEmpAxpJoLc8b8P67BkiOWxbgBS
gy8+8TLzSXogCtOeLzJEID5OhajOs91XZ9eiiC2X7wBoq3zvgPnLXTvXFOcjyeZkuw4v00iZLHP0
OVEX1hNWfg5bzrG3ugvkO/txjGkjjv1vSXBQiJaBxciLKHBQu5rys+M0IUbVwBy5LD7smlpTnCia
nW82l7JtVNC64KaYxFB/fEfDqxHN2E4jWgVF4Wx7zbixEJe3POy5eL6PWe3zaaAc4fMGRfJKVz/h
HbTKpZ/oNCpUa+NiRrR5BvTC4A121ITBb+DDFBxvycB9lGNJexXeIOnxbK41Q0RXPaKXsZFfpseK
fJvTKAtExOWotAUfSpvb+d0cWNC34MGiemHftRswjasEyYR7skWdrhTzXn8JqoZp2v/2F++y4qXj
sM25caErU14WtfzRlS0lR9PNQGQqbrJUpskdxvOPYXD51FhwsY9ERHGrDDmfgSoE3dAwNm9UJcBe
e82wd1WIOqRu6d30lrkyh+yIqeSlriMqyGmYNkPPFz6BdbjkFpL6939+35gTOa/mysDz+dMdeaay
a+ocq1npe22RS14mhMuzS8INnVJVxr7LITO4XNmO9GdiTN10vkhvpiMb/Wmnu/yrd+baw2lDA/st
FC9WQseiMwUQXGJkbmjJMCn3e4QE3vHIwkY2HvrAecc3BK93mcTAjibH22XcChyvD04qUvU/d9b+
b1T5n0aVJoOuP1T2fx9VplX1u6vV559mlf/8qX/vZDOQDJYez0UeAlf1h1ll6P/DgvrKtBDboMu2
E3/r33SW8B9M8uhugKIBp2AP9P8NKyHGsj/I3N2kd/gn0+V/k4bJ5O7PrZ0gywWYFkN0ixcorO/V
pT/sJNs8QEtFTO9NJYw6acALE1+woZKKUI5NLbc5rNcacvVAJjpmCBPxGS3zt9YFNVM5p1CTIcBd
uLmckJhXO5tfyXJ1HAxwBVf22Jk/qJnj51LztGfR0n0dKNwuyK3qHi+1Ee3SGsLqqk4Mn4UM/hE8
ig7l3oBReWhVVt3AE5kPpXYfilbZP4wR7e1GMFNAHfcsdR4yxNlnO496/9zNzUy9z1Yb6G+HQOBf
2Ty1+DU6oI9LMjA99W6ekFTmvJs2ditsSAd2/06S7Yjw2TPFu+R2yvOrIUlQLiG97iNqfenhV2Uz
ZiuLKH02IUtAoqPCW7e4mL0jU2dqKxrGR8/pLVDjKtlbOvtVNOG0Tf10mUI2KRmXg2XtMyt9mjga
7z0I4tmB/8W+oIhFJUMXDnhVsQe7almU2SrT+NRsmKA5Qs2mlvaN9YwwvG3Y9iOagtMO0IrfuNvZ
MbqrKQr3MsCW3Jqq981jH4ZNfaPmMHqZy8B/lMv2SKsmkCltpGyDCDDpFsvKG+hvnwCQt4GzZ0ti
Ba5Q0EF8BnJYNb2uTh7hUngjwcmwMzWmK54wEYO0aRpvqGcBaRqxTLZ+6s3XpoodqN5RXLaH3ESF
VvB0VpYaDxN7NBWOjoklBAe81C6YoujgsHbxJmc2NYl+NOansPChtqp49NODw3pH8ZJC4qkgosLO
EtueEGENihyFu+v2Vp9NojtSYpBvx3o2odGf+H3bJV4Z87HrFiHUSmdtUTDezm40brWIqq2H4eOY
DvM1SKLvfJpinef1SPwozCBg5WCBEy9Uq7ZHzVgVs2Gnq861GELM0YBSyRyoMvynHIBJ6Vqsz7UX
dwqy1Uy+nZ/Wy9oDBDk331OlRic/r3aVl3fPcNYfNFaEVcuf2cUzfLRymN5ZKcd956cRtN3pURRZ
d2zo2reoeNm5KQ1SslzYrhC5rFNoVGRvdWa37QziEEt2sfDKFvVuDGr01WKaj6Lh1rS8wnoOJ+uj
UqzeNMCbV1mijLWjsmHHBowC30hDfCSy7Udbt8WpTZ34pmETg22XUmzRWfe1gYfIkT3+Y/L0coPR
SWlU67gxCBCViD+gFJLfLg812lwGBhEYUq8R1H5Oi9yMFwQho5/ic+WyxNIxuN7TvTwSc98t3Ldl
NcclUaPNzHtefXaTuZPBxpdW8mjaNqvfBTPKALM7EeTJeGjIhMl9aS8uOIwATcPKtvvY2MU1D9Lz
bEb7sO0F89v5KfXUvhYdKWzxeMVFzJMaRyPK/TZGeW5jL1kHg/PcNc0+mPQlYwSEmtDrHdEkajtE
MzsMkfPiAapdjZh+WR0rfhcO7YBVjR5M3qR/TA1goQ0smFBRHiEUcQimwcWRmKKgqmh83KGJbdRy
HgTDtW2p22rth8PItSU7s+L78PYYr1lnSEKo8W3xc/andMW0JDx5HJenvrWRiiM7u01ClfHohzHL
XWE+xEnzAG90u4R8BHNd3Wr8rp/FcprlfUTKSZB1xg2oeeeaWo13qiVZx3xh7U5qGb77TfImjI4J
iKW/SFBlE83viIlNycVC5pjWrhGFp56UkG3Hsf7A/sXiL/XCY57518hrH7ABix3HBJsTmTHC24XA
/8q50m8s4m2GlbRVdguqHyuoytVe8EXtBNCfWzd2k6utdXhptbjOraHYhijfadOtdRb2d2RY7ioG
/Su9rCRj/bziWeR0wese9SLbIffbvDyWBBMnRRpKeDoAHde5iTMwU09FlXs7q5yjxzEfL9Jo2rU2
VfbsG9mzi+C1IhXis5vDNy9m5sS8d1njkczdAesm1rijrD/WXraHpYgLDePArWXGzX4M2p8Vnrkt
VliYWcp6kpGfcwHnKFcldO0btxkFbCv72ofyXHTJC0QrlAYESFE7hB5QkHtG+MHOSre2HXJzl7NU
GsF90Nn7Ls30lcQneM7/xd6Z7caNbGv6VfoFWGAwOAKNvkjmnFIqJUuy5BtC8sB5Cs58+v4oVzVs
ubbr1AHOXWPvCwtli5lkMGKtf/1D1YdMcuzZ/ZQGoXjKLNdeK+nwqmnI67ArgXjZb/o6PaLwbbcW
gt4TrgnuCvOCuCZACkVEOmXujgia+RCV7b6tkmMfB+mOihjzE08j/oC5FYdZ5s+B56zcAbhhhaLQ
/GxqPC8aV809T+i6bqN8adocVV8zFUIlNfQw5xMreq3Im/cHo7saY9wTiyF7ECZOi8z1PFRqmNwS
lWSo9kM/Nec6dvLP/VjsPXd6QvKcbXq+D/zqMvVNy4lP/QQ8pXKxNcFmDSzCrfk80kKDtwXw+AkI
FScrtsLtpMlp1XShfEaqVd3RZKTFSlMtCZ1uys7U57K4hFqP32+pgFXogn2iXIo9MrpkLQSm2UVX
dVcG+IcfG0a19zqd8YjUHiJtWI5nQNVyyV1yrfOgO8ajVmTFjR5W/bg2p8xk/DfNSXdHQpJ78Jp0
Po69fDBHvXrVCNEhXScvAO4sZ6CNlJkYsF8zSxAqzllj07fe51zrLyJyYh+NcXvXWMUF6yv88lPt
ltCY7iYd448L+3DbjXZ5ZBT/0W3M7H6MoUNrot0Ivh581qz+xPZq7gcxBS+YzKvNYAUKe23N2CRl
H+1sWi7McaoUtzTMu+Omf16UXRtoo9p12A/pYwX5Aa5u436zO0bmHcqflRXJ7KV0nemDMyA5STv3
WaZW5cOjcR5pDTFWR7+CfDRK7gGRdKzt9WbnORA5pRxJHcWcctjywJIVI1AaWBdQAOc2tQlVk5OD
+aVS6euka86d5xX9R9n0CMO66EyzZiEj5ch2kkoAgsbKJG25UmRj6io7NfNc0tR3CAeaIrwWRrZv
0yDFh8uhAeq88g4+eQ207EbdLXwDdz87dv1Rm7192U7jPb4QhJV5MSR/j9nmFWybL3XqfmZ3zsjQ
tr11p4LuIU4EPqhoZCpPkdo2aPEmqGwOiNhDa2KAhUSWoSOvKRPjXNCOI0Sw6qtENPOKbL7pCndX
bz+UYmSSWH9G0rwEzGQxc7aqx37Z7ZpxI0msRVHfDhHSmSJstmQLphxejVbgqerJE8ibtUUXFT/q
g5ITaGPmjivNnCS+/1K8FpllvxI5zDx9bsn5CSKUDCRJb+aOe254bJYzJisUwD3u4bMGoKGvC0ko
K43KEpNaKBhoYLbrnMrDJ7+rJz4KtSBY5El1g7NN8z78gP19q8Q1hZZPQsSj8uaDbQxfysC2dzVd
LRL5CsoDiMYhQPGwmkfLW3FI7nhqRyvBWB1+ADKcknD30ew+Iasnf2Cu0MrCz1tbWRmsyLda5Hwl
nLo3OWMFudkV2V62+D1GKumPBdl9gZLnJErkQ2zaxKZVtnuKo7w8JSRL+ymqyWkmLbuv1Z2KenOn
i1dcZimYEuCaJA8e0E6Qj4dyMtBM4l6jqlo3llq5PYlPyp5IQqyzPfnWuZ8zhcaLzxB+qRWVH5s9
uomxZjsBwDBhIDMsgAcxp9GnAQ9wbDy8re5yi8HvH8aSOTf+C+jj4vw02PG0ToSbr2lViE9uCVVb
hU7FmZiVh7I077yBUElmrZ+zonsoqwkilw3pO6dPMXCHheVYMBav2nVlTug5KktdY1zXAztpxiO0
F+xFsjx/GNuGFAtwJqBSMm8TgemvLDM/iTBtWxlJWV7BkX/I62rcQkxCt1EG8ZdUibUYnfl2hiRJ
VLZNHLMJQW50gwdHZFd11JlnZXqt39XFN4pfIKCo2YhkLv1Iw+V7NPubkeHlds66/EGZSbzOzC7c
1mbhbUwk5RTdrrWatCTDdIDNZRrSfAt/l9goN3jVGxWuPeLpdqgzxtt6crSt19jCnzKHqkdU3o1e
JedinLozvC4/L+vBnxtF3pypT2f0hkd8aVHr2yRBOj3JY47nDFeudL6U9BuwMZ4Nd34JKxtzzqa7
os0lPCtJt0M2HwI37Tezpu0yoj9cEsOEjWuyaJJqX6fqUscSwkvE9hjVrg+mrm+riva2N5TcwW3c
GaUlVjgVnhibcoAm+lFP3QdwGLmS8fwyOt3noAuR46Ssn1Ledu21UwYPJYb0AFFF+EnDisPvQBiB
ukg3ls4VKR9PblWuleeVu5TDcQW9C5IfAOJKK3TUxGZ1m8Bh8LUm0X1iLaFfpIzhzmmA+IyJ2AXu
AdK3FG0rR0IS8HU5CeqVrmEzP7luc1Cs4E+Tir5KSCeo6Ehxj6TRQOI3YRSB+ObPWZnk5SbGA/LM
kYUAfyxlRoFXKmcNj7O4HVoDCZg21ugC7XSXxFpI0ITBEMwv07Z6NgYRwyEkJ0FZVf0wdC5h98zs
DlTV6cFzomJneoW5xbcjPA16Z29V0d1PCnZJXXo3HrYNlyLWxDcrbrrTHMX2EcqU2hvZtEgqgmlr
Daa6N4tpccMyXujhk2ukJDT4oX4zzyFRVU0ZXsmRdGz0Nta10G24NPNIyDamDWsUWeW2h5G5bfHG
XSuGhYEsil2PhHIdjjCf8hpglIARrIQ6yH2F1CFOdq5vV4ncGKTQ3diitfdONr3CXCMZz3BAPTPu
GEXtddHheq+S6YAsC+Xd0J/xnVgMQyKHs9j7BIU8XteuI9dJHhE1UVkFZZCaCeTh1zfe4He8O6E9
Uu7R9W9Ng+liOxp+CcV7G8G4O1A3HsgjTfDnyPEPBUPasJtPPHqr2GQMV5OIsNVJc++6RDN3tMIg
LnJMnvvU85ZRmp5ec1RzCg10C+ep8U5FU5BxmCYMRgPHWnVkk2o97QexMvXJmdBPEvMQ75vUXPzC
q2TFnF8/tWndHptSfqtn6IUeMrmltzDm+CzY3TeEAOWXRPEYy5QBlZdCDc6ywdcGTaxsdFjrtHa1
04B7eGzkBhhmfh3azmPpes2O+rr2x4rlj756Wwh9Fw7gHfhm08tY0bQwcvhVbkfUbNx+ncvq1i7b
66makpVCGz0zKgdloM8yJJp10PjVQFquEYD3g/L7ejSyK1t6sI/KTG0YxlgULdNx4E31u4Wlo3ct
e6QlFHzC/rV3kldoDgfXrC9MPscDtiHGmhbyxBb9WAV9AeFt3NBqsZIF4XZtjwSZt0E/z6Izdlhx
AKPMHLoA9QdVibsp0YgC7zZkdaQ+ZJzCo9GZi4+1qQGbDMPgbo1M3LN33hlTOPGNkPKk9kDn5RJT
qWgHW00njJ4BD4jAWgTxcIwgvqDPKV5xUvJuk1DjQbrWrgboXtsEtT5gv39xZg9qaiUMRnj6tm0s
hH4KAytSY+A72Mz/oNA7yX2OS7Mr6nMzG6fUtV+kMLZV9tIKxMCt+00tcwTdjadNIZBANzmhoUnh
i6RK1nPdf6talWJumn6KagLcapN82qbS/JTQIUAVF6xkTjziigqwgIgczRW71qekTC4qYoP2m07Z
o18hB7lh/mFgBRnZSKZCVJdDT1Pe15PiL3GSV9jFrzy9qjdFMxZqHbUOyD7ZzxAzmRoQEjjmFGKE
QG1BccIjR5ZFxp5wyNcRU91doQZWOxMOJckqNrK0OKuDi8uuhoN9I5SFCjSqI5dIxdlu7zXTzptt
7jYg/0pLsSGQIgJqQwnPW5jXRhdvExwgaobp3COLUFmkvtqkX3WOa7426eikLfR+rwGx+J/B63df
y/NL/rX538sg4DPFBftc1P6fn39svv8cfi0X9PunHzZv/ua33Vc13X1tuox/yi/682/+V//jn1lq
/4jEi4Vy9J9d0q/jz4Q6vxQ/A/Fv/+gvIN74AzQf/zP2e0z+3tD2v8xR9T9M3RUeEP3/M1D/C4h3
/xBA9AblP9ZXoPR8ij9VQ6b4w/asxUbLfEtDx1z9rxtw+c5S4t59vyF//vy/AEYvJXGyDcFxaKCq
H8hMCFkBtExYfUtGuqm/N9BEZgiVOWvEqWCk22KugX3OuFfWwtZA1WbTnkdTjuN0KrThIR4L8wCN
J6oYT3uV9eLEeG8IOLaJ7EcyvOw30NskQ+AUGouXEiS/lF2paFDI/HCn/+ajL9yvnz65yQd2ubW6
a1jMK95zw5oOLxs1qxP0lvFORIXmWwPj4al3dEZsZKN/X9//8V7J9xbzi6WhLgTTESbZi2XjIon6
YWahxZmsNOLRTrbtXaEc1TgHeyHsXWJClgWVrrV6L5QOc3OokXBSZ3Hc7z2764OtFUaiPGDaB5th
7h3uSmEHHbkZrT1e3CKGXV9i/UqgNJPrzBDtvDPpbk5JIwK6WGS1PfGPgbIBx3Ea862xg/tKcAL3
WrP78Q7rG7ieYrZegCXKBv8Ll0t5UdCHGwXen6/p1NmiB1trKCl4IsRutk3XbQO2E+yc0OYoBDS1
P8jMelEStcVkah4nVFsJnO7LNPadEL/xDTQW4m8oRZBtR2YGdT8KjXsBUQPfJKfhuzUKOqYWTeMl
tGlmV6MRuzSgxD88G2AAM+Nvo44o43M+EZat8jBhvzQ+KMReQJ+1ZkCYIM27ORml6RjnOcVsBrue
ya6eDMbi0bFVDesvRP+NS7lj9XezKhh9S6DFj3Ry+IlJo+XOxQ2uptC5y7Hk7EP45PeKEF+mMhqX
ztjAYeiSeTpujKRHujTONXQqTSeld6EhNTYtWLGwbmGjx36SFtZLMhC6202299h3GJ4w4wdEWtex
fRvZCIF8ZkTcJFyteAq22bbNExObvtqbM6rrDfdRdr4VL6LXGEsu9DsWvD9ayZLHCjJtiBPRe1l0
nJdH4iw3x6tjgnmHSpYnr9YmgZSgJaBlBje6jnDzutVcqopVMvLyLlxXFwJTDGjT4C8BnwGhRrhS
tjM467I3MqoTBy99XHYWlvY43cP/JPkd/xIKxSSAGzRbHTKTBGh5mkL7UesdcR76KrtImYYvRMvF
e9zETBcsq3BeijDtP1YSuw6oVyzZaIA72gPVun6UDNxxghcxiTFGmwmRhSPDo4bjVHtr4H5ory2i
GeYVKe7c3iHObXWD54Ylt8SDAYL5eVdLrGcn041mKldWJIY1+cizi2VlDt+mZOqqZ/6YJ9+qcRjv
4lyHCmITTeUTmmu9NDARMLEvPXGP4o7HQyJXba+0YODZQm/LckQ3ZfXMneHlQtrNS5lW5RBsGxqY
5gmbtPEOkSIvgkbwyriPjcqwdykT/ZOFrqRicNCofdgnsNeSwBgvjFjrfUco4HglQeUIyCo7rgLw
mMwrwdvmbaiouS9gLjCMqCPKE8JnQ92nM73ho9Y5c33VEoGiyK6Gsb/NJsn2O5Nd4AFF6Hl6F/QJ
NE7I80CvvZSHGe17v5qnnHupUHTRCukDBBzPo3qmlGEmFmQgCluTXSU6VrUDx+FtIad0HvTnKA7U
2u6Xl6JVUDhA2CAvrkh0NO7jTkOPhglzZD+NGYUvZvTQbKBFibT87MhBYHTmJjjCLA4IKw1v23Hv
BKFKPimhoEaurA75jCS9Mf2o2CFEhOBothSR6UVhU92EAP8bJws1tTFSwW+Cw5ocsfLjmbeZEucE
B5nxo9sFdfrVcgrDqFfmVIfBJtcZbd7knD8zUUQd7EZAIQNQbkXApK4fIkPOamUJZ8ZxIA51BG4M
WWBquuBouvdk9V3glzPBFn04Dj4tU/eARFHb0GdEKLErYPMujA4y8wLUh0GMO0fcDyshxWStIye3
9lqDqhshY1Jr8ccwMjuQtcqyCZim/MEgLsO5qapc/bEB6vRlrn/SCkKDWrzvmGQyVoujgQx2kRrh
a9YEztclxQMBkipu2sy+wjSznjZppkb6DCf8ZMmeoQ6H1BoNhLzD5KP4JMwo3xqFHga+M+dYVOBr
cPFC3J+cKq0llnVpdh1XYfZgJI1Dxdq021lrAff6cfQx88GUJR+qmz6b8ysLSdQGNC67ZVuvPjEe
iT70ZnYZHH1MdqpuzG091cyZkpLuFVOXD2FjZw+ASk24BRRHDsEBhptSPWMp46Vb1LW4TtYDvrSZ
47Dt9bK859Cpngorr6J1Ara6BbEtP0ZoiLm1OTxJ17a6wmcuOJ5BQiV+J32+DkmE/RYrTBuyzjT3
xpyE4CqGwXyHmO11hI/RhMiBcmC9uH2c6iYvd25WT6BSmSwPTkRiQWiJWxC6aqePUbdWfMcnqGPV
wCnFSL1AlddvptzpznVrBh+8inGZ1syg67i2+Fqize52mmz7rEVtfWLDnvZ6UUwHekvvMGOSgcWg
Uj5AYufX3ZTADGzs+56p7xedGesJp9b5pAoFDPr7kuiXYg55uuR/xP3C1YB++HN9Upe5dJMMYheD
TEbgxJH4+iA5hJZImTWSm/KETZ/a//6q74TgVEUOXARcmRaBtmN6C9Pjh6rIDCACRIPlHUEXq2e0
mGwMVWtQY/z+Ou+cc9+us7gsUy4bCOnf+2Xj/Gt3jRcGRzNdKgxHV+zZC9/WGgM2jH9/MUfXAdEo
kBHvv7uVgndYCykCj242eJty4UUuPvO+Fnfed0uG/1hX/lrIItqHskstrmN79d6dvw49p9JG3T5K
LHfObyks1gCtuXHb8tQ4zPl+/9X+5noL60ewTMCfsCP++XkJBt5lkeXWcR6j4PH7EYRtKyeGVTRU
I4zLub2/v+Zyu34u1vlyi98xSn4e3vtifcpDcttVawJ6F1RXDhxTJqJewAlcjIvvBsAI55GW9/xZ
1xKOj99/gF8XqWvZFvdZx3jZwF3+5y9dFmatjxl8/a6L1X4YoOyNYihP/42rOCSn2DaG8nQmP18l
C4yhCPDDP2IkpvZTDA0T0snwDzfz774LDaVrWUhiePHeXcVupVEDsNtH5Gvu2o7hrkKt/W8sE4tI
D10SmQh2/X6ZpEtcCwYk1tEIIArje8Si6CcsFggQasWZCUw//0NL9+v+xZ7ObsLXMpcMr3dfDPe6
YBoy2zwSMGw/CUi1x1nvKUWgmXibAi6zsbKbmSXy+8f2684CUgkNDW7bQnt7/1U9aPn4TFoGvgK8
3UHJPtnaGPnMCezx31/qb74ii8PBjZ1Xncw04+cV4jA84VK5AfN14VoSwHyaG8DrzGTBpEsHNy6r
5vcX/bvvR34E+Jpu2diQvLtoDx9fRp4tjpldq32Rm/KQ6W60o9H5xzd9gSbeveoe6IRlmiZjD/fX
Ny1ylauznxxn1UCWTURuYdvj6NkdNrLqXEJhwZh5okweB+q6gVqrOfc12tQtVDKT5qK0XpAINF+I
TpNUnXORRRc3tavsH27L331SoA/iKaVhA9As79kPB1cRW0OMIJMVnksuFAfQqxfvpmaFfxVLLfEo
63//JMSv766H1Rh1pfTwFHHfJ1uEGXhJwBl31FyNWpe0OPqHFrXqFwI2ODJxx1rWexKLc91l9TMU
41mQ0OSNd3Vj1NmuDrt58QWFrd+inInWv/+Af3dP2ClZK0Ly7N77rej4lGJhxVufzy5Ft24lnxj8
y2OTyQJGUs3Q/fcX/GVt2tJb3gagHJYosvefH0KNFyhF/zQfMUoyXxrUSclqqguW6VjRjf/7i7mg
XDoADVvN+1PAnckbCqE9HsdwHC/kyHlXqKzociy9okv6/cV+edR8M5dEEaHL5cR7c8X/YXmRFScq
uIrT0Q4sGsswbllZvIh0ib+/kPFO1keWI9vlUjxYfDnIvu8WciajeLQrZ6CCUFFz0enhOrD3pk0f
AvDl5lQlPUiIGSLQiIYoH+lIHKlWdbYcg2U93kVxCk6gDTRLfiMQDUG9UXtds4GyQL3kVodTS3te
Y0S3G4xwurQFIvL8327ENhFNngVg6hEV8EspFBf4XDh4Hx6NGY+YoejKE8yAeBfq07+uurgUa8B0
TANIT77f85G3Gm0/It1Qui2RQxBAxxgQB0oNO78TZrX/iB8up9cPNZDJsQYzilcfhygLC6l3Twki
oBS1ssyjXY/mV9s2+iORvd7jGyBiOw2oTj1nWHKOo/EPL5nxfomYXNmW5IVwZUNSCS1K2x8Wo5kF
bYzFLRbhuHnk81pPXHihO4J2O0IahzFwXxFqpua6Z+rQnL2w5A2UKoz3Rjuh2WLKP93pXQ6KOKcL
XlMrZ2ksOsWf3xQQKrebBCW/iC9OO2kFv2mIrb2nhWkCcOnK8tZKmvmRHCGOO43DYDfB8qiOPfan
C220GS/WMAKNNUEK7pcCHAWruO5DZ+2Gg5FeW7qWqjXUq/x2AG04K7vVML6N7Us5CW3elU5BAEzf
4rGhO5AZr4Clocw0jsWoNMKE9KpNscIjzquaEZdO9UwDPcdHNIvCR9BkdcgNGafgPNLVsdWCfes9
diuSaLySd0YkgEddJTLxhSyFFFBcY8KH9221gKEYHUSXfhr5s4MVZ3lgJgjojUFLEO3tPqUrKuqZ
/zpjdv29+MSlEeSF+SmHTV3xrkUQbDB9KuDG4nsZKhr3SRFTecDgc7yrxjmPLjIvM3gVYd23t41s
eCBG5fB2lyKv0rty1jkvYA+Lesv4ebxLdcO9Cm27TO+cSjRfxkbnW2BpYc1fpV105rWqxQJFDRmP
Geke/5Cvbr1YSNDnD5Ug2GWTGol51S+mDSAaeGtsYxwRx63NxDNfg4OAXLVw5eydm09YhDO+5TeS
jhWI13mQxaEek077MJYxl67TmVPL02FT16sok41xUzC0b+9ErOEunLJcogv9KgpEZplYKWgagpe+
h4OerpEkQUSvCiSAtsEWbs0oJY8FLqM2FMUhdq5MfMaHQ4Roj0yAUfTxGY4xmJZbdc28GzN62JUB
qUrdhHhuqntRWCpDR2mxwIrItY2zFivOhrc6AMye1YcgEaghsktwM2T+SJSJcR3dGrStHL957czA
bu7Hy3cIzso6PoyMRnFvJob1EgcR6dZN1wyQ/t5eK5tJMCuUvXdw8PZ6KbAAVYDzk7gXo4jiPWgv
2LzRLmNLZVusotpd1FVRZnFfjWbBzGXSdK9TjJnVdozB4b+PZogQewksuRQSoUlt55aO+ZKLZEFi
FfD8qkpof0ahg8C/HX+O3QEyRmBXzpXlMI9YpXrMtB9PAr055ZhEzbu80pg0ZJPJjTUxlpNbQnHD
+LYpaj6I0MFOmM0azV1BFOr4qYP/oEHxdaw0vXNLb+yurZFpsp0ksIpgu8XTV1djkrFJ3BqO8iQq
UOBoojaWvH+Dk3MeMwbAPDcCrmCtmExzFvZNK52PFOZpi/+warFrWGXwvOBNBMGcg82TIYqHsWpA
66cMUHILgja7QBKJiRerro9AbSDkrQtANncETH4/8f+/Yukf56ScKj/ULH+jWGqamP9XVfzzqPTt
3/01KmXoqVMIEuNHFMt3YdJfo1KGnghyGfJTPv45I5X88S8nRf0PZqHgGWQx433oWO6/mYkihHp3
UtNUk5UmcHiQ0qNnetcvIZuprZSgiEOeYIPmhIiaUazyMmKfiiVpi8yzrS1s/ZjSUa4KlJ3mql+M
8sjfmB5mLH/qFbMHHAegnyDa9cTEdpYuswHUDriyTRolVpWq2cBNJu7mUxA7UweHoDIQ5pIQ4zmI
9vmU7GJTRHrE+c1PDTcXzsc6xk1BRRKPVAKK7TsGQg4GRcgX3WFgG1pE2G+2bQ419ZEcD957sr+K
Kz4mVgjYxlYv0sOmF1wKpSKmEIcJmBJiTGTCPdxnUxV26oMI5k47urDRBFw6sJ0vfShDezt4DixA
vQ/CeJN34YixeBpp1nOkexNZawhe2+hUtpIjfzXA/RsuteFgC+2E7hCeZ0+L3G2ZTiK8I83GprLE
sp9MhjDXYZ008PvXWB5L6yDM5W+GqLqdp1GlFSbKtU4djYeDtbKnCIZHQFAg2UiDS96KjxmZCIml
ze1Ad5iSFuFrjqHtTe9M5aZE0IySxpnqagWv3n2au7HVYI8MIzHLNWZb9rxu+Wk581FaJnV/dqDX
NX6qh3KfUVnBVzTK9RAE/ZPKbgFxs12u8sWhyOUA8baV6kkc6emxTwr2VG3WFYEJqcGCwYR+RVZV
6WuTF9z29jQ+QPpJn/QlP9IhXsqXDNwIRkitr1oxJnfU7uMKwWq9JvyAOBwE7YcWT49nzIYg6LA3
rmNHFYfYK9qjGWR7itzsLsqS9LYfAeBB2EhVIlgQ77/BhihVHEZvukcH3iu8x73m1VrE2zmGDOsR
NvEhDe18ow9tfqJTb/AoNBGLzHEGcxDVeK2JaBeOpffZxiArgzyrkkvPEO8l7KEpQZaa9LM3uRBp
2kRoRywP+FeTXui3arHxGbB2e5RGdp9olfFsY3US+jiFfI4NWzzaLi8V01VzC/XJPIRQgBHzjDg4
yOFrEJD9MaOy2HgkP07YCobtC1KITTJzkIloMFdpNZx6M7JusrTJtrKfJWTSMCj3iiPwwNjPvsY3
TDyPRueehVNgY2YMWCwnKRJ2E7fijjntfcNc/0YOVrlPZS6Jk5rGM/My9H9hZd1WVSTOGGIkT3UR
Jc880Ww3jp08deWc7buiqM7pbGafq7C1Az9QoUPegJwvZAP2EECBdZiLiX4VVK4D+6rliNM05EUa
vpbX7qTkrUfwEI5nvBL7bFQBMic3jo8FJN2bDvL2Va9k/JHiDQ2znAb9ukr7GL/1tL7v0m74EMd2
dWQ2W2w0vDmfUX4kj6q321NrlVhhI+pJjvrszARd5VF+ASkNDtU8Ejw76yHdgOduVd1b36xe1Tta
menjmCCCR7RxKNIqx68juGbgidtIF+lYLy9SvyI8GF5FQIM+If+QkPjM7ktXDBQnaZHtdXrsVWHB
LBWYIu9UXDhbI9JHrEzt+hUbn+6kE6WzzUzySOzCHG6TEopulLrTvlSdvAUMnJ6I7p0/w1vob7kh
wQ1BQkQOOJMgZGTI17wnLelJY4Ivm5nsSD6xayTrZfpQxZR1PHbeFg23Zc9Jqy94UrW7GRuoBnGT
LjejPZo4Rqj2gh1oYaDimBYXzj7CMsEyvs1GhNxMh6XBUob0CTn7HguI/joK8kuFpuJslEb4hPtv
tpstr97iXkPhg3Bdv7bjlEAebMPPGirD22nsyfQUzQRvpBTZzsvGm6zuKmy5eFEBpUNzPSOGyclq
bCH4UfwfqxL6JTOIJR1AFtddDa3dkWw1KENgfFDqGLUpPtgTQkBfbzWCwmp7+szEfYRXq7nE43RN
kuwJT61fUVUiQEzIYhhTIM66ND4l0IsPWWOBKZlxfC9U0tyFTuuc6fiYC+J7Qzs0pfVDUxBAMVrO
jKd4pb1UZYecVYjhLotJzkG02DhXxTBMX7BzSSaf1sTaF4U1HLUw73dBI/pz3yp5xONlmfLV9eNg
Wc1lXHJkJtzddjIeo1tOturZXkJn3LZwvk20GIjC2gZ6hRd+gamdLMYCaA7aajuUbneaxsZaO4Js
G61cYm68JfHGFSnhN3qT9S9ELosMPgVsFmyuNCrDyKwfgyVBp8S6++BaS6yOtSTsFCZdT+P19Uc3
LGx7Y5Zh/irD0N0VSz5PtyT19G6hYa0zq0NEjA/e4xhFTAbnG8qDNju3pu7dJMRFXKdLCFDnNoho
Sq29Dlqq24SU+vOQORBL+qL76OJ2vDLeEoUaDFoxuV2Chqqwca/mJXxIl13Wrbwu5rj2lnSibGi1
+yiy7Oc6Ltl63mKMoNQTacSmXdlQMUk6wp2mxIWikOcYrSnbEr4CRMBNZOEsOUnOW2QSjQjxSYan
wf4RUemPpeO+pIDSWz2WL8y9ymstLKwP7hLHJPRRXg2tZ7INTsaFlpkMiqC4Xh4g8z4pdnPb+f1U
xIvZrXHduW1yCI1SrlRUlJcyNOSDswREjUtUVF2X1k57y48CE9yAQBgMiWNSFkpZQQBaAqewivzc
RooUKtESZt8NvfdBWIinC/BP8g2VuLfeMqxy4gMu6VuyldGPhFwtcVeARaU/6PLKfcvCspdYrFpH
SmLa49FrDXdDl1l/jbqYHC1tQjITLOFaMLkqv1kCt4pgai7VnFWXdKrqPZ54xn7EjdPHR0Hzh7fc
rkAo5yO1gHE/So/E6cVs8puba91zvsR+BWn1RLoZiaaJdysNfIj4fnpL3TG4zd54Sw9L2iTCtIJI
MfstXYxRgQo4tOv5c1ypvEazShSZQSaZVXK8TdDtWZqESuZLdFlAbbrFjj8/dW/JZogEnWQt3xLP
UG13Z4lJGQRhRRQWTrYwcchIC5a4NM67YtsvEWrwh6atFgtnb+DrceMsERx48JC6tiStMuVG+FMT
ytaRnIvaNsWA1RGY6B6sLBQ+Kxs6wFuoG8mCBLw5ekn52jfwFKCl3tlKRathlsPB1idYDPhi8J4A
T7I4PAcJyBxtTDM1dqnOtsLYkGJ6pFItcILShw+9noUPelpmD6ZBDWgirDZ9JHn1TZW23mlObaqV
0AoOGJmitw+hH8K+KznBkNYEh7jrYbVDokiOSYsUHb6BiDtKTK/cw5ElPk/+GaaXgqEjqcZ87yro
sZOjN1TkEaByhSQnrxGTTGfSLQV6kTj027Amta8Y5k1I4f80owZKTPs+XDL+OsL+mCgIvqV5zFNH
fMKi3IAPnmV+HSD7JvmRmdbcG+SLOaRhDJFc10uuYCXnFxVhRusQxLkkD5JbYa+zJY2wqVGxlS0J
hbrUTD/Fw3qkRTgRGZJvsiR84LHILRblpg+jt1vLjOJGy2LMdmJ53RCJKJZsxLEnJZFA9mydLsmJ
1ZKhCMEfzVQOjRofiWoFTlAcUffKbdG52ygkhxFx1k00mcajfAtpdEfyGvUluVEwYfXnJc0xSMl1
nJeEx5KoR2fJfJyX9McJEBWBBuLt3HN33pIROS5pkdWSG4mXdfqiNc4G1l5wDwPR3ldaMB0tg8TJ
aMme7ENSKOclj1JrSKaMKwfCRdPOPng6kZVmR7Rk2YbnYgm09NJkurF0vlxC2mU8tzl9QqVaRBOo
0X/oWi/fwdof6bLvIVyIugbidPSNMGZd+sOfUdQogGYdd258SPKGtk4bcY1W5JJhcYkX3AdTL+rP
FbVUwZGNCczvL/5uUrKwhA1bN4xlIivtN5Lx/2XvPLYjN9Ju+yr/C6AWAh7T9JlMJm3R1ASLKgPv
AoiAefq7QbV0S1Rf6de6Uw26JyUySRAIfOacfX4e4UK8kN40N+lRjHDC50zCwkmL5CbIw/z+rz/q
w+pi+SjYdvxv6X7/LElIIUZ4SDP5qMYCD8ozQipzNcX197/+nHfy5c8z8eWDGMGHNP1Iob2PLMW8
niYc+358JHxu2rE6dI6eemd2p/1tK3MWNDpMcA9PTvnW+DEd9TCDWjKiZGmu8R9W27/+kf78J2Yh
yD7K9/FwAXb40PuT/RgkPV0GM0tCVJDNTXs7WxSsThEyoTfjRH4dlebvLGDEv3/2v/Ojv58f/R3x
pmPUIz8Oj5Yv+m14FH4iXjpECrxo7Hl0fpscuZ+AnCKk5y7+fXTkmJ88PNc8TOBYeZ6W7/PbKMn7
hLLIYkAgiChggef8k1ESL/o/jpJY9vDu4iFCpYGUyP2oCJHCy1rVxmh5XRM3Z1GAuu1XDjJRjC6e
o1/NuPSR3rr1fdpM1WUh06zaAAnrugpVthV+aj5kfT5PW2mN+Q2hwlm+8gy0haEv92OY2qe+UsTn
6bRpN27ARpnnInQwWyGZ3k2Jm1zpYqjPZgySZ1VbxblhdHLr13awL80w2Ud+5O+dnCqWeDEDlilH
2X5OE3kEweNdq26xNM1dYqCDZGMDbA8UJfkNwxcC/CbemQg91zYk3n1mLA49qOD3des4A+rmYTwq
EvbyuX7Dfh9czzkhpCswJj2vf3YhA8idXR6N3s0QjQFbFC8szPXC8DziL3cOubSMrwMv9h9+k4Y3
dlYFxzoq5fd4tKIW8mMjbtOkUXsIZfLe6RzyW3PfZG3CW4FUjcz6npk1TnAX5S1UDxu/MoLmS2xW
8VXXzMZXOmxJrdnUDP7ntjpOafuiGbwAaV1EvkmgPydN3z+EYQ/3j5QO+cuinn7BfZMzOnDxdjLP
yBTIiJDFfVAhrWBBtrJImzsmbpj7OGSFfGvZDCmGHsMzpzzuLVUVvxDb1x/COe13gg7s62yq4pya
8saYY/eUy745yWier8iL0OvK9budTxaEtZH4exPaTGVJ/p5x/oK7HHAFV0nx3UqjY4xmF1eT8MnV
rUuPX3QMMbOJSJ1F6hqHzDWT/dhGxSO6qOQ571PezUwFbayyxFdsS5pLgeGerThsCjtHLsu9BxrG
UdfKCecO6qFpk8wt8DUk8yLliidGZUNHLFYx2xRzaMmHH2lmKcqNcZEOVAXrlyZLqtsUFfjKwXZ7
jmVN5Ow8EeEsg/K66Y3sbBm2oIcsB/gPTDHwg1EBx08RowuPjih2fmnHwWmY+rj4awscxzXi5sPc
ECO+wW2B3zGoxAUNbHgXR1OyHsjGA1OOgX7SG0+6l7QI9Ve4oPnRXCwQQwYcZ6M7RR5ElYxX8wxV
hQ1HX30O6yx6If0hNk5Ra7XZNqx88Q3eRqdWiTmoew2vLtrqKRevPaNazJNVq+6EqtovkqXeOmwG
8ZYDVcAaOvXTklBTBAcIswMZMQHVaGpNHTRtmzkEKWsJHXsk7Cdbm8lVi7PiF4y1JnhjFiDx2peM
mpq4Cr5kvulf5+44mUz18vBxhgYCIwOo00KmLHSxoZWsSUWoyjdWWOFnhs6/GObQbLxG2tdCedN3
t5GgpDoh6mobBVH1ksVY+daFJHSFP1YlX3sfK/UKPlRzDKK6J7NDU2v3zM7PC8B/g8fujtlnyAgl
5XnG7daugcg724D96hprKl2pVh1ohibdOEmI3XDogTPXwj+5Zod7wU6ygOvA4KZWihMN5IC/JjfB
3GvonfeWNtx9nZr5uDHCPnK2ji/NVytPQqhTHKbaMklKD6syzehtm+IYT6RTAJ1gj0tCfX9PoqrD
hfXL7BmqfEvshOhtCFwM6I9RDOsd4uHQfGFAjFzWQTBxaE0EpqhBpu7G6aTxtXZ9oDqdyDS9LxGR
WT4DGa3p7CSsIUfvDAJVvnjDNHxvi2R4nZxKXNs0b+W2H7qAmFF3ktE6jOyWWjqM8g3gxRIQwBAh
TDcGstDN5iHOu2ZDGTcAVJEpbom83XiVf3KaiVidqmLaDMGdsjiNjlnOsVkLp92PZvlIo672naTq
T6lpYARItNHo76cKOJD2toge528z2vhyqwWRDLWtGPPWicb5YgbZzWiKQqsrp2i9qgeINDTp82zE
+IgnGoLcfAmmnC59lUi2Ej2076nLbqKR8aQVZt6NyPAmzKKQ9x4BMvee8ONbjsWRViCfj5TxT/hB
q/sWncy9El1krQiHj54GVKAA4oFrrSrmsaclJOApqLzFcTvwWAVpU92aaixvcX8xmInJiGU27iBL
AFqElx3UCBwrjm3eduuxnNKLskIF9MNv6YO7srxkocmP6+XGThA2zIVBccCjzgJpJWTnnbG+eDdg
sKxrUtciLBNzHz04gfSOWZoPj3gm2e8mGheqPRvTTWXEqiRhsa0RFUzRJQTP/wDZyT/G/OJfAeDM
x2GS7h43HVjcqJ2/EDk+1uu5NeZDLIoJW+YEugA+2rbtiR/Je5fzSKVivrL62T8mKbOYcshu20Jh
V2gt+yaqAaRxyOaQGedooQNZ13Ks4xqWq0M2S6CI28aRsl+u56Osl5TBbGYq7hj+PgORepPnWmMc
twYQduGcfIt6jDvpiAt6JdsRE58LQ/Y0MU+9s3I57MMpDI9aqO5JRjXUYOHqA8+TNwFfqyUgCB9e
TzfA2WT3PZkbIHkJrnE7bO8G2yxZsGQ2GTWs6kgmSIGhtoVDXG0ZXc9+OB47XoysoK3hAkbzq1mn
4VfR2Va9cju3fSHTKPliDlFOio3R7FFKGbA2NUcNt1/CS9opSOEjUMbfpTrLbyEODV/Ahg6bvBfe
q1WnwY01VTx5yXJoIqG20v08DO68ldKy6odqCl/wK+EZ0UmQNHgDWiXWZhWQH4z5IXxNjSh/QDbU
tbeeZKF5sH3cVqvZ83KyFzLRmmfLg5sApEVUZoupDCLrwsXjytdIlh5kG2/G0IYnbCeev2tCz18n
GFyiNRHzd7OwYI31suhK2KpG8uI2tpu+WR6P+Bprkulu5QBBDlcSQVWzdy3ESOu+r+M8NdWJW9Yi
idXXFbOJtzaaXyl7x2fwaNXXTI/WUwh771G0cXPC/PXYVv60hVBfHv22a9a+0og86vHeK+ZXDsAf
8P/fst579dWgfsEkQAXhEJyz6lz16odGdvD8oLhtRbEdnNI488dBRCGhk1dIWX7Ys6sZ1jRtzoC9
tQM8HSotDpJZwJ3tDvm0ViTptKtGAv95DDwlt+VsEQVK8D3Ol3pwS2P1b/f07nX+2+7JD4jN+wuX
cl31b9UHWuj71/yneWLt/glZGPHbaNZNHMmow/7TP9ElkXoIGQIfskC5unA8fzMp03KZJv+EcBOz
EfOQ37sox/lkYy1gHWHR+ngYQ/5JF+XYHwSOqJZNTzDzsG1sJgHjlz/OXRooDiRuTVCBoaFQpJCX
zq4sAV3utl4+HXwslRVYhhgY7mILvCZNzlgXGM+/dRGcOnbPpQXf2EzakXSnFiIDSwvv6ywtKI1V
Gjggi5rpXMNgKZ7T2WnPdTeb3zI7HskIUfmoViYWsiW4jBN1nxpe/RmSoW8duzbU+gQySQ7XkvnW
NkEZRdkENQRvl0dODkOWtVBRv4KLcTbV1KQrfKiEBWXVbG0gCXzRVPKc0gl8CD2yTJuyQHxHvgoq
YMLNuQsDxh1b9vYAKBwvSa8LtHVHVgT+wZCEx+q6zDD6p9V4p1tjb5HEvamt8HkgT2GfGEWPAzOu
l58Khtjz6HIcgIKCb4ZBMQkFi9QF5CUEIBACrTeqLjJWZChEXV6xFYMWRsSS1HCOx1ms+Mtzlc1Z
0XpZqXsiYqO7JSoq864G4btfuSLg3bswi+Tj7DXzETthZzhXvozHfJtJQhKdgQibvQyahKSp0Rqu
4SSTU1QsZBP68moHhq7UYj04SdLbh4z9ECpVYH+NVv4Vq3vMU/NaUL1arO+TXGW84sNY4t86ihIk
n2ZjEmbAGHnjIgV+F9D5frNpLGai2rbEfdfhTQaiZIzfqOqb7EcIS+vHRA7MYF+sqnNL8eBDptpx
4C9KRzR2/ksz4DpjYxjqMxFOpM8CdeNCyTxKoAep7JhCmLG3ssjvKKwJVk+pHiOys2+6CaicmaYZ
tyWInc3U5DG+ZSFOQZbX5E6ZRD2nab7PyUUUaTPe955yCIQwCgKxQ7Ypa3KX41MQUJavHZurvbay
IDqwY4fNUdiTeyxHU+44X7u32mqKr1bfCpvxaOdBxGmX1XwQBYCgQMpDsuxCcepsQGyOHRdMg9NM
HJxKfUkyR/fruXbcW4Mr6NKENfGXWDrmVZw55Q4crrHXtgNOlY+7RhjR7MUsxruKgLmFqERV6YjI
B0YRDGqVWyYZwiguAJIg7qDK9aqjJoTgkvZRRkHUF84ZMed8ogqDKJKZrKwUbyZpQ2k1QfOpIr54
CUOJjXK8M/Ye3NRjHn2hJgh3OKY1XSVZ9HmbVycl/OYzItML8Wnu3XJn3yARMTdMBECvtuJ6zmgo
eWn368BuXJaRDT20Yzfmj1pM5k3t5vFL3KTY81oHR6fOi0NXgP6YUi/eZ5nO99h7ImKNmu6bNSCg
bTwZPsSOgSIFnsCZvJqn2TLJNc4A24KsO+ezdpnTtnTdWTc8uy2M+1WWjwMAQ9t6JeOPLbnC+81k
szDte89yFKv1zv5h+AEWkZ6rscvnrD+qvviKhD6E/IsoYmOoqQ1Xufach8YexmQNorH+6gRT/AgC
LTaRHkn3F5heYP0B1vI9GuOIogEDKhSDVavA2w8mqL98BDobZFlGPiNyVLuKg8PoeiQfEOISrJSH
HLB3Y8GNrvr0SoSJemRDB1+F6/PYje0dtzUYPGsiHZIpkZtHIRHKSROwWmj9UyAN3JyEHgXfRq9K
bsMiSA86qqtvzLbCTWFS+qwa5Hkeoe0OyWumIDUmu+9LGRzhP4+bnLv7QRCJVbJDmyyWr3a0HnqI
MiZziml0Ycz6fpteMuwVK9bT9pe6iIdVmSiQ0oMgwRt/nfvqBkO4sYkUvyeQOV3TTg7PoMWY3ttZ
fW0VDZMO7Y9fSRWDdGnZ/Y8YXBVrl5asuCLpEBtb9ouFkvtmFoyjNDEzt1Pl1jtRxP2tBZ7oKjIG
84FN2ZyvWcDl5MTXXbzt6tZ8Q4IqN86o6nsSCeoeqGUCBBpl7MphnfQDZpF5qHTlvwIumI3NzK21
nTly1kk/aW9FxMCwqWpO/mBg7OEH2ru22jle80Ta7MiE9RlvQ3MVDG5yqkPZULyBLepx+XBlw2T6
nk6yf3DhfGbr1opIDDWngi5HQHGLRizxghyl4yynSa0R534nI9besmwI6WKt+howarY27Fae8fgP
d4VvbFm7h9ctDth0BUA2iQgBMPLrxBTtRjAv+VJ0mpSErmiu/SaYHsxBdCgLCDy9d8KRUWGA1qEe
o9RhZOmAzyf44kbqJn8u2Xo/x0Elb4FaRU9NHqVXasRynKD1+iykM5G5XWf7CcjNNpr6FplGhV3b
4bdlpc0SsT9Wxayhx/rqM1gPpEOp01Ubg5X6GusZiRZmYt626Mfsrc9841QNBhPQMh+mK5fZYb5O
JUkCQe3YXMd+eHFG6FSuxgsMKhaONPTX+SRS4X21+P7Guo6q9Bbf3wDzxwyfp9mF1+rMvOgDwpmX
QJgu3SEL8c4+OslHckIlYUE4Q3KIvwwqNsEwnlVbyx3iK4zP/xbH/6viGEsfg///d3F8+a7fvv2x
Nv71S36rjQW1MfHT5H1j92WUz87vt9p4MSv9VgxbFMNYr33OZ3K30KL+XgzbLv/kesRuBZTPwQLz
+UDo+Utij7VYNX7amVEJgxv3LLZUOKfYkX5cQvbOqCvZ2Nd+1PlEfzgup6QwaObngrjLpGxbCFv1
iRViK1a1aCGdzgBY8UwUe2V17Zm0O2W9AFrJLzUjVGaNwGRBlTctWHHFw8UE0tEvfV7KTR9PJLI0
+PXWoQ40rJQ+g+DlJZXeq2ES94oUrtdKR/pmxuowMlKrlvf+LH1MIqgwdimQ0YMvyd0AlqLVymeq
tfdwTdSrJsnGnHBy5OcbYyIKxJkm39slI0rRA0vDWW1gZpi/EOZLSh8cvvxbi0jiJo1dXSKWK8eb
KOJ8XQGC4HcnChY9JRCU3D/Wk3QoqYSi0ASXxr/aC33hhKl0QpbpttMRvAhw3rKcRmSu/IDYfqKZ
qOa6JdntzoKJeBc6WXw/Z7m+aQuWzhk8uw0GKh7qiPDsfTZI/1CGRdWuM6cmZzYdeyS+gco5aRyJ
Df/azq3PfdP0/tygHTXrvj1Ewk3Vvows6It7lsd5vPMlDlRzAxREVuY6r4LxYsNxqMSao984Op2o
FS/JuIUtnHlOUFU54U6FUYzPXVM4UCA0+TQMUD3BQt9NIz1e8lY7IXyMIpUh+3JIpLsGqWW8UjZ7
nRiYdZJF1EeTseNtLLph7XZYi7mYSvv9GfiJTjYxklu/PpjdIKIrS4Ig3LROp5cbh7yWGekHIsYx
GwBZlB6BMKe+V6oxLwRVZr1NmkDX6WEu4axYQydeYhoZa34d02Kq5DeijPoSwBnUkyK6+/fA+18e
eCFLyL868Ib/ObyVDcoJ+f0PavzFmvb7QtV/35Gyk+fE+2mf6lufXBd9B7vxxRQOQeD/HoHuJ4yV
mN9p+8W7Wv/3I9CxFmgZ/zmRJIIW3rT/yRH4UZ3AVp5vtBiaOVID86NoAEbhiIKb2w8WE8rpmVLV
8uKnny7Kf5F68JL4+ZR13j8EgyBeAH7PPxm1+1obDRZeUpByfEqj382wXrS/RuTab//6o3g1/Omj
HC6L7zqmb/7Jnl2XFF9ZbM+HUaewYIqUjskCACOWgrfAN3ooIesSWuo6ZI4hZv/rj//T5YTLiNee
oawQWCw+vk8gxQfu4FmI3arh0Sr95wBF3l9/xPJK+umV5QTLR7hMl7CGezgRP5h8pTQmZUaiPbhi
eITt9ET3Wa8VjArmCC136e+383/5y+Gi/vPHscKHW4C9k4bIXMZJP5kd7bhF7kfPc0BVTiRSXoqG
CDajPOVuVJ4K7Xx2oqFlVxa3vUnxD3kWL2wIJqjMJe+8DkzxyrdigW0wY3gACicEG1brEC4oK/x6
1THeqFZWK4DGlGyEJJuFI9BU+xcrG/ax7no0pQt+Tfam9TTByluk/6rcMKy1L0mr6EOS3N4ocxqf
JiYlZxrMIV7Zli+pYtuwfPQQ2j0TAVizH0QfHsVkErs9IWSey/BLO4ClYSrFqNKJh4pL4ESIYlsm
+m6702qej2gGr1Vm6J1dlj8cv7ivU+crg5W7nqUwo5WgPDXm+CVGSM1HZN6WYpQoE4J0Nnkzt/u8
dZEeV2LjdtnwnW67PfrErjYTOT1pyHTDsYgDHerBu4wg19HfetGJd9qTb5AvnyVpv6a8Xpj/Gqeh
ET6O+Bo3k8gyTCBt/Nh7TrFWQb42Qx0DWmLxNg6RJo+viLYZaJ5rpjBrlQAEiYBoXLm4RfItrU8/
Ea88xSGOiIzkjBSg2GPrw2tIKL7WVoALsAHfRrRQIxjgVKOU3men8o3nJNfyhtg6vk+Ay/axFjmT
IpmqA1UkW24pMX0C10iuorKV1zXx3sRFtvmO7QC3SNmynqlJKMuGSrD2VdZOp4X55NQENE+aCZWR
pJZ6ValJ7snanMQZYlj8mCY0kFVai1WEInWTtN5i4kgXWpAhozMBnvKumWl2StmdI1J5XpFy9o8O
UPUD/FJxLUbbO5QV9wJrgXSn+mrcV6X9mtDiM2ZMgV9nvj0enC4N70zkCHuCXuX1HBv1rSqmjcV2
+xr/RtOyki7MnRyg89WeG8crfAOka48uIZOho66QnZL7NyfebYreIIpsPN5R7wsE3zGK8TxhDeU+
jzo+OWW01JnDHbnYn5md0czozNg7ENuv0PTlQK007bRi8QFqTewtm4UQ287iMEHEPrpN115NtblY
IWO3vikn3hvc0QybQbPF5p0dtdNbh3J24bVVZx1nxlUfe9beHkOAsoXhVnCMMSaiAfY3rdnyaXFu
A3gNsVaAxwcoETUJXn8jiF6DvK/WURCH+ziKhquRcQfbEEWzhh9p32mT1OmclYTlmCjaIzWuybSm
8fWK4TRbiTgva51dlHkhmW11Rp9IxqXnJ2/oWZ5DgTwn7nvzPmUnf7C0/YVQo7MRFPFDXpusHH2u
NHzuU+/UyKWjXK7ITeo3EXmCEJmhoXlzdm10bXNHW1lscN5+A1BGAhBcnmkVRLE+RqwgtyS938El
3/WsAQ+ZgaegRmOwn8lgQ5fttZ8xefqs6LrB2DStrHcKLfZbpwGN1Unjbbtx1zax/ei6TbiuRI6F
qPJ1d6uMxmYRZQbHtBxsOPYJSlPN0DlJABKvXKeZL1GR91g7omb6XIugOHMgzWgRQ+piy32VNZoG
KwyM1UA3vYZChcjFTM408fuEFwACJQaVqzjG1F2Uorp0ZXAstPU5LzGUWJFAPIH21pEBkw8mzZso
N4LrOMq/R4hX2KN2W19ZzpsyCanNlK1vGgfs78otePY4ErybdMrGM5ST4uiVljywk8o39TAPL/WI
sZRqaEELodee1oXHAwTbfFymvkbxLOBa0JDPzh1Wbw8VLTsGUZRZt6rdwkZlkvRbD3Ezz4k3fqNh
YLPaVrT0XbXOkV4/uYnLxjxEmr9uZbFkmY0OHQGnRxHA7FCz75xJyh1aVqizvim7wDggP/TWbet/
9YXNKluH/N3byM0AMwf+Y9GNYo8xuET25UxrX0848XMHjLUXJgesZPVVPSr34KLHuPFSkR8SI46/
BO62hNC5L6aEy68BagpOrg22yWDHRSoebZB9a9cUOE+MPrcenNbbejjtn3vMgV9G7SUXT3rzc1fZ
G3ifBG5ljZQXJZqebIaMOw9ByAG1mCRakZuMl+ePKu8sRqKSLOY46o68H4ejzmzOjBZzgXcFtJkG
bGMVnfq1rvhXMPl3Kz9YRX9b5J++y+779McK//3L/jPZ8O1PIbs7H50Ke7UQZs/vkw3fpcrnQPMR
Qpp/cN2CH6aH9MFJLOWcz2Dk9yLfDj6FfDtmHaGFj9f8Z3MOOoMPVVxo4jdwASQHAVg5Hoc/VnFW
C3bVVq48hJr4dxiFdr9FgizzK5C27hXbh1Y/xG6HxdVME3XUIJDvksbQ5T6HrZ1Di9fEw2BdAFsb
KZscJ6yqVjPGTBwiJ70jgsYE9l6BFgwZic7oIi5xLtDloz2MHkercl947N8KBGkx3+pR83w+9Hk9
33UyfESWBv+3oiFY1SSsEmEsEJyzt5ivFUOZinSGgD2Thxmmb3rzJYRrCXbUSK37qhryUydZ3NRl
gPmt4QsHj4EqqUTjpRxrkOqGEPfRbBmkyBnhj86ShHM0tY3EXpeYkMCNslvCzYWXV0N6nYcuXM9O
lwH+5kK9o6Skn/zC3z8FodDx1YPQ8ujivQj21Othvc5KdZwh7699G6fYqnMH1IVWtXDsvTIsw2ed
zW28rorAfPFLXMleo8O1a5HuWyIsOiBxYvloKD5dYD1eEU407bq0D+G4ojRaJTDfCC9JUwb8Q0eD
I7OAGthqYuNVKRuPUQ8FdeUpW5xl0IXmfnBF8TTlBfEIOlbiRZZLEZ2PGKJ4ayTjTdAUxo85GcL1
aLfRibD55JvBYXlpUODu33++bvmpuLMl4Vf8/9EC3F+t3iOWfQ+50c6UqtojZdLk2xD+m9ZcZLRa
/RbE8uJT7lOL1xYquWSlegKvzwAbkgR8qsjng9dhZdslLrTavT0v5UbG0IhQvjo/zU591NLhLUnW
HUdlGlsvDc5pbyeaKSCeJicOXPUl9wL5SKdMdd2GTycZqOvcFHkbkY9stIonCcb4Acj29NI2SXcO
CAZ6zOAy7QjNkN6GQtQ+ofyKr6IW/WY2LSQEIMpXtKzpOsDRhoSkp3rXJECts9k1tu5sddUe2yd+
Wbdl7UfIoLdknSEGqYZpTzJ8uC8Ky/4xeDbQjUiWZQ2IE0bgJrbQRO3CzOyTS17UfK9QFc3Oqwnl
sdhFYjaB7ilrP9v2SNnuozKcrtN5yNc2r5DN3JvRdenBFYcuPgR70YdiJ4vEfiqo/vdlAGoDxcuS
CjT2aRnsc2F2D33tvBAUT3yKaz4zD5uyNRX2sjtTswGsFJxpGRNMD67I83YEnZPn57Pjx3eBkSVi
FIsiJZDkchT1befN5V1n2JjXpwn3a+qIk4orVvtEN21LSN9LalO/tUJnPuESzAsWl4O9HgrX/swG
mSaxnDBEQd/mQUXIu3JAUK4rC2Qd5JQo31W9BiBd9yTtmFEGJmboDLKK7O4adRQ6u8DOrypjcG/Z
pJHHlWjMjaZPfDytWxFlq8AIKREAf6jNMJr+i0ZVex0JEX+dZJZ9J1LhKCf+9HOzWPZB/QyQ1WrS
rqYMisva5GveZpjj1EKZJPEsrsv2oSWYIENjLZKtSjRJkkZezZ/xXZrbOWuTi6ZJgLDX1PCY3Wlv
tb4JfgAXJ/mTcWNijwfKTZpw0RPOAcSUAKkKh9PAQSFg8g3mRnvedDVETEoTqLrPIb+/DSOEueCx
KWu/23hzTDo2hj36X2+hiwxU4qtyQZ6szFaBVEj8GiRP1ci1LKzk0QN8MNNls1+0ZJldafTuRELL
FMVzZhEtZntNt5ahHveJGVfrYSrfgN60W5lOFtrw1r/UkzIecTtx+CuL6O5wGDOSeqqiR6wVzJIB
Lbt7n+Um9SGHOQIsTqXOU9Hr+8nS5n30IxzL/FTUPKEg1QUK8uUpajwOrRHB45McStCLBtpyZKiE
3bD/4g0ja6/ajzHHc1ORYcPjMFj3iOj4IDam4wavHz9JoUl5Hkx42qyzjLC68LafLgQM1dOmrmeo
3QrrCRHV7q94yn/Lpb8vlzxmQL8Pkf7EJ7l8H/7nlcrhQ7G0fNFvxZL4xPDACpgngRr51U3ynzWQ
H37ysZI47GJ+FUIx3/ttK8Tqh8EeoDny4O0Aeu3v1RIelP+PQGVKtT8O2N59VFjTGO8wtPw4YBPa
a7Vpxrx+IOukLBBi98ZGzXuZi+EfgkEd8IA2AaKYo9B2Q0lZHFQ/TdcomjBKBKI6+iB2LrOe4ARy
yD1NXIEzoIe/I7V9dGTxecDSLKRpyM8oSj/UgbwLLbbHJp9XLhj7wWxo5EhmhkE6QrKs+ggvsT0G
4nFYePk/3Qf/ZZj4sQjlw6lCPfoj/noAND/8sq1hdlRjtMmzJLivLMrOAwSmg/Mk5vEehnn4FFnm
3/3Kf5qX8qlcLRvq7XKvLbfNz5e479DoDIEPAqMU421O//mNaAJIa+HCpvrnNDziLAQ3KR8HkpRR
18cZcGYa5B1R1NJFRvWVvxA5Jqq3bRnY5ChE2nv968v6MXeE8br7PgpmW8DFRdP3x99w6gQ7yWjU
B1WPbY7IJIIDNs9oFVbB4AB+nJBGX4KCvBEfe8U9bIrqqWqAHJKPnM8Ve/3Ov+8ny1IrqV1F8utS
KTGOGF8mK/ibu8D1/3Qf+Gx1LZ59Bst0TUvb8/NfpMLHGmdlrw6ujyLv0SgJEL7q4gJ5elwveI82
FsOJN/JUIKHtXfHIMzjdL1D9g2WCQzmlXWAf8du6b7HdSW8FTZp7CU08jMM5EJcxTcrkpE2LpAAw
LeJSkvdYgktbAKCsbQENGTIlvmOy4I837iguhvRhiCq811eNMY33ogcEFqVMElaz1LX7S8AbfsL0
Mo96G+StlV1J2x1vPU4Jb5MGhHIdYLoZzzBZw+i+lbxxCejOWhu3cjcZDLrJNxDiO3fpmDImROgz
4qUPtXM3VtNwrswEbCZuIZoS2kyQqctBIFFPYOfWAP0MaBa3Yd7KAN5/27yqzAJ8JE37+CsRb9S6
eQ2A99+aOADLddiSkbkGVBFuSRN03wJJtsuvALdSR8Q8JP14b4CjeXR7FWzSOQVUBy+cMdYUjq9e
3UNpQo6KYO89tkE5kt+UupsxfdGB4AurNHoijA+QoEIo81YoruM7vS2S5K4okPn3c9CGT0NLkIrH
quk+jbtw24KGsXfwjSCphaMBtLXTEbEQ7/dqwvaGhAkGPOo6zcfuW5HVtC2Oyy9rTbrp9t0AWH9t
yClPTqEfpeVxyYop+5XHyExte2zuz4kewqeg4TzdIPqCs1zijfVWyL2dt7oLoAPGDQ8/6sNzOMnw
qWFCxayySrkzaANJ2GbCS+jUknxjN/V4S4sDJ097FpeUp7t5/TV0Iq5pDlkRvCeXEBx8VKhmG9Re
y+86OGGB0gj64/v1d8Yeyb0KnG2S+/6G8V7SrdsqNC/v/00f4XkqwSxybszJweB3vUv8Xm+GOAx3
qu24gVFuUilBxW8OXZdF0RUwGLMhKm9QhLCNQUiaLnopmmQQ4opgSURdl54ReeOugjK3xgdUtSZa
mQilkN4VKASX3NxFw0i8qXkcRO+TPYR1ETxf15HxvZ9MlQ2bNgYbd980lVuskpqJ56pKVB+drTmc
AI0QKKono9W4Qro5vR3wrA8s0/XEOBig4L6j4sXODoWAUF6NvgdCOnod7XKdu8fGjpLtuPjwoiqc
diGMkXYRF7NwImEwyOyLGyyjXj0cGOiPTK7r8dGDTPNO+OXPbkwXx8096JSJeOlMq90wq/ZW/TQK
wjiT/n5IWmbqPaOOL72ToyFO7I6WhCjp8Ur7hj44AZSSlTIR567Mer4EUsXf2o5jk17LP1Vp4l0a
swoJGJmd6SyqoYSlMjIKQGYZowps5v5byG4C5Luh4nTDzR0Ck+rHCuSe7v4Pe+fRJLeRteu/cuPu
oUACCbe4m0L5dmQ7mg2iyRbhbcL/+u/JomZGbGqob+56FpJCEd2NKiCRec57XkN35HnRs12pvgKO
kE/kyxmwotqXSniEbDMckccW3Qe5RJ6OCukudtJL7qjXRPA/G/bl+Z5jjrVsETqSHl0j4pRe8RNH
zo9xP63gsw4fzrQ5GKZ8zjjO9xdbeu06dttI0XxaCC0ryLueXubaj58zx2XDrK0cLykz+5AhilvD
S4BQZCp8yj2yUPwmMBNsY6JqyzFaM0oj4iXFTUfxNeI98RK+g8vDCk1rVY34XHaGsZ7WRA7+yS47
bCtCrHuhQnYCwYVr2fYXEvAcd9dV9ARBE11PRhO/w9kjOcV+8OglSftc9N3LUs5690/FM9D0sM1w
XboFvWafdxqRnlENWZ8HI2LsgFgMD6dg8h4YeOTelkSRk2MPRCzbU0uyeyI82Ch15+8Dusy7ebDm
Yb9ixlAmfrOtZ4VPxFhCCERV1KL4KqQzMruLqlvmXPJLIWx+vuHE6p6cJLCiL4E/pTj+tk1U71cf
J05SPvMBTwmVG9dwRAZuXUlc3EqD+nHxfLSJssIXJLHNbcZXIsuUBGVkKpH6VM8+tUjTO/61PWGL
kouRx9oGJOSkSJbYLGQRdyRGqQVqUubfGvPCsVAyZ90ahateScEIYCFBfqPxXzks6ATnexWbvs7B
1EuJ7hzgIanFrY1VDYFQrsWeniFQeh4tPo3bJ8G1mng0RFEG7IMlntnE+mm3/RQbqBjcTycNzHYc
EJbbpESHWDn7fTdizJ+MOC2NRIbgzwpz65qhmBFmfs2VMw4ThMN4WbwjbYl3yZlA8L2Fc7zuuLAd
rfJlpeseSL9hm/QYkHQ4vsZ8i2UysSrvp8rHQbaZ5PU0DCCMhUMyT9cb6rWyc04OYXesCGttya8q
OB9V6rBPlxcX0KWFaKqjJj0qBmhdZItdPtZ3m9I2yagkIkP74HpIwa7aAptmBpHzu36k9i0huO7E
WuDeATQDIxJmcSnnG0HovB2aXVB/miwgpTvL0YbQadnwXadRG7JW9M/evWybQnFauAyq4B4ksYZC
Jt8cPS+MZ0l8Qq5gNuOPuDxgLe18chPBxrp0KHexs5nB6qDB68QcET9OHtYg7JtE2MjV9hX7oice
itowz82QGN/6rg0OyTAF84bPTJWTGkRDWTNyNoKEOk7yNujFo90RRLCJQTXyfedJnEvjOdV3tMUa
jBxN2J/h0Pg4kjE+7auHSD/RDE74y3rxKy4Uj9EQLV1Db61mZzLQbkgeLnx4cM/CWCS8Co5Kb3pw
7dQYHkZ3hvMdplMSJ/4986XA5ahqghWfFD9ul3S/5ITPiqfMp1qOD/PUY4AjHCLYzNrZpaYkHzwi
CWnbE1EHsLtYhxJ8Z4JTgC9+Lrvk1i77MUwJSNvxD3NUxDTnIlsbZs5Je1/77Cz5mBgfZyNIz0bP
bHxUCUfP4pdHZqQ4MuKotC+G6TJicreVGQGQeMGVXFQUtvDXYp8tHQfnYS/MGEvgVZQI7+f2VI/4
p8Z9Ie4rsqAYKbNJbDIQFlyaqUh6t8y/YbkLO36sIwTldYlgqx3rLW/gRDB19a1Cj28Uy10wy+nE
uqYwGFrzLugb8w6gbNyOZhm6aimPjKjaHbVx9DC7AxpIDtEtyNO0m6W8k2Yvb3Dlq97ztDmXq7k4
c/KVzJBz+M2EgId+6e7ioLgZckLJbG7VnYk55ROGsQMTR8u+rUc8OkMiACkg5/ZQwMUjxOqdXYp7
Kr9qh8bW/AaZ3Tnb33HKEuEq6sDKm2TkH41s/R0JEQ9EDrzCe8hAU7ItB7OoKbSNEdoGJ7DaLHil
sYMkelzNecVu2EMXHFoLAycbT8kblRcs0jJht0ndjhW5jjrINZqhjb9b8ikDjKXs3v66jdJdx4+8
GvoobCUAFgAhf+LVYCaUBZx4zbFxLkU/6iEshyJW4q+v81P3g4+9TsfAyxESK43bj90PDtb9kNU9
1qBoDxGpY57y2KKPLhhAkGDhEj6VnC/b4a+v+1Prz3X1QMnFuVxKOsUfr0tLXsDMn5vjnBXuS28Q
YlaqmRCzyUvYvwgPW+5dN9GeqKOucn999Z94WVxdj7LQxREUpnm7P/R8SJ1BT4RbH7/nJmJIZD36
etfNLhGHfYyGZ2M2HW2JrrwtEuqazeUj/Bex+1vEDv+VPz2tnxE7Dtvk/4QvXV2kb6SNzCf/hNs5
v9FmuR4Ih6YtYg7zzyGnj0iR1wbuv4Ao5kub1fcHbme7vzEuAoFxfNO2+DV+6x8GMfZv/CjprJYd
MCfXWsn/gM0Nve/NKwylnCIlgMZt+SRFeJrt/Sc0zdPqGxTB2RHrMV0bBNqSdVUxVbk1dsG868fG
rDe+6SUE25HGLE8UhAEBniswcWhNJAzvGdOU+a526rg9GkUtJh1MXJXmxqRpeC1TCrUlSuQJ1yxx
C6dBnno54N29WPCAClBthqeCrW3KoBRzhDNkLImFvyY8FG637j0bc+WFGzM8njeQn/xrkUDG+I5T
BLReYV1hMr8ZamjTB6vwkm5HYal/5eIFn2fp8s5qKfeZ9XHhiekCp4ry5/t4dmgCUjHfd5lln6Jc
2/7bzezh0G5VeY2BcVf7Zzfw1KvyTbJRKw0vXAJfsSDV4YYSKd9SzGwD+aD3wSbQjbNlxURYCFs8
Mq2m1LLwi69rYzjaY2I/rRMVXmVTwSnbpLR0SyVuY0tn1uIzFT1/D5BESN2ge6KER+qFsu4161Lu
wPdQRHQtn2ApXarMjh+77IUlnebLEuuSZYj5AI6Y+LRTwdVMm5DULErAOQbbTVZmcDPfWuroDT+3
SUXITL57cKkXh8m0b12ZliRDetQLORWWj7f9ppvS+SaL0vFk1yQDEBzL73wP1CK5XVfCcwnmwbrm
Dn9/oIUZUzDiHkF1NegnfKkYeaRKfXTJ35mp3SJghxmf/3KLeWaevgfh4ivUS8ZfaahE0o2vClot
7O255ZimUIF9d9mfiOR0ELsRDXuAz41lQKM5PR+YlWEVX5Qr4z044N+SSEdhmmMFVFxM9/2qnP2C
U7AMiwhQhgFl9t4b8QrDZbM1wkaU1mNFgfLp0gvWTslCz2c5RHtKAP7SGln8m4OAz5boRdSbKAgS
WCmQN/uR1WB1iicb2D3ZupcWEXCfwAMiCDmgsUhh8RkWtW80Wrx6ZA30r57UybamDrxNppaXEN8C
HnANAI38PYgp3POsob6uCJUHaA+YMu2A2lhvgtfyukbzL49eFtknI0NChsjL5nOn60CtWuJ0BNoR
E7RAM86KicRAIgNVVMzs2eDZjXqdgGSBlOmi3rd7MEMHY1RfKP5Y35opHQuiZQ/c57CMY7C7NMkd
Lo3PlyV8qaGXXMEP0i+7Fl99ilza6skeuCWTzm65pN8gx0fwkJACsNeZe9gz6z5Lu+rbYVP4GiDT
wOL3E//ySjD0pfFKdb19qYFak40jFWn7afVoQ1qnwXjfHVzxKLHFeTY0tLhpaJKZkbdxibeMx8vp
1mS5rLA0D0XiTCM8yJKvY5Lx8D2pt70AWFC/WWCGTaqzykfuzwWeu7R+CwkX1gac1ibNsQ6up7oI
rtfW5RH2l+i6uhG4PRU44Prh4KnEfpddUkSMDs0vM7k12JoE4BxJVjD331vRdjZovBNENHOdcxvs
uYun/aqWIdkFvBQwzDukphvamPm+tNBw3i9qRmeeERiWLi19ITrO+zxge/arnIDXUhT8HQnf84QL
B+mLPX6hJiTox95pBu4gfdl9w0LHKgoX50+5GbXHABrlASMgUn/1bMXN8XPExgeQ40ERmSOpp9ki
7ZUvPOc5K8oI8O3YFhaAaGSua3OOa49GyK5K4oPLKEsPmbmmh0FatE3jxFMqUh2zlBLqthOkcNmQ
IiULnCAYHmunCH42cc4Ag60ENd6wEKXr4MO8hRgNKlxiAY31qGI0cIlenODQuDiut+I21QG7JSOa
Dlpmo002Al0reqKoFzTiuia2oIe9xjmK1DRxWN2YCD+iJgcawDgzu5LoI49IeMHUL2teWsj5QrPn
O4cW7q82T9PFhjsdCc2BbMP3NPUxMk6i7VG+O0SSmKlif6MP9LcwDPR6DBbSMJrWD54x3OZBft/S
SNWmoKfnYyk5EdDZKfMVXh9oZqZu18C+eSdd3q6iyGEfDhO316buvLxx5ejL56kiXSScW6dL9ped
lYxIuvUp8dtnkdpV9TzFxK9+cC6x0YXUu5QYp/Qgk955CXSqZDa05XuRDBZIQvWK91Rw6ppGHwat
qQ9nDPbJ76Uxvp1Wh42soH4AdYC0IjZzgic8ffySLEe2H7uctiIeKCE2cQ3BmXjtNbgqge4SclEi
UCn8TILi/ZoVGKKl8GtCDGDjZ45Scn56mrazrEzemlzj4QT3wIJP2GLAPifLyUJUn+5rXZXPdSy6
MzKvwZw2C4pF6hC7e6T0xWhdH0TKrYpHIsKbK84Y/52oPDPi3R1t7MUhILRC9LdMhgi2RNcdjmha
n1KvBaElZOhz21s7w6pbtEeBE3a9F5oeLu3TZihFaUzHvl9OKhmaKy8LYHPq7PE6xJjtA65b+wZC
8d6A7vSukeMmK737yJJwRxbQH4NzAiO06IQqv2RXxb+ASRhsChBna9swUdxarrVWocfoJt64rcxC
HOHKo8BOJUE52vihIXN7n1fWGGzIP9pjTzSdnSzJ89DwpmXcwJtKlv3iLoV3DFiWXRirAaczy0uC
q96W650/995ZZQHHXDq32oengQoxiScpRkyXUbDepWvunz0rYvUKOl438fEG8LOG3r6ZGa/k3nDV
zaN5wxQKlztlOPNLIevsafHKJzJc2uK6aJV83+YJTvC9mvxQIsujlbfHb4qpwZfEh3miJux8VxbZ
rnW8dOtDLdkvRhYczbEdt8vcl0z+GjTlUuI2iMIvu/G7JFtuuF/ua9b71X4dpohzPDWJpp+eggCH
5pxIgoMXTZ+ZjJBvnnlf8Mtd7hNnAT8uWmtv5x4EvN7p3it8NCl/KnfnzOX8NRusRwP7MuTdSt34
abK+J7rBCWtvKPdkMctDFIyw+oNU7uJWPbbBgAaic6mMdqps6xsyeNiiCLYKnSlpdjF1w3koO3Fm
qGkcnaBWpzwY5HVtY2DNTasgELVQOVz4W3Pb+jsjIB46Y8dCdVPm7yQ+UiSvno01F3ccAhggybHa
E8Pkngpsyt7HtR3alV0dLUN1B1+fEPbSjJgOB8wIcx4YMarGJ4W0ZwuDNsB5wHk/pKW1JZ3BvM9h
wl3XS9E/YX9hXC9lgxDb8D1+b6J2/dKPBST3CK3cGTi+xUu3rz9m2vQWoBOrR9Y3CLjVAWF4k23c
mm5rhpy8Hn7fcj94jsZa8hKBv+e9GHkJjqSRPOEV4J5dp/aGx7LB3G1Cb7/2w8GM8iR0mBGGbP7x
dkV8cojipD+NlfPaECa0s0jHABY3C71bidOCQ8NL1JmYTqLAnD8SE05MrtFRCaZmtV1yM9/16HAe
o5YdhZ2/K3coIBihpJaHnhBnkjJBmqAsCNnOVIjpGrU+QoPGHgicZiOh1W63vWPej1NeCOyeiw6z
PK+FXHSfRgJLFpGV2jNkVWP8yuYf75OMOQrD1AbfjLFq8K2OEPXUpGkfejcx2Ji61D36BCY8G5CW
fY49whghiolk2zU9HUjS7jy3q29SxXuR4o/x3CCbPa3kjWwCxnd77AFX2FR6vpB5CLpRlj5N8eyz
xEnmksY5RZ6DvVo+kGH9lZjm+JqR3S2EL/XBwATvCleDGzevwEipBh7KwYINOCm325A9GvXnvAVg
/KDcZjBPZQ5L72y0YrWGI7tWsLcDe2gnZqMGlVNM44aAsw8mqlnUSRtUHLX/KWoLNvUoy6ZmYfte
iHqAmspU4+Bl5Nk4oVVIw9zECkdAqLDYzNifcJrg1CU9nQAEP/VtFKlT5JRXLXBpu0fDADprOiXD
z7GzgPmdgRoUBw4K8GpSFCIusVADuHBTLGdTUyMWaxKP4LlFWLYTZTkyiz/AkX8bnPwWHaJ1dmjs
LRpoy6ONfsPNQBkE5tan2TGqAwK0yhp27IdVroP6KBe4BHtZBlQjNQNACJFTzuH7J8jhL8gh2if2
B/yNT+CjdeQ/2kjWtt7gU1Piinq1+vjozPADGAUqMNchEJF1K7Cujik2o+aQ2mkSX/VNtFYwyFR0
G1fA2r45iFuUQ1SVv/5Uf3FbYMnABKJsRwD3ljxS2UMEMVDGx8qg9CO/YI6ZVNbUpFpjgJGeReUz
lCvFkTHGzd8xOzQq9mdMkpvB5V39DyU4gvkfAY1q8XKCB9BCOwtRvoyR2wWxgcLTNuOBJIuDoZo9
+fZj7kXGSehJUCUJ7yDDpW2sO+ku0OM2JiFfybHXHXTTxlX27TLOnyqbjfbXt+svHiJ0DwGMCtbH
pPnt/RqDODVstDrHKhqhVDOtHZQmmaCL6uAWENvXlLjHzKp9Qcm+3Lc9WEWb0Mun9dzdl4i//+YT
vVH4s54gHdnSBvRESssx/OMtNBxMAwfqBvjS0MU3FxZCDyT1rIB4FFxR3f5OFhG5EFbsUzPSX1QT
NImDwG8+DZVqdA/Gnf31B7P/6oNpXy+MusGbf0JEPQb36CPb5Ni42I1QatJ7kVMxIYOfqYpsVT1g
6eTL01Lrec6MrVx+HqU13g9yJK7qQnHAi4NuGWkm/bPoaWMvmeqxXCnfU821KCLSBTadxnpgGvBm
G2UEWpIz8RpuCNLqX783pUiV5vth1ShAtTSEmEaaCgFnfX6n67iXVOe7VquC7UkAcUMH9OvbYb2F
xXlOHtIEl1Q9IMTgLTksEUabLsziD3bisAda9QoFwR90q1PNfPoLVwM20mg8VJaeU89lwsdaCPx6
mAOXuxXbOKiGzmoUYYaMn+1VWvx7xgcr3l3gIdvSKPPUZaA0OPURyFljz1mGqdeM8S4eCXReF00N
I8AQ8AY3NMYVPg3B6+XL/heJ/hskmtBUTU7799zRD6n6WqNcrf5MHv3jt/4gj/rub4i5LIdMeFTe
30Xzf5BHA+s3gGZYPiSe++QqaXz6H+RR7zccyGmdwKHlRWvzTxAaPT2brEcX5Gqh83/oUv7jjo3y
G2m+Y5sWGw5huHDHf9xuLGHioOYk7tUlnvJCOXQECcxYfPLOEGLqvPzpBv3FuflXF/SYVkEfdVA/
iDfHJsFwVmM1pXOFr5C/vXTFSArgpaGWO8ZwA29/fb0fMfbvX5DXlPtFvYWa6M2RhFPtqlAzYUFX
J+4Lsd6wCrJMPCpn/LuS4MfD93IpHjXPGg4l2qm3PMGOeOV4yIW8wsGaV93LQID7lT7eRU5+26/w
RT3USbf/iyHdX3xLVpLDamBnRM3/5jGSzTwuptHJK0Va66nyG3ZoRLJwE8eYDePXt1QwUvnTMX/5
oqxAEVgO2x/ej2+e4Yw3benNqbyaapcLeY0m/EyZyfEz9h5QJhZoDRjUPLOfLR1a4I/Q8gBb5wLG
iKmx0l9/op+/PkM6TX32BTKen6rBTIAvF+i68L/S/NGgBJQzIUMf/j+vhZQOtwSWMAvnzYKKMxui
B9EVV1CyAKQk1A6vLzmMNL3x119L38d/lVP6PmO8yXQK1w2iOH7OouwJCXLrQV7hRYwKjONxsErj
b57mX907NiECNLkYu9Sbh2mOmfR62gKSdQCOM3+kVvddKIVi1Wjor7+R0Hfn7VfSFbtFfcMtfEsg
9yNbIG8R9lVmkUW9tUeuKSIDIBGXSaBuKK8vlIG8pGlAI5GAgccjgPrffIyfV7BrSrY97VCq+eVv
2ofIEniKkp90Nfu9RXZeJYD/IqZeDUFioYkHQ7nLc4taZVnBQbeXlxfZOphqoLrjrz/NXz0BbTLF
eIMnzcz7xz04L2DYlnnDy6tppfiuTozZiD+XYAe7//xSzNORM0Boty3nTXU5N35Xd15rX6WY9N8T
rsYri5EQW73v8iR+fbEft3q2b7zPAngnkH+53E/Lt0n6umjbBgN9WKLg1QbT8spmJnGZv42VBmd/
fUXx4xasL0kzhmzVdVnNEnLEj7eSOk9CkPGCsxlBNMQriWJSdQx7mAzBcFVkU+9shyIx8TNqeF1x
lnMP693QsdJ+6rZHgiCQneodBOolc5pltaiwIkiukJQE2utff2TncsT+65VwOPixtEHep9n3tvsT
kQN9WybnkuQoVZjl3lxRLdWpa5B+qvKBSFI8qmKIbllXR2GdYcGxE/yx9+jqGT8tWaFnSSXtcBg5
cY/he9m/zkwGSExIVs01Y6yZbM0uEyNQgB5IijiQL23CNIO8UsakGb/W6XmOhxtjt1V6FDvp6XA/
evWVH0v73GXcwI0O1nhHzCrEc5eR0TO530YWQh9vxVEo/DMJWU066GwBLRQjn5S8j3hIbfeASxbX
8LnTrkrw4GqZ8WwkBS8yy5R5m0pqVshlnLXUXr8eDNQV7nmChnel+hhEeukEBfZFDpFnRfvJayqr
OZciXe6Fj1DCsHryF8nVjdPPAjk+fMDVdrVDtQ9Y2RY1a6/P3ZccQeoaSp3OveD2/apEo0/ocXRe
MBCzvjaMFo9j67X3nQsdyZk8zDzTGFiZ/Xd0NsRfcsIIrGof8UPkJZ19/xrSFwkpM1OdyzhzkbiP
Rzbj98swwqgtJj+XXiWYIu9eqXh9tkaost+H1ZhnBc9i7tRrXsaWhZsoI5ZVkQYR+sC2z0OjmyZi
suwTtFbucpkxmln1nFIOJjEWl1Ou4qTeN8otCEApky47xhC4wdY9j5UtGbUuSO+wez8nujABcf2D
T46yjuFVvbjzrjANpsdOVYjbNiXTAPNNk+G5q6dNS5bhnDrWPvECOGZAUWz0fmmMOIwflBwhSgJn
8mFs5LE4F0ANe3VrDIhZwTENzUXnkBglLd1yAZOi2tcj1kXq2V0eMR0Ulc1axkiEZpeJmDr4muc/
G0x2G6G1wJgu0ycuBefypq8chkKNHa/4yxc4YTLTcV7GGmKlmwxA3Aqf4GLrLKKj01qt47pOpIRY
5Ll/rsaxevTXdLkpWgIzWmQ+xCQahfBJ1jO7c4q76SnGjpi/Uswz8ShrPTAbj9xHxuApGZMug76N
h1fkLWZZ5lUpkxoGWB4EYeooYgkcEtuWal0ec5TuuwH/jeacEw5KZeTmCfC7qt73jYIrmkVD+Tsz
5P6bL9f65FjecBu4DvSOZSbWOcROrpnCtWDjQv0EUY/svuajC8yn9spZ3K/z6okt3EcCqBVU+T0R
Yh6mPgPBGyKrq8NYD/VtkI0guPTDyefYxrDWg9B1s7gYWrbVAi1/6b324KvJ/QRbtmc036yfMSWq
z7Yk/BFvHrl+roo23zmOtSK7HXmMfuSMIRLp6jPmoF6/rcZEbXOz8w66GAWtnZnbbbuuNHYtNSB2
MBYWwj7hi2xMTMHxf7mHUqpDZtvmlHWJ2i/OsPyO29G0g3RgvF+CuvyY5iMsgYX49qZKwelhuW+8
vHvxesn7kWKWGlllEg5jJ/Yl0Z4ZLiK3ck5Mtn87AuPPOzsRW00nw3c1bwM4dYwPPChr+sk30zWV
rn+0bLE4WzS9uCJHERci8yvayiFOTn7dKEZmWIzCaTV2VlkPT03utggZKrUfHDSqVWJ+LTxVfwRB
R3wciHmvjAiPp4LPAbRbvudUYsqwsr1fuxJH5CY2eaKkmmXXeBgRedEPzTtkKixqA2Svf1kiRviG
lfFKKA2A7eqmR8Tznedh2TNAA7tt/xp3WirEyE88fp+Omz0z0s4bgP78YXbMXZ4m+H/32NBCE2cM
v4aWY9SfIpxK3l3oFheGc68CzmN/cPC/Qr8Kh6AreAFMMTfqkKc9WxC7MYWZlpcYM30Ukg5KOHdc
xePYSF79AWvFo5wJv4D6kkMcQqbCR8ObWEEsqgpyGtqYeg7eL0ToWosXRKKa8jOzNL/5tjSjRFrj
9dGu8Hq1qzI5/Q6tGRsCJzecD4EbMSVNAnVkrMwMqZpjkh0LkSVfiA5/yRrH3jkyjTFoXNg+Phar
MRgPJBHW9pGcB/927KBiunis7ZJpwvPMcNf94lfN00q4iEeolpyeRoyw7gmp/oY32scZVdgdzjf9
kX3VK0Lg72Enh8Z6xew1fsW0e3qIB48nxxuf7doxjwOcxbwJgn6S4t7TFso7u06qaryIi6YMFTII
Io4GFTPShF5yJdt6uWlVb9+765ySzVHmA2nsPIUspNhhcl2NjKwIDyluMLOSd2u6FnetkMN9mfqM
7XFv/CpHo9jV/Wp/qQMXCyac1/Vo20oRmfk2VBXg+s00rMQ+lm3BdkEsI5N6X56XafwSNcb0MCHf
fy/grN90OGx+zicXkTtK/YCzkgTyTbvY8W1AXDMxJI59Noh6R8c2xurFSqfmqgRixeaKXGfAQyPa
yF6V3UGw5e0NilmGY8KySKohP2veJ0VlPwKyNgSG2etDg3vwNZFW6/seY98NjmDTp6Ho22GHMEym
5zmdZ4fZt2nADY8Qkd+6szk1hyAZ1JEu17jOYJs/EbplBaHB8AV3NsMz8+PA4rmdOOG/ibFFjd80
42HmILyqMlUSlATFDZsfQXuRsLkdSDsRMMqoLAw8P7zxfWyNuAdVBOhqyVfRfcrnHqH3UjgYeFts
o7a5BDidwbeDsVd2Q4QnSG3d9B4OwJsFC1afQCRPsiGK6ffaQmW+J3t33ZOBLk9StijuC3c9qsFL
71Up2qdBLOqZ1F65G2dcpNdMs+qRqG6kmSRM/vEw39rN5IGeYtT1apaYwm16E6cHhl5psZXcqnfj
Sp+CA7LXhQ5udncYvcxPZjcZN07a29h+2UR9+obdeZsKhdQepzZnwjQrDdRhYO1+i4pk/tBAQPoK
+9V7ndwe4zGzccHGVSEIIs3qwsPc3scAiJFYm267hCSvo9c335xkjt8p3PA45VLVn23syetNXVft
NplTcpgkfCGUJ1V3ZxRTtrPI2O63QUzNHq/waKAt1l6ycQbZ+1f5gODLkN74MYGrNoRevGZ3Jm78
JmnqVXFXQcHqN5U1G+8TcPyQM1sJ8ooxzp6H5xlRViS/d7D/xUL/Bgu1aE2ABv49Fnp7YeVuX/K6
BxLElSKFkfH6//7vH7/4BxwawK4F6NTzAwpBGkOI1/+wVDYlcSMQrs1/IaX/gEMvcSM0SBKmu4ko
m77vD06udH4LmJOQxmNaYIdMnf4TTq70uP6PAIWn812BKCzE+5Ie+ccOEjE4NfTsWdcrErd4PaQq
Xnr8FS1zUy7qxkABu2tKtDub0XeydgNheP0Ek9DFfTAVRzU2xjX+wMNuaY1yH6PpwWtuVTd1XB2T
zh7OVL3eluLCvaqHynhoKxI5INBicJf6Oh6jdB9G+BcITIihg1SLr55o2npTavGNS3QFxdsq9hb0
VALCwUaIewqIGeN3NokTHzntb1yUbGcMTTCZaKP309rezZxAet60IetEHFuFawz9Qh56hXsWEse1
IQ+2SH5eB3rE7UDVEZYcl2FnV8tN1MXENfZ4FI/m18TAiINzzdgxZhZ7ao714Ogs+Cq2DrgqVx+C
Zcx2qtH2L4XcFXN31+XsaEyu+pfO6uGFeiW0LIfgNbtE0yRK8gW4UxJ+hB8cFzWk9x76r20pxAqh
lF19qhedSdCMRyIs7rolMPGXzFfkJSluJGQhsUE2Nr7wjg3XlZ15Kod5MwJUnmGm3CSCOTgz+vvA
LKddT+ZlUA7HRmq/Q4Lp2arrLiQMw9xakclMKsMnLVmenX7EfoSUih3xAP22J3pgWywD56JjuGiI
hi+lwsxznnHT5Iy8ojxfQptYknr19kaKT44DmrAlU9PYpCA/m9Zxj0EUnHvMD0M/tzDIXCPjebEh
W0GvccgKIDnBHuZ5b0lKCfyslpPFRPeRJL71pIQ/bgm9IhZtFs7eUgYcitmU24phwcbxkSMNnBUt
WP8uENnnZgZUag2SFKqopOiz2+2gumljQ/BAOEHF00LhKApjl2ftY63cZ39erzNr8jYx2RJ7o4Li
g1g/OXhN+bI62ees7eUhq6MOFvBE/nyQGefWCn6XMFi31J1UFWDreDJtXMo2MqPi9wQpYkUYUyRD
BCnCPKaL9AUtOHAHOe/OCWm6+LzIVeCnp65mI/+yLnLezZSEuyzNlqNTQSBd1wpzyIK1kFZZu/Xi
Rh6TlbwMmSxzCJOz3eai+2ioHqNVb462KODGUNVLe8CwUO5q8Le9i2/WPrKzp85y4xsU7OXe9r/E
gTLPc0yj7zSu8Uh7SdIcDlBy6xVpel+OuR9WCiOgLE+WA1mk3aNZzQwvvCC/X3EN2Sq13ijCvfYE
ukzoXRN3v1KHbB2O3l01k4nZW4ZJ+mW34sdOe8zkj5bFya0tCCdGjl7mngSUnjCN/fEIe/3UO6N1
BU1j2BoQlJ8GzPb2A/Dp1oLqFbpxMG2dibB406kZ+jqZ+URmqkl3KFzeXGqMPmm8MBgI7SGPonrI
DXshPH4wzwJqmLNhzpvA5TbyZOc2/oT9UumGQ4G3uI3qds9HHa5BxWx+0Liu0Iwe6ty9hQj3JcUo
MCSMtTgBk+Aozohz663czwZWN5rIIqPCML/NUULzPtXOuRmpRjO3fzBJz4Yf4J59kus2snPuXQwH
6GvtepeQu7pZp8LdSnALUKvgK6En9yn0fpjS74qBBtDMUnFYUuP3Uq7LvuiIaum963Ti55VXHRDb
aa5WVe292OhCFIHNdtEKrsSz/Y2Q6Utbx9Mm9mHUYhF69CjXN0XuadvKoQ+RPy07C0+ubVe1LKnY
7W4Wy9sPpfUStFr/R7w5YXHKeYisJA5LDzx+MTYmrxrpIO3vo4Ku6K1EBDpdhpFmQcIPqTv5Pius
cZcvdHJLn2MFH5T+EW3tXV1Yn11XXWexzE7KmZ/9SXnM0t2ehtd2T4OZVo9BMH4o8NLfNo33O+GR
RGVE2OtOcfFoieHKk3132/jWOa1x8HXquoDj7m5Qzb8rEkTQkZ34YdS237puMPHuJRLeWYf6IOVA
wpCz0LVMfXENK787yLnzsUQmwqXA4VjZyedgQeK8yOVYF5W4Wl1MIEdrafe9X1DS+1yxWtdHiLPp
O0W6RSY4hGYjmvF6wkczF3Gx7wbH2Zil86CVAZgBtOnV0qpT3LW4S422gRxxIJEy4XhJytb9VOTz
xykaqCYX77UeLKQGcZHsB6ufDnM1g4tWBMF75Rjc9QXeETHVYiul/uDTTdOigOzxXghLgoiztSb5
IN3PLZgNG1pxEonxYQiabNOS/WSnDZ6mxTCc/PF/2DuP7bqRLIv+Sq+eIxeAgB30BM8/ko9GFEVp
gkVRErwLmADi63uDKnWlVGm65lUTVWaKfAZAxI17z9lHS9aaTO6A/3lH1t/snKIGPiQcXnakyMIi
JqUWZ6pNAJgW7p4zntiTGkOvx2mtQ+LnH9SUuSdtBI/L0F/1cC8itKffhNH6Z86+8Sq705HTetbe
bfxgZzmVeQ5arAWNw06uWVX3RIA2WxUsWtSf8UrXw3snG2KAwYgPu7A+zvgbnJaMky5o1BPuxMpf
w0i8Pi+jjruvCm5jV4YKQ0NKm5OHDNs1DaljZzfZBGqrBWf3XoxoaYD0LovsyV12+4bVuwAv3Cr6
HrUduw+0fXxPfmw4eur6LBnT+CFVP449l/MQU7yUTPhWailv3mrG/5TXf1deO7Zg7vPn5fVtmjU/
ldXff+CHysD8zUV7ZVId++5qTGPg9Y+yGqsbU1Eme0xGfoSY/Cirrd8wn9notRib8sea/ffD6hb8
hjHNRN0i1oHJOqj7N6xu1s8jLmYcYWiBDXVXEhYonV8nxrEy6PrUrnvCpdrGWzvXxUMKJ/jsEqS7
IeKp/xCKXO+poPTeUnN8DiC2fWRjnt8zxm4/Ol7efyDJq/+Q4HP9m6nYL1Oj9d1xzMQ7Q/eS0dGv
mqsQVmBsqdA55ZPTvLgpfTESgurr2p3pOncEVhzC1qSaaBuAn7+7inff5zz/VY/VXZPVQ/8//41U
8KcTB/R9yF0BGqJVNBB4b1bE37sAScXAhTdmHbHE8XPVxVgd1JiFN0UIUm7rta5/jQ6k9viaPP9q
dsLsvYUV7dOsa/3FH3tU261exDkpCXopvLE8DKUcix0eee/ep4paNjOq4FOsquHaakW7p1Z2Ik27
ApRWxToN8KO6Te0FNIsPzmFjBghRQYZCfRlHXQGhxrLfRWLwqKlzz/4I2BmoNO6eCIUV0zOIFDvc
muMDoMAa0bZT498ZRFDsE8gQ6QYTMT6CzDE/GIytwBH5j+OsZYlAvWMP9r22vkiHhqWRruJW2Yjp
uKD82hSGFlGOSHmJtK+mjrgkio82rVNCpufluc5XdIhBpMC1q3KKPrkMHxj4wFTNTCCFtC/TeSLD
KkD6K4plr9LSO8wh3E3DsVVPJ9/uHlZF+T0Ekcza5klnfiwb00M66ps0udM53KlRyGw/wRkjSYpH
CfZXkECE7DoP2hKmjkeLFv+uHnw1nsIgLBNof/XwMGcjZZ4lFLFxmWeZexwycRDV8YDjL3K91oL6
mmhxBaaeoW+SZLaKiLgeI1w/Dpc1N5wjdaBtRKWDSli57rOfL8Eudb36rqglXeaks5EPk+dDPUUk
b5SYs7WHgC/3cgA5ueAPOmg7gA6T2tO+MLM94dDTlic1PEG1qx40lCIAPM2Yn3Ue5NvAHfwXQD7t
UVem3oVlOxyXjLT2PX3QhLFabiMUZsufKeQ5vTKlyS2iz4L5HAYWzJh8FSyrlE2o9N30q6PM6dZq
wMxHWe1XX5FUgNWBgCE4DmV1tdLluyxaJu2KyPOll2959t7BmwGkM8K3p/mWx8zI3lkSjmgbdX7d
0O/CfZls8jkmASFoh+JLnaMBDKJB5gfbbNQXnFeVBTuG+PeU0UGLcaLvQpm90Ccr22NYM3287XsZ
n/WoxYn8vXx6XlFX4fVC5NmLhkEwbmK0SZKnojOG1zoe83Irw6GD2Q6jNNsNo6yNXUNEwQ3opnrZ
9KY/WLtxQn37bhHNshwBlwKzMOIa8WpTyyrZyhGY0ye8hhK77XpgRnbq1lhGVGEyfU5StoKhvkZO
lLXbjtr4pW9Qeq7yTm712WxOWPyKByQq62KIFYjApay+zfXoX+yx6eiB2iGvJtfPtqRgi2WsLYXd
o6fdSVnTfxgyL3cIDZ149xx89LFrQPpmjWpxLbiAQiYbxWboTrgaUsWDvOvxvBjRaM7jZzOnkrzJ
M+malzDGWghgqm1e8I9x/MPCBHRzXcrpAvA9Odg7dkO+Tu8KY5ggndn6qeyFkTWbQgk0J4c5tplJ
bNkJrOXFHUd8Bedgykz+oJ2+NjGYxFEh06nVanquE1REPWoCt34Zl6Hi1pG6Z1qhvUtHrxcCRTM1
xl4RWJhHDqKDQxfY5S12U1BRXpPZDFSsfMaRkSA5bhoerIwy/Va6JWGIWJkbdxtg9joBMB8YgExD
Wl1X8NaIneUdcO9WLRor6IjTxenknKNpduNxW/fS/4T1QMEezmQRbspEk6DRBN5iRthIAkk3xlcf
G9IML/Qzw2oLrrehjWo6p4Th6a5QffO5t4b3kJ6904Sxxl2Juep+ZKpbbg0a1NMhwGVGqkCQVYyk
Gzo/jpvHewv27U0qphgribHU1yn1/KONo8ujFBzdVxKbPfSxwkr3jSKJ1W4MvaGXO187AMuu4nRK
r0dfyz6itixPcxe0LjkZ0roSZMieQtwoPlHdMXBV9hnNRw6XrRMyV4+gq/g2ILieyIKxsQlyZ5pY
L4daiYXVb/JyuWUdZ4iTuM5+jleZQCX6D/8pHP9fmU++t6Ix/rxwfEibL1//69SXL/WXnwrI7z/4
T8apZZtvCtAQGsFbttMPxin4UzQ8HGN/wE9/lI/k3tkWAjUP7eE/oqJ+dGWt3zBovCESSP/5d0pH
nC+/1kegOARiHt4D70v8qtHvwNjIKgwbckV75uVL2rwLCzhQmONCfEW2+6yqabopDcKV87F9LhPX
OJmKxbAZy2JT6bTYtr1TwXyvahoJ5hPsnwRne9nl+8aBkapHQ5wkBikYO4a/R26tcLz7lxZab2TP
1l0+K/kSiuqGmLMbYSh8ulSxAxYBajUKkHIag2iS2bfRHLMLjQE2SMZI0Vg3dGiMQGPPYWvPTH3V
hOadZ/X0VaR6aWY1E4HGsdMhvA7E1Le+zIttJZJlhwXt4ov5oFB7Y1ivv4VFfQPG/SGeXeLas3GP
sfeG9Ng7J1+uOAa3GywDmEOzl6Udmm3T6Vd3gFk2Wa8kMTx3S79vSjpwskrFB+Dhx0wGWGNMNFBN
H2sw5sHFGsRzMZUvPqafvZmoB1MWN+s3MFRIMYh++IYBHls2Xdi9KJdmKyp6qON6Bp/U9JgI9RDU
Mz4i+msnWYav8LHDg5U6RwyxjHPs5qTLVXOmer4Y02Txys72aoOdCxh56fKgWuc5FcWZVf5Fdjl8
Z/cCiIzps+f0O4cPpJzsWzMsd07JtVrEsO/CllXPWRnslLQzyzWHWNwAdsMXZacSFA/6iogzQLrL
CgZ2oNaaq6HNCG4x1u8yrV4YvCHrWBjRD/SaN+trtQ5/gWndnerNu8FWhzHVV1ZAL9KYzKvWb4wN
1cU3UfLXXCu7KYr5yubiHAOGsGwBfMLGWZ50PJB6MnglzRdhbIueF5oyCq0U4Pi1dPNzs+gn6XQx
7fv5sTLd7bzUiDVSSUhMk73UE37h0p5fg0ZfTXaSbfJUZkT8+c/ZbH4OOnEbEii08RTdeEbV2sVK
Tarjo+7cI8QKGtdSHBlwp5FhBnRgB7JYqOuvcOOnO6W4nhwQBWxK7oRZD0PU2ZXAvG8+1Yn1GgqF
U3WWKAiS8mz502Mnx0dnLr9VZr5sSBEmNbyaH0VspcQRDe2+ZFvaac9g8Ycaunn73q3au7CXPzdd
ne+xmcDsd/w9utlHweeE4UDPSgnvOfPlckTjgFzQAuxvG+2nPDbCDelTy1Ya8XQvmARuyzmJN0wM
3A0D2OnY+ct07hp3OvWVF5zmySClBRzrjp5GdVsb7bKHVjqdq7TrN7ZRitfB6j8tk/SurQCzD3dN
kzF/kCDa8i3iP7H1C61eYr8hvSZpGe8ccqern4o6fqpmCFRb7fRhFgHK2MxpfHHq4pMUjGHhFdK5
9paNFtm2HRa569CigOACc0RfFLTAOWgGMhb87lIa6V3dEEdL+uxTY5AahWnY3U2j+wJhVb7WNYDb
2sjTHTq9KPCJZmhRxe2rrBq39tLEd7TPidWpuf11br82hMZhtqqY+kzmxpttay/8huu28AiMmtuw
iy2GOJzP4W/542G2uemWwn/2De8y2p06xZP8Zih55XjF+Xebzh+cc38RgxIDh8oePDWePc/ndPGL
MjMjuRIwZ9Ec0SoUjDi6AfrAfMnc7kbHlvc3p+pf+w3rq4VsaMJ1TAeN+i+SWnhrY+0tPix8HvUt
YUdnu2Qi7QkW9L/+XL/2Dnil9fyOopnmCx2TX15J+f4sciD4R3soXiiHEQ6xHOdkVW8EhWZz4v+Z
+79+zZ9nlHQM1tckGAUhL9Ik/mTH/B03KBF1mAZ9TOzQ4Kb076ZHqIzlxhDOURmM59fPi1DtCvdG
+jcf919sYG+vjQAN8zBEMCyYP782+kqlOYLWx76SYpuTYXK3cCZfl4urvMmLoxnOr6qfOWuqaTrn
U89zGzJHkOnymhLXmNT6akxwrVE1H0P4QZt8lDs7UFcKfQRTSZq3FLpR1+Q3tSfBQUwPc5U8mW6K
2Gh2LiPZp5u5acKD66LqTBDDbpyA5eGvv+Q/uIUESTY4dziZu7b9y4W1yywENeowtbX7vdOYd2ao
70hf6f7mG12bbL+bOH+/mgyaV6483TbYUz9/o6Gygpn/yL0aAmfqEXAsFl53s2QRrr0w32JiuxkS
q7ovp+XOH8zqno44EeY6+dZNrMtrqUJQQgGFZr5KDJoNoRofjdC7CDkd0oDl3kXWR/LNqveb7fk5
ce3lgNa0XTG2pGubsn+oi/lphhRIpz1zzgyjkadxyr2CBPEtzpgv1gXSUjkHzWE28m9xo58CAIN6
6Nm8W3HE3XkETJFtkgp1HxCnKyYrSKZGfecvHPY5QVh7IMKf5CqY8y1qrL++YH+wwuCZXLMswdMj
IfjlgmnfaDoHasxRK+AclBMzK5vb2khnlTj+9WtRYf/LNXNN9ik63j6Nw/W//+4JlPaSYaJfauz+
0wPJe+eKCJi/eYk/WFlAmtgOAnHL/ldMOnDeYihNsz424dQSrTOTtxLr13WlZwSxHAaO94XtHEPD
vqg4THekXJyNOf7Q5/nnwJtQQTHCZ2aRi+OUs4mnIatTu1Q3RIt8054i/Byh47EUngZ9KkBtQIW6
LjNvhwDhfTDwrz0GBCdEX+SmQYKJ4AQid2JqvLcl0m0RdvaBkGUmc3b2za25BbusuJnmgrTNZMFT
kFOgWorqlxTOGgow0uHhoantdIds4m+U9M4fPLFcC6yYZNnivvrV3IAenGi8paqPVslBYUqrbJMN
RCfbQBBuLPoYhDwS+lwuwaWi+UaMszQj0Ji3Q869HBdQM7x63KtYq2jA3b3F6v+s8lZsIbDhQZ28
SwyFZjPG7iWFDLR1JStRixF2S1fuybTVq+7NKPOzd7hfqao6PrA05kORmk8LhVjUxml7EKWinawe
EtdbG33cn07Lwtd7SE9DgzRsxPzhwXb1U9jK6ft85U9983/wkLBnrP+zSDXH5vLzjauSDumKmuqj
glpAiYN1V/F2HOjbcZv8zRUhRPZfnxMsd9iZV4L+StT7+eU6Ryy4HMf6KIkg2ll4TLZBnJ9jdqrQ
4vpomhGRXjggTTbLVJ5TASYljAQKwLGJPVpmxKfS6uh2ITk+BOT26L2W4HNfWGjPg9syZFafhlT7
c90ItHH9a5Xrh7lckCSumzG3WSKKl1itVSqRRbk2b7qR+Mi5sTeUqztCZoL9wCV9O15qZxbbzOUv
hiv+2Rj4iVZN+zYeh6jUQ3qaoXS9HYLiemZYRyTYuR7VYzZwkAyKhFSbjqOeq9WjHBIIG04IhWyi
F2PdAXw6C0G1ZvnjFofygoSA+X7FvyFmgRuyHae95ch+tz5G/eyStK0evWQ9QKCA5XnCllV2VEvk
DN2QnRBs/Za/LQ33uctdHrEh7q5Dd34lsGKroFDgLM5uMsGZJZwpxfHaP+fpBA/MYZzQuOgvqzPR
nWdddR25PzzAw1CeORQfqpidJcN7FYHCfPLUcEO36FPaq/pcWO5l6qFV23LZrAcjWvnZQRE5eYWX
7UJi0LONEuZv9mPvDx5vah2y6WCCckeZv+yTTMTzDqpPdez95RVxxwPN1gv1BV+ey2O91l9vR+1m
IGNqCKn03p75OkXPrnoVdTk/Bh13Wwx1vgvROwWTFD7A5QQ8lR3Uu3Ael2Np9QYHtAJtRUKLl6zH
5BULTXiDGwsFOKzyHb4XzOXMfjbaFxfbYI3Jh+VpEpRbphTtxjOzcTMnQxGVAZV1wsGQ/TAVSDUY
MKiTn4+PA+C5CDnUg0TohVCjvJnG8cFxAcw2JWYMWohi2yl9BekbciCRQ5VlYPVullev1+1ewizx
OR0g+PIuE5sIh8zxUZACsVbzg/9jf/3PaPbvR7MhNdufd9hui/IFcOPPqsc1roZ220s//M9/w3f+
DW4oHXlcBOtxIaRe+D/Vo/iNiKD1TLT2395Go//orwlM4NiuuHQAQnkafoxmxW8ktriMrGzMbPzc
vzWadd1f1mjLxH3GaSlkQmxDxPy1/pTIm2jZWN3ZGYx5K5wS6dA07PGRBfcukzZMKWFicIzsU+3u
MJaNxns4ZvkXdCZgodF7SAKMN1UVZvEBxT1MsHHpSoxjYZbfDV4tP9Ea8z+62qvPKZKQq0Hl9jZc
QeYwDbPqTFwv+aFFOCEhy+vrvO2wJ9Rp2zBVGVt9qBYUFkpPm0SndruvJiXDjxOI9OAYmCmojqFb
vOdJzSOHEdv1wTdlKTo2Itl2gkKo3oRJGzD5GYz0eYS4WsFzb4pk3/Zo867hDKVDssdOZzob+ujY
JUBzQcJRlzJFsOrvCXLV7YVAMD5uOtPnJ1FsyZ34OPSekMDH8VYQMV67FIwoMewY6/S2GIGiXQJb
w/xHZsj32UXZUo0Qe2IWOVSW0+QTNptyKH9VquyV3hUpe48ZgQhygRfVaEJoYI5SG0vkjSCnojqw
jQoBCDoeki0C3TlkdOetozeFh9WbHiDditQvCKAcG51/gY214MzbDNh4XHIVyQGPfNuZkoNdzLG8
EO24NkvJnzbzII50aIhITQ5Q8D6tT6lhTIeEGhr5GCPqSPQmOzVpEvdWqdy9F7bLi9/mJHNDBt0s
xZKSaQiKbQqq4lqS3HloaLyeoFGOh6KeOlpLdcNCNZWr5mbe+GNKvnZV00f00uTWtUPMZWk5bz0n
KbbOwEQw95Lm2OswvpeVqj7EtTG0URGXQaRBdN+Wufe+aKrkXsAGu1Pp5N+j1Zw+pkQLbhNoPGfZ
pvM990MDwK/JmD3N8R0dquUDvR7D3qhxZJgIdm2rrMynR1XET2k7iyNdHOOWcnoVl0kj3E++FNex
F5cHIzcyzdaNqvWp7QLcVHHpve88q34HZLKwIpAlCRS0vBMztYv05w0tPn2qqfVwZeKM2I3I2U6K
ffOgyiJ5wlMjrkLtY4WzWlc9QolB5xu05PGgHpXlN0s5jJqFr4HKAfmrdwXAkQiDmnuHYsI/SeU+
5kRh9/noCIqe2b+2IKUmtCFJBCC7cJxuQdLaV9Y804JxGDEP+cK1Hste3jMTr59wyWIWi/32s7LT
D1Ynpw15LMGZK43NtBUY2vo2uNHAdu9jXJznGrnYY0JM5PMIXLFao/bs17yR5pWha4ZlXSf8M0L8
cO/k7dcp7OIjSIhul2I35gr6OW38YHw2vbz8AGwi+0CjMXM3bhcUHzqjDreKNgCxIYM8gO6xd6Gv
hn3WelAHcjSOAZLEnJ4bJoDaPau5DxWVIYBWwp1D49YitzLSrkajgPAiu6vjfCYOvGWa2xAVzl1M
zZi6AfkiGV7FrWN0y65RY7tRscKVuhaaPunPm8Qw0Sr36tyYYb1FqmI/OfDpbwdDvs+0fJe3hv9l
dpuCUWE4meBmlPABbbUa1a7MnasKqOm1OTDHRMMSbzGTnkKn928WJQHyN2P/TpcBTkVpNq/eaAZR
q3RzhwpPf+4A+1At4tCOwgqXTYJS8H2S0vb0OjxaqJy7hcTsMLlBaT9+HFxjS1mC/6mozA34OmS2
+SzPWGyTF+R82ddSMYzup+7aHmO1cz01b9NpFM82s/OjMHywaLNSy7WNU5x2v4dCYkC6yhPnpObF
ApW6x3BkAEAzg+a+yHtcX+1g0Z9e2ZETpBRK1TgzEe1VChuYnQ7zQ6McnGU0jsS7aYiDz4WqsIWO
2YjXLVhhmHFM498xYrB4IOdeRqDPV5i9JO77YUVTjyYW0MSqY7jKQUrUuHKgIK4E0QXU1sWHu7dg
NBZwMAWkOPB7RNVXzJA57YKrNiy7ufQZqtZQuc1mMOdXSuf6wUIwekqMuN/wS6Gh5XFPRG4bHgZ6
tteU/vSugzZ4dRrpfmsM50vWdvY1HfB+oPeMLIbwEayNOcE4lVHcKBTLN6EoimtcTDR7c/2aku0T
dWuggDPP7xtTvps7IISBJdMNkmxUIciM9xnirYOZ6fC+s2TDIdROBfJo1dO9TC9lMSV7xJoxslRp
fSB+AwV24pp7nvfXHFX0Q2eTzZAyin1MfIsVJJXtWWHN20lII+WN29BZdvt6umlqMzkaasaH6lXe
cCDhr7nnzq2IkAjVXQZf6Us3IzqO7NYqKXuc4CnxYufMO1y2tmpBfbvo9hHNutVdFRsuvf6FFmfN
MclEq7VdejO7NmTiR15dN4dhnEc8lPPw0ZaSaJOAbvTkF5+G3vqcdy0GJ7bH64lwopFWg0rvnKBj
eNM3xRZckr1ZxNx/s2ja7pjPjO9y06M9vkJamwRtESFIASkXRvwObWN/QV41HFSIyH3pM3k7Qeqw
drkOiY9ybAwHhkyNk4KhmTngDmv1WZpO+amb1bhPMJV9qWjy7haN44hl71MalF9lkfUn4qZWFmlR
bOG9+mzdfhgt9ByPUzaYJxN00xaAur1nImld69bIX8M8cFk7U+NA+LAROX1c3udDKQBS5tm+HfLu
RNZYuxu7MjwKp+n3/kzlZaCVPhR2Ol1lFYM6SNiI8wfLMLbMpQZ6bM20E4xAXwdXZRve+2M2JtZm
XFLvqCZBMot7ox2itmoyNCKzDe19Y7mvndnejyNO4xrhPHoMfWCJxssvjGfajEuUpihks0JTYZSm
tyvM5sKh8t43ycfpu4PGSYF8t1CrKuchIDj+DEgw2dcSpwIhs9jVsxokc0oAly6TfewwIa0M4yHs
Z3UovTE8OksOVVJU90TQ3kFhTJn7mFmkG9DxXrkwlx2tbZEV5aEf2gbWRltvnaRB0ZuO1qGeBKkv
hi9ujQEMKmu7/zhgsD/qPIYA61pfu9gj5HjJaQ8AyIxgl7tsZEXKfiDGe4UH6TWrFuCOBrdf0xvM
l6b63qN9wGasmVy6I5q3sB1Pc0UMYo4ZJ0oyHZyrYbkvM/cTpsX3bweE/5yl/u4sxUnmL89Sd1/r
ul/K6aXOfj5Pff/BH2oF5zdC2pC1UnyvEfEBZ5ofctdVCcvSH9rfFa1rh+ufegVErh5oiR/HsH+e
qchxhX1DUmtAX4whlfPvaBbst/nSd63nanmjp+8DdBF0om0H6e0bRez3/WFa972uWhPvir+2eUar
QVvolopuQTwzHaV7CN2hqjJZ7dXgdWFk91KeWNFQCepOKrAa0BhCXE5D6TIqdrEQETs9Mkt5bdlF
b5VH+jIHIxPPJ3tvpMk1o/I0+h5C6OJstVdiLzIEsWc7PAk0H9njqaLAnELXYEek4FvkeVmzoFEB
mzwdWr+PbQNSs0OGw06GJgHSnHu7dyQIECtt0vjF9DKvadNvwdPFWwh1A1SM0XlLNjWeq5imaX3M
fJ19NdYEa6XJsp75mWd3afKRUx9Z1+lb7LXlIyqL8A337PBrMnazZmTD0iyvpjU3O2vS4WZSZGlb
a6p2bLK0RM1A1jYCT0wVfpJP7GvYlGfWcAIyPTDZnEKpldqYaOaS/O5A8jVbhg//ljho81x7ybir
MdTisSH92w755p2MRHClw+puWFPCaXtX9+aaHJ6jC75N3+LEqevqM+fnlqQw0sYLlfp7evbmsMEW
cFP7VmLuFt+jcJQFhd+mds0PyGeH67Fxnnu4LO+svq+DA0JjoBQ2uH9wESMJ6LUcxdNcFvae+Mzg
ADw9Jypdx/ENeNBsuwiTA2BDJLTrTv2D75EOtfPeIo0Mwo36NebIIe/In+6qNf6oV053cBLzzhlH
FHbYXMSFEmn8uJ4G3stKzLdTn7sQsryd0QfDxn2LW0ohnYg1ggmWakwiWl7fu1SsN4VjfyAW0ttC
gS22i0eMU70GOi0j0U6eQS9OkfZkNhZghSLPH+KRKKhxDYWK13gopHSHIkc9WDnYVtLRbLbxW6RU
uKZL5ZjQ9+OaOAVE8tWKQwM1zhpKla75VNzk6MTWzKqeFn0E9l7srMBVMElsB3OXe99wt23QLF0B
kkijKui8LQmVz5rIk0ivCVkpyvbIXVOzVE9+VjIy57dGsvhKMi2eoacmp3ZN3HLLFhgG6MuzDwd+
mxM1tZPWPG1KZ03rmjrum7cIr3lN82qRVCLsSbNt/hb2hXYbpRxKuodlzQKbkswhF8xzqiWx3gdx
OWd75MlqFfxa2kE5kIOJI1tMfU8aWwxCQN/Z5NOpdy4mM/LIXAje1pPlcC/sTDfPrjxp+vfw3eP0
w+xocrpGKy/Fvg7XpNGSVAZef8ouYbDYyOhbcslLEjynjcT8I3eg1+gPz6Go85Nq1rSLks4AQxni
AZz6IAE3T++mLHPUu+G73DZ5094WAjbYx6IYpK63eipqZiCpy7Rvab1Qb6ceAfaW2yxJPoLhSXCF
p1bG9TGaisQtVDTmbiZDPknJjp1X+5Ra/GSLsygIdrRhhyJhfh04H8emVsOrX4RW4X3kOwrHKSrH
oTmjgiWxFrl0MQj+8OLilBOyRisqNQnzfKyLEaGF2eFg2NiD5AhPFsK8+89O/f/RFQpAVXQp/7zr
+ZTJJPtll/7HD/3Ypd3fbGwNGMfXITebNFvxj12aHqbvOySq0NAPXMiM/7dLi5DUJpfJu7livGza
k//cpTGPC0QPJsiswLbplvw7uzTek1+nU7y88H1+Je8CgOAvU9xgAgEPScQ6BlCN8O5BN9rINX5A
10uHr1DsZpIJljogo2Bc4wrMsU02DpLsK6jO40U0WKFDScCB68dWvJNM+O/SNQBBrlEITY3vFt9h
cOri4TEG7gYNcexeTNEWEmYCX/B7Wkv1k42x4q6tFEfdyTbkFzeuwa+kKNFJN3JfapP24wa4kvsi
WhpQkb3mZgxeY3wtZtAOhWiq+WuIy8XPiZp21AWEwk4yGMOlkF+ZedEGB2+K60fmPij3osQYkVEM
aDu3dtoYj4bjUh/otJ52xNfix+hkgUZ3VUT5kGYulpzRvRdp8KksygBb6jAFfC1ofY+M8RMattYI
qMjrGH/YeDnjQNEdtDrTiTCvfXYqXV8lqNmxKGuHRodTPMuceaBrxc7WoP1NCpBQT0iHlwcylCxG
znjAD01btXe0QUwfjXjqnEx0XR+HvgSzzcbwPjUh8hQZBzCsa1PnP4Hnm4aN75GbuNNSs9BBUAJh
Hr9h7nztDPZtlwng4AZgy0fZBc7L2DpYJ7wS5buTOME1DirrcVZrpC0TO76LdI02CQuI2yRmgTVP
oPFTZ7Quv34QJZ0OuWbt9ELQWYFag8lTgKaodoE7gc8J0hA6jyE7olPeoH6WxEMIUQq+H+Qarmvc
ejQ6GEny95a04mdcgSbruq1nEqRDOmsbd6gIpXICoMnuSMDlMDnrwp8mIOneIrSCpkCGz/QPjthI
YiQA5ZUJH0rHwiTq8jEqQgwPym9GfaB5LE6Eabsv7UxgxMEZArBScu71VVjTUgQfRq4fyFI4abmj
+UBvrRa7k4C6h4LA0LMRLLwBRT8o2VGGIUZ5S+imU0hPI4knOgruIgVmEmjGzjbwG8++xNOaaNMP
iG9PQzvBFEuafPgCl54GCv0/HCzz+msJjYZmXeb50G04IjJphIK9Zr2A8+PXz9764QPN0D6CqcY3
KNVq09IdJom3zJ0Z+BMoOA6THyn3yMY2yAeJ4tE27wLMy+SD8oqeP8ISmwywdwQQcG9+TxHMFflf
ShbQ7oXjAgxzlD3pg5SW82LSSidTY83780xYhp1tAXDv3Fkekyx3nfu3RKBCdIxM4L4zmI29kUSl
zkaFGSWi5GMtFbg44PXeB2dtwD69vcug1GNyhPqS1RthgZlEr+NxlxmcYy6hxJRNx6Wn+98j2iDo
bPV3vxsQ0xUoetdLijZt/U5ysFuXAZgB3TNojots+OdwWcnY3+OrjAYqfNGsaVNvhENflaxQfg4F
EDeqtewzIP7ftF4jrXLPWO8py6Z7haI6qA7NOCnMXlY1E3jeFjOo6mJQ2yG0QdigJ3kw11y1KV/a
j+gOR0Jnm9EKuE9rjDjQL9vrIRg3Tetio3Jt4rej70zTqk7IypKomGjhxFdvQb9cTC/drkesB5Sf
A5FOuLk/Ds7Yx3scSDOdxBDyhQqqvRYW3acpcXF0DP1rbiBmpYVDKBiJoPO7wGNg4tuSG9uWSvJh
+AKuPdMx+HRV0QgaES6RDAN+HLF1w5qWJl/ZpI9z6PpHBW73tQNwRvlZN4HYOZgZWRz6AtNGAmxX
vIWwL6hAgW75rCBjhz3Jtyt1qyzX2TFrsTG2DehrkFtaEJik057EvA5HyiBNNwjjkvvaauuHcmo8
GmQFjgwQZ6n9PnwDSSi5fHX8SpxjFOLHHHrCl9L13+RXs79nXpVfd9LLvgp6WY8oSJcT0Po3NCTA
yMx4T4dSPqW2029rJEUNbUsCuOicopCejfLamsk6L8O53ptBtezqxNRfSfEBeiAYSl1Rc9PMn3JI
fQQDxuIjPfaeEV4MLwHJp3UaNRrxCnMlQAK1ZrXPAwVZFmv/2k26i/Rk9ZWpfursdCCnMpr/l73z
WLIUSbTtr9wPuJQ5GqZHi1AndMQES4kGd8BRX/8WJ6taVL/uvj3vWZllZUZmCHDfYu1JMaHWjcFd
MRiPjPsAzIAXY0MFCvrWvCmYRVCX2bGTYy8QY3tv3M1s2Gxalctbgp0g3QwdPVR9w9NkAmKUGlI/
mlX1bscDWmcXtnO87wFP3kiGoK2XSNr1K82/5qkYnIfE7RUTFdRQhrg1HyN826fKZywJDbsL7hX5
Ii6whdyyUyPeY2sYz8zFPs+x5b3plhtAjdrf7N2hqkN+PiRlsr6hJZjbw2GUIQN/0npo27hGZJUJ
G70iEQyVzRhkkerEBdZlvR0tX2xheprEK3AQVziubNfQWKyowUfJ8BnJsSzWYL7cbCdKrcsDnmpB
k8x0CoYVwcoEo+ierSoPPlIrFKD3oC7c68zRLHUZ8th7tGXXLNB9jrzezzh0+q6zxOfQBOpWtvPU
sbgzSg8rM+puWm/ONr0TWk8TGaQz7EHzkpte95OeX/M5QQdXX8ZOFP0FMkTEogVQCRCJecW8VvNu
TXN0AVAVbXKiOyuOguNN33H1Lrjb9zTJT5rK133TdN6WLS+IgmwW/SCINN4oxtm3cAisCzs3/QcI
1mgTl4n3EMrQZfscaCN2KGQASBe+vPONKL8FDmlVG+6TxoUuobvxHc2qcFn4q97xxpNsy+oz1Z0D
/kq+RFqyuyya145X4paVGBeXTHyYMDayIWtvjMl13ochtkt+5qYGsFZrbiMjSc5t7MT3dlDrW+03
h0ATIMt9ixydMMlr+bUcnZsh6Rz+hQH0n8Sho4X7qjtefgb7jXyrCHzokhn6g1WYb1HmAFYpPLaY
rdpZc+vJCbQWxcaUPd8HlmQ8ffRC3hRhNG9iR5G59HiF7+DHC8akLGlfoLF6D0HYdE91A5xw1VTk
mynicgGfRxADHSp/k7srqeMXTyjzXGHDYouMDOJUk0v5syyf0gyfZZVx/NhZcGtIhBcZfQexNPw6
z1WrqU2SBzL/jF6BOHsWTdOfp9Ze6rv8xh5L9pYnUM+MFbbKpivDi92Jfi8rDQKysxx5tstZPSZu
WfRwMNsBBGaVJqtkqM2TphN4SVNPbJrIO9IexfbJ4+mF7UkCX26pXxOdvJN4idaEGTCl47GPX3oZ
qpXfjh1v3NY+ebIcD6OIUZ7JQu887fF1oPs5sEhXktRdB74mPDzlCZ1zr+zytRxdVmFSzdsRqh2z
835Z7OWAxSFD/uE9zuBTlNU+bB0VZVteh8MhYPN0g0qPnR5FK0EdjqEJwDIrVDQktimmd+hMOK4i
mfR5bJx6N1jWaO/4PeOtX+IIrX2eN98zpb2fQcH4dZp77nxIwq74Jn2f2b8mBHe4HK1k2TYrIr6E
+SHQ1OuizLxtaigoOFWfQmYM9O0gTWsTsR21pl3ZA7rxrTPTD/3dzFCr/cL7Lb/tKqLu/RohrHzI
utRmRNGtH6loxN5jgb/PTpYRNitybxwLqsH5mpNtj3chjg0/QIKzYO6ZOQOs41PcF+NNlaMpTvCh
xnXWBtGl5RhwS2dd8uSd7PgdFAcG/mxnnLGc8CNG7HycI3KTqzJOdirX043buu6dqhKYGKFSxkbX
rj7ZddGdRyZi9kGVjg+m27XPyVCe1KDOMpjHjQotdV+SufhGUVns+041J7N3o30TB68c1Iad3zYb
fHnnkvVTUazcPs8RBkmLFyfCKvRh0nDG2BgcNjLXIEzqjMaGNz9qW8ivY14WWEOhVfT0g0vs9Urz
CbGj+SbXjVF+m/qxfTDCab43EhJu21jCN/wadPJZ6qnKfQq02omWfXcebsdoJFyd2P5jbRZvksHA
5AxU0I9u7Ep86YZQ3o4uBzmaP0of2SOiqUmQPqcMnyX+Y0iyTbylJf/VDIiIVfQAdVTt3JQ1FGLU
rhze5mXyzrGbIPYfyG6rB95+x668zuP9zU3+/1DWoGbnBjYRUXp9pkPE5e9jm8CF9GTFnGt9iJPH
weYm6qaJ9TxPDPGGjfnvlhPcP2f7ILuRPCJHDbyb4O6fo7tF0k9UDtr6UOHA3HQJR3fgVu4XOsNA
YyjyfUMOd5w7egOaql7D+BVla4zo8jZzM8YZrzsynqqc5r5sevOOGVwWMRu8n9c+Aafc5zUHQGeu
Io5tpdd+F7GwQy70Tjc/WUA5KeqMTGelWnPMlJn7hTbR0D21wDZaQu4m63TryiOt9Tlzn8iX8goX
tjhymUG142U9kSfGc+nb8mOAQvidb5nqZzD31ZON17fUalv+f88S8kMw/znexNyNjOXZKbhgmUZ0
mdFp211Id5hOfcw48cT/2NBQlmxLNolJJrA1AyZxl7vwdXbzX3/RF7Xjbz2LEHSI56DUBJRmEGf+
9EXPOSGT6xD1wZ2WegEjftwNtMmA8PFff6DlD/qHD4TJwjEA+IX15++uoOEGpwo+UJEwOYo4Adu4
qxRfH372loHSZQw7Zl/JA/pAw+M//egBCGTWDjA1Qna8/1SekcZk+mIiBdNk0nr2BmK7KVM+nB+L
5lATZqNp2PlcAoyh5Nr2rz+4+aewHYgW2tzgOkKQ+DYe1Z8+yUPmGhH4NCJNV+4467baufVzxdxx
1nJtdsxly7Z3JgqK8XVjvqk0F78q9ouF6G0+X/9C/zUi/40RaZsojH/ztfuHkfmnWv+Tkfnff+sf
Imfw2yJWUqb2hPkrp/lXjZMBAloif01w/hHsRBjlRuMGrL/zY7AkOP8S7qRTzQWDUR4kKNeynf/I
iHTDJc//dz9rvitcgdDKMg333j/X0zS0+wrqcX0YyRoO2zDhlkITIw33SUWNw6tI58M8yIJLiDIG
UQDJ927wSLb3RRIEm8bWJunj1H67gvvRcaqnvvWiT8ZR0Cxnm7yBP8zuQTbLPFvI5+icLp07P69q
yOlj7pUbcqUcDng3hvZNQOvxDueQEmDhABLWsyrUVoUpUIFmmqjuoOonI4ZDVv1sS6JLyE+Ts8uN
1rlP4DY85EnkrI0aMXArlME2QTRBEUFFrLKNYScW18ax5WcIpP0tamokyaiD+NWlbWPzBfaRKLyA
qAz7nUcxf6mNKqPuBx+FhYTGqQDiRLqioR1IxZnVJ6Lwa0Ec1ojHJZVSVM65bKBcy8+5v7VnUf5M
+YIf3MgdH7CmmKw25zT6PnOWVqucV8ebnNm3XEf8zd4c0mRv1SDyxzAX0O3GNLkfNOosPPj6vmub
fjqPKGvuxkGySpiewJbC2SzMaC1MhbuDtBlcxpy/l6IRQPjcjKJyJewU8JqTjf4FMU1+mnEQPEQF
9RS4wY0wNxGA62rD/HC984MSkYng4IjGep+bKnxw22QJzTqhe2j5/O16SCI3mEtEQJJkGegkTzIm
PXJk6lb1k2mq4GJQDqN6llAvmAL3UJoUDSgOMEgNKOnICKp9MgrWvUft1/d5oxhDmzHGtp6fmScS
TsOavUrtULiw3PYwG2XHv9m0d2gq6utAKeGjgSjxhpEO6z2kz+wtEIn2u2mUwbbhmAAQepjCyyhx
mdjkCZ8oHsSX0Z4RJsOR2Oba7e1PPPeWYbTCcJlgTYzhS8DULgxiM7yR0vbjnZ5EfHLGrEoPyBrd
fNScf6Z9GmnjxoKsPKwHUDlbbmFBxbor7nR3TFwsu1U8ID34HBJIfdkj+8OBgfpkUvd9qbDhb5Nf
S5v2dXYzQHlkg9O7DnLG43Wd08h+bXVehzun64inWrRb4zrtmchl5jM3FyqS82v/M/CDYBc3113Q
iHpydwL3rcWRqRXGQy3ZMhtKetwlPsy3z7sfxcYTUUN6z3nElaQkXtR37VvCMGkUslBaUBMJv/Fe
WpZLrV87pnEp/Artn31T1wYZlM5MoIpl/TRq2EEVyyJqZ4viqOZ4eE1Jym2MMKlvuYiqbUsxIVtW
VQGgWuBHMgsRMOd76BXjOoaut6yxIvlFBJEgyOH926Vci4Dl1nTZcPWWNVfSdy3DrhV/B85BKYOv
vbb0ZurG8WwEIjvWmqL8FFaP9YwgTrASeJfZEtirx9OQZnrLQFWxdboEOmANRcFwjO/uzJMGluJa
RcjgAdjGKbXMFeEI/47k7lM3tzFk0WFBGrmvZtNActFar2Bb1/dDIB5NVH44D/QbQU4lyxU9JmdA
LDGQHtEn9BbM9eosKtn+yCb/TsxW9IGZgjA0qOKp8mgsZX3dEpV2kLuLtn9ASuC6WCMpDil0Uceb
71IVTPvCIVyQJG2xm0wixaPB7zIpea7TpqklU7/zRx2RM2Vy+n6WzS1ycASIh4sfdlCzV1HV7JBw
wbk30XDvtQSmodB/hdii9lUKmDwFkr+D6UxYIXLbNcdjtm9qGipF3xunrEzN81Swba39+HOB5mxi
kzpb7jPobIUaFbGrm7chU8NBlHH3Qom34xtjMPZxM/7UjYfWzWr0tmswTXBCok87d41ydT29Qh8q
MzaPLXHUHhUwOMCOe65UKndhiGDBOkKd7qXOnVMQcfsZDcO/aJmEwBd5NWUlgPPOdUim9d7s302t
qhbddJGSApV2ZM9U9Boqdxn7KSOoujq5m8NAfa1qRHPSAWn+LtlDBptDQzJKrWBXtl24r+defsgh
Em+kBo1t1zPDUbP+cUfsHj1dDc2htMvgYvMLty1G030bxK8+W49ibYYMkcfo4Hc40ea4QkzMzZM7
ZvFNmJcBsk7lKmYkUu2vc1wywHIeMXJnIEjqdtzsesu072yysGR5krFZGexd7H3gUtB3/fxEqhIT
TpKUVJQsXjspWtLwLVz1VBMNFnaz0FTrCwQHwcRdXm2CzjmCg+PbwBl2Av9wPS4kDgvO7KpvHePY
EML+YZPQ/6HLhnJ1gmqzJlw0MJDheIi0dF/tdTYpd8OGgflSJ7p/TEhtfx8DHW9RZIIbFVmfRqh/
pmkVvxPJGlfgh8S6ddyXynEN1rnbfG3ZOfsfJpvE86Sil7hx9rTmP7FHvgWWcvdz7eA/RjQ87HR6
n/op3HQFIFbfb76osshXvS2OOcFxchmW/BFHfr/KM6PegATPDr2FJry2oAZDnYhMVjS8Zpu3Q46q
7t1VMTAtett6WyJ/TisrJri5HpJmkNynyvlu4XtvEV++6yx5hi3BUYrzBRVbczXYPRvTZgadKlqi
vOHycM1dtRxmVLDuqOohZxuAp6so/WLl+bNheZQZBiU+E8tnrzMN/B+N2Tzq3vwZIWJitSGbG/4H
IzuCRGmX7sdc+KdwQnaQXEcJRKmPOqbgRRDiNFTIqRQV5LZHu98EcW8fsnEqj3Yvj+6EKZl55ks6
TPlNwfc8Ujh4UbNp6Y9mHaA8ke2R3OWp7sYnZ2ZhxcTlRWSCZ5pk8/eO8+e6s3X9xHW2X6ckOCFi
l/ZESRYz2IXtsUK+K3ejrlEtjeBbFFvvJhGgD6Fc+x6EJBvPgUtwueP7yv1WWqV5TFlh3soklWeJ
OnnWyvrhl8Oac8F3quwqofhSyLWJLHgIZJStWgflM1UJLkPgJXtOLP6jaUzxBogV4jenx3ur8qOH
JqpPDV/0umj2KXH0ZGqReH0YrBlYls2UjKB7TQYWbZm9jLn0HqMx0Wh8yDaUXipEsETXiFjGyu9Z
n0fGBBs+EhBXrbdBAX/tsnS/HDaVWd0D/8LrH0Kqe/VPN41hqKIRJYa4j4b2fi4WA7Zr19hWq4wJ
k6YIgbi24/PQ6gdpdvQDqltOa8CZvZn6dBeN6wkVjTMgAPEp48ecrlACic9OXVxN33FvoBniH5Wq
YoK4WVkThLcV3eX5wWqq/Fc3978Xv3938UNi4br1z3Mtbz/a7n/+v+GWX7/zj3uf/5tPAGVhp17v
aUuC5Y+Ln/WbR1UpcDyCqL9zsf6IoIrfPFtwXSS3SpCFCeG/3vz834B5eMxQLzsHIOvD/yTc4gV/
ltSgvZJmZSWdACpHwz8DV+LJwdzNmC9iq1Of66CiTEVFvj3bU+lsCmeJMeTaNh+R0bD842LFMSvd
FIvuzV4MczYRbXcokmHzBNjRoMVchK9p0BV7Bt3jlX2V0vHC1BLiQ2AfF60dkJTf7HSmo0VmdpDj
Q9Iz7srJXW/Th1O+cRflXlEqqIKcpFczxc0qLoP4hQcClH72dxgz8LJ3QoGv5tUScKJ2epm7HmY8
0tou7Q2x6RYTgYEq89RdnYVxMRk6zgr9ejYiMn2TSslJzBwqCc9hTdTGJY1k1m6SMRsODQba7TxM
1WpcbI15MTgY9pyeIznZO7zo5AECItSdcF7+5TjwLbtPXsoCIKYJpUxskGSYyqc4cQHxL/ZK1vLL
/mK5hGb6wjnDXcUBdkzgTLugR7E3FPnHmLM9ucbU6Z5yTOWHqDbtS3T1d+qr11NPGiBAERjzJtRR
CPand7bWYhB5GIAb/s75xm7xtpw6JOtu+D6Gq/2m81weTC5w/mI7mTq5B3Ped2CCKAps/J4yheMO
zoo28+zc0F1ait2V18FbmTse+d0hHBbcdMvO20qms7k1eotNhGzCF2vayuXr4eob+hqHDveMg7rL
YxxDLY+616iaxAme5QsNQIeroKg+STBPJzPBIyinINmA/NjGZucS/4vjx9ahyohwD6s8yEpASFd/
LyzKxF/JsvbuY916D7ltRCQ6/f4jaiLrwpJGtnVjb7yZZvmju7qI7Nl520il8cOMlXcaQ8TyzLPX
cHNG7q68OwsTP5Gdjehi2t173NYVaRo/P/KAxcUcro7meHU32bhoP8WgOMpwk7jg3bpnytr2U+7B
ZIA2qbExWuWtu77kUzbIsrnlgvU5jI6+MyBVba1B/GB+9hOiAof10q3UsV/s2GIxZjmnm+2mbKbg
gySZfmabildRHxVbT0X4uvPV4xVXvzfy6qpgSmgYPsn41GJD+SXltMJ7CrL6YhrPfJW3rt/Bv6MJ
Ly79Yi/ni9Esl4EzDnpTdOnxoQfX/GAA+UM0etWgeJNREyX0Uy+VLDv5ODL7fvG0cdK8NxebO47k
D0E7jKvP4oE3nIYOLleC4D4pqLBVZAcIenoWtBqeHfwJxMXsNrlr4boHXjgcR7NCW6g9JxnXOm4H
67a9+vFBBPwKjLr8KK9+fbNY941od9li5nOgrlfNYvBPV6t/Mf017j8X/+SYXxMBFhjb8qAjswwx
w6bsjDdJ9TRtiVutwKK6ty3s+q1v18kxKSNzq2Q3rDyfAo0pveDNacrJXXXzuRK+cYipM+/zAAco
8ixj50ZcdUIxDbvKyVIsxyJ/Z+dq2pTccM5B6u+cqisBeEwmJlHr5MzKZe6FeHy+lR6nW7Lf5Tro
cwcee6lOWW7PmxozYd+Dh1n3ZhnfDj3K0FpnCzG/EO7RJXh1i4lvvA6cdXQBhyePN2XRSjqJ9F+2
TB+Wu0yevWl8R8OASdy01nHkoLx1+b/OhSvqW7Owwee6jsGVQdXKEhuXG7V/pA+ML+o36mKHjf0c
uKCIPaYeNokLF4EQ7zztI8RoRiKKPP+YMzqhzugPZ+RO7mZNT9gvoCLZa+rQrh82OwvJEimpv2Nu
cfoJDY+WX+/7O1ZnSOb7qYQoFrXfnMjjEu9zT1gl3gJAtYQ+RuVUrGuU75u00J8LRoXeQ9EfqlkN
/JRG4EhXnRwGip1l2n2zKt42W9/x2xunjCjfxuZTTBuEjmIpzqlYYIdVkO0Lnysl5tyBaiprIrxg
t5VfTxwuDWY0mkocxbTobmGeHL2BVRGCpeLsdXSseWMHu1YKC+6pGZ7Hyk9JZRSP0XJc89vY3w8y
BGnKkOxPnaIAkFkIiMBInr0DA4ib0LbUUYVcIVZZnKuNGO2HxqwXadKa1i4/oreJjNO7lCPmOi9A
d4AXDDcuM0GnqVMRhFp1HstSMQkytt/JlIywk+SwzeAT33Q2S12zdpJjM4dfQUSUx9ilnhdSYND5
8LUs2T4R5gRtWPO6oVF4DJo2PuiBFFMZBXe9GT12bcWVsmThJtC9e4GcWO4aGpPxlD1q0RqXIcke
Rj6vpwhAJT+NxV3sl/NupIzPq5EhOME0auuxY4PT6uRhXGGyspXRENV7cXL2NgbN5/VREQP34Ed3
k76dWhHXVCtmkzPsNfndCXvZ63OumXCvCmaxTaJQzk9lKkLjfbgmyVPCUzNKIAFz8StsTpW6YLnF
x3ybDtJNn9wrHXq+kqJb2ol3PZMvfFsRHlpZGeLaSsCI/jFdYdMCZfneqi0jgaPdzG+21ONbWYvx
5C/Aar2gq9VkDFCsGTP31uaU9yfh5QOP/qLic4BveJgWBLZZ8sQMaMB/mRZANmpCdiKZpG1SbAC0
g1nDfxJlS1zN3XJlHnbTFbhtaYNGG52WdgrUbggUPL4ro7useLzmyuYThKLDHp6I41dniiQcIdL9
jcy5ooQlkJz0ygEXIB1XA2G6geuePQ9wJaV9bqQuk21nNdKkEjvpEIUn68XO5foLR21i4piFSFr7
M6u5J4bRKlp4Qdvr4zWtUCS5cTSuCHMRCRAmwnbCe5Nlo27NlKBKd1x0QYMG4dxsEltTAlnY6EzN
gDOkO5BdgqRRj1mYURIOvSlFQgrdfYsIvWtwIw7zFb2u8rEHwz41PjbnQmcvYBNtIioRN+UV3g7Z
cnqHlsg6T+vu7Y4OCatIC/GdcAKM8DyN6LEAhGfXCRXUYJBra49GeedMHjlGTkCKOyhM2yNFHvGG
fpKtY0klhMKHTUtUXmn0bd4JpLOue+fhPSMLtR4oVvOrQ7GTH2xXoJ9z3lIELTEHSc6yizN0OptW
jXatdUcrSK4dL4EmqVrSPqy46i30vVvq+ohWC1p/0L579JKFt1+xwH1prxT+ljndvYNxsIVkbZ+C
K6+/qJzpOxB5BlY4c78AVPfPkZPA+E+n3r9pmYf1NlHMUPMtPFB7zVXwvaNT9jYt9GQvhqNcLERl
i3nPY0P6qkF4zLwPWzpo1URBMLJtn+cAe0m3RTZNPywjIhjHWtYXnqfpKR0Muq7KgZrRQyRleYlh
0J2B3xFsOlRLRllYSmJ01X4kzsGspjdQnZz8fJs7eEdES/TWHfv+PPv9gP4GKbZllHWVVQMpEXaN
VnUuky8oZqz6WHXt7My0Rq2XpsRoB/VEqYlpQzvqFH1n5pKsXvjfLZb8bkhxz3cB4M4nOUBUWfM8
z34SsW6fw0oU77EpwOvT9gzhpsbRiaSeOLEpoXY+369noWLvYs8dir1gDNaaAQ4Ys2uAXHLkdqKp
xdmfmqsLsXvNFT/JeTSX1W5gZ2GfFUZ1HAVZK4lL8swAqr0zRLPtpKKOFrOhmS1Zm2xJ3fCQ6CFK
Ebyq/d7atJBKbm1i/WuWEuQ2X7I70zXGky+JnnrJ9uTXlE/KGQXSiOIARQYoucaB4AyQDFoyQn0H
ut67BofkkiHqr3GiYUkW/df4/T/1WjB+/+X9/5fx+487hovty2/8/frPjiFRCdNzQXHSVvEWas7v
139z2TH0SDbQGHPQCJaEwR/Xf8YKGVQJmfxAHqB18pfbv2P95pB/8XyP2M3VSf5Pbv+WvYDV/sb3
FYvRSuqb7ilNWLxmn1//9uUREZYNEvN/CZXQBoiUcYaq319IfJTb2WncY1nM+daXut2IubcemR+F
KF/zRDQRXY+ByV2NfPTwPOHbnu3WYupcdQGMKcH2OYN/1bqqzYySRZVs8y5+jCE/OhCFiX4tcx5O
9Tro/GGw0HPzIaZ0T6F9ZXqUGqN2IaGVnNU5PQvyd05hPRH7AB0qLR9ebswjfejb58oO8dj8ztlM
sHq+C0OvpsB+AS7605YdIcBIsww9YTLVnrtXg+tUKzvT5WPKBMKploE6Tz552tWoynxPe5ymXlFx
bRw8/1jGY7nNWBQ5OVQxd11LTD3L69nbxHw6CSuTRiYvNkWbfsQbXfmjghvLjXY6zKIRW5ZTsFlc
5d6IJjgUhfUohemvbJhjt2VO3DIaS9hynKW5/EP0T5YRYBVEu06w/ss3TL0NKt77Ks7hgYMCgkXC
w5u7xXnunHznu4Z/KnmWr4mJlCvt+HI3EsVi+6miGrB2W5xNSg9PiuvlZpiSV2xr62UAaHgcHe7K
lVlbq6RV4UYwQBHdyWaySBrXSdrQJjYSU5z7KrLnp6oBVaG36VAHxre8GNmnXjHhYszIOW2GLVfV
7bwWbu3w0nU62D0wn6ZHZVfBXRiHwmAXC8ANAk6vwMXRXz5Abxv3fllhxqSm49+PJSMoZFIFKnJq
8KykttHaPSDp1L3hdSEQbrFitkY+42J3fYjAmmknvzOm1JbGxijHkQnO+tfQVE3PZNmdyn/NUPEH
tYxSyV8TVX5UdR6DVct4VTMj+eaI9YTf2bVqMKqy4cLoSrmvVB34hHr9ue+HHbM0nBL3dFyaxTPC
8vVeBqFb8WSQRwtI7YdZwW3Timk2WzsBDRRTkXhk7YrxdkirSaodi2OVXhOTMt/qQI4X3niACqes
UjAhkIvYuTDiEeHIZavB0C2QbV7yxmuSu2m+YVYB/6fjiX+bm1TUuGArfMpYcXuEI/VYgZGQa54k
ihUUXqmvESHC8s7IJstcl3IS93M/eD3HAX+I1prqScWoYlVR7DaTAzKCsYUPZMdrJu6mp4YsAcqd
0YxvebrEWl3l2Z8qcaxNEZfxvUomde+pNMD6kmDsElBPe/4C4nYWrbstOQBSiSuYCmEh/sFrm+o1
JKqAuq7MxdCcMvLeiKLNkeN4dEwCLzoG0jfgIbaoLpwqRndjGiZ9DmGSNkWgy8uFPdpNKxONakun
q8Mr8asHFch477N0kRD5vA+zPn6OCiB6xO0tFwssnn/lwv4riP87QdwWFu+hfy6IP4Nk+NG2P378
7XqE/et3/f42DEwUb4RmuAnXl9rvb8JQ/MYzyQYDB6oBYPWCafgjAuX95gWmIIRnAeheklN/eRXa
zm+8ID3aikjDpFCpZf4H02OO/w8tT9h2vAUdAWNZhOAi/v5V6FNEM5LBrY4GR10TQYZIRNYT8R8G
a9WVBA94QfnWcNNZ07QuW5BKZjvaex+b8aBKJ4UvGcHsIsdFz48zM2BhkW89QkSbOObSsh4am58N
b3zneaXAz9iu/YWrsnm0pCjWOmRdWyUxN1nGtHUlu2Nvt/Ge8aN4wwavonKQJwycAkmbeiHIOwGF
Wc3h2O5cYhoIgQH8gmyq3x2pgi9V05ZHzYNxJ1Jvp1tWukQH8L3P0vjebKLgUE1p8QxECAASPi91
QEKY9XtiarW3mCY6sWW+pBewN75GgS+T1VgyhkExKY5pD0zdS551wc2YzeJRD421qQr/AqMlvBUZ
dJ2gjOPPImmBQGHrHmafdfc8xXyMMtHsG57EhyF1uFLY06WWNXAyxrB2nsGbcMYGva+Wqe8KI6Ae
8wcDf583ugWscxqCLRNm9Urnyn1CrGR5UTliTUvduQmzsT3qdjYOkTGTHcoT4wTll5O2pWbO3Fi0
tDrqW+UlsCtUYNBuGgb9TLMP+Rz04U0cle7ekWa5s5Tt8qe280X2VnvrpwYeqyYLOpbjt4n42bYd
wIZFft5e5hyDcpg8RH9dw+iRI6SqNPO/avw8WU2fokzbPatq2UFT9Npz+Ite+yCtdzwAve/UWfIJ
BrKV3cagFqilyTGBV4FwGywXCO5bwYH7erNTHiGaSUDoCFykGE4PaNlTg/TTVMPPmJTTbl5WZ8mu
lDRnOX1eHLCmLHdm8gVOTvYSAD/+YnimwOeZXXFr1Hl/Dgw84roUfJHTkIaRjMmSMQKJDEgG6hQJ
r7q3zZ4+x2C+JKNBD9iwHUXbpc4vY62ME4n4/t4iln12VIq9Lwsna9YpESz/oA2UsV3DEjPiKS9u
gE56HE7kGnZZZfUhSQs6JIkjg7WFa7xEcSyKTBploppDl9u7o0W1Liy2cm0Aj9YmU3QuseXT1WjN
5QMrT4cQHsIq0ZW6bTzrS33N1Ktrvh5I1ZuXNv5SGkbLxKQ6tr8i+UVHAoI2A6ZG+A0lTpHejwjy
z0ukv9UIyd9g0mO5O2T+q6DTLy7Mv4eGoTuCAmzCPmM6AYlttLmNiyo8DTWNvlUYtcW0kYknHyUS
RDYs9/X4IFERmheLclk+blxQIV2yqTy/9k9wHIPW2JRuZglOHR6f97KX8y7yskUSqONIfMwJC6xr
IY34TlGL8t84Z1iq2bbuZF4qjpLR9yxit8KFELbiCccb0THgw+Pa853r0k0JgUoiWTgmJlxfkJgU
XZh9pSo1GYeg6lkMc2u6dqs60Drf9LpBRFisced2iMvwtZwkMWxGIPlOEUxtsZJKm2dVcXl/qDrf
+Y4I3+V7FOiesOfE/tqmN1JOD8DZonBbuTkfEvYTyelyJARv41mUxOsKeqdikOmeZx8fscujpVUd
tiT6SwqzMPjSsKrvfbAVtbc04xO7O+eAJcWmrnsYTP7ox1uwU979uPgBrkOwUtBBy1aNy+eYIF00
PRcDjXTO7csFu24U3LsyHFjrsL3bKnTUMU9RpZzRjTChcD3Xlrb9vTatZF/5fbCvkyZ/qKziZoYW
iSFhuvXNmLjJOaLgsquHzqEYCO+HH6oe/htekjZhJ3rWKfApARoVdXriYjy/Yi/dNnFtGzvhp+IJ
9wRUiwW9hB4lAoRnVBVLNrp+DHofQK9H/JTlLotEih2eYZlSWlUNIKzRifddQ25mNc+ajeySrt43
NamvvKOaO9LGSOd+RGeajbRgZQklnuLZjHYjBM8X14nbiwNLj5dDVRyL2G/v6y4wOCDi0f0/9s6t
OW1kieNfxbXvdumGLg+7VQff40CcTbLO5oWSQUcM1gUkAYJPv7+RLJvBDtlEenCdOrwl4FZPa2a6
p6f7/18l2mi85ch6uxnpZ7kDSQ9b5+gqRtTXB4dWsDz23L9XNHan/WJkzK9mvUV542yd7YC2Dbcf
LkrIlNabGeUtJtVNtLoOaYi+oNjBgnlHA/qmMKeA0M1WpnU+o6jl1vZmwAjBApRHyfwLBf3F9cZe
LS/1LIE4fhXTbgZbxvp0mx+vTtccVD6AGgGec1Ya7o0w2eI9w4RYDiZ6GjYX5afSs3p9g7vOfgjT
9u18E0KJDMnTuTXzAF5hAOC6QmJEe6M1ZWvcWl9Nc0Fb06rnzf2VaxQDzjp6QEFhetErtub5gz7S
r+x8Yd4dlzzP8NLwjKRqeDETVN5kSRENH7gZ/GvJOhxQ55bd0pjmvXcdPTmlnmb2ntIkcclBcTXk
2peLbyOyr6Lt6hsIA+L9Bmy0uxH1isMR7b8IyW0igXgrMSWggU9jUxvm5TQuTgUr/7Y3c8pLOgcy
H04I8J9s7nup6fqYQRAd963Yta9j6pA+PtiSjoiz6/0aEsj+vIy18wd45a/JJt8B3k1GO6EsLaKI
S1LCmeeUgmcucffxV1AttHMLpNhBTwjtxjzOOdXg/Rdn3DjN6UGYwrZX6sWXY2NZuKAthJTPWk55
7oFR189XNCmeLnoah3YgZ0Q/CQ1YAWLXcAAmp3csRBqt4FtTwl1kXEKn8Ef4RklxS2lRdtR3tBk7
QQZHHmB/K4pJnU9mNnNDXF4Yi3D6Obc3c/Hx/wmvf5XwAimN7M/34/u7TRoTairRff03j9F9ldDq
mbw+jRIY2qGfcVxA/D+hWWE3ofWc6qLOxaDGxXIsvJKsj+FmpJj+/pulnZDjd+RxloYEemONnwrw
9zJdNEtoOuxwPd2wAK41ZR3MTqYLcGWdAqrFeriMJ2EeUTR2v2ON2zpptsvQK1Nlu6m0/QfsNQxl
pRnF85IHuDMbyGWSMp4vVkPhnU7jyeFHVX1uyrOA34a8mb4Q9jg6/vb4EjZ6rke9yNLpaos2mmyh
BAOCcmuqaAyi4m/5rAzd8ZSi0EK71OZGDotjCjWHSN5pJrnveJLWGY6Qm0PNcy5HWahdQtezDISr
wRn5fplZOQ3emj3fXke5Nxtln92ZtrmhJysdfd4siouZIXrvcu7IbmeUXECvya6X4DfhVOu7Zgbj
lLGyIXADJ9r06HWO4sX04RPNmuEqgzgtoa7jDCW4yBL2xshlGfq7jG6nL5syWt5EowUFsFv6NdcA
eQtgsW8cEktnvZLKZ1enpv7bcarZtPizFfTJoWWAb/Ys84N17My3N7PCmx5/WgN3YSXn5ioENYz+
Ds4r5ejSiTJi8f+tXeMxvSHbl+AXFgBSLoNs82eQL6Mib47N8tuKf/pz+ms/OizoKNjZh8bpMimk
BqFIk909hdW5sxieVKr0PSQh8hnWchJAne2d9GhMdcgxaNWHk36UJiDuVF8fe96JppM5gClSEpxA
J7f7rp+e+IoRDo+vtubh3ygj8CdsqGciLzIxLnZtQNJTglApe3H1Yl5aYU/GsxUs64T2Rc0xrJrH
xWNj3bWCrgOOCaIWhQx1WmdninxvEhweW4fjJzRrOXyyQwaVFbJ3tH7JbNfq8MlF2Vy9cO9STRJy
Ttj7DRkBrBMgzVrNAZghwFSj+FT36pXAIFUjeHBEOAYZucdJ8taMwD0XfrSdEVzCCJIhsp+2edOK
EbQerZmO3BDe2ug5oxmth++dmAbodbZBmCA/RGXK8AnNqGaqYfLe2BLgbGiibrvXD6cKHTFM8Xqd
a3vegOTyiU6EScf1m9sCAHOwa6Vq4q4n3/QzfsA8Iai2XRZSvRGyqSjv3wAJuUeOnTXw5uY/TIet
x++cWPDN0TwNsKH87DuCavzcw8v7Bfn5iVnwL7zFU3B1OhXRpAqrRJC/Fn197weN0335/WMwIaGk
ZdSk/FDe5tTPfo66/lCChcrX7XzZ+L7qOY9//jjAl49WntWMqvnPKxFkfjYG/rYK+B7VHPoxwdl/
Iv/eVzmQMDtr8lmT339T9NxZ/z8QnD/4jRxpE86jnItay4UYJU1UwVV40l7wg5/kft6oWKnM8bT5
96v3cU9b4SFTnPoR1NbZHuhqHU+01ZpjYpr5k7TRUmpdO+n2krk/HBdivFRiYQohiVzbCj8LIn/t
Z8rdJHTxHRi7id+P0v8eYZxlfK8i0oOO08EsvMDqYqLOQm5ocI5tLXMZpAD0qpIJlDgTtZV8hcWF
aORU09usqpzaCr6ewKOmyK3PS63lQimfpEJdkTiGDubfdTKBgV21sgQ7bkbx64v9Ol3vifVcXFxb
W9y83Jts3dA7EIxmy/HDppFUzQvpfpv/+HVTvE+XIn9hZs9wO3AvA18kyu5Bj0AX7mXgZ5vITybN
6KU5KHXo4hUO/Dz3x9NlHhSFMqcp9LO6MIkYT0Xoq9kbeic4sbSdfQMha0nSQpnZBqfUDhbMQOSg
DeZcySh7E5f78mjUXnPY/ZbZvuhOFE+TYm8PAR3K9dorPQzuM38veiJ1Qmtpa3sMg5Wv+i0S0TL5
3tbQw2B9dOXH85yKRGVhIl/G+F3IfxdkebBpZFVLkzbejoQPglKMFTf2eNztQvO/Qe/c01ueJFuL
BuhjenTqZymeUl2cpi1BzLp5wMuqagN2gA5Ckg9ToVrcYra01/oQs+tOzvtXjjUfsgCixkbFagrW
SYG2lr79AYNSS73/nKaT4Og6f+HbQEDr4EXW1fevTcQGdq2l/vUDXk7Epry/pfiDxZKtZZfqqdJE
6Q523C+FP92diI/ZybYT8a8gg5moUCTjijvwxa+iM9R8JW2VvvPxO0DCqEvTrPNVrYUHP4CWaDlB
7kQ+ThNINhWb2xX9WGvdv18lcFDr1zJNT9cxL/NPzV3Ta3+mJtfkL8ZR4Gd//AMAAP//</cx:binary>
              </cx:geoCache>
            </cx:geography>
          </cx:layoutPr>
          <cx:valueColors>
            <cx:minColor>
              <a:schemeClr val="accent6">
                <a:lumMod val="20000"/>
                <a:lumOff val="80000"/>
              </a:schemeClr>
            </cx:minColor>
            <cx:midColor>
              <a:schemeClr val="accent6">
                <a:lumMod val="60000"/>
                <a:lumOff val="40000"/>
              </a:schemeClr>
            </cx:midColor>
            <cx:maxColor>
              <a:schemeClr val="accent6">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plotArea>
      <cx:plotAreaRegion>
        <cx:series layoutId="waterfall" uniqueId="{52330BB3-64B4-47F3-B582-7B80D8CA2D00}">
          <cx:tx>
            <cx:txData>
              <cx:f>_xlchart.v1.8</cx:f>
              <cx:v>Profit</cx:v>
            </cx:txData>
          </cx:tx>
          <cx:dataLabels pos="outEnd">
            <cx:visibility seriesName="0" categoryName="0" value="1"/>
          </cx:dataLabels>
          <cx:dataId val="0"/>
          <cx:layoutPr>
            <cx:visibility connectorLines="1"/>
            <cx:subtotals/>
          </cx:layoutPr>
        </cx:series>
      </cx:plotAreaRegion>
      <cx:axis id="0">
        <cx:catScaling gapWidth="0.23999999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31A2A2E0-1002-4B40-A87B-B843D8A81A21}">
          <cx:tx>
            <cx:txData>
              <cx:f>_xlchart.v5.12</cx:f>
              <cx:v>Sales</cx:v>
            </cx:txData>
          </cx:tx>
          <cx:dataId val="0"/>
          <cx:layoutPr>
            <cx:geography cultureLanguage="en-US" cultureRegion="PK" attribution="Powered by Bing">
              <cx:geoCache provider="{E9337A44-BEBE-4D9F-B70C-5C5E7DAFC167}">
                <cx:binary>1HtZk9w2lvVfcej5o4wdREd7IobMzFpVWkqltvXCKEll7gQJguuvn8NKqVuVVkvdMf1NhP2gjOKG
i7ueey7814/zXz5WD/fup7mumv4vH+dfnmXet3/5+ef+Y/ZQ3/fP6/yjs7393T//aOuf7e+/5x8f
fv7k7qe8SX9mhIqfP2b3zj/Mz/7rr/ha+mCv7cd7n9vm9fDgljcP/VD5/jv3vnnrp/tPdd7s8t67
/KOnvzz7b5evtrl/9tND43O/vF3ah1+ePXno2U8/n37qD8v+VEEyP3zCu1w8Z4YzFlJhHv/Tz36q
bJN+vh1QSp8rJaRRUpHtP/pl7Zv7Gu//CwI9inP/6ZN76Hts6PH3qxefSI/r75/99NEOjd+UlkJ/
vzy7a3L/8OmnW3/vH/pnP+W9jY8PxHbbwt3t455/fqr2//rryQVo4eTKV5Y5VdmPbv3BMDcP008v
Hub8o/2in/+IbQSjXFNxVD3hJ7Yh6jklITckPLHKvybNtw3z9bsntrl58ae0TXxf5b9b1+T/ybjR
z5kUShlqHsNii4uncWOeK6oZjEePgfXFL45x86/J9G0Lff3uiYXi//5zWshW1t1/+k/GTvjcmFBK
Iti37UPkcyl0yBWC6phMPxvmXxDln5jl72+eGuXln9IoL91Dapsv2vnfpzPBnxseqlBxdYwIcxIy
jDyXMqQEdvmy6tEmP5bk2xb58t6JPV6++VPa4+LTffYfjBAhnvPQEM2+JKjwxBxUPFfScB0S+dQc
PxTk29b4/NqJMS52f0pj3Pn77ItW/vehwc1zzrjWisljtmKntgAK0yFjTKkvqx5D40dyfNsUx7dO
LHH39k9pib/d9xlAuP+Ppir9XFDKpQ71t1HxY6pSIiSCPhrsBH/9azJ92zZfv3tiob/9Oav7mbtv
Pv301vr76ovz/rOQ+f+I0Mn/4drfb2C+7t2ePPnv9m7muSRwUsH1MWuc9AfGPCd0Qzjmc28nvqjg
c+542lf9c7G+7agnbdmTnfwfNW3/3F3+3vPu7v39/rFZ/qqn+/7dx+2igz959UnP/WS3X9R68emX
Z0xAy39vwbdPPIGXJ0o76vzv7z3c9/6XZ4FSz43mXCH/ACtRQZD0p4ftFjqK55IydHyGS/QfIYp2
Y53Pfnmm6XMO5ARzo5lnKNm9HbbrFEiYM4kuhKIbMWhJ/k5RvLLVAoj3d218/vunZqhf2bzxPfgB
+FR7fGyTcluRMmIU5UwrwDkGAdqP92+QgfE0/X8VLVxDp1I+hDTxg9mzVrRBFZN2zNd3Ug5teS8C
J/tD0y39InaezTKb48Am5EPaONEEsWVzqS9NJpdhV5qg6c4nU1f9i0rWbbBEtpxl+0GWvpjtDrqq
Ch6nWgv6oGe7DG+qbNbVfRjKNvnIa96pm1TlXcujmuY9RBGtdPXLjBI/Nbu0kq5sIzvJur6meukg
clrXdLliNW+K34N+tHjnK5N+Q0mAq090ZIhhwkglzNYgMgKP+FpHmtb5kKksfEgm2xTdua9FJc4r
MfZOn6996vMpXvMWXWtFkpwlh+8vT4EWnq6vNdecCQ5uQFEI83T9teBhr4jKPxW05GUee8slzyJj
WNAVBzdPqfM7l/lUZFEggrVtXk2CLz2LqVjVxC+9ypq+jKztuKM3RoYd7n1fyE0H//AjKQA9KRcQ
FB4uAPlP/Gha1jl3qyzPdRO4Usa6rjV/r1yZuWb37y4lCA81U6FgGiDrxBx1wuplSFV6Dn8N/MUo
S8tJNLOuxs/3l0JgfrUroQnnXIQIDAU+bQu2p5qfszxgmePBJxW4kbBduupUd4cqFB5rNc4r9b6U
JPEX31/3xOO2dYURmgE/MhPy03XbYbHaBjz8lC6IJBWNpK36XzORsCaNpiIf8pdNAsrTR1lmgTJ/
sG10bifb1gIMYsiMkECpelPLV0khlWMekDnjnwJd6Y7HciJK3h/VbddcVzd5QC19wctuGW7LnpA1
iwDrqh8aAHnuqSSSAZahjQRfCW3wEwN4lZNiKZvkY2LWRroz27V1suyDpO7NcraEboZVvq/7P24+
1KESSobEENRaAI2vN5/pLKmKhbhPQk3IXYeFqpWWB+mmoRf7PEyEeu8GaL2LegX3fG/JMjqzH3NL
2ukHjkBP8rMm0hCB2Ef6QXvHwxNpUrMW0rQ++JDlTtfB+eyzLczr2WbgVYepEKuI87pfWBvNhnFI
JXOSDbd1q4olbgLqmltTZzXCsJPWsTf1mDf9h+/rbIvuf0S/0ADXRAgiJNWoTPw0JIcpCR3p1vnD
7LyDE5ChJFAWmScug2h2fAxuW1Z2W9D4aQvXJm/T4d9VFqVKC8WJMqHgAgn7qenCjvV+6ZX90FQy
QGUqkJPXKRoX4hd5xROJatangyvv60I2qBOurR2V52FQBGMZdRlqyFbPlgxvNflajVdiLltb/yBZ
0lMfo5uSkMHQA8LCSp1ky5lPTWualX/oE6aCel/4vq2GV93q87aJp27pIFyg6xH37NLVdtmF5boE
t1PbJhe9cVWRxvW6kuWqzrrGJ1FjiEp8PEgSVG9UbdK1jhk3MxI9C4qFNpdkNRW+WubJ1HU/SBhP
w1TCSRVyMpFcKkwYwtOEUaqsAzAIxpusLwOUprWeEBhtL5vh9RKEg7j+vr99az1wgUecrJQ6iQo9
zy1lIRlu1tpJuPycZl0REVvm0kauz9P7f289TUMagjhBBSboEU8di08Jpc2YFzdJkcKVmxIJgu10
WWm+b/pOY8vfX5Ci43wSUUzR0CijUFUlaBt5koIR6k03NmP7XksrCxm3JNw2miSDMS6mq97UnCzH
clQNAveGx3LY0iTErXnyXHWHYeI/zpDitCwygFIDo1PKwAD+Ic7KuezrJLPt+9YhLXV73peheMFo
xpcr3g8L/MskY7W+q7N5WXQ0ZG7qshgVdFJv0m5NgnNXi2J954KhVzdhrjYcOYuxrsxZOcjN323P
DWJyGbUc37SuKNd3a6XKqYxIVW3YJoc7w+NtYzJc5AtGbe/Cep4RDFwWC376laQ+3LWy5/1B6WEL
hnJOc+DQ7nF5E6bBMkWhnQt8wgJjQvI8aDYI6VtZl/dzr5quPZjR0fFWcLv6a+fKxEVVVTtWx0Ga
1PN5KoDBfmvCJhHvRjJSRK0OU8DRsWsskOz3feOp8wMVKDSIGi4JvKUkpyeuwZOlSalpq/crrXuX
AvkQ3fbRZAtbXfChm5B5v7/iaXpnGsmdUQAhzK7MH1bsHemzqebTb3wdNmecBrHVE9brEmhIjZ1U
75OCr3DCiQ2+T19oZGr46ffF2LqeJ0HBtVJMAwlIRphAM/U0v698HLrAqPpdLZra88jbQQYPtss6
pPes7Bu6d4m2+auxD1Ok8DaTNt2noWejjUKtp2qMPEu7qyoJ1e3MXRUuUT9RNb7xYUDyuJPrbK/g
RCSLCiKSvI1EgpSH7JkR+KEdM8C1i6Qo/ZZKRyH5S7B8ul0iXjo+j2ff3/FpoQg5Kv7GErLH0QZa
x6c7LlWSNVPX67txaAh6HekcQ68zrpvfCqBWcZ7RaYbbzqXh+En9YwMUqHZzaT4UE0tuk1ltLs26
HPnyPG8Z32pOt/aEHrpqbPv8bJVLiahLpnprvegS1ohOTTuE0fe3xE4yWwhIGQKHIKvBghQDz6db
6nhTr7Zo2F3oM47Y8m26CeADPmyh+xjHGAItkC3J5i3EkSu3lOLaDpU7yCi6PTrL7ZLtyr68r0yh
xXk+VZseumWy6ibpZjyVZ3zb4pLWqj+UgXb80IZu5H28oABjuz/Y2glsx9YMmiBGESpogQCgn27N
zyXV1WCXO56OW6byroNrrdWa24+ehCVrosXbbn2nWbMBjjqwFAaZVV2ly36tFfXpwfBgmO4A+x3U
MemCw/v4uCKbNHlg4GJiqtotuw1Im+c5ayekNQ+IhwVznxD8hVacQhV1KqAK73UW+FhWQ4GQyAwr
8NdRP1sqLP+tUilC4C/AVc1kCHaC/KF3oNMq1KK64O1Ya4vscOwXWBbOYxmDgMjS5kdp4aQcbUsK
jk6JoCwRAJET2EcKC0zezvptP1B4iF+8h0MBTEE/omiFlftkCuzcR6riCxRejUkDDIikBy1Nbq78
K636MCkOiRchkgECcnzjMCBGBagDBL6fGxSqz2ZLu6mBKucqbBAriKLNHGk5b4YIipzixyyFGd8Q
W1tIIssStalUfqMzvu9ywnD41FfQG5vfigCSBMVo+o8tKvB1H6RkXt5m2aKqJPJDyds4mUhS3Ci2
Crfsu8ypNowMY6bIIue6vLsk1cBnGbWAj8GVS+tAvEjqTPO4m+ycfiR5Rc6nZBBqV+rGVp9EUa3u
TW1VjUM0K62ml2KkZF53YdEY2cYdAHk/HKZJhuON67JktpGqSU2vOXHU7JrGGRoXsx9cEtk57NYi
yprRiTlO53JEMIyrm5YqmgNZiOJgGB3Erar8ItKYzHSYhrPWTBlNAIiT1F/4TAPqxnqtpnUF+wFX
bC/mckmGqOvbQh1Go1O+k3Uwr28nZVn+bhBVmuy48IzGCxp+u0Qq9b3ZmZxNZZzKKj3XjPtdZ8m0
XiWmIeSMTjRjhzTow4zs29LW4m6RY1oGd8aSeX47+5n7F0Hvm+ANKoYePkmnlLtb9Zg2NmqtpVn/
2sxrVZ4lOUiww2pFWNvIgLZgWazd2nfhB1oXYfMpY60d5x1cZekezOCnicRlNfW0OPdJ08lwh8ZK
VuosqYNS3Riqg7I8G1XL+ip7yMKGe2h5pjx04sXK7QiXXqnr2+w1V8Qrsm8a0bb6YjBJnlXXjZzL
Lt0XY+qn8XqSSZrnh0TU0yDfJA3j3YUqRJaGB/iK4mXUjitBWa/6MJ9MlAZCdX6XJW4tlosp7YMs
P5vyGtUmLs0kkGDHNh/krzYYlOwv4BxTkMQTB2yhN0ML1GUiv/BwVi8rUD348ceLQZ5XuEcMaBIX
r7YX3Yd16AwbLwvl2pSd0zkItI6XQpaDPpubgtZVJMW41UUigxzbSblEUbmfk0URExcyMzJ9uUzt
1OpXRRIUU3XQJQ9Ye1EOiwnHl6rgMjdRZ8xG8mjnZVa+02mSBOuVEFUPTQVLh5T9Alm7y+RVwBOn
q2uadzmtXhXFVITJfiqQCNK9zSmH7EhZm0jLGFSE7UmaLXm3I21ZuHDXeBLI5leWsgbr1UVlzN2Q
hl0XOxAL0CwLhxwVJKYq2z4C+QFZoq4zG6YXWY/dx21GG64ORTZtGuOVL/Fj+8yjTan1lvLF6NNQ
x2byFg6wNsAbZ964Gs+1x61mXq5QX1eAbtOoJX2C1aqMbq0OzTfz0FZkTP6NVvOm50aYApRjMAQO
pgiaMszEQ9ehoekOLs+BtOIppIvu4jzM5BDAgmLohne+aIa8gb6CbLVn2bAKOr8IC72JnMPS7Xqr
4FlYgeNW9yEJ5s3BlAs2y8slwLXK1JtqxpHiUZTYsJsgw9j0WDb+vB/nOO8+gJfNcE3OrVW3pRSJ
4bGYDBi1qNUZhS4+e0+y9gaf1EWwbS7xy6MyBniNiz9jXCNXuf3Fe1m+4CR3we1nVQfHx78o+fgc
qBdWvtCsrSEAbYJs/FDmqs3dWd7wBZvu2Iqzi1HKeJqTWzAaqTWRPBrKrqOHq4HKGFx60VCzJDKi
ZTYu6qWpBwstjayu8AhrQVq6GLxRMpqoJMsGetNaMlysdEq6D+aoQdsigpDXjnvKWI4eLW5toyZ6
vgzhRneQo2mP7qGSsoJ+lMjxxl7qatv8rJYMfppSty2TiUzh4mI7orO7NcjF4C+xU76p9+hI67AM
kBKb3L5Cc9fjPQzAOLyr99km+lGhwTqt+MNW3Aq9D4hEg32xMqnn9iwloAjJfsoHi5g2j/1320+w
bz5q1n2gKm3gPr0EYsXm3Qiw+7LHyGP7IBu3HzGmIX6qhmzhUK9yk78ZVJpNd0OVVml+aNIQzp51
nKb8vOwXTf0VP/pKXvTG67PPKjfF6CDOnPMSH0EFsFi8aPMSdX6k3arIHZBbEY67tgt8k8ekTxMs
LosMR9p2vmpBFldgYMCBwUzZcKFtuoXzgPqKa+UyqCI8lACL83LJTV/N9twLS+o6royo6jFK+hS0
NzV0wPOZ73r8ADTK6qbuBvy7PJIvkkwU3FuHkU91M5Y+ASkwuQKr0yy14zvVJDO6gGRZN9+fDFJ5
cZh5x5BhQpdVQ7ivapTYej8HTWL6C2lQqubfiJoL5Ju0srYszz9PHQpfZa44DFmFfvfjInrB+Xlb
ZFDHGX+Mmc6GFRTWJ1OZrO94FtrJ33V8yiZ17o9bn03aQ0W8ndcSOyrTqZd7tRKKLOed2NRHwftA
mSAANxc/EtJhX07QAB3Ytl+f5ww/Dg6O57sc3HIQ5dUKot4IVjYmAmWxqPoFb6nDE2qhWw87yqEH
RXkkWVYqK5cchqZzCbtIk27FN9Yjl5mgLQcN20lRgoBOaInWt67ROzWxr0BMyKsabBh26sWUY1aT
lqFHquQqWVDz+gWZpjigs92UN+R8owrYEJYY2RRVk+J1t1TY5W8T4FkSXE5J71x+Y3ixsb52QLl7
ocuEK/9agBdckv2cFMGSHdTUyqrfgboAexVpkEDqvUg5RUuOYmhg/DUQK3almnorG7VMNndzzFE4
31GThbeg9nlOcj5eTqusE/26XIcpuHUA02AV1rYz6j3yLci9YGpXaKAQZNtD0jYBkv9nOq7KgVeB
rE1tp/a9MkvW0Q9irlR1o1TXLslBMNv74Pcpp8Wc7FHReCWjvsJAIYjDimr3DhTvVPq3JO2KNI0T
ufBsfjNpYJvukxnzsWO/9UkIauLMlcNYmzhga1++W8XAhI0GVIcZzT6lFphSa2kGOsDL68KweMTF
QI+RnjDAnHefd3K0ZdcWYNxjKfmybesx3VTVuOU/s6RbNgH634I37+vtieZxHJIUbLsmKQnwxJIu
24MJBztR79G5b8OivEpahHIKtJjcrH6h7b5AoG5RaertzmeXBaZEJjISozbMVB4HDFs6DdLYzYvj
OqLMkfDVkOl0stFEGowjxLImhl1MXbNFeRqsGx3Yg8zEjwAs8xfdSuDfgmCgcwMieJMcXCle/byQ
dAYlrYOrBLfHjq3Ji1WXUdG0g3hdHhNWeSQaOxz6gzcEVbeRkL1TTohdndadTaKsU0NwO+SyxZ79
hGHveJmzdINxmZixhh6rTazhMeACW6KORIkctiBv2TaN3jXTvPmkTlZW5pHM+qau91lRIRoPR4WA
WN+SXomzifiu6GlQXGWMVzr8AfF10tCDy0F+gAczJDdF/8DTZx5DGQwA2G1mrYLUOk1nRMNkkWa7
QGwRVI0gXrJozLtN9h90d097u215HNZXkhgpKdY/aWzdMNtg6jWoqmNqLMABQwr0AYik7y91MpFA
NBGw6VgLlBX+VRv19tXIbwrLLkwAJb/4CClna+OuTYR4qQ2GgMjIKtuMOuQFLGyFEzDZ5+T4fVme
0nw4Mgf/CSnIdoVxMvycPZUlGTkDfVuktwZjSvU+l3TD430fgm1fLaDzj/T8xwWZ2SYYKjQM5KI5
4RUxoya0qknyppsbFIq0RMW/0EuJNPc5sr+/QbrRdv9o2rcdgrslUmNIwSjmeycLzlUh0sZX6s3n
jDFl60baL4ovUh5m0YfjoWiT1b0eJr4Uu3potnzOHVJD0K8C9egHEj31dEiEVio0KF7aSAGK7oRo
XAwJJr3w7k11DKoJuA4xPg9lgryeh2MOE2Ri2OYehqM4AFoE2SZI0fJuWOOxQ2d/kDW3EsN4pJYl
Rqrv8DjiI6E3+cLRT8bTcUDYHtPsDzbxlFpEb4ITGgZjawxpAPAQMk8dpyE+S4q5NR9JAf7xs76Y
KjcM4Hi99QlTODZ1TGrhmI60q0BhRxUwRh973sz6rpgIvPsHch2PiHxlcJBTOLBgcHCHcPgsTk0/
lYwQDAJ0nvVnbmUk6/dMztt5ggHn3Qf7e782GEnHtk9B5pmoTla0J5GXqaf1FcoDjgalsS1bUA3X
TKDZJa/qRKapPV9QjKS9Sea8pPMSJwwzjt/6rquBu13BRNPt62pYmY+JJaqvd6GT4Hau+UwtV6/M
cYBUKqBf/jJpatrNL8o0Gw2O8gyjyima8AJHSM6BbHVe76qgaBF+nyuiDvBaFpXHOgZIGCI7qce4
OWLb8lGbU1Yz5Ar0IlvdmUYWAEFZFgKYNmyAulHT1aBveF9tM67gWExbjDdhN9KGdM2jsvc1XaOm
d6bJd6rVVTFEX3rsDnk6iz5XzseSjVHOBP2uXbhVDd2NoDIAZkvF9m1osWRdAsaOlwT0eJ7G1Vz3
APAgkKuiuuPAWYbfqMUb0V4UigRb99mPDsTecgT+Zlp63u2ycqjB86Hl16C1oyLzoU3iYLDpROqo
4zjVxF6ZzrR62qcd/r+s7q1czLjatyC4txEKQAdh6sb6Hqz127wFvZnu4Oc4EHDIXEdpEdcUKOf3
Bb1OH15KNU/sPZXz4sMb8DRJ+7oxpijZvmj6gKD1IgDoPsYRM0zD941dYNvdNLPVLREJ0AqPMbAA
lWG8iCWZrkvT+36NMFCecrRvJnQYxOUZ6c8Eqfz0QZG6XLJdIoDwmqjWTe1+bdDqB0MUHmc8nzFf
h4l2qq7DGomiODRZpdgA2PZY2MG0bsBkafyW5Y6uUT3Cj0ZXJXoEZ3CmpY1GR1RNMcBNrYYYrCxZ
NJXBaN4ia9jwtm1MUB3qXKYyytJ0upVLLovdkk/JWS5Gfp4Tvl7Ubh7P0TrbN9opFs9GZjc69xUB
STm6twmc+lyk0vYRoi/7ULi2+jUlud3NhiZofiruz9BdgcNgjbwKW/LelgjHZmrVtZrydqdFlsG6
JHCHQs9iX9h8eLkWlSd7wEC/DxfCK3isqj9m7XDLqGivnAjSq3rs/V724DxxlCQ9H+1gdpmZwte6
zTpM5tv8U953ya7K2jRaRNPsZGK6y3Bl9WFJGowdm1YKfDpcmlgUjT5M+ORFiAbgg5vtcIaTC8mn
zpTVWTnTao0WU8hDVhB72wqQwVEFTqCPAm7Tu2lew/sqaCR6x6F+O4Us3xPmyaUgJssjGwT8WoAX
OjjfNw99oZPXYKtynDjy3HyimC0AQNOWvhlZkeWHdmmCPe1r/6YfBTpcpIJdv8zDJe/dUkaynsI4
0SbJwl/zkZnlAiPv4WPPREH3dmg9cHVeZ0s0chk+hF7qehckgbusDebfO0F98XoeeQlgXtsr2Xva
xUmY2XtS9O31rAW56hXdPDSR29AuHafLGfjpBdHleAG6NbjMS56xXYjs94lOE2+idQ1phj6tDX6b
2m566IJgjllO1/u+LyzDCLvFscZ17eG5WdVWEc48uWHXrlM5X6oh7dKI0Da/WahGIgaGj8eJV/wS
x8yr9tLNnTuwdmBXsqrnCNTiOzktH8mQJDeCInzGfvA7cFkkj9K5HvVOLpbvhfbNTZsJ99vSzgAB
BPPUtI+GEkP3MtZ5KtsoGLi4xyjURpxVzZlFZxoxUvvXM23K1322+DIuvU/vumzpfnVzW7Oom4c5
Tqhri6iAfBjxhSB5EHhztsZiDqdXhvVZFTfrWNwXdbtGmCrU7xqbd1HbjvS1AWt90TIXxoMjyaXI
G3Hfh2q+LkAwj+C5xYBFEx8lQ9ChBRrSaxUGNo8qWpp7FwB97kIAgiKSRd+9UpMqD0j0SsUmX/W5
pzZ7hZM2OEwwZe6O2aY9G4eZnhXtqO4dT+4mNGZ3a1ev4VnXiiUqujp9WKCQs8zrYdgDdyy33hmZ
RE50GBGWqY9INo4XypTtWQfgQ6NU9+bONN584HPL3xYusR/GdVwfBjj4btSWvRCYZJ8RVIpdN3f+
FoAmiOTUjNeB68v3K7HNGa9ogrNV4C9vsoUI1LIZGYkUeQgCQpbqXGMSELd9U5yVcnB3OJ3FIf/I
Lilp+KFQvP8NRFD3yjSZO6dLZW7r2q1XaV90+1kj5aLvqvObRhB/6QYxvWr6xL11YSg+8nJEcmDd
Mt6IpUbwgER5Sbkfrmanp4t8mrkFURA2Z4mqxQ79GE5+os82F2vgkuskydzrlYXZXYijM791a+jf
ouCn5wg2/WKlgccpJJUfKpPIa4xUKY99bapduC4Nh7+75rCmgX1VgvN9lc627WIcRSAHNxXdb60f
RIpubl2vnRHDFY4alWhHa/s25aupkbPrec91GZ5TDJnisV3Fy3BMOahgF3wKEoZTZNeLFGtu4qWe
gZ53egCHGl6Xko/a74l1ZeWjyrTJ9RS06Su09dVNIJbmXeXdPd5JwSzm9F1fA8EUgy5uZlPgAKVs
aX5pbMveD0EyTHGVTeQFzpYMdzkbx+4sYxUXscmovhKJdeHBkLoxl3UWtjsMDsUajRiw7kKz1joq
Vm/GqOZJc2MDDJivlqDT0LUik3fXnRkxWaCzo9NFI7r6JZ9F8Fo3Jm9jNbvM7jPTujdFmo/1HjPG
Jbuq89Lmu8A1Emcak4QGZ3rs+/XNEjZuyM426EF2ppvxfyyW0Jqd0vKyRBPoqphqIJdY1kMyvkB7
XvQxH2j6dtKrXWJLKnWNA3cJ3U0UEPHKo/Pz72SOdsMhj7jWSwXglDY4x3I++v9h5syW5MbRZP1E
bOMGLmbH5oJLLLkrM5WLbmhKLSQAkgCJhQCffjyk6p6qaesem3NujlndqFKRYkSQwA/3zz3Lr0js
wpk974nvYlt5t4SluYqx2IXnIoUEfVxGP6/NYBUxT2XQcwbkox/LtVqDrh95HaSle6IJMI0qHtLx
k/BRsB83nGxYHeZLHN5sJXNzHa8Qjm/zEctpA8RtbwSklCsWa1ojiMuvdOCdYvejD7JyT/Dxz6Gb
GggDE79gQTIm073WKSt04zOWjTEUXSXwPBTw02oT+Xhq08iMww0fYAdW0wxdsd61W+YqmTychtww
fpppSkTbw5m65RS6XMMcdaekT6OiyYpwyKHBsDU6836V8L8MyX0Vb7BbMx3ru4CULq8n1qWqylOe
QPuBSPQSyWD9bkuMJskqfXwUoouStrdDbOIaI9wQiBpmMNinrcqH7NEHqcgxmJnC07HGSqrxF0QY
UATUsQgtRdYOcpQV6ZfIlS2f8igfWhk7QchtFNjMfIZ7OHUnthTp197aL/s+9J/7QX7pS0lYhWPC
9LQBJmi7oluPITaPEItEtsJvyffr0cfj3ZpQc7DDWtZykbuscoCWspomMj2t85g165r5yhQ0xfpq
9fRN991+yMUI36h33S0srSKsI6e2pdmx2aQPpRqSpxzEytpQC3EB9wNuGLB6dPseCck/yWVWRavy
vL9RYhZPZlG6b43rbXeGTNnnVTC58jwJtjTxvIwHvnQE8F0YtaUexDXvSHAbc5dexxIumegV3NIS
x6Imjjv7dTa5Oe4ujscqzLEJN2FpF9XKKBN3ANY2fZbr1lWl2kJXL7xndZopK6symjpQoCDwzFll
eHOth6r6tHcr/d7BaF2ODIZOs+Kh3Krd8/UOuzw2f5rxsaEM8wUuoXvErkMPJi+z2sxyeGG0j75A
6nEHUCLlUYTldMhlzh4CFq61nbLhLZynzyMDetTj4HbI4469iy3WoiKJEO9J2K1XJk46V3WrY0VN
ocZddTLGm+5DSKrU2RrIfHLPcCy5sltEv/Ehyb/wro/eeJRsNxZWYUPkIs4JNMoXqL0xv6xpTlYJ
C5fbrOsSzK1YHC83Yfot5Rek3s/TZdd2sfoQtghoO2YUzhvUS5GdZzJTUauVOg1zYxdQp/KNRXUy
Yh2psoAycjtKFX8Mw6B5FY+4hoqN+VDUHL+3ht6Ce2LwkpynzMR5gyO8HVfMWry/mqTQrxKntqHm
MknCL9h4t7Uqg2Kzp0DzrNGSBSe6kPjzxag+RLvlpqI+kPeEOPZhbCGxPeDkeRCmA34jOpLcwCta
r6UHxVCtPUaaG6eM/OCxdrRW0LVsRe3ovmnt8azgocQ5zUjIZt8tbBJbwQKy7cxscgVVtAejQ92O
YR6c4o8UzGJ3mPJBX6ce57cqwDiim7FbAtIGywRqN9wtedFqHN9zaV3NVaKaMQyW8M5sefQEO6co
gaFghqsyvQ3jccNQdYXVb95atwwDwyhXYvQENhCIu2TYoqA23QX98lNIZLtKi4wAEAjcRHU6TANL
uT30YASWcuI14xjS1vZyjLV15xcaY6ZO5m5/m5WZ+X0sok01OFV0HEtamYld1mtk+tEfgzBmc3qf
maQrKh4tNPk6glMM5toGhWPdAQ4Nd+EtH0QmyhqnbZfKyuzDpEydY8MlvhlgmBRjZcBjp76Zre8m
fu2LDpJOrQwOYPJhtMiYJJUDqF2aw2rkQt/6nqeibzY8KtDtkRJK5rWybhGZPvSY1eazGUww/VSL
cpa0A4CbaW7JAnPnqQtjiP1HCTJHz83q0yBkD8xIju8hDcDnGAZ0FqKzBaiOt/9jCso8xOeo2Oyb
Ug6OvJGVxMPTb3UwkBeFW4/lRYuLo87Ja4ROL14xDOqL8I7ncM+/92kXuuwIkHfH87ZEqqTvRm5D
MFRzgbhMgJNtx7YMWwSWY/1iBggKxY3GQOnuQlaGPq1Nr8zCjzvsFHxb2PKYYB9JYWY7NWTUxs/X
icHb2ysUr8SxqkFZJFP3lGgiadZmICNpchUas3gB8IVqzDg4O/TLQcqCYT0OtGg4sJfbGPQQRndZ
YsX0JcUQVaRHqvPJewnZz0K6ozUYHjNuadvPLqVjKzcgHiW0g1kUNztGv6LtgjHrYLvYrpSmitKl
TNvc70l6hNE0vcjCjJ8D4By6igVCcVVq8Oy0wBum7+HMMWWBXx9W3opMlUNjV4ARrtrjBW7Xnhn/
i5O/KmlvH8Ck2xOER3ojwi6peZyZWxZ5P7UymUAH2RLOowzGJ1a6LT8vGOHyKpmlTys3b3w+rjoE
NucKuc2I11j+Xe5hx7G0plNXZdhHTaOT3T8qGmwOA0IwtphAcULsmCTkuGapnppuKtxHsHfOyyrq
tyV6LDjlpEHN0PxtDeGYVopZHA3mPbA4jawsGlqME6s6mYFw+70P3EVxwUQdz/XOh/6A/JjtgsNk
ogI0SLyUc92FqRBt6kN1ipTI30c7phAs8y7uRQ1BkRKcUHOv7qYiC00Th8ToN3jt8OkBTQLrqgER
LBYDUhQDZIG4ddfj5D1V6YI5/NbB4XHVlvC8zXk2XgW9EmCnDUE8AjCXnMAKxN6opphJCQ8k0MMR
yQN8MbnrgyoBzHVa5Liw2kAw+9jhkOPe6MpPJggF3ucuD1kk3YPHl92kZVeULYOZ/yMALQPxkMn+
JsAyrL7gcLkNn3I2rZepK4npCRNMdrWmOaEfWCITf0xsyh7FlnS34PL67/0a4ZMvtt2Bj+oMlJF9
p66SNNw+F46Yh20dB7wFxOtgR+aTwGqaT6DjOSkfI8iHeVMysZ0jiBa02QBjvG5Jinwj4So9zSlj
4OFW8rR0vTjoeA7fslVFVZkDfBvWcQcSrnZfIcHk75D1jGkTG2URyxpnENkltaU999kKHErNO/jD
vtscLrccL148TsO1nHMfH2BJwNgLEwQem94mFktvAMCeVlrm4NmSXi0YCmavbhMjzU0fR7ZoQtLL
/ADnXT5vLtfAXPWMdwn7Of+SrkPRVxMG8PsluEy8qkiLucJM7WmV8a4E/8AXOjTY0BlQH8glD/sE
BaDaMymzllsQXU0STrTdF4fX9AT8FjiFSTY2kT83Ncxt3ClXb5r49xyrhb12el5lMy62eFRk1Qb/
HCELDgQUKtAUi9tk7OLrYhh5Di6l81O1Rl15HQRD/OFHyq9cINUD4DBWAzqKvyLXYmbEK/LS15Qo
ttb5llLfmM0zVY1robvWDLQYsf6uyXjNotiTg8428hJ0g3R3UK54AjFATL4a5RS90xIWezXB+b8T
QBrCNt+Ix6GgjIHRL11IpnaK2PDMiVu3GvsmpjrM582QrEtx+dyy+y3ZIEMnsejuinFK3hbY+n1l
zfieqEm8rVqICv0G0B6B8IHM6S1u+XF974Mt7DFbuaAOMHncrgYBHQXd5cvcm+C8MjzUzUp5fq+N
FleaLAgXrDm/gS6Qn4IuLF6gGNMct0Gffch4T1qXhurRrj4+cyV0XDNbbJdpLZzAasyQeHKlipNK
hjlr9jLA4DTR0h1nEtvxESle2qwQt5oVt3paLwkxLcaX6Hr2YgCMtkVvQ+fdW9npqJLKhAg/Et5O
xdj9BMcaNilJ9ecC4/4xSrvoQwB5fgvxElIFDh8cGPM3hDyKWwdX+SitxlNXmK8gYvWDNKHvqkKL
MMJzsD+UfcAx0UTpdMR+sM44ZqikKXLQEHj1zbbE6yuD2NEUDgeVBVnnvXJDJF6CYkyf2JCkU51C
1T9LOUdIAAHt40nyzRuo/2vLJfSg9QMbFJ9sA9MVsZk3nGjFJB/XVImU3Gs2LFjlVVFcYJh1QS4b
rrTzbFrgNcDhEvepB7vhj1uMcEDcJCJ0ejiHZpjYfgY57PXnjrqNfCNzKviJiWLSad2la6iDprAk
3VYsXhz4BJKxMORZGdEsbEB6RTvGxiL0tF55tobubLyDilllsSOHNJ234ks2zxqLyiL56EasY2QI
SYM5D8Z4E/is70FQpIB6wL9ijAfG45HRxkMDbjolYA8HKX6ES+Bz1cAFBRnWKrl5PgAKoT0HniL7
7kIt4x5cYIP0rN/D5ZNNCo0jDE1ctq4votg6yxo4fwXOfcioUMfuGBPKiEZtqAmK2lAmRi0fhu82
8hV+i6S+3kSKkaza5YCV4dQh6MjKGor15Z2kWR+W43Honc2XVxP0e0wq2hUcPwN8nWfuOtAKB+Zr
5lU3ZrULyyK3h39vz/3V+oRrCGs/hHV4ybwi33UJ/P/Z+oZUVugQWPqPSchLaMX+hhcSMq9wQFU+
pAaskQ1dALKeMlh0/8MF/NV+vlwAHGDEXEtY3uCLLyUAf74ASjxCLz3Nv/PfFzD9RgomXo644wIB
X+y33ftHf8LDb+fxdw/ANyERmeiHP9oK//HH/zj+EJfeCPWrRu+//vf/uZQn/v01//EsJvz3b//K
7d+rFP/737pczT9+Ey7mj6u7dCj85Q//VOfwLwobfpcu/osf/qXN4S89K39uc4gQaP7TzfFPdQ7/
rf7wUpHw+yV/NDlEITo4UuQAcbckCNcQ0Pi/mxzQrJj+DZnp7LerX4YZqIU/qhyS/G9AK0LkXtC+
dPkJrgGW7aXNIUHLA4xOTIIJiAf47/+bMgfw+rhT/mQz4+4nuK4SAZsQ1/NPXMG0YMl3PNuA2EqY
mRlmDY2KzKogmQivhbQFMmtsyfVujhwM6RS+wpLDo8tnOanneEr1vsIaSMAqjyucsY3VuUUCrnii
GUaaDAlTNtPI1HJz0ChSBFknnAtKf2LBtgWYNEGoTPaMg8KkLMYJbOFa3s6jZzOYXVpgKirkfEPg
01+JYLLhmdHM3/q0655Zskh4kNlboIQ9bsLmF/QfeD5h8oZNWJkm5kxUEcLj5yGj+1zTAXhaVU4b
9g8ke8oWYOiyNeO698gfjJl73HHO+xrKGLM9GjLsLcLROP/Gg94MdCxDd/hffTgeZ2fHo7OIhDWk
FPScTf2S35WltqxWPkSeJAiwt2fS66NeuTVVcInTDlPKT7JbtwPb13zHdDzjF2Ny7Fw92c7ex6Sb
3/Xmo8cNLQz2KDQDMq+U7ase2qCrVe/3SvFpbRhZ7BtIR//S7SLP6rVfpDs7AQQJ5xKCN4ozpYnf
kE9fAOtH41HF2QqVk9s26+USVSpabzYkDi4eJSxnBGYGWVG+kXPWqfylZN7dxHor1ZEyAMGHQa3w
jC1u9QbxKx9+WjLexjqYp2Oix67OBHGQvpnOwbsxFtTEwqmqEJ9fRRMabC4Q3qYTwK+hgWxnikO8
bVu7aSZq4Ba2P3hYivigeylJHalx+5l3NPy6A+k5cILI5oF3dG1BsfmvEzpP4gPAdHI0wsmnaF6H
a0QhxjcBBqHqQhtttQx6jfzO0IdNvOb3QC/XxsRD10JYB2+OXSbCTRO5yLZ9Py4Hb6HfDfla3juy
wAXqVlMbbJZXQ9m5vBLJxJEySeCqkcGM30MWiDPYo/isJ1iQqHTpvuBpgMGFhEH50U02opVX2vJj
r5f4uRupOW/rlB+gbOXo5Jg79YRh+Fu4kaCxvtgbROMx6uIJoGeR43AKb8zZsu6zIrqZsjG94gMp
3kHdxEerhqyriNqjqCE2hpcRT0HSqG55hu273i1FuH+MeuoacNX+xVA5nbod2EYdBGHJKhlgLLQy
UPdeuPluIYgkVFowRqvY0q4mkD2baOjE56xfdLUF5XyGL9G/6uXiUWKgHh95KuNa7XDMIPIetQCX
suZdaioQr+EnMiym9uBQyoOY0xjZWdJF3fUvOcEQLe/XqStB6YXjjzni/ryUaClwl3C2db6s5k5/
YyFNGyDgW00gJp8uqQeojfFXt/lXcLeknnlfuqa0cb7yBnMpvkdEORdY6dnDpuAy4J8Fdmv8+n+x
K/6/bHh/3u/+5fb6/+GumOD5/rfb4vMP91X9eR/94xV/7IplguIqdEuUUQkeNcdQ+V+7Ijptceei
5aBAzRH2Jcw2f98Vs78B18KP0PCBzF5cYi77Y1eMyd+KSx8SoMQQZRzYMv8322KEvoy/7ovIqZM0
LtDfgn43DL2/9s0/0Y2YwQO7CBECkcVRwgYpBIbRf/t1nIDnubRDEKnKTYI/5ltxq5S0b5lly5MU
oGLDVV0ZD6NsgVly++ug4YFgd0cr2PAATDz4avIciS5sssspLTosBITEvXqYc3DLn9KUYrOtghlg
8xlueRHflSmM5M/wEmKojwHfRXKUXEt5W8g1zOGUWWgaruIlHsIUqX/O0sO+9yHUT7khwfcZ2UNN
XAUeZ4ywlrkMFn/clbrNhzBVh2FMY3ml057CGGMI6ISXhhzvy5biwBJd5cLHL6mHsMCrXUQChH3a
ueKIvgpPzobCTO+QRaA5e+58EBhbwZOzAJ4EEV/Z3KGZJmN93uyxcmq5LL6hzepC5Uiz4ATHJHT8
MVXAUASO/KByVG2ycrjuGCR6iAY5GqVsyJgF0Ml80RSCnaZeyHeHkrMJ8kmiMVG4ot2A5L97nJ+q
IumHE1X0qR9hKFTOMKRoZnFi8fYCAic5Mr2xKkL1xYlv/bBX4AOGV1hoW996S8954W5BrV4PmzGv
qp/m2owXucENfTXbEvRRn33TrtsQHtjeAYGrGuobCgMSCB/8xVmN9G4ZsSu48B9oul7bpOPmaS+M
qiDvTUeDjzRIkPkjudyOODfkhyKej8ACH+1OX2BR/hQj1de7Eshy8f5uHxaYh0a/i0ldTVbMJ47+
jyanSeN2MBvKywxLKxLM4O8fYJ6Lisf8RcIYbGCYCxiB9kdG5+x2yvbuYStFVikcU6rSGOSDk65B
moQfU5tGldsxiiC4gSEMh/MeoFOdbna4gWi23hZ6i9scIDTCKAgAzm4nFU5jQw0rtfigJrbHyUKD
K4bFAavxvpULCR4xv6TYF/sfXdKJexLoJ6KpQ+zMj8dQTvRS8kJPM88yQMNhViXCA+ibiTnogqRn
rAvDYV3j8oDIUlqTISgRZdx+CMInxDshTXdYOyreIzNWg3D8EEkqakvmCVs7BBtY9KoR2MErNWtf
kz2Azx/asY0CRasids8RmRFxGPlLMHbnfZ8R/lESBTk6eCW+C5HZd+xqWAjCAzKlP8Hrr1/Mntcs
0hXjW8orZRfEKTAZQYiBtXSdZRpPvIF21yTpHvwUOgMWYdGyRiqB6tW+WZnd/YVeCE4xD82jj+yW
P40plw8ZzOsZOhMCHbKIs0MiKCTzvMtVHcG6fwYwpmsdRnuP8UzEV7PpV4wLCTJuGM9mvlfdpr+Z
EY1MYWftAxL+UW0tbou+tGNUFc7572BjwrDt89RfGU3nE8Y9v5VHjVsLtW2IQsLrxNWi7kJt+meE
aRnqHjjCQ+aMGX5CWivxrG3lsleIR8vtLi6IelcQMGx8CX3th8hO4fUwlxOynoWshyWIjyGAnWrh
G6hpBtMDuPxXBlIRJnYftGA3IGLKHbyUXJIWVU7jEcYZhpJif3MI4r7kFHLdyIKveKReY/gdmJe4
aKdFgwNY0jtgULxZx5hdzwFMWFXAUo4lfZmgm11mckJv49XbqJrMnjToxYgelqn7vMDfRO65TMob
mY7iKir1AVKwvcHcLx+hdgVPPFX513gitOl5udQQQVfYQf2AxxjUZNx2YkYF1OhDmKNetPDiINFC
jLkbFUgO/J75IILQH9fLU8tRFvFp2m1y6BbiYPiNwzEf7cM4pLSlXp22KBxiJAxRl7UUe1H5Lps/
gfB+n40gJ/SflN/WWH0CVDhsOBMksDgK/ZZBh6poGAZtnNhzOgJN4CZK0H8RSf2zEykQxEAH196Q
4VBYEzUzMh6tFA6zal/0SPRGWA8Kf0fB+d/vQWhvPcW8OHuTN3R2Mdw2TOw2j02r07g/DiUcAbCx
RV0ycLYQTI8+6Feswfq2NFi1wId4BMqRqAwRjT9rjqNABqW86qPt0QBYBKMo4OOkQJnw3srT4twR
4dnyDLerq0XkQgAG5fTNg0htwyDBwTIKgkYqvjRsEgiyl0WsnkvKyiYpuG+WdCwbpZdzGZTQCgP5
0y35Zyiiot3LzRxCJWm9+XKH4JyCsZndcDBmclcBX75bvt+OujPojQCvsG+QpRE4nu/R/hjeIGgn
2jn07LBRHZ53QrJTQHIEgeWMWPqMEF/Rc+B/Bd6z4WyswKBgvVsyYBahh52XR7Ac9ZcYoa5r1Bh2
6M+YESRNNl9Jz6Ib3APqqGg61BvnP002lgcn9y899Dw4FiXWMuZJd9uJqItx2sLSD4zhAzr1VgPC
XR86Hnf1YCN1t6GeAJs7yr6ysH8XEfkpy+VHqul4GAkGBuvS1wnMUD1xtbyMBX7VvqYrwBWnf4Ik
g0qsGId2C1o5V9vwgCQL+1TGQp7DIt5vEBTEx5DzL2bqwgaLKRhDQe1r4QU2DJ08UegANc5UpmKu
wLqe0fEjnqE+T7EXZ/TCIIpsc8BxKII8KLZPN6jL2FqEZNPaJv5DQSGuLAI81VbiGjZYtW1YLsWL
CuP9gScKofx5BxxaDbkBJrRxicu3mrN3PPZc36IFsnhecoLXJgD+VgNWZHRbHYxl/8nghPlAcH57
z1n2RLIMIMPY313SZqfEFH2CswiTLVEdPuiBDunnkvCtRrh9RTNH0aZ7B2IYfSuwCYzdPAByeAc0
s0jV9yL+TmY3k8bje65iGYl7G+36FO4uP+WOFF82rsJ3E7pvyG7o+z1MAtZaO9gTkzq5J1Nm22gH
/ISVVWqLE6evy9iWlwAUUh8ynB4XiISPG5y+EK68DTBixDiOkVSNP9WaFDAvFevxnYKmFPD81uwo
ZUTwyMyZRoRMlTuOtzG2ed8nT5BfYbzr8AYCFHtTWRl+zP1yNW5DtzdMDH299Mn3MVOAajIaf4t6
Fkw1+jtKjtCgcWe5CTAMlA/MNI549y0ci7GRwqgnuIvLGdhTfmuHYDyWc/awZ/N1J3KdN4g2CHcC
98VwO2c2/971+VQPscrvS03oK4EifxshJNYghT62hKKxQiLXDAcEIF0rdCIe1yRdKXCqUN05Dl6x
CjtBqlxL0zc7vJ+psU75+7mg4xGRZFR35Js+RIjctAgtKWg0WXBkhHUT0M+RvmI146/Y4szbuLnw
iTPdnUKW03NIII+YbsmultkGDP1PYB8QxdnGlz6mzF+jU2Cqyn1Yr8ogxgMxhBtvJR3Lq3hZLRQg
F/EKaphsMtsjYB+q9ZPenX4Nix1tEBKsSqFEeY1zuL5Pe9Ct6O9cOZ4/ASkI0YeGTwQ6Daar/aVc
NXgnHB/U9txHWGFBPKfAxPdSJlmVjtLbljI8D9eIdCEXV0AW/4z6vT1763lA98YWDjsrKtdKPIir
05VfM9e3KU+zO1Q4DO8237IAw4p5GvfZRw2svOB2nB197yYyH9auAMo47W48g4oIG1awHkZ9yoOi
UtM2vYad6z5Z/NWTm7C8rlP5tE2YjdW8mI95mlHyOuTskOm9vwYakGGYtxAb9GSn52jYhipBif1x
KyZ+A/cACs2k4UP2ywhtZx9VRVZJDls0b5/GFPBYQ/YOyQpLeWtZZG6meTdVChLlZGA/P8QSds5j
kbNV3KMFzpGmhE0JGatGS12MYWGSQ+lVAcQjjqX6jnGTFgZOXL5s6ZPQfQZOHwOeKHKY8qwcprLa
mLeA4oBt1pkCnz6iUXVtEjVgHXXF6DA6ZclJDxl5jQs6mWbfYMWeUEwro48yK7omDFjX31AInsBy
0CXJ2rjotwaRCCtrFBFtWH2QaLixOpAno8roEagxzgLREhx3IJmN1T64gvUsz4h8scbohN5IRigS
Pib/Oa0i/fYbmFjpqtnRTfJZcXR6vEMWNvWUltutxvNYFWrfSZPB2PohCtmfMjNhBI/0ENQLCiVf
draFLQTYPW0RNecHFav9a4jB+noDklWNsNsgWoVHgV979QvEkJLKt8Gl0+OGgPnVLlF+C91YNmSI
ElAQ6FBsEaDTyMaDywhR0HREv0tUrysTdyl42AalUOlnhSmy1c6V9T5HrO2x12E4X3zr4lW3ZszP
gZxtgxiCfdQ9LQ8rgjJfSerS08TBrnYcK9MoUGuTUzEcaZ+AyBOkuEnolF2M1mFDVURgj2OcgsAd
SgAm673FlVSrBvkh49iflmhcMEoBVUfFaOEqeAFbi/sGfEzpSLt4jvMNbkqkyxkd2g0oRVuO2MYR
nedfFGb6SpT5dApolyBGjJ1k3rK5QIREqzoIA4+QRpIcUE8EAbDMg/tfRAkgoJNxfLx13Mw16edk
xQQOvmT0w/AD9juqeDoUoKBBAFi2CPDsKiz8RrLaj0D093UEOMy1xaaz+U+DDss763qOCBDNTjyj
pI1HUIShEuKKhtFDUaA1QMEZQGGo7L+qfGYIil8IMxktxR0PFpQ7TCFvo7FLAeeVyXuP/EuVbIje
1hMdpnc48+8LyO1qsMUxJQjoVnATvqP+QJ0KGu5npJlGfH7G0MoSeP9u7sfa8wTqQ95nTbaPXwE5
DJeWVICgs3uTBQ4RfdH4ffk+s/HtFyczxiYUrdEzF5VLkhYEblyNtOyuGFXkK+zzDq1WYVZjZo7C
OpgdG9sVQSPTp265ERmbcbeo/BiFPK/jNaU3I9ixB+gPiB8AczEF9NHQ3imNeZuFFpD/Rf5xhZLn
clnGdt/sfuqBsv7YZhzRmGb2BFcE2fFgiT9BCIciINdvenD6Kp8oSicLlF9D12pAUMlzITPAx3HA
r+J8sp9+ET09XT5wXsMo5mfgC+nOpvNsJOqweqv8q9Udkkh2u02Abr1glHqmASpg8lXn10OWbPXi
dgyOYjh3276oCqDbCnLOfCmj5XaLfFINLH6BbQK4z6bpQWbIaGywGl8HF01VculBAGtl69h05Bn5
WVKRncfw+YcbdB2+gzFRJ6+GpzWLfsKgxPwH9ruaezkj9hy/J0P0n+ydx3blRrZt/+X1UQMBj8br
HBxPb5LMzE4MpoN3ARv4+jvBlEoUVZKG7mu+6tQoSSRxDhAIs/dac4EVHCvnW0d5dmvGyt42Rvk0
g6z70TTo2/Yx7tR+Q9WDzTdqItrKXnkf6B7FQx1nApVmID+PQGGR2I2jokChp3vMbUu9KQIpKTtB
OtpjjNIpm/9ScMaZXUCQdngP29ztN43t1h5fT/rYzhRsG96EcueZuTojEdtMtLFnjjpyy6Nq/Ks8
c5ubkSZFDDfFqDfWkqeChvpSVLsRvEC3G8ykubaABJz4P/ynvAp+wOG5d7KaySNIk3PYmPlZuyyu
KGe/yrwZ2kOOTGE3ewOABVRKSPDmM/Z/NO+meFIsSVEhehSP1loLbKo40uGAyVR44/pOsMtLhXuw
XHbCP+VXuAHGCanAcPTH9nMcLOeZAR8V2ADRmxtXSFTY6xRuC6vPPzdi7Pe/qbQQoc2bNjQ76uUI
3tmZWsgN2ksVj3dYHr6h3WHEI8fYhXN11zoNxvpS+1gSMNX9puHyl9K4mSznORVOd9FLo9lOyoNb
UdjVITGbeJfWpTjOGYcz5Q7dqepjk8oFqmQzd7/9pvPK5JRGSa0/5zHaNAusE3QllW6y3v4i3VE8
TIGbb71ZTyp6lX+5nT8+MPdZG89z0faY7XBWLcUogB+RkADJkPgY1FkgeuyUCS8j9Korpy+6SKIo
ROcG12LY+bFYLRlmkp9b1kcRLvU+T3Xz0glE0y6g4HKbG8vyNadLNEdC58bLSjG78c3COGYseGqD
CX0+BhjLL/2cI5IfBhn9rDQ+K8OJd7gF9Bf2WbxacVO+pJkIbl4laEufDF+N1PvxU4YWJkZ3bilD
3y0z9h83hS8R/SZFs1BjLddqDurmrRQt7O1muyyht/+pR/NyVHKNlVYqShfEl2ljJZwXpHENQMcd
fyrTUjk+6tj98Js4LW51f+Q90LtXhdoUBk9T4DHDJ5X1QH+ziVDj3wSiky/lvKKRSxlgHlklawWH
dONistjUXL7q1tp+xJPihP28fxWvKVq0w9mpmH/QJJtNdviDji2HXbipONywvZtqen2+V6sn1Tjt
BfaFYNzQnQthB8DHOOgmkzTBMvHJq2d8tlPqmtAC4R9gEBuW5yHviz9RvvmMnjYym6k/ALtIL5em
adSWBQuOmBpidkx66iFk9GXPMr/uhJhlPr2RxOVD1h8bjIObt7q42CjGCFrl/OAOTU/xycwbb8Mx
DHisZYRPhdXF39wERcu2imU8b6mp6XuNPgykIS/aLyI5v+PgPVss0e+UcrQIwCCzrV/ojJ0bepqo
8IfpEKeyvaNvaj1n0F/mreswYS/KFbcdmDGsc79p6ZjL6tsCFenzTz0dLbUBlFEYXClt9M95Y5jX
Zjnpg4VfOuTw2tl3nRv49/9RadcDGHiwLJti6GwNvKV1xbS6Kd2gstgzJsn2j4I7W4Vxdk2FHxX1
HwR3qinxlvQqzrZz3t0ucedkOMEba2dThno0Fz8+Zw5TZVUk+serGA/FERu1xYPQ+6rIS0I6kaiG
UpRAnlvvJ4NVN8Z1yGI/1VsOOxhUccgdGmMKTEhP5YWihXsaJ7PfIU3ILxsMoB07e2Fe1ks9fQA3
1s8bb8a3nhiTE8EpeVVBG3dN3jbXrp6CY5kI1FDj0hymznQiu8kRThpq6q9e5X1Ub7EnQLF5NNnf
Xaq6nfYDbvMj5UyfKo2R3Oskw3exCv1mehlR3HTlFULYr8YoxI7JSR69xAWWtqr+wpFXw86sZJe2
9gngcHBbzd58mkAKnj3DX6aNJ4ut03PqGNgxRtSb1blLwuHqVQwIofdLFcxiN0pt7rNAvxAQkESW
A2lIBhllRSFLamVKPxmpjfFdoTd+FQsaCEAPCajX6I1isM4rjc+VJnUCEGC7yqTwL9bsZc1FfUoL
R0ccFZajVrOHtEF0w23g19SBRVgU2zdCQp2w2MAmqnPqWWN+afjtdnJp3/ymKBR5gNSiXq7dfOHf
m/Kus2d9M8HIojmdP4Wd9dGOmawht+9Sx162VEpewkp5G+SBiHOnJN6+Cg8r36j3lsid44Rg0Imz
+yVoOCo4LoyBwVw2cbzc2CjfN+gknpuuzW69eMDgCKqubfvDuDjj539rFG1TmHtzYYf8e6FiGWbt
3TS0d6D+C7zzdcDSLtaDYFIYN4GNKBVnQXJqK9O6hDv4zTH84QoZN0445n9cAKuQkZSHj/3kDlDZ
5suxQc6hivb5VaL0j8Rc/1+2rbGsQ/j4i3CeN6Fuq5QLsM36C2+1XK4ZUPzyhGv9rmuNlsukG4Mj
2HTCAND8v7vWjkUIE1UkxKf/ble/6rtME/498Qc+jW73n7Srg1Vv+FbEFQB5tU0bHM3aqSZe8fdy
wBp9K/uoQF+REGAsFDKmRut96U3hU1k69imf5xzeShw3F7Rlum+4HtLDnHoo7NtKHRUEVwxx9YzJ
BWJ0mYr5PtHavWWW7Ux7UxfzKrFknTYHzjpl6Tlyujd8PVccXcIxCJ0P7JSAUh0HuB0gUqcR+blZ
SAP8ID2Kc40yrAsjC7hW8MNufJ0Ox2m1tiF29weRypP0ZyM7h37Qjg/NyE1+AKruU5mDIol/JEP0
e8G9dNiR5GzKTC6LwL2hRxiX8Lk3sbPo/h75cEnERZFey7JMKOOheo6mypOPFdL2x4UcnCNfqt4W
y2B8gTKSPgaZwwYBqi24gNq97meqlIubxvuklsNLKDDbK9j1VPnYm0aeSRZRWI+6AI85L+B9z9BD
UtdnXcpp/+zgr47thcUmuQJey8x7ncT5aJzmqaY4nOdGrB8MLYaFWjlW2LXT0riWf7DSORkOozTr
vj0KE3VtWqDMH9t8vvcK8JFXzYzlkacArHHVy/13RvjzgOzfQrdcN0QR+ecTwtuk3fe/9euswKsv
KKS7yDQtcmdc/uCvCk/L+ZdjuuaKmGahBbf8+1kBRA9TxSpSIyvit8mBhC+bP0jz96f+U/yTyeFd
LgSuJhKg1nMpaCymCGvV7bzVCvdAfZt2GObrarLJnJkwOmxqG4RqlPvTeOcZrj5n81jRVTHz/lNf
O+MHepwzPLiw+mXlQcdEXNovKuK36WHi99Lp10/joPxZFcwm3CVvBTK90dU4lW7yMBnGa6utxHWc
L5XcDH6NXxO5BETTcXKGTz6KNF67MujbCEgaSk2Aq77DnsmvvoV9b97wNxLOc0UhPiyuEYiD9lz5
XcB7nf9Gam29n1y5fw7EbEBfkO1oab3jXDkpzlOAhP21PSMs4zy6FB9G1gB73/uaBsOoZ5FtUx+L
4+J7OF90btqoHxSVcjXW/bdk7joRpUbj0o1Ma8xuZWKCQlEutYF4FQTlA+AA/Gvdli5N+NQl7QUM
Z/rBxJl5V6lKxvLwZhT/h+fwx8eAgtz0eRAeY8N+/dJvHoNPbxYaQtFdkwQTPtUxS9SGYz5Do6mG
+XaaVfjQSFF8/OvLrmPt7ULlC39dCG2kX+b6P+vHenNZJvzYabq4uq6CRVxDqB2u4TPB/JXJ019f
aVXAv79SaFqo9PERsGy8G2cN8tClRWR0DY3HeWGBU8VB9gGb17xJdlQOioWDmA7qKLPdqfy7QfMe
18a3tEzLtRx2EETlvb+879sp/gCAHH6buy9lNlCKJAG7OIBN7jhwowvWJo/+MBUtpf02r/3vGEQh
XofauZw9LJ6RPWXAGzIEWx+AAlj2NqGd/L0xxoZuAVSJCNWxo46u7dHf+Ou7J/74oChaM22QzWY5
vKurbPzNgzK9wa1cVxr03CQFDEVCx0YYeV85G/r4VXyekjT/AiQXlM7SAhPFs5Gyvo/+j95fljrS
SezjsMnG76my/W+j2yT++a8/JIy59w8Zij+DaE2TRvOBkP33n5KyZWpS27OvkCY3Mgy2fZgsh5Wv
Hu77cRgAYLYmnSfNdho3uR8pUaGAVs2hcGiS5kVb3jeEDqKKK6b4eUJGcEKqS/UQ5e8HMCjBVkLI
jIZXQSxmWMSxMuuq66lBMduu2tmYlht6vFdJrTUm5RFcRnFvZfFtDP5k3hSD3173yHH7V2GuN6LR
Fam2mBucYVmQTATZZZGg50Wo7ZyTVeO7vMp9JzNhM8OYT0/GqyB4WrXBYlUJc875yimlf6A6gnKQ
Zpq/l107nIh7sx7bREyQ432DesCS5PJL+CpHTlEd0qRHo9zgrj/Bn21Oog2Lb+nYeLz3q66Zuvns
b8ZV7axW3bNeFdCCPecNOIh5hyWp3YtXqXTh+simxwn4eDSuauqys9FVN+FNIuEAbdnp9UeWGosO
x6rFDnq/+EjLILmwVNg8uBiOD0OYGRbS33J5CSj+7FCiZct+5Dy9N/BMvUBOmH5AuOMEDI8OUXj1
KhCfV624varG9auAXK1a8qK3y2PFj6KpXKXm3qvsHOkCEnRfThRVX4XpFANlZL/K1RXC9XjFEyKn
Qc2evgrbs1eRu/0qeJ9tf7708IcWEqhi25flBtiGrtS3RCaWtXzqJmNevaGhYiqvv1q6pHSpsKoP
Q2Neo58CGYf3uF0O0PF6CWYsTZtNRkf4wSSN6ZRp21615SHaFQ02BX9sArpmW0nJetgX+dTuyC+K
zUgVvZA3SWt6gKNy7U/JVs9F2F96XW8zoiaEIN0UDayFe89IMnkz8up4tOuDhuqEsIlf2ldFqsK1
QoSjdjcDn4gMiUAXu5dETQ9LkD1zROFgkvup8KmWd5Jdwd6t4nKJgsVlxqysfC2RJcrAA9AhBr3F
7ExPuY7T4AeaT8ScW7O2ethqwRBcu0iv5bmy6fC7WVSh+1z0seMUo6gxxAmNe0khpUXB31Upmimv
1Eez68omci38nRESCYSBCli+EfFYrWejKRexxe2fo7TPS9O4gX5hALvqq+qZPkBYnig69cUuT3rv
fqEJCjsJp7RAw5nQxYKdYiX9QaqRVgWLsc3uHWbsfmj4BKgIinjZBWJe8JtlupmuygA82s7gVVGA
9wTlZkTIxTaWdjxsffK98Er4HfuTisjN5TsewpCSJB+AniVllvbE8cE5YtTKvQg2XWtv0zqV22WQ
9FTwVzYhuQJTRhUJGOyCzzRbjAtzLRyLRgKI8pPQb3aCdLn6lKQCXWoerkKv9ecoqeBOZfjEQDLn
KcXTD47C+KywY2oI1rxH1rVYCKWjuT86hv2oi8karr0m1PW2wrZ45Q4VSxLdr5xfCGEkIENLQbp+
AnRRJecW8P287yZ3SS/ImekfncxyX9xZ4ncPaCPZAK/BGO46b8EUg/+cDkdh07/lACp3KSEHnwpa
vjT04mx86Fxv+tKoxD6iJ4jlLshdWnVVIPk7blETc1GpUVyDFrGdu653xaPoAUhs0B50QdQTDjDv
RqvM0qNCZgcpyacncpMafvhUme06OLOs7VDPdUl3O2unD+glry6fZKr4YDVILXHBChY+4Z1kdJfM
kmpL6XPGv9GF0rrNFNC0eyuoQuc0O9k0XPVzv24+Ez3furnhzbt6Krl0XS8L1R+r7Be4X/765deP
PjE/8bnwDV8jl+JbDC1E7E1CkWuJwnzk1WmKOE/vKjIgYOIM7Api/htzqtVXyU0rHE0FyG4Sk8dN
ysxwVRoJyuXUHFooMPB4bYTJKMB56rxMEd+ICQQGxrpP7qvyCSpGeIa8mtJRhhbAuNCx9zJV9AlB
VWT63u5ns7uI2eZmmLuA5j8ErBaHrjLFdRvG7SfHtLx2VW2m1rkO4nC4ILaNSqVWyB/Y4Gpk5xa3
dSUz6a95kbu389Dh2m/JtMyfJ0xQ3REaTvkDTPw6h6RIGrecAwJ7lwIb7Og2luGzYcpyX04NJ3ff
YZrTakruU6CWFyBHMnfrWsqCX1246O6BIIVPKjPGeFdYFa/JYkg7PDlVLdrvJROyPgeCIbUDZMYY
yVz4GXuIGuOORWZqL4QaLC+SYdGPrLT2iI5QtdlnFUKJNDTb9PMS9kp8g1qoOzKEhT8CRbP4U3Mp
VtbdRHTsqeGxoBnDj0scyzj2V7P2YUWMXbsJaIc6JZ7V4zIh2IjADXXLoUGPWl9V3uxcGj08hl3S
VuV4EeupSSIUsmXyyE6Etht4UqTkftqNmzzpJvxu04h+t4K18lDAb0o/inqx6YjgO8j1B4RhRsgf
g++GTYn+4tmQzfQFf5MxkuFAWfuUhqa4mzG+LAc14M/dpctqW0utPrNv0REs7nXpNSuHqRlN78oR
CYBJze6m201goyCuBhWVdXzkSLKDrkMgPduz2o4FvLXDErSM/tyZUfNrqsp01yimt88448VjluDn
4XVIwyfGeomhIcTWsx+sJoRiXyYeKUjDJ2JKpkBs8nz0P7iAmiZqv3HvQNIrCFNqZRcCnIkZ0aim
bJ4mBwd8aKnd5/Wlr5rEvgU6VngnMoNCvtc8G/FVjsJz2pYdNdYNBqehvyoKyedXCOf3XRLkCVRT
0zzp1uG9157np7jjEv/qdVf639rqo26+/9//86dG2TVOCxPNn5dSnr6rsq7635mCfv7OL4UU8stx
ybNCUkC3PKzNnNl+KaT49r84Sfkm0c3CgzX7xirruJRXKXnhMyE+zbHfVFmpvIJQxtxKHT8QJnPF
PymkvKsDcPpfI9Q5ubFzWtMN1//+5kgUiHEglS1wj0GAVqlMkoB1rf27qMZ3R5r1tGqvcaHUD0I2
Qu+z7uTA9A5sVR5xzVZiM2LgRaUv689VP863JUWeU7G0DGCCJZtPb57HfygKrM/r7aH59eKuZ2Iu
5rZhcn/3FROvKGY7D0LiKcM6pxfUTWgmBdd1zfweWkb9ElPlJTulQrsOxyT9PhNZUnGg9WwstHAu
9JCRzIdkIrJboz0PeZ3cdCR+0T8uJJ4hrZpdR7vlauh8eY+bcdr+L74EuONQkIPsMpDWO/zmOZnK
4SjTLwjIIbmBvKiXfWmUzin1J01+iAnEigAPe2eUmpwkc03OCAcsvDVZGlEP7+LWq6z5tkYBh8hm
SQ8hh8r9GOTFaSZfFLn8JB7Jd+/3ulp6zn5llf5Ndebd6fv1OXD+xtyNM4gKzbuSU+fYw8AmPzwi
c522ylwIOaOedPDr7Mdf3y3vPzxx2hk2zrm1cvkeJIDKgt224EqjHZtH3bc8PC9oz6q32zt4MX+X
Y/zuJXr9ZqHpBw5WnVXsv47ANw/HEh0ICoTXxzFO1R0zCobvIQ7/WdjvehXHxNRHa4V8QPoiv79K
qJguiskIjsqa0gNOsR+NHabHvAse//r2rWbE92+MawmTiWmdF/4wKWSxsMKJMXi02DKfFr+zYHUy
ZoBgTVtdruFbIvG6TV33+T2mtOCyIZJ2C8NY3idDtVyUrtveKQ32buONboe+LqU2OAobTRnA13Nd
VPqQMjY/jLFf6cheTMeg5z0tCmYxF5kbx9pRjUqPWLs7NmBLevzrL8n29/23xOxHYLfrW1SsQwot
v7+f0pIFUCY1HyeyJZHTwT8i5Kw7IQPM93XeIcix6x9zoYytm4PiY/Bmx4Kq137Eb7JH/gbxME/x
DQEc2rZeZT4LkjquXYpdn/2pLJ+xRuyUmKwHEZYtkD0wspGisf1omTlc8yUlCGlM5g8U1SwUFak+
sKgLUug+M53lR6933Zt4sNwjakF6WRgH6fNItASxlxI3Ruu1dlMyQbB7Hjq7Dh6VdLNTZnAwqESb
QEqJ5deEhScqOc6dnAbzWwM6sCVk0Hcuy6AtaM547q4ZgeR5TjNE3uDhcOgFTP1c1TmEPtRcLS4O
RFPGDRHs+pvWbCiDIunRt/b2wZUOGKLMSyzAXY23pXvv4I+2zcdm6MpnP07yH41IalycZqhR+quE
6vhUry24Kpk/+kGVb/3SouYXhgXlg2y+XMjXufEKKlV9kJJVZJfpdMNxuP2CRBKMAfhKA6BtlMj8
u4Ei+wpPqbHF5UkynQ8su8ScUXii3eVWeJpHA0CtbOTGAnnWo5hAeWf4Fd687HK9n9u6yJrIDqEW
Y0ns8E7an9x1T+fMiXmK87K8BPuuPxhF3tPzL83lWoDPLVaijAVcoCiQEU32AZZbcBoWx35R0utu
M+4TliCaehE8Cvsxd8DBA5VSY5Fvhta2X+pWIdJKLGMNewrKzdo1/8B2fSDkYJ54NHO2Qa0aHyc9
7JPEvrNkOeyY28ZTDzB3o425DzYqsb7ZimeOcLG506q4SqWbRMY05tsxLgbUb7naJGVP5dBEdkMZ
D9Stg8I1nOMHfItXMvY+A8oxjwldiHspFghzyntGGYslDPr6pGBRGZkXPvWuJARRKbw88zCdKzcn
ZG9cYDyYdrwZshbw84hl1kcRwhQFYViUFUDRrAZhw8HrgHS1iohCl0hpE82HmeU+of4SJTlwz40y
W2gZLEb+lmUo36dx4FVbmPw4PWPPOqiuMy7cpa4vQcNSQaKU8sIG37wb0s4PMHK5gbWBz9jcLOiu
maY60V5oLZwTRqjiKAh1Ovo1r4tn6NrMNyEBdPmwsybEZYmftIA6EgleJwNbNzrxx0yK4RspO/qj
ParpTB1rPOVj2GOSbZxLZRqgFPockRtUhtOAp/fG0KihhwL+LZjozO/EqUpDf2m3ovU4nptxSbTn
Mn9wRrPawxcBnpTHzQ5bnhNlGr8qGPr0ILy2uiSVFkstQPONW/OPhAbmzZb+dvsqytx69QAVxwMl
0nZmvpfZqH+MPaE81wTgFVuJvjdaRo3zs8Y12FhlsE1jVg6x0NSxzKHZoba1dnxjdfbB+O4mCPVb
KzH1xdKb3TN2MufG4kW91imthW0u+xWSjFHtO/lE0zYsTCQxWaa+JjgQKJan/lOCKoo0TV88Gib7
C4TpyU2eT+xORrZ8dQ2Yy4vDjE/3GlI8CAArs+nl90XstB+zzM63uQkJOTXYFxpuow8FxNbT5LT5
vuHc/sRhuji1qLK+LUZiHgmQYe5RfMm2YfvlFbXk3OvwubTdQAVd5NkHynrQk+2LyLORXmbUvXah
GvnmeZrc4J6dtu5gW7u2X6yd4zrxzeI3aJHhMPI7Vlh0zzHSTHjvNp+ErpZ54KTMVzI8kGe97S9x
hC/L3dlh4t4IJga0/EBamt5asNZ4RRT6A6T4AF1OIz26gUGhzqPHeBU2KjD2wONTCuRxZ9dWe840
+KkNexsL9XbZHmRluBeYJIx7zQWSLWhJtheSwsXW1Yn7eZIu+l5qq/296YNElxiF75VptVtFuuNH
fOMXXS4yUNptfegyC20V+0X7wp3NQ98yKVBJsK9Hu0XXia/5VMKQjMYiS/a1LZNdXQ2PqFAtzOo9
KVQwVHbUQ2+VrGB/A2ocD6oZdXLg9vv5V+UEbXKJtKAdGc0olnFFDpreIOBuZVuA10PcNQQTzJre
SxVYTnKNP3Yul9Pr8v7fA+vfHFihUbMb/vPzKq2VWr18q98eWH/+zq+NfxNlD6A1NkQAj2xrbfL9
2vhfqU8ufWOXM2losQ/9rfEvOK9a9tqVp2mFZoDN/69oJ+9fNLKAXng+aXGIDsN/dF59t2tbORiB
T2vMZwvsIht7fxAqkwYRMAVlKC1tFu453QZ6+AjzyKnUOTNLH69RzpkgYch3PS6QS5uSHbkzJVAs
f51LtdPE5xXAmdtXlUFTF6A3MM/YzDCfFSrtDrhbISAcEMC7aXrp/lT+LPxbiX6OOhHSINMdpxYr
dzyUw5xcYuMBoUjCQOAbmyQwKKqNHizyM6duqpm5jXxH43mXo/mJVZ40d5i9qtEPxM+zSd0FTjz5
d0EyD0l4k6Y97KCQutGmDCy8iJS0CeooBkXe/YY2t1xTmmvaID87pP99a/7mrVmrKQy0P39trl7S
6vvbd+aX3/jlpfEY47ZHmJdNnhbIlpAT4q9FHt6MgIY9Grpf5XK/gF8c/180f32L4WxaZBCaNHp/
eWccmxfN911q34THc+z/RzWePxy8fZ9mKH9nLb8gH1+Pr2+Opzqk9oOPbjnWcgf5xNVkDd+8uRv/
ocjyx0uQcrTWo3gxKVyJd5eQ01AYsRUux3Elp+PoNzSmO49b+u97/r+4yvop3nwRJcMZXidX8avP
nfG5nr/3bvT/dom1tPDmEpjoqMCPXGJY7nzzDiNOu3z560sI81W6+EbHQfKZENRAsBUwMqDyvLtd
XWE0COxajjxGpb7WvmdOO1i9wEcmLu2SOnyPnl6eSaeXJAeZw35GJbzzMoJg9DxOh5TD55OVLDYS
nKXLtpik7iwXOAmJFPN0GWJdwW7HoktrZIRUIeUD8GwcSX4JYEPnmPz8zM8uOlzJEU6MzyUBHxk1
wF1RC1KjgMzCOE5MwO3YEXBqJtDrG73J2wHORKrqC08N2SkBonmBvdf7ZBCJJTYJO5IrCJveBXHC
OlroYoIUcseLPmaW3ORzX9AmzIfLISyXD2nPPyYNB8fMb796VumfZYptErfLuO0QGx4cq7tEwNN/
mCvt3E1yEAdj8ItdzXnn5GDVY04Uzh5JAx2XuRGYZvJyl9lQG2ZrHu/p0fJH8qC/9JdM7+olsHDd
607gLKQWUWdhjJ99SO7YPE9fw77Ud+MCvDPyUAxEPkbbA15iLHCe/Ah3S5FAGBbLB0J7XBsEqPiu
1Az8DsdW/wM+x4zei/irp9Ai73s/e71zN44mf2i9wZgargC/WFRZe3rBHp4qBP+yvwQVbvfkfsc0
jt3KbyI+Xx6FLkbYARbINZG330nJcDBi9MO3bD07LNb3sArdT7PlxpEzGOnHHoTLyaTfnnMebMWh
mpzvCENpjScsUwRimGQvFeAPNq5coKyb/L0Su2xEZFt+LkO3e0oBo5IA1/oXZTAkVw2pajsM2uIw
AEi4m6COnPBoQo5VjdrDxMANi16ATCuPlnwoyeANOENm0VIEMSHljnVchMcFrMWL2jbDqlJS1MCK
Pj7k9TI89I3kh1XYMTBYaO+KWGOmKmR+pv7lbGDSD7sxDJ2bAKsyoBBb4GtDMrS1mDuvETNk1Dos
r9zD3GbNnwmfR9SipLh3Bhnf6RgG03pmgoONtebGKtgEk5ZmIv1Q8ov0Xdwys2XIawtikIzyxMdV
54gKpIOUzg25BRb4AA1tdYmds25Ue9kavrgXkE1OXth4t9KwjUO3Nm58UcaXk+M+ybJd7nqfjhc0
hdEE+9161qlVWHmGYS4IOkgT+aWfYXSHYAX6jW0MxoHwm+CHk+XIDWK2Bp3RTRfKB7SX0PPaxYD6
gG1T8dwZXR9uJHUG7ocE+L8Vy/wNWC13shvnYpfEjXnk0KuPJTu41fTpPJrIpMm3ptTPxVxxCPxK
HdzJmT4GMNY/VxQL7jhomFSZLPJNnAHNU+qno70pSX/5KvKuP7flUF4P9jwRQWVXVxB5wptZLPYj
cg1izbouMEhlEC72qVjf2nBG9nGjgtssVdULp5SJaiDt5plkwGt6vN6lmH191bWhe0GiRXUQLZYu
kJLeQ6Ntqj6LXo4ttU58XqbFBVqxTl6FJfs7tZhIHlZIvb8hNcPdpoFd70c5mT+c1AOalRQ1GQVq
zL65iwcqfmQSyo2SzEkp3O1Mj2bf6AYyAvlB5bZrgI2zqjh4IXFpFZQaM1xaLbpqq5Ts70ZAg7w0
4K+z0JcRuJQFh90YP1o0MM861+2Fm1k6KlyZtlFGGRBsAfnKp4Adwx6NlQeEMg5PbhfCTvfmetcA
AzqohGwGvgABIVFgoxBil0Cwk1bqZACj5Gu0gd5LdEc72OcrqtMswmiUPfdhrpcZ83Aw31aFar+g
4umZxsb8jiIC7pbM1FHPLPA5TcNlBz6UWDELzZoPfn9vxRwIrQrJ2FSnBW0YkixfurwWX3q/6gCE
hylg63AonnQ3TzdIxfHwrj9uVZ77UJLIdtIz6vTN4vrTzYRoi06I7vGT5rXeMYYX7i5eJkfEpdq8
XjJdGgzkXueMEWywsNvYRW9+IYCje/ZnOEKjm/CjjrKNHVgVfVU1ZNBgNcOGWs3yE4Em9dOYllAY
w6E6uIAQaP3ivM4Ms4wmJEaRST7rmXrISxDa/YkmBIrymJDwbSBz8wgfio25VuN1SDWO3InENajL
humVl88jwUF9HG40EQDH2gjRUgYNJQdl2aBJzQCdf9aJGUwFG/aBGveyHHvUEGpDrMVyDNPcexBz
Z34EqrrcpRBKyk1TBmnkNmSPrYwJ9GoNSCmk9pM8kzZIgVENxPT4rfFIPMU0AQrn0Qf2Ii5r31an
obCTb6Hgp/Mi8x5K5bkXUtThIfa6bmu1BCjx9hvBgd2oOtmNkT9NqGYOVdV6D2HrQZpyiC8K+r46
QHMCqL0udtAVwOln/nw7eT5EFQF8sw47bNMSy4RNIMiLoEq9qxoGuCed/LwwovGjOv2udMzqe8Ya
frI6swOx4C1PDKT41kuMGGr4EFJHLEdKyF14SFVTHQJlex97NqQ9zDNLXhbISHTUESZ2sKQx3/Z9
vtwtEJi+j5U0PpRUXAilwu+1DQzvl+eUcwb7oRGV0e+yp73pNOLaTQvjMZY5k4ydI/HGKb8zXKAd
pF4FhPON894wB/cZiqvzjMXaecYDra9Zqbx90iYGIZmpsQVzlhx9KesrQtzUfZ2QkmIpGvNGbs/X
r3e9d0twHLTLbsCX7c0KngeCruzCVbXYtHVSr7l3YHUYiPvZhSrst2QBVGHWn0rd27umLUU0K9Ph
JYbcfx7Qft3IQMQnQb5jHr2O5YVM17vQcLD+cUK5WIJ0vva7Ct0hcPJIOP0Ipc0ljgaaeXny9OzB
oZfjoZcmoKkgZTE0F4fHv7TLFfT75Uq0OFJigu4J94VszhQoxP3/sHdey5EjWbb9lfkBjEGL10AI
RAS1zOQLjEwB5dDCAXz9LGR3myWDMaTV3Ndr1l0PVVmFgHIcP2fvtWMleWuyabxiUZj2ehUW1w7M
e2RbFgiQqa2mJwgGloXgS6abuZ/arUNa4QXYbSBgmZNeA0xRtjTJsoOJEf3IoGa8QZ2ibMKmGq9p
b/PpduKi2zl1qRBag5CXVqLWLAgWLUagP4phD+CJ5hNQmupSdgInSeEU5QOM22JLxA15dknhtEeE
md11HYFHbHrSrKJYzJeT1KpDHdpya+gaW+A6K5QHUAZl48N0oGImf2IlBpYNnJG8mp1FvuPcJiSP
uQPTbBQhxa7TCvGk9jxOxDpSVnuJ9kYffLo087pdm3hc3iZgWzAbktJYKWYbHuKWFxO3un6YRznf
NpnjHGxpThuXke8e3TUxWcY0YB/NPXsY6X2XCyqjNeZbFY5cTMQofXoMcvb4YCp11BGmGQ8X5Jql
fsgfvWHyBFurnOswaLWUqBkQkXvyQOydZGi5nNG1E+NohwQVI3tLyLbpk/xeH7NmUzKA3sCTV3Z4
FTvc2/DTX9ANLYk2RX1vgJkCq5UoxygcbvpqgvJr1hAUUuWXC2Vlq5nFN6OHlyfSKbzgNDICmEpW
Titqm63rNnIDNErfAeEA+0tdQiSghXxW1KqzoUKMD9Vs5T5JPdBnCL8CIJP/cArlRztb16PeGlt9
lEv6r1bv3djBbT8nD/AbZh8/exSwWu24EMu02iwQH+bN1svcbwpWeB9FD8OAZMmAdWUEicAAzq+6
nULOVmVuhFNxvkW1ZMCigoLTVxXEtxC+VgBzyoaI2X0iyNwsjYEgH9zYL1GPkOnfYbD9OEC6mN+H
weKkOsapXd0URVZ9I9CPeC60r99bpep/VINj3ztaY45r4VbZvh+m+aAnHlBJEfeBEmfWuLB7zBvT
beabFLv4fRUtqJ68BwI2jg3Kztm2N6PThH7YxPFOeHO6xQjFllwVyQEb+ERSUFe/ec2cHzVPMYI5
E5bXrGUZGbLaurBSsmNbvFHea99H+CqXcEY6hiC6Vd4OOEoU0oR6eRPOEMi6KfZ2qYIyrXN7XsU8
J8Ru8ekigGq4i+sxtN7M2KylP8TzdG1qJMsWVldu+2RqvttkmwJz0mL9akL5+T0TCN0zwk6fCY1g
vlMXvfGkLl9IW8sr4kXdOBiLoj+SQ2JeknTVPRedYQVjV8uDsKLhKBmM/OjggTNogUiwggsf3gxO
lf/MW0f1B4bff+fNapnOfKWLwekpbLAZtRUme93W7Df4vM1Ho0BnS/AdyCnwQjEBlNMvdFfuN710
Ckhqs+vDS563VitSgBnQy6jxZj6FcR73QD1HKERTw0qWihQsGR33ynZUbi9f28PErmJdxsa8kjAG
o7aa122SPygi+TYWHbY8VnmEqtjimcGyKdaq58ZI4R4i/EhIU3aYllhUxrvSs8kVyHLGVbPQ901D
9hr1fD6FINjA5ri9EhgIrvOA7ZKt/Jo60UNFaKy91tvuE8zHYsW+06UhOcoVGKfwURhKd8FHUdxQ
Kqavo2aUj2md1d+qvhqdXYXxSSM7ok4ysLwW+RlZRkljImi5NQ0NEkNbJuNL1tj6sOobmR4Gvf8V
SVeSOYVKf/RcwrSobH8U2BD9CSjn2layK9SBIL9aA8ZZBzPKl4ASL4hghWPl1VUHWs6NrlKKoVVq
irTdkPhdXzaRHZKJl+p3vP8/uwIYT883DVu+o2O8hP9IFilmaqSF7DsiET+NTQssaQIkqJHjeNuS
OPJmKNULI2b5Yk7j/dzrrbl1bIIHIcwTi1vPrOyVYhAd2It7vFSy8+O4bu4sVbS5zyB2a8e9up0H
4JsWT3yguKW5i2PbudAze2JxaXpnD++KvWmqR2/WhGChYCVcWYYSbd1odB7Y6vA9QSX0EuaOSkyI
9wyBSR7VStN3/Ff+nZFrJuZPR7jwlcpueovmcED3L11ixEj9vPS8mZkuQxns3y7hvVE6ku/ncVGM
0Hl2hth8SIaSLO0+4YVtwOERKjDgObG9raVYu47c5hv2IE8syNk14ERIbTWzoE529qYSRfhaekhy
RYOdn5Co9Moew7lYLXL1ld5Q3Y4tvMdokMVdMbcRFa5ym+dLSJg75bdhotg3Tg251U5tJNbxYPzW
oqLwy1SSptdDAQmLuL8uLLrdwsqse7NKyRHypzlU+u9ooVAUA7nKWW43A7rS9Ywq95Y0KjsQEmUB
WpFyNw2GIDMuAoExLmM4byD0XPQPUT+j5XVU+2BE5bTrZPMSe4UTpFHMF4tC8MBCqgQ5uYIXlHLO
Act7dNVGdUb9Wxa/e/hEEDy66s2o0+p763YExq2iOs7egOan6lGr+vCIgBuGmJJIHrZWf4BPRDqM
wqTDu0pEE4FpJdJ9XBkN5I5tDf6XrVnceFcFQ3W8th6x2sTW7+IEHk1FC+vB1ttf4wjmSZ0pVZra
aA5ML38QgZgfLEHGBEUVm6R6mJC5Zume4CFtw3YiUHQ9PfD+W9+c3H7KI2pj8najgKpQrGl3kAie
9OuSeCBfTfm+TlLCyrJfHbYg2EkurAaDR0cSTOrQJlJ6V/thekIezdKCFlUTfaxmcL4w3AYD5Ivf
AJSsG0tV9Nt29H7XIN2eIl69R7DkTby22rJOMHyM4bpFdAyh2yp3ODcYjCd1sba7aFi5EIiuPm+E
fpBpuTqqKctmiIMoDNPe+16rPSJ8JjKxgV9A/26AZ+onVckzWe/Yj39lDvzQov5zNE9DfUi6r22e
9FxxXYzUSU4TTCUeBLXlL0mOHFpElVh/fmLnDsU0DD6OhXeWpe/9iamtXdF+1Dgx4sceRtw3aJsG
7VIlL+FfE5v/1Xp6Ynmkk4wmUCctxzTh9xJE+f5QxEiqkzA4VNEU/QWh0MiGkMRDZqNFQGZrvisH
Hq5/fn6I8EHrIkKF231yUCsJNZ1Ic3BZGVdRN/mL3dCyY09qfnF+iyXvfadc93ih3T/WWkaPJ5cy
Y/EHbqM0QT7FRrjCfJ+yuLnpPtPpaAraHzfVpNFBFHN82QvQr5+f6vJUfDi+wZAOXuEyozl5aiac
nTECDehuuUIDvuAE7Vo+fn6Q5SROD4Llj1G8usyKHP39TRxxlU0d4WtB19G6xQe1sKgdI7wSOhKL
edIB2vYePo2GIvnzQ597fgzdtnQkt39Gt+8P7VnmqEW60SxNkmkDX6wDwrs0gh1FFTWRe1RgU0zC
3OeHXZ6QD2e8uC5M7iw+iROPo9GSEQApugmcOhUHLR8eMSMjDrR5aj2H5/fzw517IQ3WGEKt4Lsw
1X5/llFTqxrYYg6HBeeh1usdm/9xU4eO+oXIVTuZT/95IQ0Pjyw7cBYadfnnfw2QvHn+973Evyp/
tH+ezSnsf+LfHFdKK7RLWsrqznZn9RX+LM0kSSv+89M999AiV8PfbRo6utHTl8YxOlCcahMYToQW
ry/p5mNp/OIo5y4qt3AZX6Hp1k/5HOYYmnCOWXr+rAIDpE/f9CbokSZqun9+QsAG6IEYdOW9RQ3/
90XNRqJeJyFZUGUt1miSXmy3fPl/O8bJopZYHR6hgWcE29LlbDc7081vPz/E2YeD50/j5vB4YHt/
fx6el7qy0bsmqKhdL6Ne1Q8A4xmUDTL5FiusMLB31euoYcxSoV0mUQ+37ec/4uOrZ6hkcBkuCmLk
5KezRxPilqGUXh1AC4YvVnZQJLWsvhBKWu+zyiu++Bh+fBg5HuEl8CAQFTun717NtsqdKqMO8mKk
QLGnW2RJzhelxMdnEamca2kWrV2S47STF9yLNAK7cD4HSRf1fluViQ+X88Ihxf6LR/HMkTgJ8sVM
aDm4N04eE69NwNHhsA9Y2kjMVdqjMTkPVZM+/ePbpCH4h7pkLdXRgt75+5G3qxzbZYMxlhSATSNe
iXgktJqkrzr8wnF+mpbGkmW8O9TJckGPyg7xYJBRi0hvbRYmkanSwTCOM6Df1EMxPxJTne8s5h/N
ujbp7qtNHX6HMqRsEM11m5Tp705vaaPlJJDmDI7m7GC5KdErxqjsIxnPl6R10dCviYnoI6ZF7Ks6
nG+kgB2cQYxXsuzpYE9A4cl/dNKVJNfsixNdwCQnXx2+4Mz1VF4AhN+L5OPvayrgxhkeGP5gbuPu
2SNM/IoE2TtcU8lrPvfOoRdIcxsRfm9GlNgYSOmZjPbeRrmZkGbia0RP+nr/mIdsjFBD+kWJ156k
nDkU2CXLrN60maTfmJBjGzYp2NdIwsZAbegclFTB1miWZsBsW667ztURsGbpmhaec5GZaBlS2MX+
yHoNvVn6wOIICuYMPa6WTmC2B771Dd938cVH68ySoHvoEFCwoI8FY/L+upDmVVN9TFyXVGkvBs0z
9tz1Ef4rsOLVCMA/+Pzh/ljwGIaO3QgBF7IX8ojeH7CGxjLIKi8Dz+1wpYLW3NRRg/HbqPAxu1F3
EdN6fTATLzp+fuQzry/VnGoDCEFJ9mHP0UTToMS9DTU7maZvxKxoL8iotAdLs9Nfnx/qzEki8GA1
otfB/09LR+ai7DenvgigpjAVGTSGeEyC2rWSFs0eDkPi+i0D9mkFc9L758sUdZWBy8ZiZ4DO5P0V
dhCB0nYqiqANSzL7ZPEQ4WxcDOD/Tgv7X3cgH68orhTeJweFkYOd7GRBpAfURqWWioB8x2coGnKt
u8QiNMIw/vFjSrmBYAphFLsPwGTvz6mC49zDRhDoCnq5Jgg9UIz0WkrL3tJ4+vn53Tt3WgvzTtcw
riHnOHlECYyCtiJqTsvKjUCppiUJhexdvxVwB/7xN9lUDUobSgOLgfbp56tGGxLbfc6ZKeZDbCjP
9ez+TEfjIZL2FzXI8i6/r7w5FNtSm1Pj82KdnFcOEHAqFIQYRiU2Br1Sj+gLSCEDDuRiONCm/Koa
PX9Ej1LUWzA5p24sxawct1yOWGvDIfOq1xJHrdFk9arHmwfHWf+nRinEfBTekICoOjjiyRNptew7
utDJAqXvD6ipA6j914mtfnGYj4XNcphFvwn7h4u5/PO/Kv3BVcck4T8dDIquPChOYe6rkS/i58/h
x1WEo5DWprEyqzZ14/ujjAqmlTTVsqCBQbCi0+OLtP/tFPZtCp/WJ2PGN6byi1VS//il5KgsHEh2
MRzap69amM+dx7YP1jCq1pUUCM/9oiI9BlCtspkLhtjt5JGpppRmFvvO7FWMvVRn1411tBfMkaFn
Ow8zqJU7D/7AGt4JxcFSFtSlbh2RxdmPni7tICLY+Itff/bGuKAzGAZC6Tu9MUgSYpKGeHXpTheb
dPLSgzLS5/z8xpxbIEC1s+YRP7HQDt/fmNys+YxEpQgKIDBYG4ZAzbQH1+m+qlrOvLDoqqltWYcg
Cpw8AJYDgbrCgRXoMCQQsoTxfiS9avv52XwsAdjEUQK4WI4xMZ5qRGeSpUYC2DPEQy0hlQ6fqdHq
uw02+bchNf95Fc3hkInyyTCx4Z3uUN2OLBkEVxl7x/Dncu2ahMSoJnz+/KzOvTyg8bExcgU5sZNr
N7YZLOaSl0cklnuTQSgEDGv9ZNhSbpvIcn9IUaV7uoXtF5+qc2seiliTuto7s+mhdaqSxj5kQRTp
112hvM5AEav0CcTJPcv1F0c798Cz7QGpbbKz/NAkE5yjYxMZFQDmzna5bTm3Uk+V9ecXUzv3jHAR
HZ3PkYHM+WRd9Xp97C1a7gGcA/UpgeexVVAcA48yBsFszpGPMMEJVyi74bqeiuzKEo6xi100nfME
SdqKCETU6rDfCOmix+j79Kvd7SmKj80MjQKHHTZvpoGl/uSWN2FLkE2e87UZTcYEXf2qdR7kLsNt
MUu7z/1Id8KpYoYYhZE84U1q96FXvsQoOma76g6VxFZNF8mD26xUKy/mPD6/kGeuIzNtSlBs9+Di
Tj+IwuE3JIRtBbKYf1az1m3VCjFlKNCvTK+fH+vMgwitmBeboE0axKdljK5NKsRCMpHmUPup0nBY
43p/bSdRBI5XpBta5d0XFcaZl07TmNhR0fDF+lBiEx09jVC6Ob3U+hYnkeLrqHaYYzTzytCn+rFu
ZL1GjTEE//xcNY0uJh0pCsTTldJUPOSGblsG7NWuals2dKXFLd14aDlZ9DS5VvTP6zYOuLQBdIz5
LGXvvwG8K7JrzboMFDUCXKMNqBKI7LyVtZcHAGW/Ot6Zbw7Ho4Yy+LBRLJ68gXnYgLApubTjEucs
TFx4al2SDYAi9otTO3soT/UMQqxV+vwn1U3lmASQFmzRNK8sbixBDmLjdPYx6TXti+Xr3DNq8EIt
PoSl03/yJR2QxBUznYGgzfuHPi5/4R5/EC33L4nqW5fk9H+8OWIBw3ShQ1JgfHL6AmrEEpQE/BTB
rC9hjI68a/pmXdEH+OJAZxZm3FAq4FM6z9g4lov8V4lYzSAn1ZAtoIis54joP3euHz5/6C3jY33w
7hgnz4SnpITimhwDQb+2MoGxHVqrte70ngztUOBnTiJVrizZVOuWsNrHUjZk2ljManu3yWj+9agh
C7JFoR2igCOWCFLOJMA0wFyfTTO+1cmS8otpCL9jKi12eYs4i90tWaNDFO5jy2VIoY7QpDQcpGT4
IZKevRyxVaG1WOnzttmpQx2SKIV09DoVKtVhmZCLmiXNdTw68U5r2mkvLCSagxHnl4PSDARReA8J
PnyfK5xtc3pFi4vZqQLEiXil5Vxtwj62EAtn8qI0DWIPE8z5n1/ec88mX3FH4zn544d7fwftGiDh
ZPNsIhN+rcfu1Y2ra9NQtkZebkJFlv+H146am2KP9j0DoZN3gSi8ojaALAZdDRyfdUzq2R44/BfF
68exmkmvVDdo/NEjAIf5/rTMMYuNZvSKABH5LVFWDZpB90edPTKEvkSQ4veW/hI1xRdbJuP8cenS
ckXZXJ8WZF6V13klLXoi5TQTn6XiEmpM5Raji0oAnvDY4yx4sU23pCwLYDEMt0HJ27U+7C1U/lYq
lb2h9spW60zicBGG8sBVO+adTLC99M3ShiWyFClghjF37XWaTe/Fmddk/d5jNAfjNls4BLuUWNtu
Jtgl5fesO1H9wvOh3aSugHI1Svh9lsbfz2fLj9su3TiKoz/VhvXVrTi30NrQccDW0mYwtOWS/bVG
JGpr5UU2FIHavU6Me1eTVHeZRi7i50/yubXor+OcFkZDNeSi9GQRuJZQ/YJ+A8jDePP5Qc6VNjbs
UuYKzNts9+SrodYA12uzKQKGTi6gTeLwVP25JDlxFZNS+H84GP1K9iwe7rbTTYTdsBgVkNLQ39nE
ipcQKc1qiwIULTVe5c8Pdm4hsGn787XAsveh+MXQb9gpKqoA6Put3jo22TzTcymaX9CPb0GAfXEl
T2G1SyHL7oEt/9ImZcJ/cinnFqaKa1KnpaOIcXnp2sGdG7nX6cWvS0OJA7OqO3+sPOMuUcM4mCJM
DVGZFJdu5GZbMLrTo4MlCHtGCEj+i+tx7rHlPhu0kejffmDeyDFslSymzJF19cvwoqdYH+7hJH51
3c8eB7QORhdEGx+Kg5bUSXirdh6wE63o5nSvxaTIddk3X3xIz5Wtf7zFLvsHj/+9fw8N6eHgQHsZ
dHhGwGpuXFncEqV3SF3tWpT1Qy68LxoV596Wvw55WrCmsynQ6KkE58lxF/XlL88UiNvtQ1MOX+w5
/kCoT/p+GjtShmSUj+yFT/ZFnXTBv4yE9KmdPr10cfVbJt5i9Ndcn/Zt5CvQyf2cFZlMlsVroGiL
MrNB9OcN7bNJU+U5rN026HUcC7ja8BmR3XgfzV65dgsYKHnYutvRke6Ta7FqruyiRTCltON6zpbW
Zqn/VqWOnaV04fuoLwR+XSHFqTYdJV8C82OVT0ay6fNJv68QXfOx160vntpzb7G3OHVpcfDcng5g
hajatsCfEMzVvJ+7WVt1qvlsVdaRnulzl0zyiwOeu8WLMwuhjEOz9fSyV6kWTTXFUJDUnoIurm+q
7czud21EIbTMdtGkf75Q/dFOnNxpFDMkZvxhXH/o3UUKMQ42qT0BCGLPj2Vv35uxNviFMVnHuBTi
6Q8LJDVRTv6xC7hxJ55IDO82HZK+nSIlyvXPf9SZ606xsVigPYyBH7a8nj25eacbIiDQ2dzEoKEu
i5iycSL69DkFsRagi3z7/JinGQHLCooqga7PsmpDstLfv9HRaM1VOPBGt8QZ0wGITHK8QmMLY7Ld
eVARVjwpKCctsfGiJvYnZjI4L0xt/fkPMc6sYYsvfOH8sc0xT1uFKtIIIu2THN9yajAaWXwNiSHm
W7TVhXXkyjj7LkWNjMWqXUWCJrKm5MxRF0j+DbFP6nYCZ/yN4DTiC7tZ/UZZTCyd5JHCMUVc6ehZ
OyT5vybE2CzZw8a003iDVthcN0rRBbFdOxuyOJy1Gx3J5zbuM6MYr3ltMaFNvAjPsQuuX6jOd7Wf
si825ufOnwkYHnRnmdCfNo5ot6UCpDPnL7LxPkaWFpD2lJC1p8Tbz6/1uUMhvEZrgBudz8bJV5Oh
U13ny2fJK414XZEuT+UxVtnBi0X0/Pmx/ty30zdt6f4CSaPL+IFFQdak6GWesDkY4CKtOgbGmL1m
8EIhlJx14QjtqMEhuulGXV7puhLd6p3i+aYhql1VqM3+zw/6//iGr/ANJg2/v+7d+rV7/a9/BZtc
vebwPfc/X+N3yBPtX//Gf5gnGpAGUJxU4eRHUGYwDvkP80Rz/nvZJlGC0UFehEf/oTfAQlEZedJd
BtxD8Uk98R96gwbxhIazCqHE8lj3jX9CPPmX1OOvx4zli1kWPwu3HMPID32tTAvr3nJC+wpVLGKK
sBjrY+FMk74hI2RaUnqANvM+H0bVs8X9nFSW94Zo9FdcztY9aXOG5Wul8cB0YXzOHCU5wmkhERvu
LZ+gqrBBjyEt4DuuGEvekCKW7KE4Qmz1qBY4DVcwwYWRH/EStrsBNlB65eixV69QY7nbhOTsfR5O
hu+kfe3nk0Y8IMvomk6WtQXwreub1Otv0Raxg09ViRvQqKqLtgepPtlDfdC9Rv4ENfhi5p370/Ra
9buQpQOgLalemjxTfZPQ+L1ttK8Y/4EujW6MM83Rm/g4T/EYqFVpbrlRylWRKuG4dpxhG6su/jO/
8fRoIFaz6lEZLnYQ1Np6ItNrJY71Z2JOLswesbqWjERD0tO+A9pW3iEfLwifVp+FlXiPo0VC21iM
CyXaex5H194MeGxDY8hvzVSpA7Nv9Ksmz/FuusYi2YYakw8ABcmwTi49Rbx6XW31XOtqY1V2dqzz
zNuJUhne2swJ91NoGVtmFeJXDs5+M1Ny/jI0nRQCt21QSejJL3K7m40nk/EbrQNZrKIEjFsNB9+v
c+G+6HqfbSyH3EmCNZ/zJH+uFQ5d1BVpDLEcvoedAqHKKEpilBNSNionBxwviwHjHNwIbWUkXn7v
zKNpr0LCYPfLE/lYD629dTX46auwF1ng6D0Vfuw4Hb9+ANKmDINBc8ewp3UlRtkTIatFd2amZTfg
7+brUMaqH9Pdu4gNHaZ9oo4WRzHKDVBac2emAv1DrhjJvbRbcWHl1XQRT7ZxiSyY8PQ4lDfEMzTb
om3HH92yH1phB+r8PlOq3x6zKiLlJAtu7qTyopnDJBitor3oSIJHuWLL6GesC8UHXmEFsdYV2B37
ysEO4JF9mXSOCt8cepjdeOBIm0JXC7+2cahEbts/EczXL7SsSd9mRlZj5FKdZK1HMb6OWLdIMM+V
dFXmunccyIBPV11FI84HtIWXTYJ2rvlRTm3TkZun9jFqSD1ZDQTS/C77ucQjAzLUQbpw0VjKT3u2
1JURxynwVeqFldEoZKjAHsh9ozKqrZOq3nMy0GDDQ3LEw5ncgKOLt7QW1bfB1sRWTzT7R1aHM27F
fIh9e4jxETaKtWq0Tn5jQ2jcKFnorBmch9ueYKKI0Fw5HUskqJ3vumF5ICtVVmtQ5/Fm6vX5hnCy
cgOOsfBte6QdMhr6vtWz5k6oFiWHkP2TFeM/S5IingAnZArsvyg5KpUxYYP33Nx3ATWsiFIhrFIn
DMbPHQlnrxmmDbw8Mtu7cNok0p0fhxHzBVQlbRuTV7cmr55b0pnhZewWzY1tw9AL3eYhgVl/ByUv
aApjvpa9igt3dA5Wz2sN40If90mYy8CVdnmT5mw4NKnBmCAzYrrP2ERe5u2gP+g6tHRSwes1idGk
NUm21u4EnGFfUMbcj2mtE4nW+gZblcsc06halPIWSl1zMaVEkLN4qldtz+0urYLheJ4YLAq1t8as
p+7nWvtJqIl9VdHX3uvaoO/ztrdXCWRaH+cL9idu8q7RCfkIkwr1QDURl6Eb3f3sxdMv3HqVPxNG
R4Wcm7fOVC/Mb0w5xETosa8lVrZjjAQOMGQhV/W5OyZxPz7iWzK39ZK5bLuDfamO2HKYF8i9F8Vy
HcLF+m6UKr2CSgoyqlGWNSZooHXaWvZ3PoJzgM1Age8HyHGUsUFNbPa/01Ahs95KyjvQDZpf0X7t
ylp9jeY82hAejyQXePzOHVqlAXFXx9/pq3cXTS7uFs3OISax2DeapjrqIupuZuwlW4kD80bVEu+6
jRctSNeH88bEOLnLTdSbujG6a7guw7p3YvMXHdFhI53xRy/iwc9YMwWgOxmDU7WUi1jBYYFnRz5X
I3Z3U6vmO9uV3rozSvt778a8G4aNI8lyxV5LspHNR6+wYEVyJa3EfMnEQCPSqZMrDWXfblZL7VXm
kbkeu/kx7FnSdTnpgTUgy1ypSmjdJ4lGPLE6u3uIMHezqu2pHlQ8NIZmbzJ14gYX+IrWcDRuZZVF
z8qIVzbt83Y12UV8Q0EMIQlLsHxSIxuio0G0dURz2WUFDb2AdVPx2069aMlUuZvn/qaPEoCu9M6P
PRcM5kzfP6STnh8QeK14JZJd4WnFhT1H8R6U6V02eTxqsindlWEs2uwicoNktPtt5JIl0ho9FnE3
vEgzZsal3fb7UE1BaM4qIaMVM1BeqHjb58jHoq7HUzyKJSA+zC8iPPB8ikL5StxptVOg7R/noXV+
aI4Qb01bKVdW25Brmlv3swsqbTLbK5SN9YUEw7hvOmVms+IgLbWc4bHFkHmw7Pw1nfHOx6kTbess
KXfDsg/pZ/ayADOj9gBFoN+YSWTeEbVV3sw1LEfM39awStNbLar074osQB/xVcZRp4XDs4bVPxDz
YEF5TVL8uuA4jJTcZJ2oNdt8GgnDhfCQi01S4C1xQH08eG5UYUt26+vK7TDw40DcqnX4y80ilkDc
aDu3RetC7ooI2lLMF7GJD7Ai9OzbgDZ45bRDua5mUa/B6M2/rVo8ABcofD1Lnfss5Cd0Wtb5/L5p
ZafG5cCquqli7SVsISDnpRlfp1UJLkGZLtkjXUyhZj4K/O6HGqzRxmQwAmAh9rbJmIUvTT+NOzKq
mpdRKQiN9Ai6JJd22DuSSQigyBepsa7AuNS2kVziDYAMQT1+VXprWjeTQWoEcbkHzwMrl0XiOHZH
OBcmhtEyH66AkkZ+7KqlH2M4fUwVu7inqMqORe3yqbe00FklMoMmBglaY0sdVVeAPMnoNKqdO6rN
pTTwdhejpUAlMfOtGusRouyCZUdP+yAK04SoOZnaN7VFJmxsCm07usziwIpaPoial1ZjrcW1ZRFM
LLX5upIOnX2oRIeSXNmt5crxtXdDV6yI4aFIwYSO5ZWAiYLxfW0CQJ/HH0UWVy82YHR8we1rHnnh
mh/yG6ZNvU1BUiAPKBS4Jq3q+nmaKUGEmNz2STnLU+wMWUFMpU7EdWbaGznkmOjJQ/9JzLOOWnqW
fNLsBrCgp453WZZeU/eCXF+GXLo9b1X2gptZhgRysA4wZKPajOkYBaGhqL/Zw1qrDpHaqu9Id4Yx
Em20BIQBpQfZUSK7tZw5M2ijT+MxRNzg1wUgJpVb/UI6UoQqKAw3TtFXNA6mNjs0LfiqiAj2dS1F
b65qJ3S+QfJqQCX2Dp63Wb11Kj5IDOPIsdZkp/0YK0dcz+PIgjDoMO7DTN+GxQyi4R5Kf5+G63Ag
K/xH0ucDbvu8EHgfnTHOMvMQWm6SHbvR9coHOQ1cNcIBRwVIg1dQKQNnteEERSuhObSgkASsLZgp
ZGwAvV4rXYiTGoPa+Kuyq/inRJAGgaa1vvHvlC/E+YXbBbKwhy6FWVYb3HGttm5y6Ae3vqwr/nTZ
2uV3gzcPHEiz5YjKZeZ5NbjgSd8ljlWVBKqOxc8mVLVLrM/u3ta1mTeYzdyV09sPc0w+YN1Y9k+T
7mC4mp25OoaWJzfW7DV3TQ4/IrXz5qDkVX6rShCscMHxDZe01gJTQGBmNZjWVH2QpE1KGF22OeHL
yWLFE+bGEZZ+VIvWPDRqQwmApnADPpuYc3vKjZWjcDyC1svHMRnMZ9hf1rhqkyp36A4qpOipglwa
rtydxJbgJ6KbvksrvI5Sl8sKFGi8H6UXrYeUGHW/I4P1cqrwsqYdsBjU+CORlziV+lUYVe61y1cY
fddIrFraohtatRWQyjFP04fIFQRlUnqyZ2qHK3IAovvcmtutu1zskCzZncI4LVpZeh5fKeHAgL4s
YCnYfUUASdrW92GYqx1YEf5oD7Jin7VNcQddp8GKq9VPTdxo37TKrb8VZQQqy1EvTB04F8pTFSO8
XlWkoXmACvoBnoqXV/fQ0dtiHYZV4VyC2TRvi7h+deYGmT7d7AjARqwS4yVVPvsJmC65AMTs60xM
4jlVq/TRTWW4WzyUGJV7zNpshbpHHN/y56Bohl9hXjy2eVSt+UXFFr07L+HYFIgd7M6aVmw9qHXA
i+nrMLbk20zVR8Wv0KbDUT3d1M6SwFJ4IrlrIrDQaj03WFnTXt+AxNI2ROZ6MIPNZB/ji76w4iHZ
Y2J2roTFzsEZbR4mVXkTbjlDgYevAU8B7jlQERYN1cqm54ylAuj4IFV/Tp0ZvnQ5r6EEhLtOH8Qd
aXz0kmeeq2Y2gRJg4D6EOjHo/8PemS3HbWTr+lV27OsNB5CYI/Y5FzWSrGKRLFKU2DcISrQwT5kY
Enj686Ekd0u0jxV9390Rsi2bqgKQyFzrX//QUPmuMYCqrypMrFEWYOlO/7kUspYrj+5iDpJWprvs
YPE2nNoRYbpKs7L9VDMsKO/QKyt7W0CKsG9bi1NgNdQEzqwh7aqFT+B48xsuj+Z4j1lFRrh7DV6J
nnf62FW60U/zaGScr0ZHw9vd96ayCT7uUf77kKoYPo8HbokMgh2+GYm3tpVV9/nqf0hWVonTGfpE
YOA+IkH9qShK/SuQ/N20B5klDGHCIXyqMtCd96z1ptVjhm52PMWGcjdowImMxxHB1yW5hAQkxv8Q
pb0fMnFj5+7OcOTOTaxt4OMx0s9bVXdbLnWPh8cmx6jlB2zq/huy81/Ipe+ZxXXq//z3Owzz23eD
uWY5KPiQTb3DMEtrIEw9AjFsGnnyG2rF6Cr91UDorz7EgpTiI0yAhfn+BrhZp2l6h/GUCpMMJVpg
o9hVfv0Nj/0PJPlLSJJR/Q+P/c+QZPWWvlaw+f4VwMxwYPmZ76Bk4PyGnCKAXw6O6FwSgL5jkkGA
pSx6Og8lSwA7ezFb/gOVtH7zIaIhuPNh13qoXf+JSpLO7vMvlh8LF3wc9+b/+78/qTzUu3/+cY2y
UJie/IBKLjJaSGjhEmkEssYU/ufpCj4cSTonqLswF9Mbuy2KVxfjRFIAUlM0q2SmDsVbaprXqjeG
cZ3Hwjp6iSwRV0Ykc1k4H20jMx3efKC5uznS1T9CzA44r8m2wjOjN8qNrqNuV1ZzhX9mZF9Dkxd3
Mh29bpUN0r4FM4T/nmclZa0KC5geXvDoIwQ8S90Pd+bwWtYS1pBK8uduMOVLnaeDgdyyqOZ9bjb6
FTyQoFQSiaG5G3Ysog2sGDSXdufH+bbx2vxzgilYDBxTxhkduoy2tSC9NAesUPCrwh5BLxKpXW9G
M/WmFAEGRTXzqLW0w8xaZUFm71vSdoDmiNg82pk/BFtEg+litFB4NjASOZuNapqXuiNboleTue7t
gkS7UI1f6HGqF6dL3WI9BPF0oOBuHyb8Y19FIsQqzUS9KltCSfrFVbQX5lqnwXiaXV3fs8vXsK4C
3crVhKZvT+Z9fgrsUj84hX1x6ttMqr72/REjsDbv10PVw7Zxpv0oUv9+GQ8SdGiXXzTK5ZWty+Ae
Wjf1GLq9R3saFQmjShGhOtlX0dxY5IQY9CqoyP1NNs39IdBjGl3PympvhrlIcpIn3DCmCGr9Y2CW
olpL5pXPdtn0jz0RZqust8YZ07HB+kTAZPSpM2gMoAy126oKjeM4C2C2KvUwzZqcNTSEmWRZq/9Y
INZrMa0t5XGMZHugxB6+hsB6GXVxZ+QbVdBbDU5VYM0G83VTjSFNAhPL4bYwtMRg0+vz13bKim1M
Tri7j9OSI00QL/EPXIIYcI9R2yIIhJ91XzG4s654XdJz0uT2RxGX6UM4u3wavGT5aJGysevbxDlY
OC+aiFzqBLVSF9P+181GdENLqIc1nOOkLNZemekXo4rlDa6/4e9AUb7ceSYAxMqy8Y/Zjm0bnsPM
w3BOdXFtfMpi27tP8GMCDQwio1qFas6/oBWEjt2Tp7GNzbnc4CFrAQ9b1RPPMf8ADJbc+zpTt4rw
zRtfiiHcWvUINhtVDjjYhB8my7V+Cux2USF3NWK1ln9v1bFz2w5OT95fXTanjIMiVUT08pZjiYRz
WbYqYrxaF70kJVJzEw6pyV/qyoq/CUmnzAMMCgm4O1YmuFS3Esro5qtyBGJlSmtG52nEsuwmcZMM
70/v3goyYiscH4GLTW7f5JDerQvenq3CPvUlimharSIaio3fMzNY543AlK9U7mPfu9goTanVrTtn
atdJlZonpyn1sQOQ3ztt5pL0ogqApInaJxpyGEMgeZL35RwpUN7FVKr4oKPRLo9e35nZPUmGcxEi
x5x789GZ1Viinva9yj0JqzWuxl4+4wU2PhgkjeWUkPZ4bcvhBi8y77bmIN+XXS42hV7YZVAcHto6
ENd9hscC6Wsx0KMqHkZpA6yOmcYbKkt35EEWW7/hQRJovYJekVLfJaeSsMi+7Iji6NLjkEFYT/mT
bAM7NT9qt2EqXjyKVahyxg2ORkTN1OYKbojij8GXXrfKeU6YhV1HzBbWFrcF79FA3aWm8xL2TYyx
sQ2MMA7GbTZbEV36kqPYmx8rq2voIiIe8vQmFa7OM/cw6sxDlopuWlvh4pSokg/aTnCrz+rnwJ/8
a6ylv7g8sa1OxdmcZLiJ4BvEtrzzxiy779rqE4UvbdN08NPJ3JVm/TikNipi7Xfr0ZyA3MZ82Iiq
wD4F0DO4QkGeA00SS9QPqvVJGPZusf9VN9JWh45x+w4nv2GPhSdTKDUBL8KwMjd+mCc3MobazOU1
8wvNhboN9ejsvNFaCZbRweNpH81YkiID8fBsakIzDLcy9iSvs5oovk+TjDKYG/hk48DoNg/tNIVn
SnAaASC64iHHXOzOC+WbXyfmTZ7G1mEuwxbvXsrqdeNqa9lmW6NcBSy/J9+U8QZCaL1ptUsoSarK
TezF06nQeCJNgyU/zKg514YLiibC9MGVRssrgexKDoM6lTIv10Ct5eNQRNGDKyK8k7GqJujAnDY2
jymMzHGTCzt5LXT0irC2fRCNP94LHepDiuPW2SNz97Efa9z8bO9GMRpChczSwWH1o6sSaJcGvySZ
jtYoleqNyP0vox7UOTBCfz33etrZJKPu+tEvvnoqqk7zuFX93B/HjmE3jAflnNhjjGPWpTgBtknZ
nt0iKTatX+UH269tInREsw+1Sr442Lpgj1wrtfbz/swiLE5hbRb32eJn5lWev029WTFfNO99Rzkb
3G3ldTnb9n2BHmVj9FNz56LsdQfpgU8b+SPuXmKFozYcH1r0nYJVa7EykhwHBOBLrDb9ajelAg89
YjH2ViMZYQxeeOOqcbqq8OW8xv2VwWM+e9dGYXnfOSL/qZN/UScLByXq39XJd/L3uK5+LJO//8g/
Z/febw5dkgUJES4zIqh/ze6F85vrXfTXzmK44UHp+6NO9n67UKSWuIKlAVxK6B+n9yFMw0X5gAzx
38sroRb+uU5GRokMyXeFu9AB6NXfEe9yXoN87MP0HnG/nYVAv2wqKxnn3l0YNY7z4HgtfKS6MCu5
41BbssvHJcc8j5gg61MLLb0BnV14nF2ad/Y5CQqj0B/dYDAYjXs5EAX+pmjNgFHG+w5/zjfmRyNN
Ol6yiMyZGy2zt55TPAG1EkxVcCZ04i1Z3tlNmVXWVzuumIeGqg0+Gwt6oD083P18GavU8bzWSBzP
YK3RPp6BHziXQNAB6RdSmdf3q1YwpV/NRSPd1Ww7xgcfUCNY0I1ywTmqBfHAsi+9ThcURC94iD+4
/T9AqYlcMpsQ+KLykrO8wClqQVbIJY1CUqs4Z7d2wxWvAhhqwVa1RbPBNC85tFG+i4eU8CVU0p/T
BdhRg5dkJ1doA8PGxr9L8d8dKQR0kpIHtyRh+kkCShzibAGkCt/v0XexSd7wJKZP0VQzkjExvVhR
0cePKH/RLKh6Im5l4utfp5yrBzQd+hMyC8vde44mHw5P/G3oQcham2SFWzsfY4h4hbtR83GSGmZ9
3Gawzn084QxV4StouAF+eGU0A8flo9/jh+2wJDLsXRdMKFHzJnOVkhuv8KeXrp9a754robIX+VBq
grcAD1OzJ6N8ARSZQSdf/QVpTBbMUaVOvxupDzdui4cchaf/0M6OJm4JFdRGTF39kC945lQ70cos
W+vBWNDOaii9m8ghXWZxCPXexia0NvqCkl4A02SqS+r3mJPVwhzPaI4OiTnTrVn1pt/cQK0fg4bY
gkoFwZYb4TRrhtBVc+/kbVJfE9luMW2x0ynG0zJIPQIVS+VQrMN7gFJQWQHWsw0EHWdTzty9h14x
bsE3b/Afy6bCtM8n8695LuTgcyDVygRDDtG4SJOalDmtXqwqRazqm4zoi/DoNXHyVrb+RAZB4eMW
X+BzaBwHN40Jdw50fVJGQAVVdcnBi6rxFVjTo7ZRIx6joKLTtY6xrscwk8CeFbFby9yU+TJ8DJNB
xaqzJsrrEQfp7sqUpb8jwTG9R9hnzeukHaC81zLCdr6OgI1WdjOl3QY/DTLxmqgZhuM8p327EYZj
rykUensDQ3+wgHoNhHIZ8Y4xma1mqjjc+9K/xVN5PBXKxTAx9/tNEiMTYcU5OOhmfhNsCsNPT0Zd
F5AToqhIGM+YntxADhk/iVTV+y5Em33jmOo86y6bH8Le+GLMYcU7ZXg1VocuiV2nrrbVvEN9Una7
uJ/qT8T0mjjsTj2O+ORn1HuyEGW15zchoISQC7srdqLp0WmXzHl4kMS2p0UhvH3BuIdMzYzG3a4b
+RWWwQe394KjnbpqfoQIMTRXY44d7LWMJr0JGsM62EqZ2Klk4sGpRt7HyAkzIj0uEqYeuQh++9l+
1nZwk+HoxQhwNLQ+amusD76NjmzDJ+V7uAxEmVhxBAbKs6pJIwCqE7NjP2DlYA47u6f48MJMHGqP
cZQdZMSPG6DuycZJtPXUzE66Me1C8JyZmmWfZetnr5nZGR+IPx1elEl27VbWjsO75mjcSLPZ3paW
Z3TXktSFdWH32KB6iYrlgf/AQXkMw7oAPPcahgf4f5XJjaMMwPT15DCnwM9+Kpxho3t8ZYTyTIB2
T8Y25KtmwPNOwpmJunLERLp2y965Jceux7+/Ik/UIm3weRjnjw5LGB9tpXOeTWWKK8bg/oPnptYm
hmdBpZS01wg/fXNLvqLYFobLaLjWoz5XTCBPRSn6YVVKv7RuGR3jj97NXrYP2tr+1Hb6Exo2yDGk
as2UTym55uthMDtFGZ7p/pYBiXWaJ0udy6wmQgbigY4fLD1E1NP4wk4zuRRksvgukZDwH6IbepEx
ODlBbv0Hd/wGFP6qnsKV8W9xx9Pv43/d/q7TLz/xIcW3H/ujpjLJn6JewmvtQoc0qWn+4ENeMuBs
z4TFDNCIPPifNRUAI6Ybi+slinfKp4V7+72msq3fcP9AD2RbFFxYqvxb2KO7AOA/QI9gmHw84L2D
UA788b2PU8tSwt+uyo5SYOPz6tQO85jK8TtnayZsSQTGgqFkExLGWpXGdS2SxpWcTX51VY8p7nuG
ooO1YygQhtm4a51Nw3zQdBa/t7LwCdn0PTm3WDvEHOweA+Vxch4NlcwBTcDQC9Got4IclWJF1ia0
0W1OYUNym5kanf8w1P1AphtzD0nCm32Je/OoT6A1fsuBmx1DkMaa1CbDtzRYuvKA3DgxfAuRi2c3
x2XXo0tsgseEIVI9Ym0PwZpQ5NLpSEnOiKAgiAGdElOJjB7L/Ji2fjf3+6oZAvYUZWJvdUhhu/Tb
2Wy/MBGWO79tpntXFBVN2zRm/Cga9/kfUJH99PZSpf+nofnFC0iNv9CH/xlr9ifg/+MrwHgVdz83
Nd9/7I8X0CJQDocyz8P8DRLxAr7/8QLS1Hzrcy5Nyx/9zMJGxoImxNsHa1vX5iv80c+4v/GiLIYI
UH4dGM7Wv4P7/zw2IqMUFvTFJxT/IAbl7xXvVP9tb8BkeyiHopzXVar7Bwm5H5LO2KpfWDL+PKS7
fBiN3TLOCHHbwz7w5xFD7Gqn8JPOeUiMqXmpnFo8Td0QPudpR93LBK15iU3feQ2HTF798Ez+Ygb3
lx+9GMUFi40mN/Xnj06N3NJdbTkPc6j56FBSHgwTDLQtnAHsiwJtCToIUmLWKprJePn7j1/++H/t
cMuVI/gjgh2VP7J46/3HCwBPokQK+6EoDdqxwBioqkyG+81NWi8fBxIf/EKc+8705/uHslTQHQJg
/MmpkeCXqI+bUIAhVeKpwkHyWpTe3O5ovcPnpiPn3UltPry3ejrWpOu7N68h6bYwPO5DSwLwvvHj
TF/BA4yj7YwU4pXRkWrXkTuY1mFoosnapHNNHaQai1pLY8Jh/0J0//Ng6ttloEFlpisocXG5/PnR
BSNYLppy8YCwnbXSFzjMFRjo7wJFYUcMZ33QOQHCf//EFnng+yfGWRR6DFT54PeeyJ5h+pmGl/SQ
WYP1VBkzrmt+lXw1M824xpr12b3k1/hMgnDUJeP57z//zy+mzzwOKyoAC9bN+3eFoLQKiEBbD57h
6TNZbs3LFPb6Ph5a6xdawnfCqssd5iDnzVqkXL773j+BCAi8/M3eesCgT5+NBouU3UD6GpxM21Zv
9PfOK6ja8naaJZCnP/KyXKKHMnJkfvG4/+rCsVdgt7SwdvzTqhXkxIWtGREB3rW8JA7U0PooutIc
oCMQYvP3t/mvXhKfbY/3kv8D6yy1yQ9ybehonPH2IB6kwgezmoinWTuxrg+9b9aHUmbOtT2o+tC2
KauctEDrVA6hhn6SWca4srK5PhhkxZzj1tUxVFERHBG7M4jpiGFKkoFc52rKeMvcAMNUdEtmX+z+
/iLeOflcHqC/RE/SHlLjsWJ/voisiKM+mEILe/7MbHezL+XVZd1ooglfpCxhzAcj+97EDSxh0m7j
dC7SNZ5f7VUzlXQXKeBQsZ/HuZDQsk31Fkjob3//Pf9iF1zKSBx9HL7sn7yUDU0zwqzYenBnVCur
y20Gmm1eLDOyntpC/mplL7DfT2/xohVkCk/Za0Ext97rQ8suFpmZTwrOrl0f3K50XwGLll9sut3e
tPW9tD0qwiiNsHM0h4xJxzhO4WPa5ynau2rq3mxSqO4zkx3ANHgJUtRjR1gt9eFyi+hvObysNAmP
avDrw4Ti52gYqXMtfC5onvpfublxBe8viyvhOZO+7CAK/ZMsf8ZKA3LzFD8AD0zrsJlmucl8I7tr
7WLqrqohYUDPZC3rNsIF6VinQxkluxBAicHeYrW3nhCar0Umhi2B9P5uuMAeUIF6YpzQuBKYFJEs
Scs8M95FcWJ8aIwyJrXHr2u5Gi9ICn5zidoAZPFmZAvMwhGwIC4Z0SIOGT4P/YLFBKrMjqTV1yc8
pf12E9TSRDqDjOOTNfn5nVVPxRczV9amoA5ImBvNM6GZekjeJsKdvRuyb6pN2nF+35gh7o0oOLLm
vr3ARPoCGTkLeuT6SQBXy/eN5rmvimzckMPhP0IeTIiTzwBoV0xIW9phNwaRgQkxybXXieBzaxQy
WEaNGOTNmj561fa9I69FO6XwIQLLOYq4h1bYDGS4Al4/Mtpk6uM7QywfjBGZ1ypzu8pdt2gpknVJ
bGNz78dlIdc6dBJSj7IxfI6TnmM3Z434U88r59Wk96JuHPGsKBjR+Zge8+3ImHhVIaqedRWw21AC
shEPDaeASrHmXk2+KlAZ2JWBmigqnJXGrZPpe85whZPZSixwu/kbiofnNJAe/Mb2CNgG0Ecm54L6
NQtx0onT5DTkYfclqHIPnoZIzL2ZZnJD3Fh8kgKWlAxJXWrr5mU0zfmTtXA1xcLaXCTpn4Ee6zUu
HmqPTDjaiYXjWS5sT+wM3BU6GRigCxc07hda6LwwRJe8rmadRETZybhxN+VCI2VhlSacDJRwMEyn
hWwawDp1WiY5GniveQJihZU64FMIRRWTiBC+6gCQFa7xBpxqf1P6ZWBgAAL0guRl5bhhJPirJUbh
NmsAasMisW8yJpKAQCdCIqGSwbP5ujnurZupncpgZ5hL8QPT4lznOXcaNVR9MGOs2tjtDecVlrQP
SEv8CRon9N4ftIF1zmqKOg4FDCWYA/rhgqLV7BXpxKoEGYUWs3Oqlj+DmUfzEkqMYtdwaHmoaVYb
a9OUwWYMR5ZXFSsePQ6sLzJ14ofeD5hRzkg2XiMXkT4BqNSrXRGwG5Wj+wpXInwehVBvak6ca2+B
4gyHfch3ynBbEg6noAsnChI0NqEM0FuXL0fHUR8o66Ln3huCTT6V9SGvcvHUmu7yH2FPfOy6gf2Z
7SwiosEJy5jZXMfvxLPmmoa0sU7CNPmN2c/rfBe43BwpFhFHV9CiE1lrZaeebjekSedbxW0ZHkO/
1ufveKLBjnrZI6nhgmPkcoj6WSuvojpQb2243MpQOtaTUj1/e/m2Zd9D2LFbR9/XlJ3Mwd10grC5
1CJ54TnyripziUHfYJ2YLFinwaEynMRoPQ3WHG5JaJnOfUq7YeNc/ZRFguO50824mZbqcRLce6uc
uCheST4pTwb1RqKePmfL3w2SjFFiP6g+zXxwX5FKhVsM2tRbU3DatmHcvmR5SfWrUzWdL4XCnLfV
dEOEsPcqNPV9hlrpRWIfsIVUkb3R5ZO8lPq2fV23hnkyE15pr47QIUGIrY8sI56dWL5tVbccPKqW
+P/yjczMpAiv65b0bytvXtDycZpPuTDkNkLY/OqpuYwgeHpEh7VK8s0HfmZg+oNlE7G3ZCOuLwUO
xJwQsCPr3r41P/ZS+kwZGO2mIPO3ANfLW6YYjQdCObpTcExIPn5NfFDTPccOX7ARJNisAuKbsi2A
YfS5MBI+vLq8QtgzZno3aLmUQZw8QObjQ+CMwC2h4hk1UUBxxz9i+c4BXDlMkXFDoVXJkzLdW5NF
YUBcwTWC9/FEEp9/zeXUB3tANJZOPXFdRlLwbYc+lcQJcOJ2y/J0q8I6mXHGyZQTHyy32UBSpoNf
cn/bjDFuKyVRrFRpHngrFJs5gMTN/44iYhSx6gjz4lcIc896SP0nonyJ0uxaM90DjLFGmHW7r0k5
ck91szA4LptAXtj6PKWMTNZFnjKymFyst0PesMZbPr4cu2CdLW990VnNS0Zw2iGMeaqU++1VG9k8
VTIBAf85yLkPIyVoWKXRs5EsabtT7L1KzP8OOYGyJWE+s+FtYhLUj1IqvsllJTo6s9RhTNkCXCtj
wyAWgM3HidtY3YcaHup1QEBmtMpah61J1BFW/tIKn9Nu1mDBtKNqO3sdRZEIemogQazuI0HQ7quN
ce2TMAJ6gDCjDXF0YD2NCBuLxQjQQvMQZWHBfC5sXry4oXpvrVHfX66Qk4gaeTEsg2kt0/2l4YVT
3LzMEBOf4NWIp5St21wRu2w99S2/WYNN2ttuqdJmhpXFt4rxcmxOYGAjii+DWUSQcO2z24THSgQG
jDNRbiTpzOfLXZPNoMNNNlrFvJHL10k8riJPI+e16TveVzIGicbMK16rebKjjW/PsP/gxwUrV8Vs
R2nOy0UuB7tjoqRLwipLHmZ7HulzkkaejYjEb68mKH3l1iXxyT1rOVYSeYRDgBfxv+6ro5edhf86
fK60SduKluM6b2sD5VUYjMUNSgx+Gi2PaB8tU2DZRXI2N3peDhd80Ja9T4uMbOnYYpOnFImXltzp
6FeY7dSHyw34thctjTtUZ/aFZWOFIMOJc1m7UbwMEnTXyCsNN+czRh3Rw2V9OqKP9nD1+j0gpZPf
+n3AEgnMXl45bj7cJPEkg+8LoiT4+2vjD/mwLuUgr/A/DyGWN+5rjCT96bIqPIzw51UuIuvkORUv
cltZp8xd0IZcGaRLeniBVavOrdiJpjk3UOcIQAjpZulMkBMXZGDF0GCZAVFSOiP/bqIQIj7REtbJ
crgElpz15CZePW4sdIjBGroUJ8xik7arGxZNn9Xs9nZq3eGdxoAsmVnUpmGB1XYjm/ZlB3TyLicd
MPK52R1xRBzfXcZdsv2R12Y5gKoV45iJMd/QsSnUsRyiXWsEIdtVv3zbrO94zex24nPjZtLnEm6b
t2po1Z5DPVH4uTHX3U9YTK9GARl+kzlSWxgwkob0OFjQUa66fqiSO0tlZn0NFmydpDnwLVysdWdO
/prVblrRLJ86t6cIiY08fDbHBpVgo5fr9cPx3umF/9gHuryDugBCHBnrPMzUFW6PCMMkO/uYx9nX
2Faku4qWIaZHS70eaig9Npj5OWPIju9lOs5rpNVEk6fZ5D3nGQbfborXLZOqcdZ7o89Q0VXBNKAD
IfM8GaDZp02T3dqOsoh1ZKB1TWevryqrIQ4FtXZ1G9V2/TXUBfWCJzAXdCgyGfYqAQlAa6SRN+2y
+d/A9gKIxKCamqp3ajqYoiqujVqAwoCy9eu2iEbjMc6w6meU2vBrG1rcJNslxBYEcFwFjAuucBZg
X2oHahzci/S5TQLkXHFHhadbDPFaJoyXRjknG/Aw2kvWXpi0FTN0ydeLZh+wSdTUB0408k2xoOPP
ixL27RnpbP57TY3J6RI24TZbznDLyKLnKIhYQZfGMDbjqrkpiqxhy+vY02pP+9EBPI3coqQOj6Qh
ONfLWP6EtU34TG61ehPzFKBHyp1rejCea+UJzk+JEepVX8bsVrOXiqeBT15f9s0wy9kccf20t1Nb
8U4US73ZRGFwLGWQlhtG0+zR2mnI/CRzsu7Y92TLK4RDHkVqZOQ3Ru3uvHjZmee55gSit0uuhJuk
vzuDZ6oDCTO8cZ2BbsXN2/BofKswWjASg5O5zEnRgnJMjvs1DZvuyMMg+zToe7mvO4Vu0REioFfp
3Fczn/HUDiwgOzdkVwLn4Zb4DGu5tZGgkyg9DhZvmLynBMR6M7e+fb1w7E5yjpft4FIy47H11YuJ
0QIlK81dnJd+sPWmTuz45OQpkUindeItas4p/dD0MXRh3hB2Z7qdeceB2PuQPUtTMKttjHt5GZhT
TjM8t6Wtr0TsGl/6xnbfcLqYfy+oKr/WhVaU22OBVMybBJ4DyjxayyS+WGbyDl9XbvrLqL5tq6zd
trVub1xbp6d0GejHmZd+LJsufsSXaNBr8gGmTb4QAHCynU6h3UQfSA7Jv9TtxJ/kXrgC6YU3MF84
BIUZj9ba70zIgEg9vJcLOvOfCc8vJjz4gC54/P9/wnP1Or6m6Y+Ute8/8sd0x3V+CxbaGQbVoJbg
1P+a7njmbwLdBhj8xTFsmeN8H/EIgRHNwnJzwcIcjNxAoL+PeKzgN5x6F3IZ5HJsQcJ/b8TzDi2i
RmK0Sp+FcxYWWqCFP6ODABbFnLmxeFRoEkBe5lJNq8Hie67ngsascUAxEhIzvzQ+fWCS5MZZhO20
h+AJ2aZIkSkWioTilYn/LLxyi7RzA+cTTaeqLqndnhGLeEW7DC1OYs+0Mjj9rutE57uet3/bWFl4
FIZJ9RWSKJJm+bRHdpGf54wo+zD26ZQto/+9mg2GoYkzOneGThNMWoqUSAnVja8hR+urbydTuomR
L1vrJF6aVJnLeecXJm8a9t6f0bhnrxDIJpwxmE3QZk0vk5wZFjdx7q9htXa/DzKGHdzQycWIth7i
xHtYuluAjkKJD72t53zzw3r5i+nTxZrsh2nC8gg8Dw/CxWAImCVgGfyIMpfY7mJko7zHWdrhtWv3
+JQJTZEQ1hrYwhZtB0ddlOF97TfiWOGrl64aQtEQiObmsJ+TbNqiEaqvw7kf4NMQHy44Hd+YBxsf
q9ZV52QibsxNs+y2RyaQrC4ucEURBfs4waSuV3Z9FwTyAx26e+U2GJnEI7YZidj7SfiWtV77+e8v
Onw3uMG5Hst2ngSKRnMxvVzW5Q/QegNGFEdmUz0iPo9erOXpYyOOYlTQwxvwpOHL2xB9s7HbOklV
Cqhv7M7Kzsil6LX5ucktbkPojvourpz8Zqxt9zGa+LvWFuJ3vEmtQ2yI8S5hhne041bfu0H0DD1H
7MM0LZ7zahwgVBbmVVqRspQY0tjnmNtsplp2jNFL1rTdmcPBnO23yoPeLIVFKRa5V1PAQGDlRPYG
Bli+1e4othAbk52bvhQNERSOU49f0oRo+aKzxy+NhBblT4W8kh2dUATyT8HY77oULg4vZX7yB5Cv
AvTnKrffzBKcbeVF0lMbKmX3ECDlX6fQ2PpNSlD6qvax7jNnKdYkxwYbv6I/0RVPaVHLZLdlYrfH
KSjEx6mrmt+DokVjXlEl48rv0kvq2bd2VaLUFfPO9FB0nXkbLU1kUFnDLcc4FydIiyeoKZmzq0km
UFlnJxZnA6T1TnUWN1Sk8S6dsfUb3eXdNPKZMfGoPjqJItc8zuOjg4hjbcIi+sVIyv15z2I0gIbX
Y9oHjwUvUvxIf147eDwhPRt845wgoXogRrfaG5YqnieN16L0e0zXEJ1el5Jk61EgGlOdaqY1wqXk
DcMFfWo8AR2pM9uPfus0G/p1c98GzSfw2HzT9l75AZFVSLg8/QXiM7vaFzz7Yx0RaG52MZpQN9Zb
wDFx1qbMnZWP0gHZBD4OALrpmu1q2g2OK5YNtUan7zadtXU7Q2yhcrb8mXrQJ5nX88Nl2TZZG6Lf
9aZb2brW0WrqiIoiMD8FRqk+hvTsHxkytqdUpRzvZUOu+QZ7p/RzZeZ7DIgMABsdYuRo9723qBdy
f5sHCZRTHOOn7d+/umIZGP1rv1puP+wCpLTsWjjvBe8TxMbWUgamCdFZyMYzNh0T5tUkW+Mxm0Ou
wMogr3qtMnAsSbHncBkmNLforBMs0aE4TiubdxBjroJ0uwBA8zUfPIyhwnZs4nWDj9eLdKjUcLop
rGtorcYvJmJ/dQHOcrzikMq5LC4u6z/sPdWcK2jSsX8uPHwwgUQgXjcxViQePeRKVewzUQsYAH2P
LaZKXGPrBVXzSkHqHqzRi77y7mEoKab61dY+SsdR5zeJIHZ6h0la9AR0R1OQVHER/IIrcDmP3918
iOq+hZEauDkTvZ/XPgzpFPH36J7r3sVxeVQq+spqjoIrCTD4bM3pfJtppe8KfyAsHeA7XYmq8q6D
Jh1u6jLAOT0UEv/1UV7Xfms8dV4Z7sMR1eFatn11NwcqPfqC6x+xuxGrTo3q68AxwSNKnc//j73z
6KobafP4d5m93qMcFrOYm7hkjAGHjQ5ROVapFD79/ArcM+bSg0/P+l1028A1kkoVnvAPIh6HYxN0
KNI8HUnV4I5FfRSoADWg3FuQp4MUL4ch/mZT6MWA3QhPBJz6LchYf1cKB28UMM0/eh9aZj+q+Dib
U2TQ6qBGScO2p2crEexXdqXRrqK1re3itNHOaYoHq6LGmTp1hwBE2x6DoIx/1AFLnZiApFEvvTgy
EvQfKOBv/YJvDlRiTpapt69LW8zDpsK/ZB3ZXfpktmBfczONfzDz1LNbImI/c/fH0M7ikyGrl3PX
1PAL3Mfta2TTTRihVXFjttpIwO387HtQ5Y9OU1FGTdLpuBht8Lu0kVAMKe2zdIIxiaPPdJFbC2fJ
56uQIPFwGWKhQMyArh66g4SDB2EDe3U1kCt012lp4Qs+myyw1eveXI5TdzQjzbQOqGNSWaK7siMU
a+99BEW/LEhBQBqsxHFqdMGGCml50mV4MEAbNTNSfiNHKDRBIkF2hV6uVmA+zKNZ3rL9ywd7dNXz
kAWusYEfVAUbhAKoKdWEY+fgq70tUg8z88CtqRyUThmXu9KiHbOKlmrYh4kxbealDY4nt7qdxgZh
BtoQMwpVdnYUdb7xBdWredyIwRye0P1hiyzqdNPTaNpP1iKOXFYt4qKZDjn1e4USJ78Bgt17RqHm
zUTlk9r7/M2isLBxmhDVDXNOq5XIWRBk1UzW3Bbu2kf8+xFGNvVApYoTdJHN/RKVQOJ9Z+mOls5O
m3MUV9xo3Q5Fesc5kN0JA3boammR51g1WZV/E6hZL6uy6PxkT4JmTuvKYTdYiZQGF4Qp69pQow5w
qLCcmOHEUSUqf9MvuoDjpLguySmtTB63YMsrG8FAibHn77EcWAZzai/xOvSF627AF2Dtl0hMbEyX
U2excucBp+xsXieW3xanhpQ6/InmL5QyGry7ks58QAmefVV2VbiZ2dnNtVEvFrpOY3EyMxFC7VpJ
Qc2dMcUBWuZ8t+hQoeduDssXincxYGbQLtc9seVe6oxzJcSyvNBBC4+haRjUJSvap6EfIxdi9pDB
MHyMSOn9DFm6HtkgZOmYhbQCsaqfkn4jIw/pOK+NzU3mLOULjORrNMYopHqErfFqLIJ6XY5FdREE
VXplIyK35jCIGBmMo7+8LqR/Z7Z/ymzp5P+25XyALv5Xef9wX92/y2xf/8mvxBbJAkAxJK8+Eke4
X/2GG0azgBPKBoGAgxTHrMYM/UpsHQ/sYuBRmwes5fuBzgv+wg2TDdsujs8gIfHSdv5ZYnsAG9Yp
bejouyBP5pQ/hC3lFmovwnGNfWQYEJapVS77IXLFzW9j8jfJ23sMyWvmTOYGDpqrEZYeCiMsluhB
EysD2Wk6kkVTwcIczPCyglFb/WHLf4+Qeb1WZLEAiV0AY384+nkXOfLsTryfrQb0sd+rc/j5zomL
H8tV61fodn7+cGAP358xjGLgEGp7YIeQgAjMgzNmogLVWUGPJAlEWHrwFHTPmn5AXaYxwCIg9wh0
gUDRsXcmdp3OxqOkOR9Rdbfro86DyeopBStrmCjzt7pQqXPabDVHvflQo2V21kUiOuriJDoaFzo/
FcWzdY08xMncW9WXsiiRTjV6eQtiqoZoTrJqxFV2Ec8yu4CqgZuHprMdzZ1JlTkR87aTovoC0WZ5
xiFquUsLt78L2uQcqWu49UFZr4eWnG+xneIcGx8/XKe5M3yxxVC9LM7SXC7OmN/aQB1WCLOUO69L
azQYK+wXm3rcm00MeZfD4ShU0Lv6bh63FqLTOtETp6A0mou+DUd63YVzb5YJonQ+DlgLAp/7DrF2
IocpQqE8NOzmUdAtQ8QPhQbauemwom0VUg8O3Z0p7P4H6Xs0wi9P+4CkL5jHZBQ/sKP3ZnEG2Srf
BTX0DqQKmOdrEC+IKZlOVT8MPVgCukLhtxwq7HWUmFEKt1qQyYcCRSgLr2nU+glfqcXgTrbraT6w
d4dO+lCkpRaewg710iwVYBGMrZqzYBiHU+xtx7twXqDSx1m/se2SuZcvyBy4We5dZo51nU6ZuY51
tyDtIn8rLGQ4qqBRu2Yy5Q6VSqAfU+NXT+jnpkdpnT7OPTZxCUUqBDBCiPzW4qXoezA4Kc3X8w7g
8Te8H4kK6mw5M5dYu1FOVnHsY55ubIosj03sQIyvrp95xzHosr0aa4HmRlacmXkyPNFXlA+FpbUe
loRAbGvILDphCMQmjf3HTiL2YI39BR1o+rVB+URLcUSY0T2NDTmtwHrcRnSlmKRteWS0ITQ1o5rW
YhqRA7Vdcx3FKFQErTzNjd516KDB1aLalt8TtSExZgQ/HWQlNymF4e0U+N11PBIewha68qYRLjpx
iMvUZvXACVfn1PfRULbU84QS6Q4CuDwv7Hp5kFMzr3mz3kM7FXicRrW9KRYprzsSy3Utw+uui7BU
8JbvxtA7F/aS2lvwUuLCCJZlO0b++BVZjYFYIVK7GaXReqy+BQ72WPsM+2LlrmSi0vmx9jMI1LEa
hmaDTAYQhdUconGxWgihNkVSFd7Wt1FsXM9lRx2dDuU8HXM8J3NF4a0zzVVskCHewa4DBEVGMIiR
/oGBeRl9LpHfuH2O73MJQHIK1XgTzDLdRpYI4MaTCxRrIy7QCvTo7dNvCxHpHNXiB98nlPhCqviF
7R0DVATWlZXGHO5EToLhrpJK+pT7Ieldq8Ljkw4pT3IB45Zoqqn6erxKqEUSELakpylUeV2TxDBl
9H7Ybapp9GatxXDHforsu3wYDW/XobYfPEHU5EWlMpXGCdojydB/LfAFr7ojKxLFD8Nri6+RApPQ
mzXbcFMF3l6ZKB8E8YxMauzYSECOg++cUBclwhsXNaKpaKTRkScd52S0Ecy0psnb2xXgYqjnczbT
mopoqacN7V0BBoSuROzHX2d0ih99u0aEni5pu3MLjRFB7CVdDW5N10CDoGk/1CcZWnFbidlDva66
OGaxh/S1Otelj0PCZu0sXzSbss/qLQ1yua4FAeoKDxaYMpCTf049f+uI+b4uwowRGaiNod0oNVZf
Jsdtn7Um0Rk3QiWosF1wDKiQLpvBT8p0289jcxyiWHdZepl/j0ss9+eUytrFSA6AiwORti7CinsD
N8nPPENWL3ZIDuuYcroqCxRQNhDnmq9JldLcEYQRFptH4cOHjMu3Iuy/o8A/RoEaMv9/tzeIAkVx
EATqf/FXd8OO/kVfNUSunmquS8r0V3eD5sW/XDDHZgSVI6JeRwfjVwwYQBBzCZeoY4RvPZH/iQE9
fuRBAAlpX75pYf0T/opuoPxWqdK3Q78fA1PtpItT6KEXBTTsuaoG031GOLDNXzhLYsfcjBTQO7mR
MrfnO+DRmdyJ2SmhUYnZ8x6nGDdwVHC8prN3reFSySm60OCsJBnCe2kVlkU63fYmXGw2ZLf1F4Qe
44mOw1o5qnPV2imHeaE4nA/CvoQ/1waIIpqtMd7CowBvhKszkISNO6Pfgjz2YHrhkSOSrON05CiN
erKfyUC3u1a5aAFvCUR7/oSlt97X8VBIwPDRhqfHf+gW2Iejg5imRQt28Z5bMSp6rFUSpMgRcoYR
GkVIN3HJycrq6qXz+2y+cTU1pF/b7JQ8T22NyXT729z6m2j6oDLHLQU4LIPKhu+HlkP0imX/rTJH
Yj5VjeiTJwvJ8eK8RQK4OFncoQN7mSJ7PBarKsioK4HAa8MBNDH9pGCVm21T3DeTmDvipAEZAtxN
lDDT7RIny7BZyolXsZVySYkIez+mG+IDwPMvlqWw+FhFZuB16FWJIYj+EEW/z0RcWn96DgLUMT0r
wqrHZpL+9kxxWkwwjMr62UTn1//q1ZnRXFdl3CxXn48eK+r32c6FcN3RZkee5oZwvfcXmtljo8Wf
4icU5rBMxewmLly0IExW+OQEuXuJDqrnpIhSe6UhKbUmgbrmpK3zl8/v5H3aoB8Zihv9SXibDqqG
hwbTFmx1M5py/0mJsMfKop1zhKF6pP8D54R4bPH8fzrIKLWEtFfJOekrfWCJGlZiBA0GxI/l0PXN
vOnm1kBASIVL/A9tnvTTsXG5FuU3dj5SsYMXamd1WbSZZz9NVCoz99kmrE/T47gdmHdJ0+khRkpz
QJ/582H9MJMIGD1YC5iNwPmhQ/b+BYOqFD2YDvGI9wde8Ks8KEN1HdMOZHQ/v9RB5qcfEk6iTerm
2cwoOpPvr5XTiytGZVdPSKlR5NtnUVzflrZkj0JYI0Ff9nKKltiszpoMOQ9z66m0WO5yEbSts8LZ
Ip4Ay+RxFX3Jczy73XWqars8K0DFh/N+GF2XYu7nN/0+QeaevdDyUHPRbno4yB1uaEhShfZkm/Uj
xIyeu4DHV+QvypoNUOdN5TfOJsapQ8Z/GqyPLybirZArmrQnbetw24oNZF6QQzEeFg8AGVChwMtQ
Zg7CNu3NtYWyAAriLJMiuIdDBIp20/V9HyGaAe1F3WTVMvZaKAN6wUOCwhrVbrA986kHWAzA5x9G
6aCHoJsHaNS8LhPo2x+JL14ytshM9M0D0hxgrlEtnOVyJfypZ1ItM3G8OopEK/wLg+Iiq0nUrsth
UPvzzGYZoZEwPzIBqxz9J5RX9fEHmBGnOMtt8pe3DRjlCHYXtMAS/7tALi6Wa1UFBTNVlbTjkDro
pc8xXDuW4o0AOtVbNLTrlAva81SGX+K0ldOPZWbd+6sOhSzGws5zh00ewo3f5Tvb7TzWd5filUIJ
xM2rZ38crMyicxuL5YrlH3nf8btlavZLk3OPkLqimppmPVjfC9G0eb0dfJTa7hbpBOpG9Z2vrkXO
d0Y6ODk7yCoFRsg7s6noc2ng8lkxr3OnNVjo5KPACVeNmecU2SGj+DV6c2Nu80kf1QQ+AsGcku+R
p6ZUfpFjUHGYzd2EweRa9AhrzCheRFzayMaIj1N/0FczElzUL0CeZd2PDu0xtY9d1WXnpQu27mi0
xFSfpp0xDycD/XDmEnL9eufLIOfNpyHCuhyWZkyLGZfVMLZZbYgxS2GjSl63RbH/9QCIw6Y8KioR
kZ9vTDM2GFDPrJl+Ykr0JlZS0DfoBYvY5w/gSnOV05gp4OH++h1d2wEud7LYo+TLlEMKgtr24jEG
AyIwXHpqUzbH2Wl4Jsj8elTdohgZOa2PwwfGUabFSV32g1GurTTSV3Rwyshf5hYULZjWOaCXuWGj
19OliSSnllM0NZMmj/28uqb10ATBLqdtzHRpvdxmTak6ipg1iQ1ofkY3xuQXQnNEzH4nE1mEzomB
pP782FVoXbSIYyiAfGuPjREH2bA0fcZkAe9ajscxFQdQaQgv6diNpiEeoZuZlqF+iDyCg3PeObGq
k21j0O9PQVEqdoFtv4BHrxASRdGd9jQkBb4iC+0cdYL2NuZtmwZ5HpYCiIeQr4xEgp+Fj9RIbmnm
6fnmOOT6Xtwopa669oOAJTiHkEAbFKFxudorKpTcXl5loY7bYmUW2YWA3Oh9zwaXL9Y0RYDIrHIX
MZhy3amKERymcWA4lxD+BakgIaC7zyWe2cEuMbUH6lqH1uqmDWv+31nIhstVgNy4f0HoCMpw644Z
63zuZ7AA0HigfNznndPrJe1S7Gs2yDJZvAmk5Qb+kK3lqBuMcGxGIQXQIua9mkyRV+cKNz5+IQJZ
gMbX1JUGPaudLOvlpi2ixfL2U1h6E3Q28yZKMWtSG5BVgd6Z0jLNF2Q0KZgUgIGcnURuzzU3zG2w
8oky2+XKm+eJ6R8KqtbuNqooW9QECmPjX/iep9AjTUnZO5rXce5kl40FIhvDpHzQb7jGjce0drjA
C2UcZ8KEW7yCuYBs5noqhTDG04LMlnuMDcG76dwQpOt9jekjD1PH+Zw0XyPScLe+oMkTTSE1oswd
yy0bMdvNVjpJjnxl0g5NhK4ncfsEUsT2ZYp5QD54CcjRgm3Wf1xAXADyZrOdeeYoR6eO/LlPpzRN
zoomHazgQk7UVZk8Wa63lECOc9fuijnW89IcJsEcip2sK5LTRtP8211nq6GHkeg5bJWig0wFNLbg
fdSrCVT00F2I0cdGZ5fX3cBbqmEfchY0czXyuyDl6l1wYPCZuWbWxlLtTNmOfJIUpuNnso/1vgRg
SZc7Za4jwtQdEran1p0QqzyVqcHuoBhF1oJlS8GEUkjhQFPh7XczOBhIDu4+LNE/TU7TyRi4tGsB
2aUqTPGJs35uA075KgaWijOwW+pDVsqhYzpOKOM0QMnDfmZ/mEOMZC4nJCpB4LJFee4eh92aR4KC
CIlxQRyH65sUKubHKqQRef4rD2HX14MzNp2DdWpBtRemTZLmo2OAWULmvKWi5ySbLh7reOuaQ4xW
fjfx8Gjll+z2WlqAO8bEymCUoNwFLOx8wFfG24fZoEfw17SuslH/DLKYw8RdskkHzn6jpbHWwgg5
tACamIyxE/RRP8KOLBOT9WkkSJOs3TD2AgvDAqhlF8B10MFFGRZHllWwWLP/E1JO2X81q6m8iUDZ
YCfW96jfn/ioioDDbtTQPqKR1BmwBCrD1a4ACB2jRJR1Pym7YndBn64pn/D1WvrrirJufz+i3zhe
LrigUeQySpD64GTHFsMdWomQ7Tokv0D9jiMyUhd9l8ZTswJqWwEoKjlWAQlIhYwt76hnk5/CDpHd
tFY9qqTQE+jTrtTSjzNsD+BUdrRqURSWPyLbGtyvPm4JbrKGulJMBmxse45RwYc8ZyHjPMeJPJYp
J1m5DjBlXZZNlJWLiQyfvVAVo+JGp9OXxTlkRqvdKQxOaGcQoC03SU4RjoPPl8GJoPwWgmCRtrWe
LXY4rF3oyCJE2di4laDVbaMC55UJ9mmO3CDHOi6nMfJM5pE1WileG+1kIYiLyN4CUCh2POOqpW/k
3g6iQzHsyGwDxI23aGBO080kJ0eeG0LWxrVruGK5k+CpEZbqfR+p0ABmTEPnwQ967cHiQcFbmQo+
1iaalrI4ijMJQHzBjqtC8K9otJ1U0C8C5T+rysMavzS8K6dN4cu5o1/igR+C+tU2Afgv4UnzSMbg
B8PNUJgeitsxAhX+BVRFoyiO8EcirE2fMexyZGStm7AY7GZjeXJe/K3vSMfQPFEeJr/6FX2bM4YN
1jWcoQYe1dhk+kBtK6dqvdtx9trW3bTx2Mdw0UwzIUaZVeARjcXmyILpp1nHmsCdqfcegcRW+liJ
2EhY3F2ow0d8GrQYT+rSL/fXlWfqCBN9hNiKd/lcjkmpH6wdw9OlSwxCUg/xNo4eeg45pwws3cRe
jmYs7ySmaV6j4xQA2TpzCEBxcLezi7V6dDR0VeZ/R/+u5lasFmS2dlFGkmfTDp3HNukJQWQf4tXU
2keu7REFg6DQUXQ0jy17WR4iRD7SY8BbiTMcKWNzC+7WX5x95NolIREGdQ57CoJwJg9KXAJede15
Va83xKq0OaORv3AJTeCkSwYIxwd9coZgl7jTPkmBi6ITvATN8hU0GkzmdQPDnV9moprHWhJe03P/
Isr1Plm4AVqT8L6tiDuq41ZY/X3URzpeRTeZ3caWQ+8/jGNXN/A08qA+SxoUr62dbFsdS9VtoEOW
NJJ6jFDF8aX1MqC/VESbsbTUgBSIVVM3oF0S4wmGWRGcnuqcPXzWIdJruccXlT6lfp1grtUwjgWK
sOxofjTqu7ccVLCNdZu4edQczUh3U9tD/4PANeRc4Q4GYWBYs/9rJJaOJbQaWnAd1Idq3MtvGpoF
lbsprBqg5IqASE/FDJ87cpZqir3vCA5Qe3p7jRyYlnVH+jfIm7CL4WjtHJQ0eUeDoI5O7ygp1Jhe
LWNuxtEPVSB6VuzT1k+q8dglHFU3S2DrKBY3Gl186vtBZelxa+JHaHFQ0qnEncxGNVACpOiYLBX1
OmtaZ6PZB3LjQjYhcLZjHc0rVO96b2+2iVDh1SJTu8nO/DgwuZ95cfU6cJze5FEV+uXqphSuXiJd
1emCF+QDPhArVwdqFppw37OONh1Y13gApnXU2UFJnJ28na6pUkiQ0/qkPYRvh9MSBfpOr+NN6ev5
GGMQSmRtMgL5C7yYmi/4vv40UUm/XI1lGHBcWin3Za/TNNChIUX8RAfzTqvv9m15FJLu1w0muw0v
tRdsfNWZMzkq+anCMaF1jCZIEbCqMclhmmYzMUG+c3tQpkBnazuqz6vRSpTcJKUIreGEX1A5BLVj
M/Nu8SUAL4USXs8jmK2iN5wLsPz5JoIKizh7EGX9veqHDDVqUQytZHOZR9c5c0dLFogTejbzDFqI
TgLz1iNjM61JvxDhRoSXJJ68Zzl7y3zqwLyeT4E/zJM6mmynK+5VamG3iYL2a+QjElMRa4gm7Hna
bMIFYd7+yojDpY4IDKYkMcm+6qRz+CohZ+m30N+N6dFRQ7dcmXixmWu42ynpCPi8RBj70G+d4cZf
ECQ01sZoMf70mHTSjVCEjsJglukkP4h6HcgnaMirm1jECW9Nyw0SrmOqhJN41iuP3hKmFQ19PIIQ
9oDF6sh5j7ugrbHBIn9gOvkel6e0Fy96q2zZk/19G3gTDb06mJj6e8Aj9BTnAv3rx7elV6tSh1al
UUHQgXgOsr7bSKWEnhj1qOtHRuzMekoCQh3rS9OdQDczIIvOuL3IkAzkaAV6iZMtJ+25T7tWy2mM
eXIUpzU6VdCpFgE+abLKfUgzXfQcbIZLfOBMUrF14rzT8GsiV/bsVXlX60gULSR28fX4ljXChyxY
pV2ukDg9J+AffPwtRnbnbZQonQW+JRYlbgjcdLNM44xFa+fP9KtkuJDxugqJ/XlDkkRHfz2mdc0r
zaxB3/qA5AteFjh1x1JujQkU+3nQUhzhg8vMjMJYUG9YktdopGvAGBhvYt2COD2dAWCQxb3TTDpD
n992jmgSOtCtrELPys+rRoclXWpGQHbQp6KhEyAbdVAPREEVkm1Ujg9TLHWeqVKjTDHTQXK/RDd3
6HneP1zysKqmL0l6ikQL+oPAjO33JUhkWevQlDTvPX/U3Zu3qVGGhq7sfv50Hy+lsUogyXXDSCN5
3l/KRpNjUVQnHjI31vsTtngO8g4TmzV71+fXOhTkofwGYAgJIxTaHHAAh2VKYYJVH4GHPExOhdQH
Fo8VNKG1J92UZYhpCn7w28Vv2DQGOO9APwZVdmG5biVSoRdUIXRnA49zXeERbzvzr95H3SMnSIgU
eIIzAazByFef3/6HoQJ+CRwI3SmHdNw29c9/a2dMyNxCoQm8e4krJvfBAaXTQg5XUqjPL/VhzjkU
hiNaQXSCoFAf1rsJozIb3/X2PkqR+Zr38YxUChDnQC8RP07wkf3Dwx22UMA4WYFvA2unm2B/gHP1
QBTDhPr9feumeo+S6DUsV0PGzn6d2HDV500cEe8TTMx8/VzagdlfsttV3vHnz344zHRNPRTNdFeV
5YbI1/thHms5KZzenJ/UJEgdYV1SpQrB+7ADfn6lw1EG/27ytJBxuBrFMV1V/+2FFgSGwEJz6+dQ
N0FxLttSp+ZZTqa2x/lYR42fX/CA+gPgnjZYCKLM8ejwUT56f0GZY9ccjnP/s6/pEwEVcGK9zbEp
zrxX/FxK6M9pBtM0whPAg13+pz7Kh8HFTcnW8okBlmA8uv3+DsgSwUy3Qf0T9R8kqrf0spZiS9Uj
jdAbfg1bFP51nHnoL+r9+1dR3PCkLnlVPjSb9Hh8G5wKEBpjROl/ZhU3UE/IFpYSwgBOjsWIaMkm
dCTQi1WGGyi7dTB6+rBUiD/hH5rGJgsfMgE99HwjA7wMHy0QKDjlqYIS3TYkmLflcUZrOUTxuDB0
bCWA0bBZGD3CKpSRs04f5+AoiG0C4egjvkU7i9sK3gr0gtCeXbMobB005aF8jfhsSwfLcQ7LiqqN
AF5GeSzJeyqTtppAKJ+m2GkWJ5+//w8TLkCYyvQxpYpgYXyY2gOZRWogp/CjSTuHmDVppU6BokXq
COBXyfrzS+rV8r+sCfp0bLUIydKjCcECBIcSizTKZtmJcPwRJcBZne2QIeJ+DrfFLowLU5jcwcrF
3okkarJiHRQaJYpPf2oUHT6544CTZef0wXGy5l7b378ttdrvavxbZPqjaCh/nmRVL6tbG95Af2YL
+Qea1OEkB5QKepNKke+E9CsPRQIhUCHh1ArxU3Ww8++8PNDTIs9bHVl9Prz2wZLmt0PeQCHQD+i8
OY55EB0kI1Y/Za3s2xquPo56lC9lsksoo5LpZvnI6bCi4V3xR0DBhnk5aQEEQmEP5YiWsi4lGFIe
3b8HW18Sh1rQIomws4QMJQ3YBB7TJk91WWsydBkglChZpMcq9HWZGDQWn9Y2jzycUXicRUli6E6R
pVAmI6uyQLJ1x4bBPor3XWNicvT5IByMN2MQkcKZrFMXzdYPHVPPS2RU+ZDLhyrXJ3Pc0KoAczXi
HHz3+aWcg/ms3ymblw/gwudYdA7n89i01FQtN74JXZxJudbgUTqFDKJD/YGtni3orfdeAtJhFGBn
6Crpr696NegKgTGaDK7nBrqeSS7YstPZFbJh47FR5IOxnAmWqk8Hq62K8QjhJRKmbVHHpMdQ/3Ra
8qvxR7dIN5EM5IhYO0toLvxMNZV+4QveRN5347U7HryVJpRFBVRuDC/VbzK3iFrwr1Bs/M1G9hgU
khm9tdBYkczdnJ4H514cU+VwVrNVjZRAPh/S8P3rQ8MaQTrA4gCWPM5CWG7vz4SOJ1Ch2caPpXKC
73lfe/bOpj26h+fQutT4UzTy3Sk6ncOsjDetG9f7yi7KO4X0llrVISzESCDhHgFJFCs/ld1tTP4q
rpAGUOk6DRU4yyj/UtFqe1StK9qV36NCs6aX418qL25OU+hx55xI6aJ1plSxMUTufFvoI6uTGJFr
DxUf5LLRd/OKO2MxJMlBCTRxLaL+yuVUQk0M1Ztz6IhqI9u529ITL+/wr3bRmrDpEuStpJzXFCMt
PGmVP0FNeKfz9CpBsnSmtXHaPrixOZ/v27SxvBUk1JQSRiLEkZ3X9Q0iZ8Nd5ji4NYSmgeGzQd3u
RzFEiDYZbf/Vd4UgLIqHPSLx+Y42wdwCTqW5vAaNmBmrwa3USVk3WzniSAkTOc+/DVANqZrHQ7GR
KNHfLDnQU8JPI6XaZ7hr0ze/uHI2HzC0ED+tYHFv08Eb1unkV6dFILKtm83Z6ecz4v1mzYSgrcxm
5hEqYBj1QTezofwTAGGvn3hf6BTZMRaGftnInNdm+refX+z9gn67WABQTh/zxHCHEQlugoR2fVQ/
+WZQgRGazBuwnbZYVVVxrlwcDNZT0lRfaBGCm/z82h9m/utjgtWhZcMmfpiPDJ6IGlDy1VNX1ySu
Ttmin1s5FsC3zy/0+pv+9xh+fUoX3iJxX2RxIB8mkRP0OVuBlXnCwYE149gcFxhnVFYGyL0Mrmu7
iq8zERsA2UsvajeOarPySGWej3qwBPYFWM+/7DEzPanhrt1y3mKURl1R3lUVwYst6wpRKmm5X5Dr
rF+qAb3NmvLsF2XPNkxa8tSV1Vhmu4ahfOlUSMmsjKDyqd4U9OKsMaKw1kfzU94kklbC0O+sxDPv
zUkir8L7+0MsdADCY0h0GEAYxLg4nNGHIYFlBGJyAdU/uYMe/DRz0iOnycv9tEz3tRWVPxwjmjaD
ndD06NAi2YPxhfXw+Zvx9O727s0gM6GzOsCAAMdQwX6/+1lFXNE+SIOnZKBxQDmtL1YTjroR3jrl
IjfKraZ9UEmkrTKjrej2NNUeh+3oXLW+kiuIDcblYiXu3llmCmc98OEqo56+7gvjPJvr4Gx2EI1w
KueGGmh52Ri8NDju3TSvFznRdskbEa+DNgquCRtVsxvd7GX28+zCCRCjKagU77OkaS8rT5YSTSYx
PMxlOtyanl18MWrICysfa5CdY0uw1U6fJTdjGaU5/iwoy2EubUUrJRNaAKgJ5jRCOBO/up4RnmXp
7H6zqGrHK5oOuNN9PrjvYUm8YsbWpbqAvxTZbHCoIoxXKO01pGwQC3O9CwOB0rs2c2aQ2l1tYsqu
EeOfX/FAtPn1ksQGpDiwsIDgHaoroBFW4mXe5s95m7snlM0gI8XDbJxSqMx3NCIkOz1Kp0+tY5Z3
WTLJM+yjzS+Gipzd5/fif5xahJpsn3Zoa6nxQzBgP1aeCJO6fk4mGgzk7U38s+mXVG26akYJ1LSx
7BuqRgtEetQKN3nqe3u8VDJsPMcoQvXQgO/eNzAAsNxTuvRLCb02RHpe+JnYd44zXfhDmhwnXoCN
JmI+9rgSyECmVDjNalj1VtiswZp77ZHBsOzyQhrn8J5gp1PKMM58kc5XqAdwnOVoWe2SkdN73aCf
cVbR5iWidCqIDGVX1kBKMJvYKpqed54iNSUWEV+lPdXHaVU6PbpdwGWYibSL1j5VvysnympariDq
Jjqa9JWkX5bJGs2h9nxsI4FqWNb64Grx27EQrAvG/shEwOib7JvsO5wb+eJmdkapB4ncPxW+Pu4/
kMlRMid2hw2PZPBB2OPYdEKLaSyekcY3gxV8rvwBlMdM15BXRk4VPC1iiKHbGA+zykf0znzV/ona
9ncTNtQQZI6+MIJUeFDuACklKrEE5XMMA2zYvL4Qf8G35ywrfbkzFxXddH097PDmirdtFE8/0rDH
UggDLevm8xl7UKB7XT2hq2vLbB1gLQ8Ru9CUR9WgUfecBKb/tfMtcY0gsbEJKOyeci4OF0PZyZPW
ravjcnKsc1kHHGRBKaerDKFhAMloi5xlxuC8gJzvvFWITuDXP9zlh5AhgJjnQM2zwUyTVB4MGaLN
M06T7vBM1btLboksPLGmkjivBvQeL2xfFfSUxOKHm7D3mpcUDS5823BeHI+coBF3XlQmZ2YwFrd2
7w50SDgFUBPrS4Y7yYO129HufduZ/s2zuJnb5//8j/unKkNuWpCkPMrfqbO2CcT+txf8gW57fi/E
/WM6iGcpxd/8y1+ECx++ha5hIH//inWOCOZ+mYUEzr/oZ2MgAjj4L1uQX4wL1/4XJDIHDie4T208
zlz5xbp1LZSm8J1gh2b1sf79f8K4eB8z61I9WgARAZ7F3zX3430YAcLMN4rWaMGxlC8Ql6IjI4TQ
nYUI7/02On9DFfi7KyEj7JLL+hrNfnClsnZrd5ksrgR8Y4UFIsY2bLBjnA5/CI//7kpcg84HdaSP
ClmJNFBWbIt2L0c8s+PBvBSqIgno/pTV/82FwO1TGiOz57EO4wQVlFbEwdjuZ1G8FGXxgnbDS86f
/3jkuIxHU+W1THH4jjAsXESKKAtANa1SHFIdEKkPqXPK/h9Dx1zlcNGlqJB+zvvpoA9f6hM8kYqx
6p7MQVdF8EDo/8g4eB9jvU68kLo9kWFEBZty13+zd169dWNZlP4rjXlngTkMZuaB4Ualq2RJL4Qk
W0yHOfPXz8frqm5bNW2jMa8NNIyuKku8l+Hw7L3X+tbPRyJv0ZY6Z+R9MNIOMfv5do6mVR31WA1A
Hn99Bn9eef88mIZL3UIpuPrVfz6YRH4vc4Sy2jn0FH3EvQhhkQW4pZS8yvaKatLBwyhQf//zW9Fm
8kRrjD2laX6+dGZT9qrA+YtULSnv+qZGeepItAJQXP7m+VpP2L8Kgj+/o7EaHHjvyzzVP3/HpU/x
S5d5tZN60Nt5X6FSVuXw7tdn8v91y9MI/udRPvnLGf/pA4UARyF44ag20+OQj8XhHKL1/3ekT+sF
MIm4HAqOFOPN8tmevS4k0xAW+dvHS/77l4KLQJQQebModdTPtVQZ5gZ6qyrfVQN6qEomudWdUbLf
LHo+k0Au09x0GnI16URRbNLzOhP+EQYXh6GGjuCNJcxYG/W11+A5f7fiJPfO0YoOFv1Nb2UfMxuY
fbSA66qsFlJqtQD3Up2ydsuKvzLHYR7INJa9njfGzprq/ASiSv2SWWq5N8i0fhlyYCkjVd8utJbM
LecCC37K/ZxZk8n2FJpVzjh+QltQgyLtuhihPDamoFOt4q6TqCtkZxnfz959ZXXnDyaO/TnFCDra
7FW92LKRzcEJl9/OUTBJy+c580FzZH9+BjF3UyLWvUZzRd+PYCsTAx0pJYyChDO56B6cLRQ0xKly
OAUU47YvMdTwcplvtyBncfOU1HACahgbWSwuRFgUgWnyCkB8gCoprkpcBxhdDjSdkm2KBeCoyF3p
29hRt7ZD9Al0QPVLFA/GcYqU9CWyS/FILwC7d6tVz7WZq1+YzkN3tkbgrlWu9wufaaBYQV2FZ1ZD
qIDn29ShGkh6Ix4J/kaoCuTlBPSkewk5Ncc4ratrs08/ZIVripJb/QKI6WNqx/CuM5dyP65LY4zF
9YiqEQhuI+SV7+uQ/nqTJqQ7pBOZIazonReuNuMhEprLNoDKEVwpTl8c9BpJ4FFyFWmVc52aUfFh
StBjlRJUnAl2uvBVabRt93zbizaiLJThq8dQfoMs4SSEPbXyotOQpESK7u1lxQxGKLVfHIQNbg4T
1wctuMLfu6FcvHJpTLFNUKlVl0o/VI7P1nx4isMKdLqq0H72ijKDvWsSdnwhlcnyBQ68cT8VGUZf
ILcHviOil46VU5bteqcjPHssIYrca0XJ/WPAxkbGpiPNdunT0BLoJ4iUICRpstKPo14MpwzLpFoB
pJAiONFyajqolxseu5Xd5MGecIKFFNttp1VE/RrEM8RoKKVo2PZ2kb46eEE3zoq9My06fi6acrFt
B+DdIxTVp6VZsi1a4k5sRmZtySZlzL0ES2pnxDozMEMyOmXK2+KQEaguPFtEXYKWFKPRPgxWRypS
qhtEeoD+y/EuGy7+Bu1gyvQrV1GI5CkZV4IZZ/ZSR2pxIIq4CJpVpp41KXbo2LkIcTod+CDYtSPw
ItLcgnuOczO+ijJnCvpola9IXKFe49XXa6xqlEa2D/o9vEsRNGV+XE3xt6Kit0WWB5kU5oq/1ZX+
CfX9sNVyzPGuA/EqWEa7OKyNlzZMareWOtlrFbF1mugb0j9YUe10R1zFriuHN8a1ySHHpxT0YWUe
eRVap7jnoVQKPpasiOFy6Bqk0RnPuW4zTFNBiH6xlWo54g7c5JR7uCmmqvPyMWsZTiZpgm9HcFOz
KkIDFdXsQ9F2rjU2lVC1eeoxt8/+QDKAq7WU4UvD6gY4f9gq63u30vneap6+Iq0EfkfD/JXmu33S
BjjpZTQq9ynQxsPUr6NQFtSXfmUly4SE+AMmoYCkWh4j1N7OdVfgsm+lBiBc1LLmxHpmnxQTtpku
i1eDlobfYGj0TKBPJ5TZaIeaBnWAtXaR0NHiXiqz5kIZe1ay806rd5p6K2hH+OmcsoipK16BQQad
jbLZJa3deVjLxvfYKPZVIQo3clqZO5gcyCYR11rVlZt41GwuQl5dt/W6ry7V8sgkm5tprOM+Qfqj
exnaSgxZzugzjVKC86o7xskzbhcFDyqr1bDeI4ZMfkyGPwjy+hRthpkMY2tkJ+FKUmdcpZGxaaF7
AAAHM2lohJbgdZg8QAzlQzJxhhYrLPxJhvumS+3o9VzhNT8IdHrE2+B+qKKVW1UUh3Dp81Pbs/ZI
EavH6PDQk23NOXfKHiElxtuoGOjzhar85ih9dxwkuO5Z2ROZjXGuNYGcpkCxt7kTSZfUXtca0/An
KU3b6xlT1WWYLl8SWRu/2BmEbHsGR6avdpHFgQVWxHV+XWHJgSnwbNVNDnQq/iixMHow7x54nh+b
QY522JakII7y2iNUoLrWESMIXovRlsX9TTJKiIV4aA/YS/S9lMTisS5YefE+QsDJbeU+QTZeeguX
tPq+yNKbrjYL12BD7TWieZygtNl64Q2zmHqGR4bebJEcuKoSVxBjkOHSXaE3VBIYpNo1t0jq5J4S
ydm+GGvZce3KgkeYNTmhNEMNDBdnCqg24Kad7BrhWBMOn6sPba7mh5HZ+qG0Olrdpd3XB020BIQT
YqIKn65raZnHecRuvfDyIWb70oSyFd7W6kj4tpwxad3qBEPFhxEHyTCB4wsHGzkbEBw3NHuMvB57
8aY33QWUykc7pzH5xCgWvlWGGRF5FUF4s62K0GxgPyhSa/TNdYu/inNggbfwuqbrbkhhBXiT6j1c
ErqEadBhmdT9ReuZ27L2tC84RrIOY5a4G1NtEm6lmPAw2FzrQHCtecAzlmZ+Uslvut3vqjRNIVgg
4aSzG2PX4fli4RhOBlPIS9ws0qqxyKFc6Oq85TlV0e2lQO56YXc7tYbHNtXhaxYbGToNNQtUuWRe
ZtXKU06T76rnHQ2FImpkvyAWATW30JYrHtfoPRKWgiNdaSW64ZPD1lLCKDQZMsiSKGd9002Wb6Qn
xNdggac3ozvC8Cu+8C7rxzz37NkYtr/e9irrvvanfTyDaGp/yMLIXBgzfNph49GKdPpBYlfzAvVN
dRwuu6in02c37BM6tpZXsyYxBVEX9hWZ05RHHnjj2JHylLiK8ztr+M9KAeqK9fPQIVAw+a/F7udC
DRQ0zwCfh6nPYy/PRxjNtTtayWsh+ttw5jX36zPwt8qQJjghjRyJcFH6HJ/aZK0+GDmGV7EbajZh
pF6GvKB4HRdFfKbe/W6Q/Mk5ff6G9LsNB7Ix3Uztsw2/aNjg6HCFWVDqUXJZJUo6RgR7+2mTv3Yk
GAYZdMBr4mDHm/NrZywXxdzGpBFtYhTZXpiRH4MrC+kwlKHfFHba38oTTojBXMDAJCjTSfpUvVYT
Lihb79Gn57l+6Ic2/yi1mmdqJGpHBvyos9kWcLxw3qRKd0X2CMUsvIXrSmGjnfAl2MoUB1utIQqq
VJ5tUhHUIebeOOoqyTYFTcSLzGyBz+BYRQq7MpOjkFVZmyhcA93KwzuyPPVX5ndkZDn8sbUlxTph
1OAFTD68eJSTJH05vxWLAmw2ktiMfv6v741P3e/v14oeryJj5Fwpmp9ujqgfw5S3V7br1oQDQyL7
opvSyBs1/alOLGknsW3EVIBvx2gcw4ua7jcDwL/V2Q6ANRtJ3Dqq4Tb99Am62RyRbSnJzqHe3hpS
hGNKH3+3DPytY8FRaFSgT0F7ZTGG+bmaR8A4YF8tk52ps3k2IxaugsRqr1YRnsO6AlQ9pxQPMf69
p1+fY/Xn+c96jtmioFaxaVIrMBM+HXtWMn1oxBjvdChQ4U7opFuc8UIkeBhH9KvGfO1IZFwU+vyY
OXP9AR9+DLp5MMBWlkVMAG7UMLetkY0TboLXZKPrGSxtbOUXaVmQwoO/p9uvDPXoe8flv/3q3/Sr
FcfgTfELLlCT4V19bX/sVH//mb/wkM4fIArNNfBQR3Xn/ICHdPQ/GAM6pkk8pQHpZe1h/4WHNNce
NgpzyLbMwwn2/WejWiOmXgF2SxTrGju/9rD/z/96n/5n9K38s13cfvrnfxR9flMmiEv+9/8AR/Lz
ixEBHv9D6IMcGzUYHfOfHwmMjqpeqQQtGcK2PZgx+BELCokljKeDiGp2j1KJwaUcx/krsV/WhUEK
KiZc9ui3ZdnLjFkq6VXQQLjM4L/grAm1ezNNEx6oyiz8qNWtq1gM7e2cDsk9Bi+xzbD97HM0iC8l
4WZwgKyUddTkZgeajqQz3YH9aWClphidUNVXy7tcUdcmYWTS45gy9Q5VanZwqA+OoaWJba+1Lo6G
4rI0VCzeIsx9KWXbRv097oskZ1uRE8RC8R9Zh7zuK7JUxHRdVrbYVsJ2LuY2Gtj5m5N6wvLjXFHw
y5fKnMiXDOylAbeRVm+YHIotTqzoSXES50qRshtlMvvLUFXuF5k9lmLiniQcypGAGFbaB+Pt2B3z
GdChAvfDY8va3TgYJmG+WVqAFGIiCVAk/dYQcvV1HDmI1migChKy43hlZg+1ngK0n4Sebqt8SndO
23X+qI85MaMzKRMkNX0p7SS87vp4PHX0F95xgM1PRdNrpygDMqLNaXNlaul0QhhKnoxKAV+HRn+U
J7N+y0mOpuyLrE01iGFrKRlfA1o9YIKC3QIxC25NPBwQX20NmoIe4FRHtYj2+urg6hMcrplcFn5r
hJd5VuV7UNd7kVmZH9Ul0EJIEtu6HoyPyElL6MNdcuxMfdyS6Rzu1TzOb1CyL+rGkVLg4TOql0BD
+MTyP6ePETlpFCtmHtD+qQ4U2ONdNYz1vcO+93JBEHXJyxqHOKS/hA6V3l6kvSzu9FKvtjlqBMcd
8Z7ujElYwJKEpp2W2Uouo0hfNvgbgRiDMkRxk1QEEtCDsdmjaAMk80S+ody3DuhfzNBLF12899NU
XYWmKXbz1GtHE4n4Nq/M5Lm3reSprkhjKqLKOOU4kncTQQJXeJO0ozoa5a7py+i6I+3yPl00Ejnz
VuxzqafCDcfQdQrDvlLrSiV1XTEvaTRm+wQh4i4lSzF3c8o/dCCxcS2q8ajGo87tSDtakruAeX/3
ikhfnt2ZFkygVqH1WmvjN6MmcCqaeW/n2LpJTwx1CjAydmarUB81PXufRw0ishTp6rNlF/floGF5
JyFgu8iFfCpjE7T0BDn7wIZAjl1cI/JVPLCp8kbJrF/bsElvrCiD4w8qy3knmCHeFgM/FC2JeLAT
OaePCRBDphw6phEXcSRojAxOYfq4d/M7S2u7N6ZyQ+N2mXLPS24fqaN5KMd6i+kF65xp5YWbUNmc
UFCLWyMUO3Meu4MZLsVezyieW6DUbs9i+dyVTrK3jDzczIlWM4+AWklaanpbtaDPlqkuPY2Czlvi
OVuNa9kTLujpwUIXdarUnLi1rkKy0MSZ6jPsrm5gVW9GYdbHusG+5DnOxujSfBu2o3xJy15sa3Ei
goEKfNVtZ6amnFI50nYFrIgWdBnT50Iemnetm/kkUBhGebK2pTJOwSCUnirb0uynzoJJ4FYyWdPs
/+cSa94cXS9tmW2lqVuAxM6G5TXDZAKTRkXrRuEc9MXStpTXPb1gxxkeomWG7isI2oJjGNUsc+iV
XKdq5GNU1dXlXIRyoCjSU6pmKI2jaNGCRDgQFk1ADw7Vuyek5Av4S3kvEIIHgFxqV02z8k0wKDuG
ZeycjNw2921rTLm7JiGfkk7KfAtGNRa59tUkR3Gbwia6kVszB6uVa/LVYJeyZ4f5guHYFmaAEZG8
N94aV3RY4y8gXpOLfBlorXbmjjfiQohsO1zRloWkjsLkok3Nwutmyblgm9TcdGlYX6bYoB+lMBFX
bZZXQam00YaRYeQvakziTltrXxB2qjuz41s2oU2/aErVb4sV9cRzOtWrrtXry6Vf9CfEKskDJvZB
uOA+AQ6lTrTt4XdglY9GT1LC+EYhuNodHd1wh6ie7mSK3zUNYfHnuauCdlJtkkkcI0WbV8bXEMZG
bjRl9BwJTwlXllb5HGn9tkimbkU4VA+CIMFEqdIAt/1yQ9qKHjCfg1s7k+SR4tEsdJdojY1Zl8OV
MkTqwUGG+TLWauaP8JeAXvC6TXjEjy1Chp2lYEwDz9c4z5lpJn5ejPKTCAEWszKB5OpUKhTTuGGc
Jb1XEKQOVWdLGzAn7TVkO7E36NduQNy2JzGP9gOWonCjyLV8Fw+JzOGsUPLmWTI3GsbVq2au34p2
md/lpWf5R0y4AAiZdHpE2qjQtaB4UVvpSDyXiiiuaGiUuXhnwQiswCGZBh2t9hMGtJUBmKbRfW+w
ESEksCaqu9Cc7lRHtdiVNLvY9dIuRbDRNohurNCuPxzG0PtBxKqrT6N0kah5MNtFfjMMBRWM0T8b
jQFfmJg2xLkQe9+yznwGyUNwRf8Bb+DZJmS3UBbwnsuIKler831TWHMA9uFeraPqUMWWRecuU8n1
G4t3SpfpC97OZ3soTIlbPQGslR1IS0rk/lDVbT10W2FO9WJestUqIrpBKqiAIIFdowerQP9iUg3L
78ept2/qrp6BQZGf0SezZu/EQJP9Gd6oCr8DirZHSsC2n9n1bHNGN5cJWKHyuWIBZe+1wl6mMNvU
gF3yA3nOjb9qxH02edmRUPLi0DeJ9WzMRv2C2C5Kb0I0pUcrNpTmngzXOCS9ORPwRhm7EGXnRp2R
frXjqZUeDDzdBhjnISzWIW5GoIOVaH4hyfMWf26xGcz2C3ja0W2mSPjyzJXsIv3LJKnjzkwq+np5
11/xN6eNIyy2k2QVJo1+0SPmAKwslYabRbxlJAtUOHuRh2KJRRCjyDrwBpHuYimJLmAPKx74r/lq
gKJ71XA1D0tHYzBOxledyujQOKaE21jqt0oxzS5eUrZb2kKYCt2f5pgkexQ8uHVpkZdhBygF7Brs
Shz+ANchCemnfCGUPa2laE+eT7cnkS48NLmaHDo5ujAVQTfcUqoLwMidP0dW/dJrSANAS8zbpB6Y
f9ClDKRIDteedBmMoV6haoth53TwAjxwX/aulytSQ4Sabw0SUz50gl9nDwFFMpHXhNXsK2Eqpv2l
lXtkU++9btWZ8RDW+qq4xciU5OJ7mf/fIu43RRwwTRoB/76Ig9VSfHvvkve++7GO+/5jf9ZxwFrx
aSEOBFeC0AZ/7I+CI4uHV4aHaDN6/BHxiuAIwRM1GmqFP4u1fwqO5D8o4WhuoVQCz/8f5tehpP25
jkNbwhOChPq7uEk+tx9+8FQZ6kypCUlkVxYRmW5E1QUxBnrP6Lqn2czebITgblUS9FP0dGXBCrfu
RGrXwSYc25M7+94ebHIuBeiXqRcXg623mJRMtqWMSoQssfim5FnMvT6xqhbLRtfI62C1JOuXSdGm
IvLZc0zyotCdnirAWz6hMgA7yPUKlNqaXMI5WmYf8uCliPo9mfeLD8bxaRAOL4CkdOuqxNBqpG+m
VMm+yPnrmcJ6WA5Ws6+G5kkhXxiH4aC5xIFJQR5aj5h3blNNeRsaDm8a1ZMoE6YaHcPo0ko8XK4n
BVARlna+j1lNXSA39ZMJXBAUE/h35plQrSImjVNeyP4gWfumsfdRgRc9bDk15IjSbMkx8KTZBz65
yTVNTiXEgtaXa36pGDgFOnh0vgKnQbb3edK2ftjwtwaZz4DJhb1eqLYuycXljlxbBv6CBdQkPMcb
Mv002jTc159kLmczfO2BjKvrRnrmFFRC6wjNUpZTVIqTM4shEC2HFHicj4Ze8/FHjeljzQfSKjPz
kS0+ZO06b7PW7WFZfMwFqTG1tk6wwpktRDaTRIjs8T0UksJ5cO5pV3eBhjDEa0H4kZYMUkvvmFVh
UKBsTZ32ntjWjJwCqiEMlcumWmRCz2zOntZy0NGw9rYi3Z9vkqRm/jTrdetXFveBMmuEohG51MjO
/Ugl7KkZf+SycRoSPlSUkuVKpeBsFDgYfhnl08FyOjUYqvUuIivOQ21H7JdCLFnZqoE1MKM3Q3Pi
NHFj9SKHIWkYV9zPHzAk2H2ofHQxJm804rj2C/+UEgrPvkkq/LGzgVKCD/HynLPUKhRFqlUtl3Ld
Ol7TNk/n651HNipntsVeN/J9QVs5KzCCS1+zsehNWxzQMXzwkHNXs5bj4eHutC1ulXJ9FphGzQ8i
5h8hhLwxCeD6Tw6bqQoiXc/pQpJ8Py9c+bHmOSH9JTyMqLMvY0oS2Jntk0W3GcYdV9juuZlsnsbz
ySgqHopR4q9WWf6WkzIRkBFbH+BrGoEectOKrA0PSFmU27xNKw+tK31tIjo8bW0bAvVimApMxs+b
NelNHvgMUdwe7VaatrRYwFDVhEjV3aIGmcVDSal4kYzM5WhJcJfBOsfGVGSXtsqDqsksBPbAm5w9
iQhknhMyE5LTEBtX58eLsMJlJyu9Gky6gKJUglcvCZ52mQK3vg6Z40BcZbGd2MOs8B8ewwyl+vna
IlRfORjFhYkagSWEW6CoiInTRs7N+S5frGzZwIJxtpQNGXF0wtlgkxM+4K3KO98A6x3OI35K9KXY
ajPLmDPwfOuLs+zOl7nrxxXNxm1Eb6kLhlQJX2HbSjtjDdMCO8E2sVekXcgQ0EMb/8bGjUugZB/U
v8gwYLUHMmBmUo86x1MLJTzITV9cWIk8XRmTsWUI/waObMZlMxYXYcZIjQ0SYuNFlnaRwXNaLoZy
MZMzubFMbrIi14oLqXU4OhA61t6cRiSLg7JQEE/6Fu5By45q4pcpBDjqrWaiAJI1xvFG69Zq2+xH
c5XlFej+piSXiewwtECC8+1ZkcLiNnLpzsCmsFdPMZYNyCbFvK06FhP4NoNH5Aeu6IGPAEuUpwgg
1i5Hnb/LLUYh57VJdSY1OD+0Q2IS+BVJ9/zu+MZouCUaQz+p85qDEkrkxFOf89pB+wT0s9oQi8T1
K4Xs40spLhguM1VE0UWZxamZeQLO59okI8nPcn5lr3Bd9cLMAn3qWl/Cz+7C5AVkJKTwRmU778OK
EFs7rD9qi3+d9ylITKPCLMV6oksi2ShN845dz8A1oUReWVuPeamXQSbFN9LYX1mrq00je+QwJxOT
IEmQcE/2wywHuJPJKygmCez+IpaXzBD54JrsCEy0o+uwc1ma9E1Ny8mnsGNGgpbo3ogy4eO3JvV7
jtr+AMaIS6jJYRS6YaTofZDKNfOlMulu4kiH5QAsVdCKg/uzToizTg4IR2duTLnMDNmsa+lQhf2r
1JXlV1Jw3vVEZiIfaVP2YdeaBIIdbs3S4oScxl1XNOXGyTM4eUCAa41kOga2eYrYkHxYRHlAQMJL
KFeLtBEaNJsrZku2tS/AgOc7+GWd9AQ+cvBiQm3ERRg7GoybRiimV89ZnVwZA3jeAMFOKN0WPdsH
GH73P2zF/uxY/9ih/tvIBr02zm1kpkzpaOOs/esf9jXCkdRFL5t+ZyUzVcgSf0CdtVmC7HuIkQg/
O546nQGZ/+vj/m1euh6XRGKZcnrFT3wSfjozg3Gnq/qdMp4XO55BLcm+FiMqRmDrH78+2t+GkevR
MDIwC1Dg0X8eli5jJOnJUvQ7MXODrDsBJ6MRGtF4+/69/lsE/KYIgDX5y0mO/00QYd18+7EC+P4z
f1UARHbpDkJ7UKqUAedt/l+WA4PiwGIv/905oHJ1/xrkOH9w61IdQEmnRCAw9F+DHNLBIMcw5zFR
sQCT0f6TQQ7snE8FwIp1YDCEfRHmPXOmTzdslrInUhZibWdzjp+6lMhb36w0pHkT6SHeZDV5t6nq
+UaUWAU8QfYuEWUOTFYZJ9iQFOw5tUV5CpM+x2+MQs7DCjd+mzrCTXm7p/TxGEyICLUK7CEUfOJF
lxCaaT1WsQKVFs54OUK155izy0lMdiiAjbu044U30cm8EqlBGW/37BstKMr6StxoDqYiZ2wJeLlL
loB3F6ODoOHSHCc4kEAxSU+UJiPdjnw4FT+jWe2tJQn30IW7W2L49AOjoJfUqqWnROS8f+rCdPWa
hEG6DlFQrQVKZbfV9YIEzs+n9jTY0VdCEvmSoDxdYJQnnvVs4zhZ7M+GJrkpu/8t4MWPiqnC6MoO
UtkCL39gVMmyUWuEfKiOutt4UE8mMGU3sbpLkvsgv6psMhT7Phz6SwXcpRtjrhxrggYnXgI0aIuB
Rui4/gExfs4vdLt6giQE1VTpJjJ1ohc22Pu170dmpHbKZgSRBns/qyzvQGUvz0iPZb/Cd+7jx+83
SEcGInPpwVrO/aSFQWilppuF5voRQG8b/GqnnrQt+EP5WsskadMNGWEyrSMeS4q5R2Ui1/e886+j
UNvADZkYhGCpj+X8o12qGxlxAtBt6dABuXotoRjfo/gd8OiGquZplQhGtoE3aD13ob2gfjK6+nqG
xPaEVvDebJNyW05kmintTG8lJJN3wcmFacC0g0bYD2KpJOSE2viA5CJCosyQkS3KGl9G6uK7JGN4
86xa1k4dUVtXeVLHCl3QeKI4ieslwAlwp0nKFMC8aGJfLbXbVnTOprUR5uHQBzbHk+OmEMEJ+SRM
FfJu7WxxDdBGjCpFYYMwozVTDNvt7MEsr1Rl6o9wMzoIrY1kPKBSSo56bsovOl/cbwld88imVhMf
TW5ZbhS7CRvGj7N8BDBsdPuSPriL1KqbP5D6LtLWRtwYfsyONV4KtcGiu2Z1swNMcErywqdZnirf
PQX/Xeh/s9AjY2fp+/fdnr9saf8oP/7hlYRyviWvPy7633/+r0Xf/IPXMeZEsFvnrg9L+1+LvvUH
9jM0XIBe/nSM/XPVt/9g3O+sI3pCH5F6sLn402em2X+seigSYuzV8KHynz6N6381vv+brI2yHCcb
JHcVGRkwlE+L/qwUGVbhSd4BQPfy6IOgvetpDvepbfukue/yRD6QWYXbon9SCBtNtfY3+6S1lfaT
sm79COzOCGTkO6uOsv73HzZoJUaNyrYjeVc2s3wV6k+zU120QxYUOSlkKgiDru59p4oK0ELhZVVF
6RbTVxGM6rNOb2GJKeik6BKdOkJee9M5kLAt5aqOTWBExuCynfalIUINXb3rzJ7AR7t9Aa8ge0np
Baz/d9Z1wvfmh3YBIpmTjCcFs+Hs9LKjUo8y84ISt5jdBc9D70pNq2loO3tv1orH2QYxzz2xmxir
5BpzA1U7IoiyEB8sJ70DT2ITX53Y0iUPNJt38g2DNrug+3xi5emDqYhcVWJkYTrPiiYFbWS9Mpyj
O5UqrmNqHhs/rASOK8dx0JfCH6bcQ41+O0nhfVqPDTK4PMAEggpblbeJ6G+i1jrSIntbcEl0aebV
5ii20CxttGnExWlF8Z5PurzNSKxwZ3l8L/TIj8y+vSja0aBZV3mV2XKwZZNk2nWUI+U6PzL/XVx+
s7gA+ls5bf9+ddl+K5vo5wXlz5/5SxAk/7Hu0YAjAdnBoLcyjf5cUWzjD0QP8OKhYWA3+zkv9l8r
iEw2GLY3XFEENKyCnv9gAWHt+fz4rjtZfplsKsR8GuZamfzw+DpqWdhhaYsdxL/nMYsnBNhZGVCN
PcEcvGsY1BRyXz/ZufI0j0gze2veUJ0eutmyg0Wq1b2GwGXfCvKfCcMy9g72qC1rQeVbUs3wdnCa
jzkcTL+MLdocditfSJGoXtjPyrcSPJItBJ/e14CRe5WdJBuoxqufw7plV2rfjEvCVqfLjzDDRn4b
8GQN9GzQSipTzVFvDnLXePWQX6NUhwzU6Z2bimnftNZyMtrQQLY8Wp4yj/09qszMi+Yp3McwwVxd
Uk7johnbtou+mHpORPzIk2blIr7s5EQ5phqfSSbL8IbWdRMYyB5u4EyA2RGPPZOnXpsWyK1wGnJr
eC17yCyDNox+wzjoLWFzesxGfWE7u0BgJyRya6AdCED1WtuxmFtv1AUaU037Cp9c2+i9GvpJZupr
4/ZVHWbmz91wSJ0s37DrGf10IT526YjWQOIL0N4qbvO63XRnTIF0Ha7Znr1UT7tKc0Z3skrl1qlU
8dQNRvWFXeQmd0Ziz7v8NkMDClLAbno3RYae4ecVl02lRWOgEujq1UWdPfVLmZwyLaY32wIc0zRA
rW4VDc0dnYbwjlIWoWs2L5Yr5cbZ7lDTI6iSq6YU4xO0j/YrplHncco1uMFoxUY6NBZeq8Eh2nSk
51sjNz9Zq1W1EBoKTKEOxq7T7OrZSlIYx6k1iMciK+hzCzIiwXkoV3qBgd+Fr48/LJKr5sKqVduH
JKJw8hyVcMSz+6ZVK1wJ7WqjW0pCIGtpYT9cg46sEZRkKJKVkgBd3giYzagdN+popS+WOkgwdlb3
ETqy8DFVRXlnazhuphyrKdoo5Uozp/Ko4we4QCWVvlTAURnoKRbxj0mGbjvHhRTQiZtu0LHT6e0y
Xn09zKygTUApLiM+Wa0b8W0ZhGn4TW3rr+xuxeOczPJb01vaXtK0PvUi/PW7qIFG1sTDBDweueow
zVjJeCcr90NpYJTq+JWWyrTYhz0936gRt6bR0+XfGfi3Ureeo/kWcR6fMYelfwtyukRtapiZp5FT
GSCA4xdSfMR1cI7AnAfk+VOXV88xz982AfGGTISBph9CASXhNSbPEwk0gnmmH1+TGtGy0mvVN2Nq
ppuwB01z/mRpmFb2ZiCFCMYx9tBTtMQo+JjmAtAOY/ukT9yD+hp3KfJYPxRG0d+3qT56pTlj/kzW
L478Hgtzb3QP1pTzF0WYqntj+A6TLOdAdlo8MaOevpzvNApMjrZEDh43ZUa+n6zRn4gzyuuxWhlH
cZSSxbzU4lHH8vZlLCR02F2uWyckA/q+zHC8KRNqHoS2YJSinhyYauCi9mSKHui4c9VUOqcbMebd
17NtoJBL85pk8PmI/Fa9DeXUvh1r0LUxdyS6BccIXxx1FfcbBHhScxLqLA2YxBprBlQmoli6O4vc
FzMt79A9ONuS8iU4X618JPgTBCgmwjYLC2JousH2SrZ3tIp140KpWz1kvkA175sRv75f0csWOX/0
I/kjse1nu9FnT63LxGvT5aot4quBLsD/Ze88luNGuq37ROiAyYSZlmUVTZFFI1IThAwJ7zLhn/4u
qD+jpvSLcf/xHXRHd0gkqmASJ8/Ze+3O0A84WqtVL6vPZeITG+tO68C/ttvuZA7RbUxyDpkK8QWR
AG9yCC4BemI1NOgY2N551M7O6eM9ts2nSGl3I83Rv3JdfmEdSkoaA5vbBG3GLqtzy3sM25BTMbBP
LPcs6vRRg1q9cXvW8AzP2sb1amdteaVYJ8V0A1BpM4zkdITV0Sm98NZqjfFkjXa686toYpbhuzHx
2hlDkaAX24k5CCx9JHF9T8+/xZYY45G1vpcRVq3Gfm1KMMYN+amX6bzQz+0CxIwtvymrvSh9eQcU
D6dV3zkn9B/hixHZz1jnvoEmRetU6mIHb6dFSFf2W6NwYPNo8FBY3eyeSsvFg+4IAQs6nb8XvVzb
cwz7CYnBrm4xCqZdfQy8bO8QMUVwwcwFTlxrNzZ4MNJhyvAIWI/uZNqMl5pDNk7FgYx152JgEd6Y
fldTY2aYQwO0JtGMRqSqXhqzE6sRfuPVlJneUXHj79PJNdmRhi+mhXuLwcmqsyYkqPW5TnzvNbFp
yQgMVJ8910DjmWUPraXTL+h6iIpIe71CNuevkSPoVaiD9igQWQLPn2fWA6fPLyKkixZBVaZYY1Rm
c37fFPp7PLXh1iSM64aA7qHeOlGfkKHb2igSocx327m3y6vKcm9y1vw7bisUgW5o3ULIEmwCwO2u
CyIDL7IyqzdCo7XVll2/anhWuJvtw1SQOerU9ZeOztWm8QkZSa3+2YS1vjYr3vaB3cg9jflvhJ++
NLGzN6cmfMSnPK2I8OyxIQ4ZQFppXCuBwmIqiTbiMaQjUEbPQPo1ib/OpgUtc8UgNtpSJPjf0Wz3
Z08m1mPGlp4aghbfWgt3Og5gWpGC2aFPGEufPqaL5VpoUbxqmi+vLQ1yYrULb5kqh5uqN/od7/Rh
l2l+NiqcLX1188YL0+oO6fdIJ76hsnIMuRpq5d/UfT18LokI+TzA+7hxEY2uJRXWSrnJvMl5iljJ
26Tz1nEpG0wyhR+sMPJHV/2IivKo7dAaMVHPjO6Dptv5UVOYPBLRU+uOxsm1lL/OHHtsuIiI80IV
GdsezOWVJ5XgjikZQlSNRLsi5oHX4NhVNxW8kyP5h7SXGlkwF2/Cp6BJ2vNA5lK6nUEGE2kVlMZN
G/nyQKWQ7S2zarbJmIcoIWUltrEa30oGjycLEOnjoJLhAplV88nFT4lTjAyqaF7y2b2B4Y4g7dX0
ZvI9qMKKvjeOZsUCVlt2c1GFAH5q1abrNJzCXUW/jY+VN3ss9l89zS5Jq3A4Za5hXquwVIw2KrVv
bBqe3ZCFa2qG67FKd8Iw9tiwUD7680uqVIUzCSY/g81G0Y7LrFUCMXJXCBPfncrEnoSoa+KlmUKA
TFjZHd0ymev+ds6o8bKeBKzK7f3TNDT5fZPq4YIkMuOFgeANcgf9irmLAsSd2l1AIsauy8MaoBZS
eqWSZNOpmUccIuIK/OaZN2h1wrzfrWoMMSttDvLJqcf9OIzRRjvz/YTF5WZMbKb3vp/up9Lao1lG
dWqpLTjl6BWg3N5peeX1BAtsezJ4tyNROsektzTWex0emDpfJVFzFqGUG4R16YHAmvEyTHFbt5uU
5BCL+Jr5HGSsrtal1zHf7LdpvTCj91lBxsAdhOCGVlyHo2XFF15SzoMfkedRtMSfZ39noXskjI2H
kfp3vpKUKtk6/RGePmly1Mcfkery73x13tu4xAqUmPYKPT6BCTGS1F6s3B/x7LwNP40Ethsmye3F
jwx30Q33gBvmrbUkvEeprOhlS3Hdyvm5mZ1kO9fuOQnI7kjnlo5tQFp8jlbzRHyD/KqXLPl0SZW3
tNVeD0vSfELkvIomeztIu7/2e/Loaf6LI1rDgdWPuPpgya0foMqfI0qVLZBPZzMRbw9cbIkX6dIv
QxtN68RQAm0GyrLCSNxVlBJTkTUa32ufjOuw9gnzC5GQjy1iV8yCDwQ6jCvcFZezQ6GN8+y7Z9Mq
Fk2BfN+CRliJbzEz/g1u5eA4RbNbblNrKfqjSbVfTTG03wGFp1fDUGrqeA2F0E3kAfXGvdl3gYnA
pp+NhTiRHeY5ZKQ1z2K6EolCAU0q9Kdcmfm1jotvbECJZKgwgtb0HNCZICDGvlfG35qi4K1vNMV3
r3eXNQssxA5mY79TxKe8UL64WxiP47kNUfNSA50dopxPSAAivbJo4B6ZsqDOnmaeNKhuTy4KzUu8
EuXVnPc+0VhTm5+ysvHkGhd6/LVstBmtwjTBKm/FvApMjLYIMxK/og7IA/87zScWjj6S1jnpIh9g
nFe/zE5BAyWuENX2oSNwqEMWLdedOZQPJUX/Vlqzj64ZN7lmYdz61nxIJnQYNSBCXtBzdpPQBnqx
QJ0j1PEYfUg8WEhhUjTYmKS5hSKKkrTywdSWSdA+MONRUbhlEFDODg1l3oPztCYaZQZhi9QdAF+j
+zd868WF57TJhWog9YxG+ZqN6Lz1FHpsH/VVpjoMzJHyz25h9rdR3NZndMnzJmOSgAxJGIiDK5rn
RNdt0sAPj3ywRzZ+4cYL4mqH8cU/5K4Rqf8TEL6WbdJOH3V9LMKr/9T12eWVSr7/o428uKr4mf92
ffhfU1JDuHRZMAH+t+vj/UVrGdsl4Q6gwn54vf49PbT+YiNHJ9nhl5kAY2k9/auPbIu/JErExV3L
3Bj8kvxftYHeN4Gg3whAwsDU6EiaP9rMPzWBomE0Z7+uugvb7lCf4iPALyVsqBuicwLUJ1KVVKmg
MTZB/CFHamkx/eTNlotoEUUl52dB0tvvvZ9Nw4u/n8d2P3R2v/Wmwt1aCfZ8jDrFxU+X5Tdqgt8e
iigNJpti4bS/a1YrJ+0tC3LqnilWss9ta0C9hmmAQJTmg8b47w7FqQx+dPLQf77ze87WmNX0pRGG
j2OCMH5uNjj9s3U7et0H0O53PbwfJxACIuWtw03xi3137FtabpITGMC7WPWTfYf5y30b6blFRG6u
vYqhZhOG2bo2qSb/fEq5B3+5eqC4mHJwF+N9fPc9aRyQplm37d6ohIutbSTyyBLN1Z+P8uvZlMSt
2EumtQuo7717Vke+o/sm7NChCyChwl6QyXJsvKUiKbBd//lw7+z5nFGJ9gXxBxN7bpP39nzZ9LYT
W223R+VEPmemXj3HfvNBTzOuKy5JRq3/Xlv/4cz8Wefy62mUtg24DbmwJaxfxvdhjDTKX3bIjA4l
Q/mAnBszqLZ//l7Lxfjno8ZRmNLA36XTDDaTP//pQUeDzsSoybq9Q+tp5RjGFRKTE4hY5K9mIT/4
Tr87iz8f7d2t4QozasiA7PZ+T+mE8X0V9UW7qtOsRiIZoCXKsq9//oI2C+kv39D3GK45qDG4IVmD
f/6GU5y5/jDw2FmxK074APOniOzRg1vNSPKrCK1Bc/b6yV83Oe0rtzX9Yy2di45G254iqd92o43B
YfDqb+NI7uDkCtAkIPfvZzWxUYkjYEXN/MHCZP3m+i9kRRTmtPXhjy9//tOV8TWyy6rlMUqGTrCf
JHB1abtJGg6Gg8JAWw3d8WrYOJy9rY3b5rM5eyOyOL++8XA6EZkbBSe4Af+a9fw/70z524/G+rw8
4ZJ/3n20NMjdbJZ5S6UaU+0Sd5WoeFw3vttudRPpxzFxiPwc3CDfEPJAU7IEfKDJmM/QW6AU6M1y
lQm9NCNLc+VYdbgJybRakTI2MWuzFZTW2TjMaOw2WGmwt3pLRiqqzacOONQTPa+Q2OakWStheDs2
ScDOHeUz4RqPbabI0DRyRmWhDDDKyksgRY8d8LWbTEw4+gm12SlUKghC21MVePMFTAP69gIV4xjm
4ZUZT+YnQwGaSEtcxqGc3rLJObd+C3ELhyNYhLg98ZvL3Z/v1l8fEF9KCgOeehG4nvfuZh01yk/J
TG+f6PjGyKDbgwg9WMn40M1hve26wvpfP5IckSgLjC7L+Pk9OjFQY+8Hc9buVRgeLC22uRV9C0px
pRx6b1ngPv/5G/66bi90dAZVgRUElD7vBtSgCXpSgbqW5lQOkR4Q2SGqBoeoIShRfz7Ur7cpNE/b
tRev/TKTf3ebRh0TDoDFvAV9MHaV0ViHaui8D07gb48iQFWg2VrCR95dMph7RgEBldedq0y1arzA
uOiayL/985d5R4LmrrD5NpjoYWJ4Fv6Sd8fJEgMYCljs/Tha1QaPY7pzx4JGqSbqVhAOTUnBjY90
MToq/5Oyo30lsuSjZcn5ZTkFNUDEJqkIEouteHf9mqYSc9J7ei9wUCNUD/JdOKTtjr1m4q8dMYsD
Hqxgq8zqNa8G75y16bAnKqC/LubZOcoMPtefT43928/keRiDfSegZn33Wolo3Bhh7Oh9GXXlASD+
NjC7gT5t29yE+IEhLnb1Sy55lPPGmE4dYLA1DHJ7E/hlhSI6f82tsb/J/HEzz8NnTJH2mm5WfT+V
wMPqNpEXhAAMx3LKb/BYf1Rc/P4LBFBAwEMJnv/lHfbTWh9ahMlO/sBJjadzxG51R5pi9Biziq3r
xks3obbMdeG5LW8sVRwJlfniJ96DVm5w6OowXI9Av7exWQV3FbG2xN/Mr7MMy6ND72Y31BEgtCw1
eFdA7FNJU39QHlnLZf9nHcFt8dM3eHd3Dm3OB64mJH9GGkE2C8pjK0ew8QZZ84like8QAaapeXAq
BGq6xsX+57vA+e1dgFKWMTFpDd77x92fWEsm2Wmgf2yQF3CV/EpZdesJXa6Ih/le5f34yQMq9o3Q
y7bricSubGRzDs35PtI729TMeVzhrYbEGpgf2B2ZvRxwj9wwXYs0sl7pq1kslR5W9WwriQveQJP8
VPupurB6ySBbkqtJH/ULNpd7d+JAETzBdT0EWn5wzn8t3XyX3SCaUZfB+C+kZ0k0ZBbiw9k3af6p
DPden+YbY8aYj3PA+aBO/M2y7VIDs/ME9kyt+G6fpPPMRTtu6T2ynbcg8eEMWqgQxTgHHxxp+U3v
7iSORARaIBDCQLH+57MANrWrPTq6+0lFD5nlRJ+IUWfKVkzsJuSUQWgwXcM/hq71EfboN29fCJM2
4YoOLyYK738euo1gn4SpqfdIGl7C1r8dveZsivAt99qvbHndD15Q79Vay5rumtLGDwCBCKnFu6cm
6A09Jgm3LNvw8tw51D1TSO+wpDXt9PMrPNeHKskZCUw1xY3AH9LrSAH6+Cjg8bc3k0Tfjp3Rg0v0
bllPOiQBcc/zO/hVuzFrD8lsHKKpSqpoDdz07c8P629emiBwENAhD5NAwd5dZDdIs6joRi7ypDAY
1Va4njs//mCP+NvzS6Co4E7i9P5Cv061FVWWqPWePbJa+/0YAzZJSc4IQZIM5AEyrxEd6NAGzWoI
KJNuQL4de+Nynt2P1shfN+W+a7ErZFMufhOuODC1ZgKY8WF6XBxx5EU7rebrqWdAG5Ftuq51Ue5j
r7VXVdaZHzxW7/FrP+41qiFONnU7oWzv7rU26lHnlqbaA5uJv9YkotOrVVF70okli9XgVszYq45f
ACcQu9qqdxswfGaK631VNIQK4zCbhus+djCr2G3bWWsZSf39z3fGbxYaDHKuyxoDjwth/T+fwdjw
icYjEHDvjqHadRDQtkI3ENNCmXxwSn5zKAy8xHxg3YYF+L73k6SWZkLsNft2Dos34Uze3VzGIF8N
1/z/+FrUoJIYgaWl9suqVuPQa2tfNHtUJOoOyJS7qyYvvExVSxfxP/Ky279Xyp/7Br9ZxDgSbRFK
xB8JO/88gfaMxb/qOFKC+J7JQFnfF1FjA2zU88pkWgIIIZ4+ePn+9lSyvxY4VixBjuk/D0oid9kG
sWTkBjljXUjGFUla2Btl2vqDQ+HQ55e9e0NQaZgLRhxAKCvWPw/mZ6LqQHxziwjS3Hcu1A21TmIx
zBsmkiVROkrbIGSzNl83qK+MHTvHbtzOo+cUwHgkD1fi0GM8hHrKn2wwR8TolJnfbeo8d0EYhE38
BTqFcZ0RGKBxeuaYv3S5YD9KvpKDi7hCUBv0Ev3b4JjOdAlVM9gnk/LmbSUUzNgoi60Ht7OZFuRi
JDQvtYrR3QJLiu3nYLCS4tVNaZZEq5odTHzJsNwJNyrJVPyo88qaDjkxV3IfJ1YhtoZZW8diHkdj
r7us1zeywF91LdpuCu9cWMTljv83hl0xKJ3hgBVBVm7AyYro2vfKBTUhic/adZJZZG/gKYDQalQX
liK2cDVFyoZ0HCdPhXYddASdqNIDXIcI/2pXIawiKX6KtkU9gaxOe7aTeKuDGm2c1kOQbcZeTiOj
7Sk0LwtDhyZ9h6K2N3Uhl+IK1Yn9BR47/RJiWUfmODi47muZGOBvWoDFt0Po9fcl+QAtWe5N4J3N
qvCjbTf1UUf2TzzuGn8MEvx+EYl4AtnDvNYahHeJzbva5uHS/jOBqEPK0tJ/TOOGcVJeVMuMHkYR
fJ8aUZ7f3dHn3XWL/i1clHC5wXC1Ld1hFRbpeGEswzMHiC845R2Dpt24aOpCxHW9iKNttujtbJEN
m2zR4EVdf3QWVZ4N7iZddHqyQ7HXLdq9AhGfcIxhi84Y992i8HMXrV8gEncvFv0fFTOxo4smUC/q
QK9F0Cc6tCwl0sG5QUPYL2pCBF7owuA+mu7WXfSGMijU1lo0iNmiRoSeYl36i0LRWbSK7BaYHKFU
Gxcdo0TQmCzKRjTh4SEMRLYe06yjqMBSkfOW2OhFFZkhj2wWnWQykzzFqOuU0V0aFy1lNo72Zjaz
ZjsSCL9KQZlDUobfNDjxBgeFfxv64lwY8bi1Bj/e4XqE2bPoN8MfSs5F0xku6k5Mq+ZVuSg+p7ZB
UodI881d9KBIGuuNv2hE8bQwnFx0ox5yjINjJvZBL6pSmhRHPBi7RNbWLpPTc7EoUMskvPCkuE+6
6VmOIQJyE5Wj6sLn4sesK0IJceg7D0zJMgoDEPCQLcMxvYzJECb5OJMZneXLEE0s47R4Gawx++xv
m2XYpjvE5QPzt3YZxOXLSG5iNqeXIR0hnwlsagZ3ZeH3b0IzzJv+Huxlf4/5un9N/ag0lyFgtQwE
sx+zQZub51OB/2vceD/miPYyUkyX4SJ2ouymWQaO6TJ69DPrYBJ8vDWWsaS7DCj5j2o78kBsQ5Ky
J33lT0M06JcpVp5uVpMdiiHbzNpWL4bl7Mw0ArRi2HzmvWfY1beRUIP6wsnA428KX3lQzytcDVeG
4eJ1zTxfobqcemkcac+aCH+qhrmk4kyB5CpzMkyL/iGmq39rE2r6EBZllhyG1EUMGyQNqW22jwKj
H+YVfK3xGCfa/OqaIfUk/d16681mflnzkv3WgjV2MfZG1TodZOJgCdPuveiz8C2guY8qr3QR4P7g
RsyTPz4yZyreVK3AIEyFtj6XONg2bNHkiRl+/ZIE5bDRsZ72LRXLgw//6qXX/J7JQFNbtXZz/IH4
T8ZSHGzh6E904RZvl45nLFAddwKe5+Y5jvzmW1OLbJeNRvOMmDS5SFXY5gdwgtkOSab+JKtmYn8I
AnHjhrJoNx00ohxVoyHXmYmDPnJdiRrFdg5dg1/Zo4W8ZVcaqF3Gvqm4KOqKv98mUf/UhEM0b32E
Rf4qiBZvaWUK/OwFo0FocHG+3IPGcISWF9+bRQx721OdvUOQVRtPOHP5il6dBfElcRF8VDfrn3p7
7IbrKAyjU+KDsGPoPV9XCEOuREw+Ru0QHCjMxL3vW1vOwLy95ujWcXxKB11/pnWH2AHFyQmsa+Nu
y6qYdzPJuLuhGkWx9whmPeV53XvrWsKg4yFqeKi4ujThm2NWBOJEmGX9VfWRuhOzsh50wvlOSObe
k4I47f2Yk4oaYro0uDXvaqnqr3LZYa5Ld657AgDTBJO4TC7kCNDLNbrx1lKiOdZgOq7mXtdf26lW
z4QX2pjHvOYbGQUoKglG47Q2ZREeI7oR+y5okRwPWp7E3BgDkLwgOo0JUXbUu0UxfZ9TwqFG3sCD
IxYZuRVOVxav5XpD3hsoPEAmC4Q9TktWqC7ER18htK2tSZ4SWYWPtRtHN67sqs9uBPMC4uIMMdqY
Q2tR7ejvssM7H7V+c5yUGW4io+svF6zQBfrC8dE3UtbFKEwunAXTUZtGdOqwwc0AVCQVeIn19ASb
LD8ocihDBFU0cRCEw4WIi5a/gBcfnWY0kPuYznXVrWaec9pYpf4EJG56871ef/ciIddhOOUHS7XL
Xd7FNTKi1Jb3CWG6T5hi0I4NFR8yl2Z29ltVf3EIG7w3AoSxq7oc4tPkFqW10qJUz3kzj7e+q7sn
sx6zc7Jcbhuq2pUEknBuRM+BMmPakdWDgpEiIz4JzVmDFjzdmpExvZnoyGHZCVli3/TDM8kESL/N
GKYDyrxzUs3ZmZJ9fCTTV3+fhx6v4axoiaO1jKc3r6bNh0A9Dkm3kJZWKyBcQ7lGxIgORKQz8QOJ
4YZnQRguge+dbqYDmjECm+OOOwmPgmLpBfnbb1iz4lOepZW1Lqy5ujWclCYuIHqutan9uD+4TuWX
ayCbbxUuV3R+JhHBTTE0b2BQrScR1cOmH7T1CgSm69Y8es0dq8X8VtlprdauXaJvUqnsXm2/mwkO
7lFdGnXNaXF5k+u9OWSWWuEoAxlKnN45aE1WM8/tX8fab+7asKTx39j1TdtP9csI8O7OQr13Cl2y
WtoAHTZmd+fAOhao7Y/8G2I82k8NJlDzThm+Zo2vsoX4OFWcPOwK1+yJw13dhYpFzLU9+qat0zEQ
dvzPM3kLN2FRR/s+z/sL2OxcGl6bVw5kEIJCvCi5dQUA/xp+zqOqe0J28OC3JJDual3X9Sbsa+er
DMhJEHWOg0OAQUX/gyO1d9y9xflaMdEUm4zAAhjYi6DbKlCKU4QMq1Kk4ZOdRwL8YHXfBuIa1Bxs
EdNM2MsotRm6IL1p6P+YXYwVoqgVh81cFMqFdRN7sNqRqDFeNxPjegQbdCIVNrx3QyJIAoK8Ihbd
Anl7ybCxsaR5kEl77Kcp35BK2F+b0aCuQJ+W8Efwh1HqUwIGjP9ooX4JZIwal3jUcwYa83tPeHST
mBZLms+/HN1sSyiRa+Rbl/gAxCfqbRM31lh9DYZlzlS1u5jO8qEJiTFaw9Kgwkur6ZM/DtHZLONh
55E+5lZ5swkGwGerBEiPP8xf6P8VL1mBY5d3DifJNkTEQs8OZ+1Nk4jXaZbpQ2aYRFiEhnnKCgFP
owM7HltdvaFCHW6BLpkIjlN93zWGy1IXROdOc5BOht5tZ2JNpjGNe8wLxZcgCdwnV7f5RZJ4T2Nq
FnvapTF1IKXcqljcsVUyxNeJT+OmsuxDiBf7a2yGw673DXPfQt/Y+AkyuKHnYdR13K5QhpJ5Mk3u
JcWF+JQKuS/lWO14nFiAyRqYV5GL1j3Ig+Ctzzr701gL6yYoghnVQiEeaqCN65EadidZuy6LUOdP
lvS8uwmN1E72emx2HnXhSrUq2mLFqF9nRk32uo4I82hSbgPIhsD7YaRA+61rSLyiSPV6hIKxZoCw
CmY0/p3nUtCLKP2Swk89RpgmW5Cm6UoKA4c20NyZUKA2MYodj+IugU1LoSYlBZnX3RRCho95Vq1B
siDzZQkEsuW3ydk3FXqtwvEv9YQ7OyTKPZZIxjNHyVNRy6pax0NgMbTI58M0VQRPSIPXDvltGQ8c
MVJ1NKanPHViuFjpnPPcqZJtaW6kPEbM0PrrIGzTZ5IusRVZNOBprVW8seaalkaXGGR1h05zNdHM
XqhEfQImVYHYDUDbntH3HVXqjRdhTzKUr7PrnKt8qUt8j1qg858Y8MCV0u0Vfd9p5er0whqN4Jmc
B6zaxhcCubp1AQRz3RB8jFGnjCEb9a31PE5CHSrb+2rN7muoquYzFWv+OddFxaIFZdDLpYF3AKF1
65GIMrlULPmkLIbeQTuvoxEPEeXQeNHbpFUdDacaxKb3TO1deJkFA6AUbnUyBpKrV+XkVSfaN7BZ
bD/FfNBB7CeTyZLp56JIyzu78Ys7eI1ZvkomFtA0RiSZaxJWSp3GENPNGTySwS9sUAEcpcKDMQks
+s+KiofrlrDJKcgF5C0BP/qQ1z5vlGCsX3hb0jubc/jLNP35oypM7AfqY3ampKyJY5SN+nuRVe13
3WmaCESJFW+ZWGKO9dyGn02dWl+zWPGmr8Q03upmDD+DZ2UTLsIEn0U9h/q7IWsCyOy5D/DNZ7K8
z5uRhUHHuFQI1GiJgxIIUuNNN8bcHrHdUeBUJbal2O0IWgoicoalJfmZoB5ztfHwk8mNKE1uo9KZ
2mxD9AGOvxSLIKZhVFreStgjB00TUerLZJYt+0az7C3U2fWAzYnild88G0BHDwIhLFk8IpiMvTEt
JUDLhDQEdVVApY9NsoRdBWN6nYcuV8mYedWtyX0heU31yJOjLllIZZEkDKvrOGrXOCRHDcIJPv99
MmVvRARZM56EhaRNlGmeNYM7ZT9R7Z0AOr7TuDpb0wvi1DuWKO8l+rFynyeEEy/KgoQNZjZmF7VF
FwiHh1xC0eSialVtdS8HFBVcQuat6yFs+H6ZJ+mHqJr8l0uNiqHfFxPCj2ugUf1b79IbXXW2rONr
17Dih2zqbVDdZfmpsALvLsPEASKt9s0HEFV6wlgsrPAkuiXsxu5NPiNVOZ86KUMunjuNpcH8ryLq
h2vCs0vvn/Rn+jKcxd5o+ftziZUuYfeSrPiwC6u8169JqlMiqTo0pRS+4Aj2ZpbY4zo3eX5WZD6B
2Sjp/x2RhRtosauWik7GeG8OpqtooihmKzC4GixZPOqCDTcvYd5fuDFMjEslkL8CK8s456e4d/AE
LiVkDjyamHO0gY9WSiRTk1fmkZm0uhgImb8DpjXiAcySp3mOh8fBBh70o9/5f87jjzSozDOY0vyn
NfxLcu4lUtbuWzb9zDKw/v6hf4tQrb/ooVqEbCD/AErzXwlq8BciAyQo9tJiZTGgn/tvCWrwl7W4
+k3wliQV0Ib9jwTVcf8SC+KA7jUzSXP5qf+FE/m9AAoJKNonRA+ExRA5br8fSUE3iJVPN/vYE2IR
4za1vLuBB3bnDNBYEoQWx54ERWMYD3UjxLBCeR1glOjbC+UVxLc1tIjNNkFl/9Np/E2HnQHdPzvQ
fDS+HAFFsKAwtTLF+2cHetTQdDNmewePRmJ1CoLMPPmzi+YgNUKZrawOk54lDLFNFNu2yAmgyvek
UI9BF373y9K60ygsGrWtJ6/wPgE8iW6muBnatYi19VLQiaKjAkiSjTeqet6H1DzmiawEiHwb4baG
f4F1Zd4IMyvbeGPRTMxowAovU48xTdOLigUb7nQg8+bsUyqRsORp4p+MrAyO2HwtxPxTuh0B4TU+
2+ZuGwy+c8ua1z0GFfXRoBqAZkFOMY6JMCUXYCpMvCFUtTRDVZ3Scq+wdPnZsnoyXIrzY4sjkBYJ
2yc6hVjg7mihIlKPhh3JpU+4aI29SmZ1JFXH2ndENHxLzFidAgYGGzfV4IqrY125+sErE3b8AZYV
T5N7FobU+qMBpQydVkO8V5C6Nw0TG2r1eGfQWKDD2VnV2RDBi+mk8BcTXVUbuMbxsx2Gtbcy0VVd
kyJj3M0d8YBrj2SB7ZD041Xkzfc02fKTmhB7MNAueZsOrhXt/MwQX5Um1JimPXRUdi30W2lLumfT
z+ozjCSHt4xf3Mp+9paZLUXLNegc7TymkYpXo2Ukp3lutmIK7R1ameFhMk1wOrFTHka3lvs8L8pd
7bVM1yzlkvXl0OadS8+6GB0EX94MydiZTbqvZs27Fezx2moi946z3lz6bqZ2KV7eY2Q5AUhw1z/G
lpkz9inN/LnGzfdQeVX61gwW7omsM+r7RifzjVPa45XTk2EfebG7E4gZt2RgJCsFnpvAol5t7aRq
3RXnXexoKoDrBlQcf8m47VeOrcZ1y50GgzsazqbXDzcBC/ulHHS3zUUS7EUD/LE1QBOSm+bwhVrn
HLcFAz1ztleRSmJuaSxx4W7oscGt50a4z5JfsjbG3FiFftDRTxysL3YEoL9Ip+l18WFeN9RRG38c
1YWoRY/7P03dF21PsyLoNLYOdu+maoOebALr33q0mvrKtqElSa39ld0UHsTTgHcUzqpg2sBcjcjh
JGLigdyNpc4Bd8s+UVmXASW5xGdp5ofemxFWFVYeX4EOKZnUDJw9pLPzWvQgBXUf7/LJlnTu/VB8
K8jicLGUD+oBmnh5tWxoOH1zky3AkHDnVEG4tv1kebroL4lVlIuw3y9xUvnGpsdz5/Hel3svq9wD
m+THIB7mrx6CeBCNWhwCbMGrxMWrvakto7phJRxesEb5ip0GrtFVEc2ltckSlQVrti/DtKq08j6X
jDG6jaT3AbEUnVl/4xS1OIzWjH+lQLJHelzfxsXVVC0z6GDq+0NFSUWtxyLCbDz08xP7FJfKN4ns
k87FcOcq7GPUIzFReFOp8xP7zHpPE5gJ2IDvzNgpbdFnqdXs3rgsB5dFHBBs0IV58cRwssGh47R0
tPExXofN0FwZ2P/0xnMak95lWj1AGzXyjdUlYmOSA3Hlco8iL7Om+NjPUl0DfopvE3vIHuvCKh+A
TQELp7LeFPWARKeuWHylzrJvadTCLE5EUmbY7JR7q5MpN55hHEA/G5smONvO4CdbzywiLgqNZrUT
ZvE/7J1Jd9vYubX/yzfHXQAO2sE3YU+KFClKli1NsGTJxkGPgx749fcBqyopO7mu1DwTJ2slNiQS
OHibvZ/tf6smpppjZvQvoSfTZTca3RXbtdoNOAQnzdGIwmwLudPNuNMXEGasO+kDV3B7yAhs3aZ4
QVapfADaY34uuiy6uuOQGbuaoKYL2oUSRxJld7ok/LV+LUY9J6UPh6C9reZ1FKmCyZtUvqJaQ6V2
apjAE/oAWQPOjfBoZJKxkWeyIUhfoA3mcjDZOuZPo3/1NcYKynXqV3RKXCL0dRJOOZs38SgoaRNz
WKveVmvOhmEfoyj6Qnlr8Ac3Hec8D3mCZ5YxBi3EghwEkv30zMxhnir3aITMeRbuaFIA6wiSD0Am
IbF1jWrvGs9xbl/bTvPkXaZXGpQewS/ZGe66ls57LPR+1XsW1E81iOfIaMp9XLruxUdpz1WzdxP8
LjeiDbJm0Moj7TZHjp0eScoL3oeaiQ79IkgzDd+tkQGl0xmVlaUV34924W6tQiv5C9NgnnMedAtZ
l9ffs6LTl6bZmitmiSYtMH8gstVe4z5RDxWTqjvLVlY6Ty3yF3bd3XtHRuRdgvZzVWXFsJ3rkq+p
lhTv3KU2PB98KRwdsCm8NQHT8lgXXUdAhAd6XnhqqDEcS3IhjXpyLVaa2mitYD74YjPOy8vVMLX6
sxM3Tb5Wjkq+Wg0S4/Xo52IgdC5koxjX2jiBjm8yUNvS7SG/EimzhRvcacsWA/ULw9HkmRKOr0u+
aVbcnTX2ENdRdx6TIbC3cZzh3xOsISfMzVKc6qjHyMA23zwHCRsRSqzidYSOv2loulZFo/N9wS5g
1MNMNH8VNmmhmh51HyaOgdmwbc0v0So7eao2jjXHGU9RPdKv4+/uGLPpoJ4Ij8Q9jM45eaMVeqk1
AzDAaIDfp20pD7EXaC6zKE+zFoINpSQgIMBjrBUqu/ZSb+6LOB4fUB1Ej0PaAbNl1Q2SqWLTsmnr
+hr683yCLK2TtAu5Ggh7Msl/QL668oe6noEqkWCylVkgUmYmAsh9972PB/XV8xVRONWk+QcUgv1c
YNpmBaSJHMLRmBoLyX817b2YAOQFCSXOscn0yVqUAJnMxaBNcEPcOO6OyphgyvacI/GyYhRhLylP
qs9m7I7aA0kembVteekDvC4mRp/cA+C3itQ5dHHFm8BiTqt2CWk8w2roAxnwamVwuihS4T2i9bVW
YGm1mvuL0ZlXJRy00hfl1iucND5VckwG3CFudh/n3vBcYfG+GqJ3XxUG3m3hsMIhQDjR3uk5tYNH
Yme+VXUFckoLMwaG0ph4ZSDvaQFllcbFjEJJjEQZ+WdgF+V3PyeTmR4y1PeoHFOd7OqOrAWBUGg1
tJjrmzvHG83C+W9b959ZC+nqaCf+77Zun6YRiYT1D23db3/pj7bOpQ9Dx4dCG8oMKYr8e78TpXyD
HDn0sbNUGmvRzXb4e2NHNAEDHZ+VEjBT/j0LYdHv3kIau9mMgETKpyEDJfq3EFO4en5un/Bt0SXq
OI5c1Gj+LGH6k9w5ciIrTo1aHgYFJYdHhxgQe769y9udPs43vUW+9WOZKBZQs/QLl37n0SWENW7a
XWVkaJ6JpHcO0+15Sm/PVjM/ZrQdPHGkqfH0JfODqG7PJEsJns8xSJGPdGbdHQG2eGqREnvGS+D2
ZAfzQ05nwfNez4/+dDsF8vlAmFJXVOtuNrMBGi/QENQBp4flaeqrPx8pN+BK4/kMniedE0eWaVOT
6MuOnvC03jKPvkmfVvuZc+otKs2sa6FScoy5txMNiD+nG1jK6JGo3vFhmA+/KjSz60wPytfuUGjM
+b0htBe5rYfewonLa2qXsHbCXq3ZXY27EMfNwSyr6M6Q3hYYQMW2r4iKjZ3D2DF5RfBhEt5rrAab
0TXvGfNz6lPRR6JKHw0TeZIvrdeQPROF3uivsC2LS2vG1b4reGlJw7yQkF6vWM27a23ExD6A/r8I
V0vpKfqrrfdknaQpS9hycOU7a5dya+E2XFYM3O6MLGPPQizOtauEy8cuo/DELNS672UO1rVpp/ao
92tlFsV9UFbZ97hz/E2Ha2dT29gLQjQOV7yv73aA+9wg3ZKln4RqWvMHs+fPPgSvBd1/vixT+9D1
BbNBhAGPcVWLqxj84U6Ubn9BlMDWOZFfY1x9b3bh9KspHO5S3R5XNkPxhYOMAr4GQWBdMWSPaZVk
yzxJ63tTJHLZ8IlAI08eqjRu7rUBcmDEE/sJ1zaEwpo45BFpyKpE9bU2bH5SUujDld4F4dPkuYw0
U08xJI7zghjrPI7hn5SlcScAnx9Gvf1I+f9z+lrpg9vlTHJ5M/pXF/HLg0ebtZiqIA7wg0/TvaWJ
ZhmXnbZN2DPBTWvzq05tw1qvbY5mYll3Y2ouykpYG4Pb/lTgO33pKjgma61p5MGKYacidkgVaJTO
Wqkk6bdtHIQbjRrOwet70KVz6rpaMdt2qAFVQfSZFw/ajkaXvPiaexA1D3qINgAK5kzNs6alG3gj
V6Sc+iZw76xuTlVQOVSTNr5IUZ01kFHGWPkrP7WuhtLTde6V7zXV354X8PM4S/IBG7xmbpVumGI2
I3xVk3CLnqHo/E2NH1oILqOgaGTrr3+2iJOnMveDXdl32qn3fH8dtGW4inXrhcOwPpuEJW60uipw
M4f2flS19WyxN0YQ5darLMCjoAmTx0o7uFjaFgzvX9g9Uhm7WbVN0YGwrThMTUQd0MgFUQg0PNF9
HtTRAjgfFEmLnmOICbXry2iTUGQsrSSumb6I9KH07HCPQB+FzpSIPdYoCoKBGi5vSJdjbVptp2Rw
TlbVsbcR/b4ayW1Y9UbdP/RW89waI6G7aiRAwTJkzgNW1FavwxLSrNRfKaMy48sY9CI7Mjm+z6hQ
C0UD6ziT/xSD/NngkE3QFUTBhaYhOsOteMtpovfUdQgnIuPNKTsba2ulN681sZRbtCblqipT8y5M
QXfiDuCW1kMaoMxKEe7I9DJy7C4kvOAFfng2WDTcr1NLRBcpeMESdkdzjMZhfPXHgU0j7FH1SPv5
mOsEWIZenp0L+nm0dX7alpfQDmAwlb3EZEBCKsWjTTtFO1Psy6Rj10+iKX7CMvevTex+Lwu9X4Ym
s6deeimbac8Ap4KKCVy6k2fFXFkhMYfq39oxeofI0TbGhNbHM5tsw7Bt4BHPkTAO7bNMx9qwdmOX
NwdCX0gi97CLvSca69mFpF2Cui970zknlYfKAqa/RzS5F0/Hwaqch4EX9qOoAh6RpOfW21dNZ3+p
jag6yCkb6wVuTPtrw90fLQ28YXJpaIFLP+KU7lUhQTRXAayMQ4Eh/qDGACQzkffhLlDNnujC8CzT
Nn1ELSLcRUUgzVbCgme2N/XyBVFxve5MK9sRLS/fPDzM/gJhF4aVcGysY8hMinWHVaLAmnp8r10J
ubQXXdctkBfC+eBo/04yt47z3TL7U9PV9WUcTLJ4CMwibZUQiBKaiw3bcPZ7tJ911ohvqtKjF97J
oOwY9J9A0GTnoLP97/ogW6R0aSCuGq3kZ41ssftMJ93EcNJvWSacDzv3beL2pFAt6+cOXAmqyL1d
dHvaK9LtPcMcV2NaednCD/gU8Q1J77ntRvuYOnX6ocV6DESlNREXExLdPxCS5TzzHvHX5TBB0hlH
U1tCaCoDrLmGDPcEzg3vSRT5FodRCKsI7vbs7gAkko1Su0SkH+FGFFn1gvAuuRdpGYbcxY3lLk0/
m2BYquTDalRyBQfySAwEsRXw+YN9YiQZ6CzJw1pClz1PiqSUZd3XkFhNdJhE0Zm+fipT2b/Y/dh/
IxRTvXoW2+Fci33E5qEf4lJVo3aojLi7oNVl5yPqipJdH/Fis+XFbYOOY9e6iJ52rtaXr3445N5y
nAISQ41GgIKMYjViTs3izwSbWdbCK0RzJT4IPKY2CAU3qkz3PHPsheiAy3E5Wkz1+Mn9tXAr/SXw
m8Ba55HOHNnoNHvbMsm7Bn6pb1nAucSdtBDhYRMCFxIS8K2NkI1cQ9M9jn2jDgYja/jypFqOHSEu
qckN56blNFvTrLXSQVMhrAKZLtGsLZDePxht3TBbsv0jEG4aeRf4ympw43Jfu1aVL7I0r16SKm5A
74ZtbSwxjBRfiCoq83XDfpGhWqymb3NLeAr0vlwJ0/lqhdL/5Mo8eyvCutgQ+9KlK474IFuMsLm1
JXJlTkQbNvc+woNw8ifLfe3sKoU+VWLFMEObseUoRvHV7St51wSGePYBJ0ULLxODtVAVZLS8IPaE
3Rb/NWGg7O3Yy49XLwlUtxxMabx1PijjMrfLVyDmzYPtQ8NaxoOpv7TM20iQ0vuWe0mv2wUISuPD
V6aK10HmhHOXFgdf0IvmnyCDOfVG5HK4a+uWaWasacgwqlrhBhTJPg6Tiz61hM3m7n04diBVM3jm
nrbuGeov87HxQRb7OkkqMxHYz1wQ5SBAz+yvNSKbQ3dL5BTtq1111lec0Ca+n6IM58xxF78es0y4
mJowRqYXkY44Iwzv68ac1j1Gg70ZExA8WXazmkqRMtzV26OhybXTVtk3GZstuvzWcRG6YxBfdKAG
SUVlohnabvDVsYpg0xVE/Cz4NokoKSurPUlzAMJOmYX0NLD1chFVIdrTMLHiD/gHXQ6cmT9KTaYc
LaI/FYj1P6fBkD5Fti63TE41+oOgPVbl4DPSxP5/l1QZo1CdGjHrw4OHQKxmI6HanRf5AKGxnSdf
ajzL1UIGPaMbGdkw7MrSdNYqmKa7RDPKQ8/a9shvmB5Nevb3YIqaTRY1DWJO1W1Cn5G+SkMSpZPp
czkOfbs0TKN6C4VyL4Kclm+GHlX7/y4//yMAD4tGusZfdMlFj2/mt457//H//5/x21/4vUP29f+Z
lUHGjFt2/7n29B2y2RkOIXljGgWC559rT0vM3bEB14vWeXaS4Wj7vTu24C87rm+DBcF1M29S/87a
E9nCj90xst6ZveOYwvJnxM/N5/qn7pjEzKbL3QiFm8qGOy2uEaMmJnhwYScfWd5NexBbvJeQzfCO
IjCW19XtxXV7hwVurV14rnmzcZx1F0s0wXMy0c/cqfklKJsoDgl/nt9SQd4KbYl8hFcm4RRrHiL3
eSST46EF/UsOOdFZSE1jL/3o5pdvp1rvWYLKoyi4vZ2b25s6n1/avIP2cn6Nd/MLPb69253be57g
KucDHmr6LacKCJHj3Mf+0CGhUtaVQoZqoe3K4HszlxCh1p2StKX8p7iOX6a51CAEovs8hKwgzLGW
32HhUo+gL0SaWw3uBbkRq5BhFPUlJiP3NLkVFB8fdfF3N9O0hyKHArBwuyy87zQT8MetFgqpMhg9
FMI6mjJOwFXEk8F7uG/l24TJdZc6Qb0GnilfSKuDGiq8zNvW8zxjQROfPo4GeunWbqlboIjsoj4N
t6hJvANo/m6rF0MpVlOWOY+ZJP56y4okdYlu5nyjazFb6uYkN8JVbhX+x4jYtWRaULn6khcWjZdf
NUszSNShDZJ5xWQgCqYrRimjBv+uAiB2m5jkwM9K7x6JJd4YlKXttXMztQtHWezQA9ZfpRZ4zdIn
O7RYWngaH1XaNwfD9aiP0PQ8FH4Kx1Qr8/RsuIGrI6KZ4jPbpQIRk+12X9KWHa/TWo3HUKFwORun
cZj1Oazf2VUGDdq8PiaAMK/OuZwP/IGwv4VwSrWy+gGxmh7VzYGcbEIuHDmEF68pv6O5H9ud3kwq
WmlQbr4j3kqZAfdTinOMNed7XgmHeDV2Ts9BO8T7TuRqPfljPIvine6tNHzv4vQVrzzesoTFi8ol
zUCJjVH4jIgHLNznqanD+FnpUHy7B+RJEeRDA7h4s3WNLrr2pKtdMtMfjfSDb9fsLXIOq4jPdrBy
qdVHHcJLARPacbPgPqyVv8qMwlwYVtO99Hbv7D1IOZ9Cj2uAwFxhVH606iFc97kw7GVjGF2+C3Jj
JrRSf9DpO6RHkm1LYZ5sEFllPN6YUMeiQqSY9KiSeAWROVSsa73Mlqoxgk0skzkkrjFhZ/oQ40KR
rdLEuGNTaJxQowOFKSxcyv6OgHH7OJVWsBz1io5Fz8cdwxY+9xYxZMY2ZwxWuVdxB1q50u81ZjwO
BqCW0JYq8DfkGzQHM6uydcRIC7uD3x9bxLSrXmXJVtm0cwusAOrOqVV7MOM2u5I3YbFTKxx768R5
c9X8+mGSPJgJW2dofZ8MrV04qZd8EHhirdCs4k5HqPSktWZ6n/aDu6xz3sDRYBuPCIw5tbyMIYNP
Lb/QHVpokvEkUNzQQ1mNQalrk4uw8mffqlhmIQ1faIXYxU14JZxewkg24mUAfHQZR3pnLwbonztW
jxkxfs78aRf9k04EDMOY0d+7sCwg5zjd1jNj8+qgFF9xPLF7sSqb5Hgrw9HgkxIZWnV7slF5rNUQ
D8cxY9QkUsv64makfEODShmESXlw28Z9cl27vSt7Jx04pGrOFOZfdDKRHWjkY7Mz5MkPp7POKpmW
ljxmFB7ptyQsvV0xWdau1XyIjYbmD+uwJvM7MCdQNrmeLTEyYBWOEnWftZC4CXCaSxvzTXd80PMh
yMWBZPUFC+5mndUzrlnwoTwgBkzWwcS4ZumEKZ+2KWIeVE/z/fcIWx+fuejonaMBa54Etn+MmA6c
Y3LqPjqdWFVitEmebkx9rXslTAfLbVnretkXZkHeRTYh3UTI1/8l9uyNabfavZ0M+dnoQOyMaag/
gZ1Jv9ej1by4Rmg9uoQxPZCZGbJoUfomLan7uqkh7RS9P4zpRGNx65kph66M2sfIEsXBk7V4EzW3
tBCqJz1b5SfPKOvdgAXgXNc2zjbWjjxV/fjINnAO79CMCNG83xx1P+iObLGDnS7teNnFdYJWxuPI
TMOz4aNljWC2XwDuuB7gVs+ldxbhTMswzQWbsemgpyWyzyTO7gHRBZ9kTu+9QLZbv46RiZJ20rro
aKJl2IHbVWzEjeFrBoVtOYlyehKdoBkIYhfpSho1bMRU/UmFvXkkfrs/0hAASk0dPeZ+U/JqO63x
aIaduZmKuCTTQDH/ghMrP5eqrOEkO8NF1sUcDjif9rzRhzeJRvlJSEQ+i9Yh+6jvRbLUTQQrMXcl
OtbmoWkBrOLpEUbTfNGVM09+R4fMSv3LSABDjmbIraLPWMdnsHhTOC1vokT34vNUkGyFOLTN1q3h
qBVZlwOkeH2YPrymc9ZBMuZLqLUcwRKqIGu1qg8WoRzbba9nT/0wYEdGB0SIA+thvsp0hTwyfRDl
2DBMdg9tqJUrhQrxv1uk/2yLxN4WiMz/XR/fsSJ++3GH9Ntf+aNCBidJlJGLyG1GUZkGVervOyT0
bnOItUm5a3mIBGd/9h87JDY9f9oZsUwy0MgJh+rOMv5OVWxYs4P8T6ZvqmJf6JhTgJ0IMAY/p9kp
cBxpHA7OXWaWnrEE4mFgvjOYqKhlW2tlwzaWlhQJHiL7Irgv8pFXcGXrGlPmqeGufEwLpWsZqxtH
VMNam4bKCnZewB29bEVHSKqriB67TyS0J3eTVcw5+/sGEa1E22K6VAfAyJ0m3DQ1UdTHzlL1exL2
D+B6XQZNpuai3nPcTUoSFAsLFa5KcxofNW8i7m0irR6EmU+YrVpwHsbTlu5wtsQORopXsEYgsXBJ
rqt3KYI8dUFJmDxWKvBf6nQScknPD3GhIkS6vMMpJ7GUjv4XDexVwSVGZ1oPiPWiLTN06GpizFn3
F5F3Toi/e1Gu2680v+hfo87ijWM37qZoR0JJK8mCOMa1xLtdQF9YNKgmtsmUpfu4TeWrU9vqi1kL
syAfI/LfC997T4fxHj8DRuMuIemFP4JT1zoCT1yk7/DtG+smFv5yEHrG/wdX5UMb429Z6uMIDqgH
CI+F2/UzQn8LjkQrgA3UG3a3y7Upu7QMhp4HmTFfqMZ+y4ZvfPAReR14MaIA4cAdkIhxYO9kGkcf
3A/2Q5x0nVgj9tLOMstZftlOtauLwTjSLOVPcnIpwbGyX3jFustuCCX1sNeYJ8vuzM9akdYwpZUp
zoUVzuFUlMsZPsd9FxnTXdrYjFailnhWwyThSZtPw14LBqSoYtqlVkzY1hio6VUbs3LjRam2VeRg
7C1pTu/IZdw9qs7ycdLH4B4sb3EsULBnW2sCRjW0kwODdDN0VmM6lJ6//yd7AauTJ802SwhWkc7o
Blp452PBO8Qlwrv8gAWmT+FXwSuI/Q3bvqunGV6vL7oetP60Jm7d0N//O3H4TyYOJnJezsD/+0S9
//a1equTH6YOv/+lP85U+38wG3BgWkBROUHnf+8fZ6rFmerqnKkCwfM8k/jjSBUgfwXLfBbwNy02
B+M/Bg9/50g1CYb68UjF3g+AmAEEiXXODMn5cQ2filbjhpTdUWSTz602UUvOd6CwVDzmR3yK1lhm
+4ge+JtsNbblCEn6J1A6zn42rDymmReAuubHPzG6dnCB1s5xiJFxolXSsNHUSG6oNittk09R+4UQ
4ey+8lwVrzrTbzd+40X35uCJZWJDolkAIydp2pDskIndJDogw7jqgvhgz5BdkkTPL03P2NTPHTSd
VK7JMwdEf7C0yiPVFGc4ZU0fPLe61ExG1YV/TaWXXSuzeXa8ZNrT8w+0fm54cZQ9XXUjra5DKNBk
svY/T6Ap1lovmkNSgiof5gqqm2sp7BmUVdTd6VM711ruXHUhMKYAo6ceLmquyhzXkZ9plNqREAqq
NmIvzI0vXePRvdV0gxOvO30m4mt6PhyrufpDOvUpuxWE2JgoDq25TtTnihFpP+UbRST8BcSnYq4s
9bnGVOSy4sWYK8/oVoQqvkMcZ1SmgPERQ8/VapVZ2KLkXMOCUHfZNCe3wHtqXHOudgn9PmMlRqIY
D8AC5pq4BqK40/uC0poQuyN52NG9vJXRzVxRw2xoMcSTltU4iXn2qqHejXMNzg6lP0JYG3cUAeIt
nmv12DeaRyBtFPDZXMtjzwecWUnT26M4bU/TXPUj/dBWeZDmD1qji8dm7g7E3CeMZk3HMPcOztxF
oHnX7kXkbmAINl8onmk26B/8i5o7EEG7voF4Cutk7k+IoJ8oOelZmAcMH6qv6zMr4uIYz72Nf2tz
4lvL48/dj7g1QqoyaIq0W4M0zL0Sbjv5kN8aKGfupca5q8r0ott4DC4Wnm+9IXHz7vK5C7OEXd5b
FfHh7dyjkU4Nb3Du2xB/08LBWomP5dzXpXOHp8+9Hru9+KKXWC6juROE0I8EFH+i9s7ShlYxuLWN
6tZCenM3mUeOi12EDhM8DD71LIgh66X2F9gw+mcEvcORah6o1NynRm5Jy1qUqnuotHB6UWlJDJqW
lsMdxJXwCQiIfZ51x5U3u3w7N78AemiuZifNdWKLhl6ym8jPMQyU8KAO5llVM9ho7xB9I43JcdJH
Hqm02El5R/tGtbfHuE4XnjJAmgSDIqbCqYLsmWOkvIw4Gnd5qPQ1Sx57HWmlfkKrnaMz6Mpy6aoI
wIcc1RmFYniupAW7RzniNY3QpqDIrobPdSBdRjpeOz46TgLQlnmVtp5iQ+5sJ8gO7dSRN5Jpbs/W
WVM2u7Vy1M9xIAxjqdl5kgFT9cJn18hViTaiCLDUKRVwkkTlxJiu+EhxvHi0TtlwEpNLukqU2FGy
isdOew5ZifokK9jI9VItHFYiMuJiifFTmRt6mwk6v1cOD2aqG5+JGMMJGZZmVapNinxaH054Pbwh
4osL2Uibm6orw3kh0Y8OjJtBb2v9ERSROTqfQjcrm2sjZNvtEEHytB+m0qy1adl4cTaQh9ORPP9Y
xUPovVthEsgcumWq9/anDNqpctdeSZTxRmNYE3+MLrqSZAuFrap+w0z913b1V7YrH87rr+qAY9GS
2vaW/1AIGL/9rT8EemS+smQgHlX8tjDgzfyHQI86ADoctQCwuFvA7D8qAUElwEuc9FmPBQV8xH8K
9Ez+QR/NHksLlslYF/5WsyV+ovMZBgJc1g+sSCgPXObVPxYGUKz6lhQdHmuEpd4qjjXjqpOsTPgJ
yd6Fij1Q66Wrf601N3hy4Q6QyZQHB62KUMZVZGC5qWscC93Jt0ThdLPmG4yJh5/mySsz1P2Sk2hd
6I2/NGRMkFeutd/iyiQVW4bps2Vy6JYZtEO0qAFDTksOK0LGuhUZzdXSCPWq3zaZNs2PiPPY5u1w
/6ev7N9YvH7qNvkEQAaaVGom1REE/fl//9MOJmYUj5GsLPdDZQwXNgE+4PfWX5pNM/9e/Ny/vt5P
/LTb9ehvhWVRAc40uh+vZ2osAMIkKfe9VsGgDtOv82xzGQV8Br++0qyt/FMfPV8JBiEDfsCLWP/+
JYWA4dCE+j5liYQ3y0RriNPDJpBaBNFjZ6bWdpRxcP31Rf/Nr+ciSZ1Z5kQ7QGj98dfDF1r3Ge6Q
feugV15os8SuZvllY1K2gYL9/avZqFhRshIOgGz1x6uFvtdHeRaDIeFYTE55Bb5mcFgKQfXyn359
rZ/Bt/Pn6bs8rZ4rkLOyUfzxYkMSpjJL9Giv5JAySJd47VZKZcXKqwxenKMczi12u2NfJ90OHSmY
HFIT/4qK96+fMHJaD96fTpfgsoX88cdATeuO+G3jvWrxmq+GeqxBXAXBk+8glPqLD/hf7yFbN2a3
ykyktpgE/XixCiObaConRnoyTQ+FV9WrRuMJRkCRyP1YRwzF3ZzQtL+47r/7JV3HgD/kOFhW9Z/O
pSSMMZs7+JXzXnXIePk2e9H2UEOiNv5717q1aMxpeOvz9Rr6z82RFWm90Uk/2kf47VaEZ1H6lHoF
np5otk+/vol+Om9/awcNk48S6qVl/8y8jLMGDxHeiv00Tr2xKlDzH9JIdMbq19f5abP823WYxsHX
vN2u5o/fW+ukAKOLIdoHOmh03Ab4fRbWmDPj7oT9KKOIMIYBC3yExrSMSfHLQnn69c/w070z/wxs
5jjoUJmbjv7zvYN5KokU4YT7AJItBrZO4QeciPsOxJgditDDbuaI8S/O89tH+Kdjb76syRHkOALt
OzK6n26dLnSQKgZutJfIMT9XsZMdMNSP9yVzqW0lSiIOG60YELONQ+gugx7y4L538uGDxbWq3kt2
zAcCN4NdOM8QA4RdUK5j7eHXn86/+zltnXc7vmxifsBT//gVUX4H/eRq2k4XrvN1HFurWnYq9fmK
Uqd3GJBhkVqMseYiwC765KR35khhSarYvk0K6w6dUbAfIk/c+5pTuxunk0WMLMh3u+2vf9Z/vWs9
OKOCGS+GAoitP/2ouk9qFjq4aJ/5OoijBDVUgreobta/vs5PTz1fHWYEvjJcQlgj/gU9HWlg2gKt
joD3F9ODH834hjwp7Dtmdvbjr6/183F+uxhOB5O3o41FYnbY//nFP3q1XVtDzHFOwt8q9IJuxeoH
WAWPCpu4ktZj6Mc7ox3cFy3Lwy2Wo+YvPlhDv8F4f7xdCRPQiWSxKQr4cX56q6RVqZk8GfAN274a
925qcpg2/iDKfdiW0wNjX/2rLSEjgY++ISIkuLKI7hBjQKbbd4TlBQe/bccLCzCzXdRqhlGptEGC
aibZdEpljbQD4PV1SkXwvRva9Nkb0+mEsgPEkK8qZ97TJSyEPfuuq3QOXHZr5pVkPufRkaW+awzP
OEqUYkQNl5H2RPs1PYxhINpFiiH0nCElfksDMownACAnhvSY2PwhD74DtbHLQ54p+uoc7cduQn5b
Y2WGTbZAjTjXCAWS1AUNlvUmEYG+520mPvVIPxQRHTeoEPrd72nXWP0qawYh1zWAsVMoeLItm6PF
qLroays5vAtSNb7j/PbMZZ5RNmKX0r1w2Ud+2G5Qt1vb3tIphohXrD88tzXXeazcF0/1QCBZKHO/
8fSHAAELn8uj1dYQ4tecnaj33JeJvMTVkPjhyZ3/bo0R7RQyv0L0GPU1S33GwU9+IcYT75n0Wamx
P98+3sDpm7WZS/2hFEomB8j9qdwHRuiIg4n6+pQg2GvXapJxuXZvpxUy8LuqmTihmGRpr3mRcEcW
+kA6QJoa066NSj670fZIfqx0XT5ZQ2R9bknx0xA2Mj+b9ZrzBpd/pyfy/IQqlPxI5UZfK+CZ+SKo
qjHc+pOfwsQkLugxDoX45OVdZS40k882I2vlaxpm5sZgo/+GDZToSx4aeDgBZK0Hu8eIuiSDZbjo
nRrO0cgUe+VaRvSaOg1HE0HdSP91JORivg+z2U3jtWz4l6MElLSaBoMCxsiKaUP4JveSmzXTiV4Z
4lFA6zUumrqbHjJbA+wwq6tXrayZCcX8Ari0435CfssNttbJ8XqTfaiz1/S4ewlSHC5VgH5p10o6
BscutCcHdQXfY2iNp1BL40PipWt/wkjLcmg4E+upNojNDaw1U7FWhMeDkyyqh5Btzl73qvwOuMEc
UZwyrWJudTJEPh1apTs7hrzBU9i44IDx7yonT04jV4PEZ7vnbHK3SQRpSAE6RbMYixcmBISpg1fU
ixFFTgI8S9eGCVMwWUwGG5+NP2BnQRibJks+VfPZj7pzFObjITb8jZRIXxAvFQf0ZUgMtLZkE9b7
C5Xxa6UJ/HOZJGSodZBKzTkkurGtF/w04hRm0bka0M2zQhmghXnA13yTLFMVfXICBwVzXZp3KTwa
HYDQsmwY3RAIR3jlZMx6IN1hYcLgJ/LltZbjV/Slb2Wr1euYaOTV6KAQAVdk7jXd+6Iw2wMEFmW6
HAePt1pbmq+ZsA6T8GAm/i97Z7Ycq5Jl2y8izenhNfoIRagJ9XrBtBvRgwMOOHx9DZSZ956mrNLq
vR6P7SMpGnDWmmuuMS1ERy8Fr+t4T8MQ3dSVH78pxmhIWxM00aLkAHaWGqm0plsvte2LmjuAeGnR
nYwB1Cbg9nPuN1MAJbhksyNELG2suPuNC0geJrNmFwDOTsQiRmxnJ7N2apKojNg/927BC6oLx2aA
Mlnzszs79k6PRdRvFXr1DX6e5o5CyUk2o7eALXxRQMCb4mcM1ePjVBN4wVqGBLiKkj1dcn+2F0ev
v3NyFfzKSuyfuvD0MWlCcnxI9LIvbSyugTuOV3+cpq099/12ef7gXKnlQPqPbMp7ZLd57XOnFUeQ
IpQCFhkq63aiFiGxhGdh5XVrT/gpR1E1YlaJeCL4cegfZEbrw9iK2CXKvB2AKnZRwSnKdSut8q4T
6sUvyKEzAWHcOs3MZk9csN+zQeR1soWzhmcGvN4Ozdm9F/ivd57fx68qi8cbu9dEe0TjKRt7oVYg
ssIPO9NdRC4mzvf1wDl5rMI2OWHYYP3DGrGwz0PJhZlRO9AiFMYDnC9/W07tW1XjHRElxiqC1YMv
5WhsT15lWk9W6fqvepzDeS8gRq+nfsR/VvfUY5VuDnKew1tIrR7bWJAk7LqWIIUb/0AHHR5CbYIn
kmbf/pZWEGzlmE2nRtkXnxhfgGktC0VOaJ7Z864oYSqf7IcifCiiBh5cZEc2zX+WOMgUUEwNElzX
pirCE19q+KhdrIs8hDHQVcbg/NSz6B58ZaAaNFW3CerG2gQelwDWKLmaQFrtRzbldh6eCfzZqfOc
T119H6vOXpWRmR2jrLEufILpxsbF3QyRuR9clws7rC4e8sE6KkPrPgbLf2D73j6HMRGqrZzdx8ht
TFBxY70v4JftirkLPvvFcc5B06yHDgjHOlBkVq7yyA32yVBZBTQ30A1xF+H2Ftq+7UVQ34k5ouwn
2d1byQ7+3HbKjdoB5j4U+yKv/HcwrYg4dRPfYLwJ6k0UOcVxMsLpt6IdP2MD7RmIGzpY2TIEeQNv
hmc6RDLYrvXg3tKxL2HBjFajwaxPhTkp7i4lL2NWFvfSc9Vd0Gl9sBt4lus0DA6lntvjGFTGChAQ
AGQWdy5Zz4zXiYfyxxIM620Z2DSvDpbQnedl+VfolmyMSh9kChtxaElZ0b74oG1LfvW2bQiBg4wD
bXPdERr+KUAGAAA3OuMYy55aNjCJeG6I095AE+1voMKSPl1Dy3H7dJuX1s/RCCUDYQkWi3Ee+fFx
PF3Aa9Q/kJiH06zJ2glCnoEsSM/7ycV4BxhD3Zti6H5kbc6Z3RQ8NTgE2pyAzcHxm9x9VqKv/O4n
JuXAWUFK08lXQjjFWqVM0rixVUWbpIyvxkuqi3aldZuObv/MKtzww2nT4D3uQxYnqioEmbFEeLo8
9jDx+iVwsbI6GJ4zneChsKZaesPrpBjyiLxs8GAOBYz0ZiGLgCNdU0UBJLImf6OKBlXDaiJ8roW2
eVVKH5wqExdnTAuciCPPDFATU7ku+p4ICQ6npCf2sdEHM1q8pm0p+41yrJrjbJrjx8DOLFJwXQvr
bKh5jJioQ1yXbM2v4242ntD9xS6ET7aVPBT2tpDqJJkf/pT0Rgu9oNhURsmn0AbpR2QtlzKKkrgk
vrQqXCCtPnjCjl4m17I/DUsaXxZopnMUTPGTW83Z2iS+fK8dHT6b5BSvrN5tPyLppJSTIlxDyHmm
MCa3N/IEXr3m6tkvMUwVVvc4XsmH46IqX4RLdJ0IjKs/6HwF73Be41/ZMdP3Vm2FYQs3YwlJP0Hu
hIYMchSydkCPjY+KzE1gpD+AcCPfG/TJrMKqmkdlfMDbYO16b/zNzli4p5d31g1L/bscb/o6L72T
1TEVNUntXpXuEuYeks8SWAaB3VzOItPmzeSC65xNbMz84qTug701NfkK3nGxd1SqHxvPStZwAeML
+eZfzGNsKJFltfKGwTqlCLvbDjXrlLZTcQgF8oClByy9su33kDzFj1zhaqTH56lDIXRyetLcO0i6
hA8oTLNKZ+ecQWvuxVTzFFxrmmoP34e+G8GGsVCnvYPbNslalAPh7I3cFIS/8ICoo3ttdjBUigwb
hep+q9aot9Ko573ppVBqmvCjnSBvtpP0bpREO5gBE0CtZu3b+Ew9Z1dHCQPYPrytyo6c7eZ9LOe7
Po9O+NmeZRtdOHIRjBi63njt/JU18QtBdVcfPKCkmmYdt/gMRYrthM2jla/CH1Biu/XcLrYQw3Sf
6yJlX7e2fujQpLAyYg75xCJeuVWb0BK7rJcQgvwRQ6b3sxxC1spKVO2Va9ARxGPfv872/FMP6dHL
wHg3fpGO6ymc4leBq2PGOhfkJ6dlu3yamELVqb035+3QpG96YOjaq+TsNs8iGPqnJiAYJenSRzLf
koPPZtO6bYb+zbCIQtQjILSBHubc9y0rMZpkdnxC4uQyTH3zQDkDfGhANXbJ2B7TxkMeHbOlnSAz
Wu9rHKhbFlZyBy8jOe1sNBrtLin11WUB+xeWaBbWDFkg6KzysAvE3hqgaN9ApyGXYdUkg74vmIHx
+6wmzz5x7nsjwgUst2OMlzQEj5PLdoWq6WRENwAE2JkdtpxVTj108O3eN24Vftp00wFaZrMzRDT1
upGWMw+J3SZp4T1gAPbVRR43IH+VEYOLX7ylFKGR2lhBTVsUc9n3m5rjBZ1pmWngbI/eSQU3tpHR
0GPUsGSzdNYQYgda4CaaLobj0iWnvrFVU+OJ28xwCbpX4UTb0fscS2OX2evKXLoTshmH39lsjXeZ
N7EfZObzDhZ5fkrAdL/HzCTdTez45tXsXIW9k9kfetcgftT16LkXlQxLyxsqcucTV3bQCgZKh4II
mr007fZIbc+vNrzK2CY1DTr4FBB4eBjoryC4fHgFMStpS/kHRVLeu6Qv5NjOj+xsZuuZR/7Ryjse
pJ0dnezERRTATnYJeh+NYJnUfP+9QTrGdoLsdIw8m5lNzloXgcnl2/f/EgaldRUebX/tk7jhu+58
YEFLfnYlxIW1bi1UgsAe78aZsseg2WTWM1feY5jzYeIwc1ciUc3uWyiWhWaMoutg0+foxkWZSsJM
U8JTjJCXWCZjfmKHvNp7pdu91qniDYDtZCie6PmhQ3i5Jw3DfINJybde5YLXPOr22LoVCGm9kOqN
RBzmvJ8vWhINAzua9wU7M3qSLm1fMySyxmCSkftjSHr7vi8IEiB3YMyJvkAVQbzkMOhxUEQC82Dt
DC7c5wjQKNe/mI1zWMfyE/EvhbCZoSgG803Yth2LAUWokGQwK7JUFs/1TrEP7JyLRolb1xwJocxm
JmSzi3gVzfnp+7oz8HHshoxvwJ5ZiweeMD8kqsMdPmhjeX0JyzEGcBdEEdqsB8Iz+UyKnikb43ay
OwZ9W/sDHxsi5doxQf1blVnt60WK6/pqvvgsht+xWUEQADn2O8/hClCO4HeHw/ILi8x7jK3QgP4w
BGTgwN9Svgw2uvLFWyn4kbxy2qNfLf9aKz4t09NcsKbtT5eBX7QFwBa6m2Y0xFtiuk4G3DsnDqfj
uk8MymvTR2dlM46G32QH52smROhmyLia7JlfCk2g/kRKrNieq6zhWbHWfQ5NOPcDkPfPKBH6fnEq
yZWRcAs7ds9sclTRKZJm/Zn7HdC2RhtEu3ZDIbAfF5F5pTngHVYgHHscFXFOBQxbaM/I3zrTt7Sv
Klw+3lIU+amv+ZiGrraupAaR3bPcsFaXJ7/KuZSfLNTyp3XfDaeCLJCjQnIFdxAY3ee8hHeRrvCg
Gn4ubNP8hsP3R+92wzoxU1oPJX9WIgjZwYnYHxra6CQU345SETe75g6M+ilEsajCvWoHtY1rb7rY
SOAXWQ7RezvihVrP3mzeFLFl3lU20T1usaBfFZ2Pu6k4DvcCVxnA+pav2F2ughGP7NnFBzKCrQa5
mgfA91Zj2HOV+LP4ERPrxdpAYLCzn0ju6bp1o01Nd8oSJ+dj6PBJxeyiPs00BF9+JHnD2LW4BltB
fqPvyuiUgieJqAOm+WD4YOj9wKftC7xk+B149MlrGgz91tWp/tBDwBSqoyBvkVJlvE0oK3gyssB7
NruhuoXC3D+lYgx+yYHAvbTW0D1d9vJXQE3GOycdm93k+hOLX+zIHAeQuu+Z55Ig0LUsr2x8YnyH
TSHTevqn/Px/Rof/YHSwBNOoP6jnf+PLXj6p/z6rX39cs/zXD/3L5+C7i5nBF8wGnMWVIJhK/svn
4IcwioQLBYj4vwAE7f+3OYT/8JksBlS2WL2hS+O2+Len3P/HMmc12bH0ScbGtvi/MUD+ZcbPn+cC
p7wQIVFi1t8CtivRZ22Z5PPBj6FhMwJzqnOs4+m5hLK3jmNS1//w8fw3poK/DUyE8BHzUft55fS5
fxH10Q0SkJjedCAdoH3AzTesPW9M/8P04G9DPt7S4lnAZ4rp3vrrgE25Hbqrm+gDlr10P1q6ecjr
Fi8BDIitMMaC3fuWpKkmM67dSArJ//wmMREwIvnT7IIxvyDTkuQUiw/5r4nSzBw4LidfHcAzFdjg
RpgbwLLFYXDcgMWdpD1hWCP4glQlZDCJyrKoGKmRrjvOsUeEIDNe1bRrF7BsC9veJJslmEdSyKyc
/7eoJ5jfdmHMA2tXGQ9KF/cU+3bBNH01asqvdhagBOpgPgDW5oT1vQbJBiN7xG7ifhkfECwUmzBr
lkVY+EEWGeCi0QS22QRttLTAT/Q8+l7ZfcTidyc/gxJ8yRqy3/SVLIlBgHmGl6KHMNplujpHJlG9
bUQgAkkqVnVOIlF/JCmBHbhV+MFRp+G547zfMtvGdzagasNZl6I+8lHB1Y4xhZhrsrQce8/qD29T
+J0FABaG/FRPnK6axBC3matz7YSYAHkaQFny0/aBXFsWHgcfenCmWGDqvIQxjq3TAzUL+fARHBLy
FJoH6rXoNPe+3nuNWZD4hd3WtNXwQsADQUTZ7D3y7ZCogzcD0yaCb8/+4M+JbIF1zMbkOh2r6TlR
Uf0Ox5VvppGVOHhjyD008mCzVRWePZi3B5a7pq+xl9OzaPmRSbTdq8ey2DnSMXkisTKfekSq10yN
1VnXdXguy4BPBIO/Q6psOQJJ8voZSjk5Q9tORsV6rAZri6SWXwndCVc9Y5J1ZtXtTyfiP+McUxNL
aNYcHxCfADQ4fQMjkts5MNS099K+ONYBXy6euBFyXUaH0NlVW4EyxJgiOwyyal6ymhCv9oYZ5deY
1SjEuqS5xXWxUP3i4XcuoOVViiCoshCCQ8OsP1LdDC9RWM+XsBn4VZAg9hIs8MrUvONwNORtxHoC
qKrGvTNiMaA48l48MseY6SXleshzLsUhqYbfTMenPRsOzl3s8E18B/w4mBk3Je0ji5/IU18ju4Kf
qJQuFuUoQ6zVlJCMeKPoStJW89OF8XkhtGd6tkbyUFBWc2C7DaZAWNG/ROaZT1BQxw1WK3oVg8+2
i/keWffgo14u0aKip5lgGe9maBsx4gDfhOMRqMRu1/QFg5A07diPTkWXv49G1zNIbNndDr5ovCm/
UqNkz7OLSou9B/dDID8sFOb+Jba4NleWkZOiJ2gBHKf4cEj+Qzv0JbN4l4tyKYl0whfl+YbaQXaR
d5IBwV2oRveOtEPzqUo7+d67Xv1hICuR/0TL1VpR/WGX7nST2Yb7qINlAGBk1F1BNdafMaVJtU7t
yaBGI6/w+80FCTdBV3fGVU+yAj3CAuxlDKbuFekzv041A06Cofl8TBZxT7rIyrU3ivSgSLMwiSLR
6d7VKeYAVvcCrlrWB5chVvNmpnl4zsTk21v2/Jtb5VlxYL0GeQiO4n2oq1H9TNveeU/Nqszjw2DP
lXNI1WxUW1tABrlM+Njd0xjbvXO1c4SAxtHTsxnQz7CXx3q86eoWn9Hs7bgOXSQTnIFMH7TiaOqr
275mTqC4wjDH5/dKdKx6i+JquP2tU8pyB0XUfZhpmlauj/bbujEacnSLYMLYyecmiq05OZZW/txh
tdqC5ezJH55+pAETSWfof+WJVR6NKv6JRSE5JrNH9gZhM+caDugWcpNGWo3VLzMlFidOuxuWM6Md
TGTzpOc83AD/IoDQd4GSyDi9JTaetjuUw7Ru6ZC8LDgZORvkadFUJDiFUXPEIgAemdSoNdQeF5hU
DgW3LIqvmGhV1GbWCPd950xrNmSuEwCFrVUa4U2WxPLSedm48xJu2CYrzZt0ivS2D4MYww1fpGUO
4iiQ8A+lT1cjlR1s65EIeORHbsvKzPaJ8JdUkFLcEFUXHvrYfMSEHdJK+d2ZMCG72Fp89hDMxtFb
u01oYBiHm80SZKGGgyXxr7OsxsA2Qo/pUOoqS/THeAxNFNaQpQuXOKfNFHU/STfp97Eb88zjAR7s
hoTHHNQAtc2Ixb3iVTRXpspJJUU5gAUKpGoVBvojwNKzYmVB31Q6HlZBkefvoUHU0NrT3rRnWIjO
5Hu0dRgukrU/ODYVot08UJ0hWxIP6h8l5yv8Hg4RAGe5BK8kua8uTtHJG+aqRJtawjpaWnYbO0m4
q7otjVUDDYcrEDXZPUmv1c/zaINCzZhhBF11GIuNPRg1QrA3f0oYe0drKucnmUmipc0uPOjZDY9l
H033aW7PmyHqlxA56aw9qyi53POBjEaIuJ1jOw9+5+QUB5PZgxEnpF3IYNcYQ7k1lpH16NqA7kM7
e/M9kn4CMY3Qzadh1ZO1vQNKTiBMXD4UpsGznHbjmKY2orYzDGSzxeFLEcQmMSFc8cR+Jcdg0LBa
x8i5kN7kMDwZjStmg+DWbObptJhEC6bkMBO37K6Wv524uU2i2T+HmlWutTOSrwzFDARk6ST5RXaz
eST7kIlMmnjtDbHm9nsPqNJZ+e4IfttibesmYa0lWGeEafyW5QJMdPzK0+Qwi+E4Q6ley9Jo9z1L
g+9j0acMzPM0Ozsq7n6WduYxgu6cYY7Rm6Ezv4eDEIcxyYHUQXBGmAMmme/8xB1+kF5WrxXpl9QF
snnQGrqa1wxVvQ2GMr0xdEE8UTT5GUu9VpkcW3toz2HT1c6a7Q/s/oDm0gMYqqhj2560QLIn08Oc
VPKHJemNmTFO+fLd0PgtJVKW2TyHFpdC5nZg0S2G6UEl1S+YdCN5K6NFzqzIOx44klP4qyoK5IbJ
iK6SSSr3APaLsx8JSY6eu7SbSQoiASfx3ZymxtWopeTtpnay69lTCjYxq62Euk24CRxPyx9a9rMk
dIkvyZx5Ok89VeE/i68mtcynzJy6XzLzs2Bjsf9OnVyi9a80MLEtZaj3qIH0kqdEwVhtLdDYmyyx
SIX0vepctPN8cESHF6Vm/061GdE7BOASO5q4HQ/3sKyNaxWH/UtqAXRjsynfAOWUt/H8/SrC5s2G
JE6kX9MshzLGhi+VUZOkoU95EjaNec8xWP2ypVcPGwM/G09tPD4ePIhoVcJO2DCmn/YJxIWXJEXU
WJnEpFVo7O20j0tvuhGsjm5ZLBg33+GINcXWO5IzwLVpKX9Dr373lS6OjGMEqwoOkX2lnr6CibRI
yJY1tpg0RPAc8WAQqkayTw316ZiDHP5PNrj/rodYDIL0S+z8cgL92YbFwCOv49hQh5h8yBOZX8VS
DvsVmTNN+8CImvLeJiZq4Iv56KaWnKKx4sPulfufGhpzacv+2s8srwTDBoIWPN0/v5a+tusSnUId
nJTKH8Bl7975HjyOWCFQTQ4FYRLyyaoYlcqP6xJci2sf0F4/4qjiwqzAx3f2MN1Uo2ze+t5x7gZ2
WJ9HKu7d/9x9mTTHf3uxAYsDuDxJ4QYj+ecXG/hB7g+G3R2MdLExdKiwk+RGE2YGIr7nquNRxAVm
DlzxueqCjeA5tUzS689MUjf7TDz/g+Xzu+X88ycIGx3j9/KifIz1f2l8Y9h5VpjG3QH6H9PEEKF3
07HjDPjAGPZt2ycbjuZ5O4F2YOreU0FlkubVT5bblEjYazY6zckuPBxOkVv/gsHtPwReLLehauZD
ZJAqtmqUa2z+54/TNf9+IeKWDxAvaKqhPP3VmA/LAqvKNLYHOCrgg/1UZtumZL27xr7CZ0nmbJjY
/hcuzOGA6xJuqml9Bpl8HavY3qYu5ZLhQn/tZVlfhtZy3gcpq0s62/mNEKX9YTl5oi8ylhXRoEkS
IMGb+Qbo9rxLEbD3JUfJIQ5T906YidxC7qZeLcjSooBkfKHJHncSqvm26cdNvZwwltMbV6JXvUcD
xQyzXSzclVU5oNzsjjPWc7D/d2ONHR8KyxGFlZqdZpm+BMyasWJDmiukxeOFaWOp1XU1Nw9V0Sxn
SriU7TkFfYg+v/oOkXWYBWwtHbE6b2MByHrGKgP2u3U8JMPLYu4lWs+1io/Wxjt4IhvTh5pO7C0f
UooxxNAdi5cugeli3Us7KkDLspjHpodrKaNzNryhynqpI4cE0saW+dH35iI+Qr8nFBLARn6MKOij
jehYu1lHqUe4xcql4r4JAYr88gsbupIzUtO3YolyJU6GdxxXIbkTHMLJqtCU8j4uuhUB4PRjNqYx
um+O2MDpXslQZqxdgRNgFREBswyR2HVL4xYkjvwxZX2+a1OVLvts3E/5yBXJBENtksrrX1RafPgt
/SPGNvkejAXh0+20+G2WAN4wxwgCxHpZknET49pCJD6aPDgecpYV91FO/viaTIviqHBbfGrcZ5/O
ZFIbWoUFkkPzfdoqaO/pRIPz1AhCGkaafq8gA7bCHfcKQt4+Cs1ppJberkrCAsqRgtbvzIVmyliM
/c6c4/LYkqd+zirfXlE7+Q+l3fYvwsTSiCZff7pdy7zDocOSJt3zpq3mJdutNrtXK0NQgtRNRClJ
CNzBDqcJuaXBxg4UnVHkOMpf1+7MPdJhcTBX2uQflZgJ7q00n0o5YyKkOyTp3GFZMOGZ2EhWdCmJ
eOTocHmEJiXHpTuxicvIq3kD3hSczRGZhaCG8Bybsj2lk1+dPfAC+5YH6L4SlrsmvXV4CcDDrdQ4
pftgUYCAy8nbMkcf8lPa5GCs5i+mjuQwp8Es30EF3Q/aJ2S4V7TbwgUSQ9rpqhwTb206/NLKWArn
5VVrZ/FyQZbiwqiL5TuwRzZPlltVL+e7AKi8wb0gP1zWIne6LTNvlYnR2rI8ijKyNK8paaXVJtFO
8yCqlm+mzihFvp/FsoqraNF6JgIokNaXohddx2YWirDKuyv86WaOGRnoAXXt+zJkeEIhEYN4Ouje
mC5OjOJhd1Pz8K34wKYiw3P0oQGZKCcNwTbHojJTOAYUVEXgBec+IsXgWx4wALP8UE5DZ4vgyEe/
CHlzGky7HO/+ekySrzbA6zZzu1VrPcUUI6NGCwti1CshCQgmS1sTaMKYgj6Fkqwn/fS+YcX0kFSE
7iHwk7GjZ94RHCNiEQGQUfUT/vNkRfiMkXYEpsMeIwA0d+QMhLtxW5XcMbEu3Tsr95bVBSFahK+h
w5u2JITPTt68zTaUqBU8u+ZnDOJii99temazGd3GaoujsaQnY+fjWKOjZzK6KDXLiHwVUGrgV5pT
flNpIfY0M0ecbfLnv/Wb74ekztFuqzpxMDYav4WYl3LZN/j6ipJiqekEjK/vSxNLzU46SENVTUIy
W+fVWdZWvmlcJzhjc2jeahMNjfE3mlq/1MojtLS7waHTYrqkONwNAv/qIqw/dEyx04omPI8+52w9
gj0Hfc6KgqhsvpA8J9qro33adh7lOQFJ4Xm5nht2gRdNpu7wzRcokmHqU/PmLT/OQ3S6SVkIfEoW
1Zu6ZHkK0KB9mAGXhDP33a+e1NrPxCRR3MeAjvl3uX5yhwaAkwh2EW8nWtSv7/I2CFFI47zKryX5
TrvFlrjxfLx8388GUyEB4z5J7nyOfHSnJabJcAkNjw0ybcKRtOEmpAxpJoLc8b8P67BkiOWxbgBS
gy8+8TLzSXogCtOeLzJEID5OhajOs91XZ9eiiC2X7wBoq3zvgPnLXTvXFOcjyeZkuw4v00iZLHP0
OVEX1hNWfg5bzrG3ugvkO/txjGkjjv1vSXBQiJaBxciLKHBQu5rys+M0IUbVwBy5LD7smlpTnCia
nW82l7JtVNC64KaYxFB/fEfDqxHN2E4jWgVF4Wx7zbixEJe3POy5eL6PWe3zaaAc4fMGRfJKVz/h
HbTKpZ/oNCpUa+NiRrR5BvTC4A121ITBb+DDFBxvycB9lGNJexXeIOnxbK41Q0RXPaKXsZFfpseK
fJvTKAtExOWotAUfSpvb+d0cWNC34MGiemHftRswjasEyYR7skWdrhTzXn8JqoZp2v/2F++y4qXj
sM25caErU14WtfzRlS0lR9PNQGQqbrJUpskdxvOPYXD51FhwsY9ERHGrDDmfgSoE3dAwNm9UJcBe
e82wd1WIOqRu6d30lrkyh+yIqeSlriMqyGmYNkPPFz6BdbjkFpL6939+35gTOa/mysDz+dMdeaay
a+ocq1npe22RS14mhMuzS8INnVJVxr7LITO4XNmO9GdiTN10vkhvpiMb/Wmnu/yrd+baw2lDA/st
FC9WQseiMwUQXGJkbmjJMCn3e4QE3vHIwkY2HvrAecc3BK93mcTAjibH22XcChyvD04qUvU/d9b+
b1T5n0aVJoOuP1T2fx9VplX1u6vV559mlf/8qX/vZDOQDJYez0UeAlf1h1ll6P/DgvrKtBDboMu2
E3/r33SW8B9M8uhugKIBp2AP9P8NKyHGsj/I3N2kd/gn0+V/k4bJ5O7PrZ0gywWYFkN0ixcorO/V
pT/sJNs8QEtFTO9NJYw6acALE1+woZKKUI5NLbc5rNcacvVAJjpmCBPxGS3zt9YFNVM5p1CTIcBd
uLmckJhXO5tfyXJ1HAxwBVf22Jk/qJnj51LztGfR0n0dKNwuyK3qHi+1Ee3SGsLqqk4Mn4UM/hE8
ig7l3oBReWhVVt3AE5kPpXYfilbZP4wR7e1GMFNAHfcsdR4yxNlnO496/9zNzUy9z1Yb6G+HQOBf
2Ty1+DU6oI9LMjA99W6ekFTmvJs2ditsSAd2/06S7Yjw2TPFu+R2yvOrIUlQLiG97iNqfenhV2Uz
ZiuLKH02IUtAoqPCW7e4mL0jU2dqKxrGR8/pLVDjKtlbOvtVNOG0Tf10mUI2KRmXg2XtMyt9mjga
7z0I4tmB/8W+oIhFJUMXDnhVsQe7almU2SrT+NRsmKA5Qs2mlvaN9YwwvG3Y9iOagtMO0IrfuNvZ
MbqrKQr3MsCW3Jqq981jH4ZNfaPmMHqZy8B/lMv2SKsmkCltpGyDCDDpFsvKG+hvnwCQt4GzZ0ti
Ba5Q0EF8BnJYNb2uTh7hUngjwcmwMzWmK54wEYO0aRpvqGcBaRqxTLZ+6s3XpoodqN5RXLaH3ESF
VvB0VpYaDxN7NBWOjoklBAe81C6YoujgsHbxJmc2NYl+NOansPChtqp49NODw3pH8ZJC4qkgosLO
EtueEGENihyFu+v2Vp9NojtSYpBvx3o2odGf+H3bJV4Z87HrFiHUSmdtUTDezm40brWIqq2H4eOY
DvM1SKLvfJpinef1SPwozCBg5WCBEy9Uq7ZHzVgVs2Gnq861GELM0YBSyRyoMvynHIBJ6Vqsz7UX
dwqy1Uy+nZ/Wy9oDBDk331OlRic/r3aVl3fPcNYfNFaEVcuf2cUzfLRymN5ZKcd956cRtN3pURRZ
d2zo2reoeNm5KQ1SslzYrhC5rFNoVGRvdWa37QziEEt2sfDKFvVuDGr01WKaj6Lh1rS8wnoOJ+uj
UqzeNMCbV1mijLWjsmHHBowC30hDfCSy7Udbt8WpTZ34pmETg22XUmzRWfe1gYfIkT3+Y/L0coPR
SWlU67gxCBCViD+gFJLfLg812lwGBhEYUq8R1H5Oi9yMFwQho5/ic+WyxNIxuN7TvTwSc98t3Ldl
NcclUaPNzHtefXaTuZPBxpdW8mjaNqvfBTPKALM7EeTJeGjIhMl9aS8uOIwATcPKtvvY2MU1D9Lz
bEb7sO0F89v5KfXUvhYdKWzxeMVFzJMaRyPK/TZGeW5jL1kHg/PcNc0+mPQlYwSEmtDrHdEkajtE
MzsMkfPiAapdjZh+WR0rfhcO7YBVjR5M3qR/TA1goQ0smFBRHiEUcQimwcWRmKKgqmh83KGJbdRy
HgTDtW2p22rth8PItSU7s+L78PYYr1lnSEKo8W3xc/andMW0JDx5HJenvrWRiiM7u01ClfHohzHL
XWE+xEnzAG90u4R8BHNd3Wr8rp/FcprlfUTKSZB1xg2oeeeaWo13qiVZx3xh7U5qGb77TfImjI4J
iKW/SFBlE83viIlNycVC5pjWrhGFp56UkG3Hsf7A/sXiL/XCY57518hrH7ABix3HBJsTmTHC24XA
/8q50m8s4m2GlbRVdguqHyuoytVe8EXtBNCfWzd2k6utdXhptbjOraHYhijfadOtdRb2d2RY7ioG
/Su9rCRj/bziWeR0wese9SLbIffbvDyWBBMnRRpKeDoAHde5iTMwU09FlXs7q5yjxzEfL9Jo2rU2
VfbsG9mzi+C1IhXis5vDNy9m5sS8d1njkczdAesm1rijrD/WXraHpYgLDePArWXGzX4M2p8Vnrkt
VliYWcp6kpGfcwHnKFcldO0btxkFbCv72ofyXHTJC0QrlAYESFE7hB5QkHtG+MHOSre2HXJzl7NU
GsF90Nn7Ls30lcQneM7/xd6Z7caNbGv6VfoFWGAwOAKNvkjmnFIqJUuy5BtC8sB5Cs58+v4oVzVs
ubbr1AHOXWPvCwtli5lkMGKtf/1D1YdMcuzZ/ZQGoXjKLNdeK+nwqmnI67ArgXjZb/o6PaLwbbcW
gt4TrgnuCvOCuCZACkVEOmXujgia+RCV7b6tkmMfB+mOihjzE08j/oC5FYdZ5s+B56zcAbhhhaLQ
/GxqPC8aV809T+i6bqN8adocVV8zFUIlNfQw5xMreq3Im/cHo7saY9wTiyF7ECZOi8z1PFRqmNwS
lWSo9kM/Nec6dvLP/VjsPXd6QvKcbXq+D/zqMvVNy4lP/QQ8pXKxNcFmDSzCrfk80kKDtwXw+AkI
FScrtsLtpMlp1XShfEaqVd3RZKTFSlMtCZ1uys7U57K4hFqP32+pgFXogn2iXIo9MrpkLQSm2UVX
dVcG+IcfG0a19zqd8YjUHiJtWI5nQNVyyV1yrfOgO8ajVmTFjR5W/bg2p8xk/DfNSXdHQpJ78Jp0
Po69fDBHvXrVCNEhXScvAO4sZ6CNlJkYsF8zSxAqzllj07fe51zrLyJyYh+NcXvXWMUF6yv88lPt
ltCY7iYd448L+3DbjXZ5ZBT/0W3M7H6MoUNrot0Ivh581qz+xPZq7gcxBS+YzKvNYAUKe23N2CRl
H+1sWi7McaoUtzTMu+Omf16UXRtoo9p12A/pYwX5Aa5u436zO0bmHcqflRXJ7KV0nemDMyA5STv3
WaZW5cOjcR5pDTFWR7+CfDRK7gGRdKzt9WbnORA5pRxJHcWcctjywJIVI1AaWBdQAOc2tQlVk5OD
+aVS6euka86d5xX9R9n0CMO66EyzZiEj5ch2kkoAgsbKJG25UmRj6io7NfNc0tR3CAeaIrwWRrZv
0yDFh8uhAeq88g4+eQ207EbdLXwDdz87dv1Rm7192U7jPb4QhJV5MSR/j9nmFWybL3XqfmZ3zsjQ
tr11p4LuIU4EPqhoZCpPkdo2aPEmqGwOiNhDa2KAhUSWoSOvKRPjXNCOI0Sw6qtENPOKbL7pCndX
bz+UYmSSWH9G0rwEzGQxc7aqx37Z7ZpxI0msRVHfDhHSmSJstmQLphxejVbgqerJE8ibtUUXFT/q
g5ITaGPmjivNnCS+/1K8FpllvxI5zDx9bsn5CSKUDCRJb+aOe254bJYzJisUwD3u4bMGoKGvC0ko
K43KEpNaKBhoYLbrnMrDJ7+rJz4KtSBY5El1g7NN8z78gP19q8Q1hZZPQsSj8uaDbQxfysC2dzVd
LRL5CsoDiMYhQPGwmkfLW3FI7nhqRyvBWB1+ADKcknD30ew+Iasnf2Cu0MrCz1tbWRmsyLda5Hwl
nLo3OWMFudkV2V62+D1GKumPBdl9gZLnJErkQ2zaxKZVtnuKo7w8JSRL+ymqyWkmLbuv1Z2KenOn
i1dcZimYEuCaJA8e0E6Qj4dyMtBM4l6jqlo3llq5PYlPyp5IQqyzPfnWuZ8zhcaLzxB+qRWVH5s9
uomxZjsBwDBhIDMsgAcxp9GnAQ9wbDy8re5yi8HvH8aSOTf+C+jj4vw02PG0ToSbr2lViE9uCVVb
hU7FmZiVh7I077yBUElmrZ+zonsoqwkilw3pO6dPMXCHheVYMBav2nVlTug5KktdY1zXAztpxiO0
F+xFsjx/GNuGFAtwJqBSMm8TgemvLDM/iTBtWxlJWV7BkX/I62rcQkxCt1EG8ZdUibUYnfl2hiRJ
VLZNHLMJQW50gwdHZFd11JlnZXqt39XFN4pfIKCo2YhkLv1Iw+V7NPubkeHlds66/EGZSbzOzC7c
1mbhbUwk5RTdrrWatCTDdIDNZRrSfAt/l9goN3jVGxWuPeLpdqgzxtt6crSt19jCnzKHqkdU3o1e
JedinLozvC4/L+vBnxtF3pypT2f0hkd8aVHr2yRBOj3JY47nDFeudL6U9BuwMZ4Nd34JKxtzzqa7
os0lPCtJt0M2HwI37Tezpu0yoj9cEsOEjWuyaJJqX6fqUscSwkvE9hjVrg+mrm+riva2N5TcwW3c
GaUlVjgVnhibcoAm+lFP3QdwGLmS8fwyOt3noAuR46Ssn1Ledu21UwYPJYb0AFFF+EnDisPvQBiB
ukg3ls4VKR9PblWuleeVu5TDcQW9C5IfAOJKK3TUxGZ1m8Bh8LUm0X1iLaFfpIzhzmmA+IyJ2AXu
AdK3FG0rR0IS8HU5CeqVrmEzP7luc1Cs4E+Tir5KSCeo6Ehxj6TRQOI3YRSB+ObPWZnk5SbGA/LM
kYUAfyxlRoFXKmcNj7O4HVoDCZg21ugC7XSXxFpI0ITBEMwv07Z6NgYRwyEkJ0FZVf0wdC5h98zs
DlTV6cFzomJneoW5xbcjPA16Z29V0d1PCnZJXXo3HrYNlyLWxDcrbrrTHMX2EcqU2hvZtEgqgmlr
Daa6N4tpccMyXujhk2ukJDT4oX4zzyFRVU0ZXsmRdGz0Nta10G24NPNIyDamDWsUWeW2h5G5bfHG
XSuGhYEsil2PhHIdjjCf8hpglIARrIQ6yH2F1CFOdq5vV4ncGKTQ3diitfdONr3CXCMZz3BAPTPu
GEXtddHheq+S6YAsC+Xd0J/xnVgMQyKHs9j7BIU8XteuI9dJHhE1UVkFZZCaCeTh1zfe4He8O6E9
Uu7R9W9Ng+liOxp+CcV7G8G4O1A3HsgjTfDnyPEPBUPasJtPPHqr2GQMV5OIsNVJc++6RDN3tMIg
LnJMnvvU85ZRmp5ec1RzCg10C+ep8U5FU5BxmCYMRgPHWnVkk2o97QexMvXJmdBPEvMQ75vUXPzC
q2TFnF8/tWndHptSfqtn6IUeMrmltzDm+CzY3TeEAOWXRPEYy5QBlZdCDc6ywdcGTaxsdFjrtHa1
04B7eGzkBhhmfh3azmPpes2O+rr2x4rlj756Wwh9Fw7gHfhm08tY0bQwcvhVbkfUbNx+ncvq1i7b
66makpVCGz0zKgdloM8yJJp10PjVQFquEYD3g/L7ejSyK1t6sI/KTG0YxlgULdNx4E31u4Wlo3ct
e6QlFHzC/rV3kldoDgfXrC9MPscDtiHGmhbyxBb9WAV9AeFt3NBqsZIF4XZtjwSZt0E/z6Izdlhx
AKPMHLoA9QdVibsp0YgC7zZkdaQ+ZJzCo9GZi4+1qQGbDMPgbo1M3LN33hlTOPGNkPKk9kDn5RJT
qWgHW00njJ4BD4jAWgTxcIwgvqDPKV5xUvJuk1DjQbrWrgboXtsEtT5gv39xZg9qaiUMRnj6tm0s
hH4KAytSY+A72Mz/oNA7yX2OS7Mr6nMzG6fUtV+kMLZV9tIKxMCt+00tcwTdjadNIZBANzmhoUnh
i6RK1nPdf6talWJumn6KagLcapN82qbS/JTQIUAVF6xkTjziigqwgIgczRW71qekTC4qYoP2m07Z
o18hB7lh/mFgBRnZSKZCVJdDT1Pe15PiL3GSV9jFrzy9qjdFMxZqHbUOyD7ZzxAzmRoQEjjmFGKE
QG1BccIjR5ZFxp5wyNcRU91doQZWOxMOJckqNrK0OKuDi8uuhoN9I5SFCjSqI5dIxdlu7zXTzptt
7jYg/0pLsSGQIgJqQwnPW5jXRhdvExwgaobp3COLUFmkvtqkX3WOa7426eikLfR+rwGx+J/B63df
y/NL/rX538sg4DPFBftc1P6fn39svv8cfi0X9PunHzZv/ua33Vc13X1tuox/yi/682/+V//jn1lq
/4jEi4Vy9J9d0q/jz4Q6vxQ/A/Fv/+gvIN74AzQf/zP2e0z+3tD2v8xR9T9M3RUeEP3/M1D/C4h3
/xBA9AblP9ZXoPR8ij9VQ6b4w/asxUbLfEtDx1z9rxtw+c5S4t59vyF//vy/AEYvJXGyDcFxaKCq
H8hMCFkBtExYfUtGuqm/N9BEZgiVOWvEqWCk22KugX3OuFfWwtZA1WbTnkdTjuN0KrThIR4L8wCN
J6oYT3uV9eLEeG8IOLaJ7EcyvOw30NskQ+AUGouXEiS/lF2paFDI/HCn/+ajL9yvnz65yQd2ubW6
a1jMK95zw5oOLxs1qxP0lvFORIXmWwPj4al3dEZsZKN/X9//8V7J9xbzi6WhLgTTESbZi2XjIon6
YWahxZmsNOLRTrbtXaEc1TgHeyHsXWJClgWVrrV6L5QOc3OokXBSZ3Hc7z2764OtFUaiPGDaB5th
7h3uSmEHHbkZrT1e3CKGXV9i/UqgNJPrzBDtvDPpbk5JIwK6WGS1PfGPgbIBx3Ea862xg/tKcAL3
WrP78Q7rG7ieYrZegCXKBv8Ll0t5UdCHGwXen6/p1NmiB1trKCl4IsRutk3XbQO2E+yc0OYoBDS1
P8jMelEStcVkah4nVFsJnO7LNPadEL/xDTQW4m8oRZBtR2YGdT8KjXsBUQPfJKfhuzUKOqYWTeMl
tGlmV6MRuzSgxD88G2AAM+Nvo44o43M+EZat8jBhvzQ+KMReQJ+1ZkCYIM27ORml6RjnOcVsBrue
ya6eDMbi0bFVDesvRP+NS7lj9XezKhh9S6DFj3Ry+IlJo+XOxQ2uptC5y7Hk7EP45PeKEF+mMhqX
ztjAYeiSeTpujKRHujTONXQqTSeld6EhNTYtWLGwbmGjx36SFtZLMhC6202299h3GJ4w4wdEWtex
fRvZCIF8ZkTcJFyteAq22bbNExObvtqbM6rrDfdRdr4VL6LXGEsu9DsWvD9ayZLHCjJtiBPRe1l0
nJdH4iw3x6tjgnmHSpYnr9YmgZSgJaBlBje6jnDzutVcqopVMvLyLlxXFwJTDGjT4C8BnwGhRrhS
tjM467I3MqoTBy99XHYWlvY43cP/JPkd/xIKxSSAGzRbHTKTBGh5mkL7UesdcR76KrtImYYvRMvF
e9zETBcsq3BeijDtP1YSuw6oVyzZaIA72gPVun6UDNxxghcxiTFGmwmRhSPDo4bjVHtr4H5ory2i
GeYVKe7c3iHObXWD54Ylt8SDAYL5eVdLrGcn041mKldWJIY1+cizi2VlDt+mZOqqZ/6YJ9+qcRjv
4lyHCmITTeUTmmu9NDARMLEvPXGP4o7HQyJXba+0YODZQm/LckQ3ZfXMneHlQtrNS5lW5RBsGxqY
5gmbtPEOkSIvgkbwyriPjcqwdykT/ZOFrqRicNCofdgnsNeSwBgvjFjrfUco4HglQeUIyCo7rgLw
mMwrwdvmbaiouS9gLjCMqCPKE8JnQ92nM73ho9Y5c33VEoGiyK6Gsb/NJsn2O5Nd4AFF6Hl6F/QJ
NE7I80CvvZSHGe17v5qnnHupUHTRCukDBBzPo3qmlGEmFmQgCluTXSU6VrUDx+FtIad0HvTnKA7U
2u6Xl6JVUDhA2CAvrkh0NO7jTkOPhglzZD+NGYUvZvTQbKBFibT87MhBYHTmJjjCLA4IKw1v23Hv
BKFKPimhoEaurA75jCS9Mf2o2CFEhOBothSR6UVhU92EAP8bJws1tTFSwW+Cw5ocsfLjmbeZEucE
B5nxo9sFdfrVcgrDqFfmVIfBJtcZbd7knD8zUUQd7EZAIQNQbkXApK4fIkPOamUJZ8ZxIA51BG4M
WWBquuBouvdk9V3glzPBFn04Dj4tU/eARFHb0GdEKLErYPMujA4y8wLUh0GMO0fcDyshxWStIye3
9lqDqhshY1Jr8ccwMjuQtcqyCZim/MEgLsO5qapc/bEB6vRlrn/SCkKDWrzvmGQyVoujgQx2kRrh
a9YEztclxQMBkipu2sy+wjSznjZppkb6DCf8ZMmeoQ6H1BoNhLzD5KP4JMwo3xqFHga+M+dYVOBr
cPFC3J+cKq0llnVpdh1XYfZgJI1Dxdq021lrAff6cfQx88GUJR+qmz6b8ysLSdQGNC67ZVuvPjEe
iT70ZnYZHH1MdqpuzG091cyZkpLuFVOXD2FjZw+ASk24BRRHDsEBhptSPWMp46Vb1LW4TtYDvrSZ
47Dt9bK859Cpngorr6J1Ara6BbEtP0ZoiLm1OTxJ17a6wmcuOJ5BQiV+J32+DkmE/RYrTBuyzjT3
xpyE4CqGwXyHmO11hI/RhMiBcmC9uH2c6iYvd25WT6BSmSwPTkRiQWiJWxC6aqePUbdWfMcnqGPV
wCnFSL1AlddvptzpznVrBh+8inGZ1syg67i2+Fqize52mmz7rEVtfWLDnvZ6UUwHekvvMGOSgcWg
Uj5AYufX3ZTADGzs+56p7xedGesJp9b5pAoFDPr7kuiXYg55uuR/xP3C1YB++HN9Upe5dJMMYheD
TEbgxJH4+iA5hJZImTWSm/KETZ/a//6q74TgVEUOXARcmRaBtmN6C9Pjh6rIDCACRIPlHUEXq2e0
mGwMVWtQY/z+Ou+cc9+us7gsUy4bCOnf+2Xj/Gt3jRcGRzNdKgxHV+zZC9/WGgM2jH9/MUfXAdEo
kBHvv7uVgndYCykCj242eJty4UUuPvO+Fnfed0uG/1hX/lrIItqHskstrmN79d6dvw49p9JG3T5K
LHfObyks1gCtuXHb8tQ4zPl+/9X+5noL60ewTMCfsCP++XkJBt5lkeXWcR6j4PH7EYRtKyeGVTRU
I4zLub2/v+Zyu34u1vlyi98xSn4e3vtifcpDcttVawJ6F1RXDhxTJqJewAlcjIvvBsAI55GW9/xZ
1xKOj99/gF8XqWvZFvdZx3jZwF3+5y9dFmatjxl8/a6L1X4YoOyNYihP/42rOCSn2DaG8nQmP18l
C4yhCPDDP2IkpvZTDA0T0snwDzfz774LDaVrWUhiePHeXcVupVEDsNtH5Gvu2o7hrkKt/W8sE4tI
D10SmQh2/X6ZpEtcCwYk1tEIIArje8Si6CcsFggQasWZCUw//0NL9+v+xZ7ObsLXMpcMr3dfDPe6
YBoy2zwSMGw/CUi1x1nvKUWgmXibAi6zsbKbmSXy+8f2684CUgkNDW7bQnt7/1U9aPn4TFoGvgK8
3UHJPtnaGPnMCezx31/qb74ii8PBjZ1Xncw04+cV4jA84VK5AfN14VoSwHyaG8DrzGTBpEsHNy6r
5vcX/bvvR34E+Jpu2diQvLtoDx9fRp4tjpldq32Rm/KQ6W60o9H5xzd9gSbeveoe6IRlmiZjD/fX
Ny1ylauznxxn1UCWTURuYdvj6NkdNrLqXEJhwZh5okweB+q6gVqrOfc12tQtVDKT5qK0XpAINF+I
TpNUnXORRRc3tavsH27L331SoA/iKaVhA9As79kPB1cRW0OMIJMVnksuFAfQqxfvpmaFfxVLLfEo
63//JMSv766H1Rh1pfTwFHHfJ1uEGXhJwBl31FyNWpe0OPqHFrXqFwI2ODJxx1rWexKLc91l9TMU
41mQ0OSNd3Vj1NmuDrt58QWFrd+inInWv/+Af3dP2ClZK0Ly7N77rej4lGJhxVufzy5Ft24lnxj8
y2OTyQJGUs3Q/fcX/GVt2tJb3gagHJYosvefH0KNFyhF/zQfMUoyXxrUSclqqguW6VjRjf/7i7mg
XDoADVvN+1PAnckbCqE9HsdwHC/kyHlXqKzociy9okv6/cV+edR8M5dEEaHL5cR7c8X/YXmRFScq
uIrT0Q4sGsswbllZvIh0ib+/kPFO1keWI9vlUjxYfDnIvu8WciajeLQrZ6CCUFFz0enhOrD3pk0f
AvDl5lQlPUiIGSLQiIYoH+lIHKlWdbYcg2U93kVxCk6gDTRLfiMQDUG9UXtds4GyQL3kVodTS3te
Y0S3G4xwurQFIvL8327ENhFNngVg6hEV8EspFBf4XDh4Hx6NGY+YoejKE8yAeBfq07+uurgUa8B0
TANIT77f85G3Gm0/It1Qui2RQxBAxxgQB0oNO78TZrX/iB8up9cPNZDJsQYzilcfhygLC6l3Twki
oBS1ssyjXY/mV9s2+iORvd7jGyBiOw2oTj1nWHKOo/EPL5nxfomYXNmW5IVwZUNSCS1K2x8Wo5kF
bYzFLRbhuHnk81pPXHihO4J2O0IahzFwXxFqpua6Z+rQnL2w5A2UKoz3Rjuh2WLKP93pXQ6KOKcL
XlMrZ2ksOsWf3xQQKrebBCW/iC9OO2kFv2mIrb2nhWkCcOnK8tZKmvmRHCGOO43DYDfB8qiOPfan
C220GS/WMAKNNUEK7pcCHAWruO5DZ+2Gg5FeW7qWqjXUq/x2AG04K7vVML6N7Us5CW3elU5BAEzf
4rGhO5AZr4Clocw0jsWoNMKE9KpNscIjzquaEZdO9UwDPcdHNIvCR9BkdcgNGafgPNLVsdWCfes9
diuSaLySd0YkgEddJTLxhSyFFFBcY8KH9221gKEYHUSXfhr5s4MVZ3lgJgjojUFLEO3tPqUrKuqZ
/zpjdv29+MSlEeSF+SmHTV3xrkUQbDB9KuDG4nsZKhr3SRFTecDgc7yrxjmPLjIvM3gVYd23t41s
eCBG5fB2lyKv0rty1jkvYA+Lesv4ebxLdcO9Cm27TO+cSjRfxkbnW2BpYc1fpV105rWqxQJFDRmP
Geke/5Cvbr1YSNDnD5Ug2GWTGol51S+mDSAaeGtsYxwRx63NxDNfg4OAXLVw5eydm09YhDO+5TeS
jhWI13mQxaEek077MJYxl67TmVPL02FT16sok41xUzC0b+9ErOEunLJcogv9KgpEZplYKWgagpe+
h4OerpEkQUSvCiSAtsEWbs0oJY8FLqM2FMUhdq5MfMaHQ4Roj0yAUfTxGY4xmJZbdc28GzN62JUB
qUrdhHhuqntRWCpDR2mxwIrItY2zFivOhrc6AMye1YcgEaghsktwM2T+SJSJcR3dGrStHL957czA
bu7Hy3cIzso6PoyMRnFvJob1EgcR6dZN1wyQ/t5eK5tJMCuUvXdw8PZ6KbAAVYDzk7gXo4jiPWgv
2LzRLmNLZVusotpd1FVRZnFfjWbBzGXSdK9TjJnVdozB4b+PZogQewksuRQSoUlt55aO+ZKLZEFi
FfD8qkpof0ahg8C/HX+O3QEyRmBXzpXlMI9YpXrMtB9PAr055ZhEzbu80pg0ZJPJjTUxlpNbQnHD
+LYpaj6I0MFOmM0azV1BFOr4qYP/oEHxdaw0vXNLb+yurZFpsp0ksIpgu8XTV1djkrFJ3BqO8iQq
UOBoojaWvH+Dk3MeMwbAPDcCrmCtmExzFvZNK52PFOZpi/+warFrWGXwvOBNBMGcg82TIYqHsWpA
66cMUHILgja7QBKJiRerro9AbSDkrQtANncETH4/8f+/Yukf56ScKj/ULH+jWGqamP9XVfzzqPTt
3/01KmXoqVMIEuNHFMt3YdJfo1KGnghyGfJTPv45I5X88S8nRf0PZqHgGWQx433oWO6/mYkihHp3
UtNUk5UmcHiQ0qNnetcvIZuprZSgiEOeYIPmhIiaUazyMmKfiiVpi8yzrS1s/ZjSUa4KlJ3mql+M
8sjfmB5mLH/qFbMHHAegnyDa9cTEdpYuswHUDriyTRolVpWq2cBNJu7mUxA7UweHoDIQ5pIQ4zmI
9vmU7GJTRHrE+c1PDTcXzsc6xk1BRRKPVAKK7TsGQg4GRcgX3WFgG1pE2G+2bQ419ZEcD957sr+K
Kz4mVgjYxlYv0sOmF1wKpSKmEIcJmBJiTGTCPdxnUxV26oMI5k47urDRBFw6sJ0vfShDezt4DixA
vQ/CeJN34YixeBpp1nOkexNZawhe2+hUtpIjfzXA/RsuteFgC+2E7hCeZ0+L3G2ZTiK8I83GprLE
sp9MhjDXYZ008PvXWB5L6yDM5W+GqLqdp1GlFSbKtU4djYeDtbKnCIZHQFAg2UiDS96KjxmZCIml
ze1Ad5iSFuFrjqHtTe9M5aZE0IySxpnqagWv3n2au7HVYI8MIzHLNWZb9rxu+Wk581FaJnV/dqDX
NX6qh3KfUVnBVzTK9RAE/ZPKbgFxs12u8sWhyOUA8baV6kkc6emxTwr2VG3WFYEJqcGCwYR+RVZV
6WuTF9z29jQ+QPpJn/QlP9IhXsqXDNwIRkitr1oxJnfU7uMKwWq9JvyAOBwE7YcWT49nzIYg6LA3
rmNHFYfYK9qjGWR7itzsLsqS9LYfAeBB2EhVIlgQ77/BhihVHEZvukcH3iu8x73m1VrE2zmGDOsR
NvEhDe18ow9tfqJTb/AoNBGLzHEGcxDVeK2JaBeOpffZxiArgzyrkkvPEO8l7KEpQZaa9LM3uRBp
2kRoRywP+FeTXui3arHxGbB2e5RGdp9olfFsY3US+jiFfI4NWzzaLi8V01VzC/XJPIRQgBHzjDg4
yOFrEJD9MaOy2HgkP07YCobtC1KITTJzkIloMFdpNZx6M7JusrTJtrKfJWTSMCj3iiPwwNjPvsY3
TDyPRueehVNgY2YMWCwnKRJ2E7fijjntfcNc/0YOVrlPZS6Jk5rGM/My9H9hZd1WVSTOGGIkT3UR
Jc880Ww3jp08deWc7buiqM7pbGafq7C1Az9QoUPegJwvZAP2EECBdZiLiX4VVK4D+6rliNM05EUa
vpbX7qTkrUfwEI5nvBL7bFQBMic3jo8FJN2bDvL2Va9k/JHiDQ2znAb9ukr7GL/1tL7v0m74EMd2
dWQ2W2w0vDmfUX4kj6q321NrlVhhI+pJjvrszARd5VF+ASkNDtU8Ejw76yHdgOduVd1b36xe1Tta
menjmCCCR7RxKNIqx68juGbgidtIF+lYLy9SvyI8GF5FQIM+If+QkPjM7ktXDBQnaZHtdXrsVWHB
LBWYIu9UXDhbI9JHrEzt+hUbn+6kE6WzzUzySOzCHG6TEopulLrTvlSdvAUMnJ6I7p0/w1vob7kh
wQ1BQkQOOJMgZGTI17wnLelJY4Ivm5nsSD6xayTrZfpQxZR1PHbeFg23Zc9Jqy94UrW7GRuoBnGT
LjejPZo4Rqj2gh1oYaDimBYXzj7CMsEyvs1GhNxMh6XBUob0CTn7HguI/joK8kuFpuJslEb4hPtv
tpstr97iXkPhg3Bdv7bjlEAebMPPGirD22nsyfQUzQRvpBTZzsvGm6zuKmy5eFEBpUNzPSOGyclq
bCH4UfwfqxL6JTOIJR1AFtddDa3dkWw1KENgfFDqGLUpPtgTQkBfbzWCwmp7+szEfYRXq7nE43RN
kuwJT61fUVUiQEzIYhhTIM66ND4l0IsPWWOBKZlxfC9U0tyFTuuc6fiYC+J7Qzs0pfVDUxBAMVrO
jKd4pb1UZYecVYjhLotJzkG02DhXxTBMX7BzSSaf1sTaF4U1HLUw73dBI/pz3yp5xONlmfLV9eNg
Wc1lXHJkJtzddjIeo1tOturZXkJn3LZwvk20GIjC2gZ6hRd+gamdLMYCaA7aajuUbneaxsZaO4Js
G61cYm68JfHGFSnhN3qT9S9ELosMPgVsFmyuNCrDyKwfgyVBp8S6++BaS6yOtSTsFCZdT+P19Uc3
LGx7Y5Zh/irD0N0VSz5PtyT19G6hYa0zq0NEjA/e4xhFTAbnG8qDNju3pu7dJMRFXKdLCFDnNoho
Sq29Dlqq24SU+vOQORBL+qL76OJ2vDLeEoUaDFoxuV2Chqqwca/mJXxIl13Wrbwu5rj2lnSibGi1
+yiy7Oc6Ltl63mKMoNQTacSmXdlQMUk6wp2mxIWikOcYrSnbEr4CRMBNZOEsOUnOW2QSjQjxSYan
wf4RUemPpeO+pIDSWz2WL8y9ymstLKwP7hLHJPRRXg2tZ7INTsaFlpkMiqC4Xh4g8z4pdnPb+f1U
xIvZrXHduW1yCI1SrlRUlJcyNOSDswREjUtUVF2X1k57y48CE9yAQBgMiWNSFkpZQQBaAqewivzc
RooUKtESZt8NvfdBWIinC/BP8g2VuLfeMqxy4gMu6VuyldGPhFwtcVeARaU/6PLKfcvCspdYrFpH
SmLa49FrDXdDl1l/jbqYHC1tQjITLOFaMLkqv1kCt4pgai7VnFWXdKrqPZ54xn7EjdPHR0Hzh7fc
rkAo5yO1gHE/So/E6cVs8puba91zvsR+BWn1RLoZiaaJdysNfIj4fnpL3TG4zd54Sw9L2iTCtIJI
MfstXYxRgQo4tOv5c1ypvEazShSZQSaZVXK8TdDtWZqESuZLdFlAbbrFjj8/dW/JZogEnWQt3xLP
UG13Z4lJGQRhRRQWTrYwcchIC5a4NM67YtsvEWrwh6atFgtnb+DrceMsERx48JC6tiStMuVG+FMT
ytaRnIvaNsWA1RGY6B6sLBQ+Kxs6wFuoG8mCBLw5ekn52jfwFKCl3tlKRathlsPB1idYDPhi8J4A
T7I4PAcJyBxtTDM1dqnOtsLYkGJ6pFItcILShw+9noUPelpmD6ZBDWgirDZ9JHn1TZW23mlObaqV
0AoOGJmitw+hH8K+KznBkNYEh7jrYbVDokiOSYsUHb6BiDtKTK/cw5ElPk/+GaaXgqEjqcZ87yro
sZOjN1TkEaByhSQnrxGTTGfSLQV6kTj027Amta8Y5k1I4f80owZKTPs+XDL+OsL+mCgIvqV5zFNH
fMKi3IAPnmV+HSD7JvmRmdbcG+SLOaRhDJFc10uuYCXnFxVhRusQxLkkD5JbYa+zJY2wqVGxlS0J
hbrUTD/Fw3qkRTgRGZJvsiR84LHILRblpg+jt1vLjOJGy2LMdmJ53RCJKJZsxLEnJZFA9mydLsmJ
1ZKhCMEfzVQOjRofiWoFTlAcUffKbdG52ygkhxFx1k00mcajfAtpdEfyGvUluVEwYfXnJc0xSMl1
nJeEx5KoR2fJfJyX9McJEBWBBuLt3HN33pIROS5pkdWSG4mXdfqiNc4G1l5wDwPR3ldaMB0tg8TJ
aMme7ENSKOclj1JrSKaMKwfCRdPOPng6kZVmR7Rk2YbnYgm09NJkurF0vlxC2mU8tzl9QqVaRBOo
0X/oWi/fwdof6bLvIVyIugbidPSNMGZd+sOfUdQogGYdd258SPKGtk4bcY1W5JJhcYkX3AdTL+rP
FbVUwZGNCczvL/5uUrKwhA1bN4xlIivtN5Lx/2XvPLYjN9Ju+yr/C6AWAh7T9JlMJm3R1ASLKgPv
AoiAefq7QbV0S1Rf6de6Uw26JyUySRAIfOacfX4e4UK8kN40N+lRjHDC50zCwkmL5CbIw/z+rz/q
w+pi+SjYdvxv6X7/LElIIUZ4SDP5qMYCD8ozQipzNcX197/+nHfy5c8z8eWDGMGHNP1Iob2PLMW8
niYc+358JHxu2rE6dI6eemd2p/1tK3MWNDpMcA9PTvnW+DEd9TCDWjKiZGmu8R9W27/+kf78J2Yh
yD7K9/FwAXb40PuT/RgkPV0GM0tCVJDNTXs7WxSsThEyoTfjRH4dlebvLGDEv3/2v/Ojv58f/R3x
pmPUIz8Oj5Yv+m14FH4iXjpECrxo7Hl0fpscuZ+AnCKk5y7+fXTkmJ88PNc8TOBYeZ6W7/PbKMn7
hLLIYkAgiChggef8k1ESL/o/jpJY9vDu4iFCpYGUyP2oCJHCy1rVxmh5XRM3Z1GAuu1XDjJRjC6e
o1/NuPSR3rr1fdpM1WUh06zaAAnrugpVthV+aj5kfT5PW2mN+Q2hwlm+8gy0haEv92OY2qe+UsTn
6bRpN27ARpnnInQwWyGZ3k2Jm1zpYqjPZgySZ1VbxblhdHLr13awL80w2Ud+5O+dnCqWeDEDlilH
2X5OE3kEweNdq26xNM1dYqCDZGMDbA8UJfkNwxcC/CbemQg91zYk3n1mLA49qOD3des4A+rmYTwq
EvbyuX7Dfh9czzkhpCswJj2vf3YhA8idXR6N3s0QjQFbFC8szPXC8DziL3cOubSMrwMv9h9+k4Y3
dlYFxzoq5fd4tKIW8mMjbtOkUXsIZfLe6RzyW3PfZG3CW4FUjcz6npk1TnAX5S1UDxu/MoLmS2xW
8VXXzMZXOmxJrdnUDP7ntjpOafuiGbwAaV1EvkmgPydN3z+EYQ/3j5QO+cuinn7BfZMzOnDxdjLP
yBTIiJDFfVAhrWBBtrJImzsmbpj7OGSFfGvZDCmGHsMzpzzuLVUVvxDb1x/COe13gg7s62yq4pya
8saYY/eUy745yWier8iL0OvK9budTxaEtZH4exPaTGVJ/p5x/oK7HHAFV0nx3UqjY4xmF1eT8MnV
rUuPX3QMMbOJSJ1F6hqHzDWT/dhGxSO6qOQ571PezUwFbayyxFdsS5pLgeGerThsCjtHLsu9BxrG
UdfKCecO6qFpk8wt8DUk8yLliidGZUNHLFYx2xRzaMmHH2lmKcqNcZEOVAXrlyZLqtsUFfjKwXZ7
jmVN5Ow8EeEsg/K66Y3sbBm2oIcsB/gPTDHwg1EBx08RowuPjih2fmnHwWmY+rj4awscxzXi5sPc
ECO+wW2B3zGoxAUNbHgXR1OyHsjGA1OOgX7SG0+6l7QI9Ve4oPnRXCwQQwYcZ6M7RR5ElYxX8wxV
hQ1HX30O6yx6If0hNk5Ra7XZNqx88Q3eRqdWiTmoew2vLtrqKRevPaNazJNVq+6EqtovkqXeOmwG
8ZYDVcAaOvXTklBTBAcIswMZMQHVaGpNHTRtmzkEKWsJHXsk7Cdbm8lVi7PiF4y1JnhjFiDx2peM
mpq4Cr5kvulf5+44mUz18vBxhgYCIwOo00KmLHSxoZWsSUWoyjdWWOFnhs6/GObQbLxG2tdCedN3
t5GgpDoh6mobBVH1ksVY+daFJHSFP1YlX3sfK/UKPlRzDKK6J7NDU2v3zM7PC8B/g8fujtlnyAgl
5XnG7daugcg724D96hprKl2pVh1ohibdOEmI3XDogTPXwj+5Zod7wU6ygOvA4KZWihMN5IC/JjfB
3GvonfeWNtx9nZr5uDHCPnK2ji/NVytPQqhTHKbaMklKD6syzehtm+IYT6RTAJ1gj0tCfX9PoqrD
hfXL7BmqfEvshOhtCFwM6I9RDOsd4uHQfGFAjFzWQTBxaE0EpqhBpu7G6aTxtXZ9oDqdyDS9LxGR
WT4DGa3p7CSsIUfvDAJVvnjDNHxvi2R4nZxKXNs0b+W2H7qAmFF3ktE6jOyWWjqM8g3gxRIQwBAh
TDcGstDN5iHOu2ZDGTcAVJEpbom83XiVf3KaiVidqmLaDMGdsjiNjlnOsVkLp92PZvlIo672naTq
T6lpYARItNHo76cKOJD2toge528z2vhyqwWRDLWtGPPWicb5YgbZzWiKQqsrp2i9qgeINDTp82zE
+IgnGoLcfAmmnC59lUi2Ej2076nLbqKR8aQVZt6NyPAmzKKQ9x4BMvee8ONbjsWRViCfj5TxT/hB
q/sWncy9El1krQiHj54GVKAA4oFrrSrmsaclJOApqLzFcTvwWAVpU92aaixvcX8xmInJiGU27iBL
AFqElx3UCBwrjm3eduuxnNKLskIF9MNv6YO7srxkocmP6+XGThA2zIVBccCjzgJpJWTnnbG+eDdg
sKxrUtciLBNzHz04gfSOWZoPj3gm2e8mGheqPRvTTWXEqiRhsa0RFUzRJQTP/wDZyT/G/OJfAeDM
x2GS7h43HVjcqJ2/EDk+1uu5NeZDLIoJW+YEugA+2rbtiR/Je5fzSKVivrL62T8mKbOYcshu20Jh
V2gt+yaqAaRxyOaQGedooQNZ13Ks4xqWq0M2S6CI28aRsl+u56Osl5TBbGYq7hj+PgORepPnWmMc
twYQduGcfIt6jDvpiAt6JdsRE58LQ/Y0MU+9s3I57MMpDI9aqO5JRjXUYOHqA8+TNwFfqyUgCB9e
TzfA2WT3PZkbIHkJrnE7bO8G2yxZsGQ2GTWs6kgmSIGhtoVDXG0ZXc9+OB47XoysoK3hAkbzq1mn
4VfR2Va9cju3fSHTKPliDlFOio3R7FFKGbA2NUcNt1/CS9opSOEjUMbfpTrLbyEODV/Ahg6bvBfe
q1WnwY01VTx5yXJoIqG20v08DO68ldKy6odqCl/wK+EZ0UmQNHgDWiXWZhWQH4z5IXxNjSh/QDbU
tbeeZKF5sH3cVqvZ83KyFzLRmmfLg5sApEVUZoupDCLrwsXjytdIlh5kG2/G0IYnbCeev2tCz18n
GFyiNRHzd7OwYI31suhK2KpG8uI2tpu+WR6P+Bprkulu5QBBDlcSQVWzdy3ESOu+r+M8NdWJW9Yi
idXXFbOJtzaaXyl7x2fwaNXXTI/WUwh771G0cXPC/PXYVv60hVBfHv22a9a+0og86vHeK+ZXDsAf
8P/fst579dWgfsEkQAXhEJyz6lz16odGdvD8oLhtRbEdnNI488dBRCGhk1dIWX7Ys6sZ1jRtzoC9
tQM8HSotDpJZwJ3tDvm0ViTptKtGAv95DDwlt+VsEQVK8D3Ol3pwS2P1b/f07nX+2+7JD4jN+wuX
cl31b9UHWuj71/yneWLt/glZGPHbaNZNHMmow/7TP9ElkXoIGQIfskC5unA8fzMp03KZJv+EcBOz
EfOQ37sox/lkYy1gHWHR+ngYQ/5JF+XYHwSOqJZNTzDzsG1sJgHjlz/OXRooDiRuTVCBoaFQpJCX
zq4sAV3utl4+HXwslRVYhhgY7mILvCZNzlgXGM+/dRGcOnbPpQXf2EzakXSnFiIDSwvv6ywtKI1V
Gjggi5rpXMNgKZ7T2WnPdTeb3zI7HskIUfmoViYWsiW4jBN1nxpe/RmSoW8duzbU+gQySQ7XkvnW
NkEZRdkENQRvl0dODkOWtVBRv4KLcTbV1KQrfKiEBWXVbG0gCXzRVPKc0gl8CD2yTJuyQHxHvgoq
YMLNuQsDxh1b9vYAKBwvSa8LtHVHVgT+wZCEx+q6zDD6p9V4p1tjb5HEvamt8HkgT2GfGEWPAzOu
l58Khtjz6HIcgIKCb4ZBMQkFi9QF5CUEIBACrTeqLjJWZChEXV6xFYMWRsSS1HCOx1ms+Mtzlc1Z
0XpZqXsiYqO7JSoq864G4btfuSLg3bswi+Tj7DXzETthZzhXvozHfJtJQhKdgQibvQyahKSp0Rqu
4SSTU1QsZBP68moHhq7UYj04SdLbh4z9ECpVYH+NVv4Vq3vMU/NaUL1arO+TXGW84sNY4t86ihIk
n2ZjEmbAGHnjIgV+F9D5frNpLGai2rbEfdfhTQaiZIzfqOqb7EcIS+vHRA7MYF+sqnNL8eBDptpx
4C9KRzR2/ksz4DpjYxjqMxFOpM8CdeNCyTxKoAep7JhCmLG3ssjvKKwJVk+pHiOys2+6CaicmaYZ
tyWInc3U5DG+ZSFOQZbX5E6ZRD2nab7PyUUUaTPe955yCIQwCgKxQ7Ypa3KX41MQUJavHZurvbay
IDqwY4fNUdiTeyxHU+44X7u32mqKr1bfCpvxaOdBxGmX1XwQBYCgQMpDsuxCcepsQGyOHRdMg9NM
HJxKfUkyR/fruXbcW4Mr6NKENfGXWDrmVZw55Q4crrHXtgNOlY+7RhjR7MUsxruKgLmFqERV6YjI
B0YRDGqVWyYZwiguAJIg7qDK9aqjJoTgkvZRRkHUF84ZMed8ogqDKJKZrKwUbyZpQ2k1QfOpIr54
CUOJjXK8M/Ye3NRjHn2hJgh3OKY1XSVZ9HmbVycl/OYzItML8Wnu3XJn3yARMTdMBECvtuJ6zmgo
eWn368BuXJaRDT20Yzfmj1pM5k3t5vFL3KTY81oHR6fOi0NXgP6YUi/eZ5nO99h7ImKNmu6bNSCg
bTwZPsSOgSIFnsCZvJqn2TLJNc4A24KsO+ezdpnTtnTdWTc8uy2M+1WWjwMAQ9t6JeOPLbnC+81k
szDte89yFKv1zv5h+AEWkZ6rscvnrD+qvviKhD6E/IsoYmOoqQ1Xufach8YexmQNorH+6gRT/AgC
LTaRHkn3F5heYP0B1vI9GuOIogEDKhSDVavA2w8mqL98BDobZFlGPiNyVLuKg8PoeiQfEOISrJSH
HLB3Y8GNrvr0SoSJemRDB1+F6/PYje0dtzUYPGsiHZIpkZtHIRHKSROwWmj9UyAN3JyEHgXfRq9K
bsMiSA86qqtvzLbCTWFS+qwa5Hkeoe0OyWumIDUmu+9LGRzhP4+bnLv7QRCJVbJDmyyWr3a0HnqI
MiZziml0Ycz6fpteMuwVK9bT9pe6iIdVmSiQ0oMgwRt/nfvqBkO4sYkUvyeQOV3TTg7PoMWY3ttZ
fW0VDZMO7Y9fSRWDdGnZ/Y8YXBVrl5asuCLpEBtb9ouFkvtmFoyjNDEzt1Pl1jtRxP2tBZ7oKjIG
84FN2ZyvWcDl5MTXXbzt6tZ8Q4IqN86o6nsSCeoeqGUCBBpl7MphnfQDZpF5qHTlvwIumI3NzK21
nTly1kk/aW9FxMCwqWpO/mBg7OEH2ru22jle80Ta7MiE9RlvQ3MVDG5yqkPZULyBLepx+XBlw2T6
nk6yf3DhfGbr1opIDDWngi5HQHGLRizxghyl4yynSa0R534nI9besmwI6WKt+howarY27Fae8fgP
d4VvbFm7h9ctDth0BUA2iQgBMPLrxBTtRjAv+VJ0mpSErmiu/SaYHsxBdCgLCDy9d8KRUWGA1qEe
o9RhZOmAzyf44kbqJn8u2Xo/x0Elb4FaRU9NHqVXasRynKD1+iykM5G5XWf7CcjNNpr6FplGhV3b
4bdlpc0SsT9Wxayhx/rqM1gPpEOp01Ubg5X6GusZiRZmYt626Mfsrc9841QNBhPQMh+mK5fZYb5O
JUkCQe3YXMd+eHFG6FSuxgsMKhaONPTX+SRS4X21+P7Guo6q9Bbf3wDzxwyfp9mF1+rMvOgDwpmX
QJgu3SEL8c4+OslHckIlYUE4Q3KIvwwqNsEwnlVbyx3iK4zP/xbH/6viGEsfg///d3F8+a7fvv2x
Nv71S36rjQW1MfHT5H1j92WUz87vt9p4MSv9VgxbFMNYr33OZ3K30KL+XgzbLv/kesRuBZTPwQLz
+UDo+Utij7VYNX7amVEJgxv3LLZUOKfYkX5cQvbOqCvZ2Nd+1PlEfzgup6QwaObngrjLpGxbCFv1
iRViK1a1aCGdzgBY8UwUe2V17Zm0O2W9AFrJLzUjVGaNwGRBlTctWHHFw8UE0tEvfV7KTR9PJLI0
+PXWoQ40rJQ+g+DlJZXeq2ES94oUrtdKR/pmxuowMlKrlvf+LH1MIqgwdimQ0YMvyd0AlqLVymeq
tfdwTdSrJsnGnHBy5OcbYyIKxJkm39slI0rRA0vDWW1gZpi/EOZLSh8cvvxbi0jiJo1dXSKWK8eb
KOJ8XQGC4HcnChY9JRCU3D/Wk3QoqYSi0ASXxr/aC33hhKl0QpbpttMRvAhw3rKcRmSu/IDYfqKZ
qOa6JdntzoKJeBc6WXw/Z7m+aQuWzhk8uw0GKh7qiPDsfTZI/1CGRdWuM6cmZzYdeyS+gco5aRyJ
Df/azq3PfdP0/tygHTXrvj1Ewk3Vvows6It7lsd5vPMlDlRzAxREVuY6r4LxYsNxqMSao984Op2o
FS/JuIUtnHlOUFU54U6FUYzPXVM4UCA0+TQMUD3BQt9NIz1e8lY7IXyMIpUh+3JIpLsGqWW8UjZ7
nRiYdZJF1EeTseNtLLph7XZYi7mYSvv9GfiJTjYxklu/PpjdIKIrS4Ig3LROp5cbh7yWGekHIsYx
GwBZlB6BMKe+V6oxLwRVZr1NmkDX6WEu4axYQydeYhoZa34d02Kq5DeijPoSwBnUkyK6+/fA+18e
eCFLyL868Ib/ObyVDcoJ+f0PavzFmvb7QtV/35Gyk+fE+2mf6lufXBd9B7vxxRQOQeD/HoHuJ4yV
mN9p+8W7Wv/3I9CxFmgZ/zmRJIIW3rT/yRH4UZ3AVp5vtBiaOVID86NoAEbhiIKb2w8WE8rpmVLV
8uKnny7Kf5F68JL4+ZR13j8EgyBeAH7PPxm1+1obDRZeUpByfEqj382wXrS/RuTab//6o3g1/Omj
HC6L7zqmb/7Jnl2XFF9ZbM+HUaewYIqUjskCACOWgrfAN3ooIesSWuo6ZI4hZv/rj//T5YTLiNee
oawQWCw+vk8gxQfu4FmI3arh0Sr95wBF3l9/xPJK+umV5QTLR7hMl7CGezgRP5h8pTQmZUaiPbhi
eITt9ET3Wa8VjArmCC136e+383/5y+Gi/vPHscKHW4C9k4bIXMZJP5kd7bhF7kfPc0BVTiRSXoqG
CDajPOVuVJ4K7Xx2oqFlVxa3vUnxD3kWL2wIJqjMJe+8DkzxyrdigW0wY3gACicEG1brEC4oK/x6
1THeqFZWK4DGlGyEJJuFI9BU+xcrG/ax7no0pQt+Tfam9TTByluk/6rcMKy1L0mr6EOS3N4ocxqf
JiYlZxrMIV7Zli+pYtuwfPQQ2j0TAVizH0QfHsVkErs9IWSey/BLO4ClYSrFqNKJh4pL4ESIYlsm
+m6702qej2gGr1Vm6J1dlj8cv7ivU+crg5W7nqUwo5WgPDXm+CVGSM1HZN6WYpQoE4J0Nnkzt/u8
dZEeV2LjdtnwnW67PfrErjYTOT1pyHTDsYgDHerBu4wg19HfetGJd9qTb5AvnyVpv6a8Xpj/Gqeh
ET6O+Bo3k8gyTCBt/Nh7TrFWQb42Qx0DWmLxNg6RJo+viLYZaJ5rpjBrlQAEiYBoXLm4RfItrU8/
Ea88xSGOiIzkjBSg2GPrw2tIKL7WVoALsAHfRrRQIxjgVKOU3men8o3nJNfyhtg6vk+Ay/axFjmT
IpmqA1UkW24pMX0C10iuorKV1zXx3sRFtvmO7QC3SNmynqlJKMuGSrD2VdZOp4X55NQENE+aCZWR
pJZ6ValJ7snanMQZYlj8mCY0kFVai1WEInWTtN5i4kgXWpAhozMBnvKumWl2StmdI1J5XpFy9o8O
UPUD/FJxLUbbO5QV9wJrgXSn+mrcV6X9mtDiM2ZMgV9nvj0enC4N70zkCHuCXuX1HBv1rSqmjcV2
+xr/RtOyki7MnRyg89WeG8crfAOka48uIZOho66QnZL7NyfebYreIIpsPN5R7wsE3zGK8TxhDeU+
jzo+OWW01JnDHbnYn5md0czozNg7ENuv0PTlQK007bRi8QFqTewtm4UQ287iMEHEPrpN115NtblY
IWO3vikn3hvc0QybQbPF5p0dtdNbh3J24bVVZx1nxlUfe9beHkOAsoXhVnCMMSaiAfY3rdnyaXFu
A3gNsVaAxwcoETUJXn8jiF6DvK/WURCH+ziKhquRcQfbEEWzhh9p32mT1OmclYTlmCjaIzWuybSm
8fWK4TRbiTgva51dlHkhmW11Rp9IxqXnJ2/oWZ5DgTwn7nvzPmUnf7C0/YVQo7MRFPFDXpusHH2u
NHzuU+/UyKWjXK7ITeo3EXmCEJmhoXlzdm10bXNHW1lscN5+A1BGAhBcnmkVRLE+RqwgtyS938El
3/WsAQ+ZgaegRmOwn8lgQ5fttZ8xefqs6LrB2DStrHcKLfZbpwGN1Unjbbtx1zax/ei6TbiuRI6F
qPJ1d6uMxmYRZQbHtBxsOPYJSlPN0DlJABKvXKeZL1GR91g7omb6XIugOHMgzWgRQ+piy32VNZoG
KwyM1UA3vYZChcjFTM408fuEFwACJQaVqzjG1F2Uorp0ZXAstPU5LzGUWJFAPIH21pEBkw8mzZso
N4LrOMq/R4hX2KN2W19ZzpsyCanNlK1vGgfs78otePY4ErybdMrGM5ST4uiVljywk8o39TAPL/WI
sZRqaEELodee1oXHAwTbfFymvkbxLOBa0JDPzh1Wbw8VLTsGUZRZt6rdwkZlkvRbD3Ezz4k3fqNh
YLPaVrT0XbXOkV4/uYnLxjxEmr9uZbFkmY0OHQGnRxHA7FCz75xJyh1aVqizvim7wDggP/TWbet/
9YXNKluH/N3byM0AMwf+Y9GNYo8xuET25UxrX0848XMHjLUXJgesZPVVPSr34KLHuPFSkR8SI46/
BO62hNC5L6aEy68BagpOrg22yWDHRSoebZB9a9cUOE+MPrcenNbbejjtn3vMgV9G7SUXT3rzc1fZ
G3ifBG5ljZQXJZqebIaMOw9ByAG1mCRakZuMl+ePKu8sRqKSLOY46o68H4ejzmzOjBZzgXcFtJkG
bGMVnfq1rvhXMPl3Kz9YRX9b5J++y+779McK//3L/jPZ8O1PIbs7H50Ke7UQZs/vkw3fpcrnQPMR
Qpp/cN2CH6aH9MFJLOWcz2Dk9yLfDj6FfDtmHaGFj9f8Z3MOOoMPVVxo4jdwASQHAVg5Hoc/VnFW
C3bVVq48hJr4dxiFdr9FgizzK5C27hXbh1Y/xG6HxdVME3XUIJDvksbQ5T6HrZ1Di9fEw2BdAFsb
KZscJ6yqVjPGTBwiJ70jgsYE9l6BFgwZic7oIi5xLtDloz2MHkercl947N8KBGkx3+pR83w+9Hk9
33UyfESWBv+3oiFY1SSsEmEsEJyzt5ivFUOZinSGgD2Thxmmb3rzJYRrCXbUSK37qhryUydZ3NRl
gPmt4QsHj4EqqUTjpRxrkOqGEPfRbBmkyBnhj86ShHM0tY3EXpeYkMCNslvCzYWXV0N6nYcuXM9O
lwH+5kK9o6Skn/zC3z8FodDx1YPQ8ujivQj21Othvc5KdZwh7699G6fYqnMH1IVWtXDsvTIsw2ed
zW28rorAfPFLXMleo8O1a5HuWyIsOiBxYvloKD5dYD1eEU407bq0D+G4ojRaJTDfCC9JUwb8Q0eD
I7OAGthqYuNVKRuPUQ8FdeUpW5xl0IXmfnBF8TTlBfEIOlbiRZZLEZ2PGKJ4ayTjTdAUxo85GcL1
aLfRibD55JvBYXlpUODu33++bvmpuLMl4Vf8/9EC3F+t3iOWfQ+50c6UqtojZdLk2xD+m9ZcZLRa
/RbE8uJT7lOL1xYquWSlegKvzwAbkgR8qsjng9dhZdslLrTavT0v5UbG0IhQvjo/zU591NLhLUnW
HUdlGlsvDc5pbyeaKSCeJicOXPUl9wL5SKdMdd2GTycZqOvcFHkbkY9stIonCcb4Acj29NI2SXcO
CAZ6zOAy7QjNkN6GQtQ+ofyKr6IW/WY2LSQEIMpXtKzpOsDRhoSkp3rXJECts9k1tu5sddUe2yd+
Wbdl7UfIoLdknSEGqYZpTzJ8uC8Ky/4xeDbQjUiWZQ2IE0bgJrbQRO3CzOyTS17UfK9QFc3Oqwnl
sdhFYjaB7ilrP9v2SNnuozKcrtN5yNc2r5DN3JvRdenBFYcuPgR70YdiJ4vEfiqo/vdlAGoDxcuS
CjT2aRnsc2F2D33tvBAUT3yKaz4zD5uyNRX2sjtTswGsFJxpGRNMD67I83YEnZPn57Pjx3eBkSVi
FIsiJZDkchT1befN5V1n2JjXpwn3a+qIk4orVvtEN21LSN9LalO/tUJnPuESzAsWl4O9HgrX/swG
mSaxnDBEQd/mQUXIu3JAUK4rC2Qd5JQo31W9BiBd9yTtmFEGJmboDLKK7O4adRQ6u8DOrypjcG/Z
pJHHlWjMjaZPfDytWxFlq8AIKREAf6jNMJr+i0ZVex0JEX+dZJZ9J1LhKCf+9HOzWPZB/QyQ1WrS
rqYMisva5GveZpjj1EKZJPEsrsv2oSWYIENjLZKtSjRJkkZezZ/xXZrbOWuTi6ZJgLDX1PCY3Wlv
tb4JfgAXJ/mTcWNijwfKTZpw0RPOAcSUAKkKh9PAQSFg8g3mRnvedDVETEoTqLrPIb+/DSOEueCx
KWu/23hzTDo2hj36X2+hiwxU4qtyQZ6szFaBVEj8GiRP1ci1LKzk0QN8MNNls1+0ZJldafTuRELL
FMVzZhEtZntNt5ahHveJGVfrYSrfgN60W5lOFtrw1r/UkzIecTtx+CuL6O5wGDOSeqqiR6wVzJIB
Lbt7n+Um9SGHOQIsTqXOU9Hr+8nS5n30IxzL/FTUPKEg1QUK8uUpajwOrRHB45McStCLBtpyZKiE
3bD/4g0ja6/ajzHHc1ORYcPjMFj3iOj4IDam4wavHz9JoUl5Hkx42qyzjLC68LafLgQM1dOmrmeo
3QrrCRHV7q94yn/Lpb8vlzxmQL8Pkf7EJ7l8H/7nlcrhQ7G0fNFvxZL4xPDACpgngRr51U3ynzWQ
H37ysZI47GJ+FUIx3/ttK8Tqh8EeoDny4O0Aeu3v1RIelP+PQGVKtT8O2N59VFjTGO8wtPw4YBPa
a7Vpxrx+IOukLBBi98ZGzXuZi+EfgkEd8IA2AaKYo9B2Q0lZHFQ/TdcomjBKBKI6+iB2LrOe4ARy
yD1NXIEzoIe/I7V9dGTxecDSLKRpyM8oSj/UgbwLLbbHJp9XLhj7wWxo5EhmhkE6QrKs+ggvsT0G
4nFYePk/3Qf/ZZj4sQjlw6lCPfoj/noAND/8sq1hdlRjtMmzJLivLMrOAwSmg/Mk5vEehnn4FFnm
3/3Kf5qX8qlcLRvq7XKvLbfNz5e479DoDIEPAqMU421O//mNaAJIa+HCpvrnNDziLAQ3KR8HkpRR
18cZcGYa5B1R1NJFRvWVvxA5Jqq3bRnY5ChE2nv968v6MXeE8br7PgpmW8DFRdP3x99w6gQ7yWjU
B1WPbY7IJIIDNs9oFVbB4AB+nJBGX4KCvBEfe8U9bIrqqWqAHJKPnM8Ve/3Ov+8ny1IrqV1F8utS
KTGOGF8mK/ibu8D1/3Qf+Gx1LZ59Bst0TUvb8/NfpMLHGmdlrw6ujyLv0SgJEL7q4gJ5elwveI82
FsOJN/JUIKHtXfHIMzjdL1D9g2WCQzmlXWAf8du6b7HdSW8FTZp7CU08jMM5EJcxTcrkpE2LpAAw
LeJSkvdYgktbAKCsbQENGTIlvmOy4I837iguhvRhiCq811eNMY33ogcEFqVMElaz1LX7S8AbfsL0
Mo96G+StlV1J2x1vPU4Jb5MGhHIdYLoZzzBZw+i+lbxxCejOWhu3cjcZDLrJNxDiO3fpmDImROgz
4qUPtXM3VtNwrswEbCZuIZoS2kyQqctBIFFPYOfWAP0MaBa3Yd7KAN5/27yqzAJ8JE37+CsRb9S6
eQ2A99+aOADLddiSkbkGVBFuSRN03wJJtsuvALdSR8Q8JP14b4CjeXR7FWzSOQVUBy+cMdYUjq9e
3UNpQo6KYO89tkE5kt+UupsxfdGB4AurNHoijA+QoEIo81YoruM7vS2S5K4okPn3c9CGT0NLkIrH
quk+jbtw24KGsXfwjSCphaMBtLXTEbEQ7/dqwvaGhAkGPOo6zcfuW5HVtC2Oyy9rTbrp9t0AWH9t
yClPTqEfpeVxyYop+5XHyExte2zuz4kewqeg4TzdIPqCs1zijfVWyL2dt7oLoAPGDQ8/6sNzOMnw
qWFCxayySrkzaANJ2GbCS+jUknxjN/V4S4sDJ097FpeUp7t5/TV0Iq5pDlkRvCeXEBx8VKhmG9Re
y+86OGGB0gj64/v1d8Yeyb0KnG2S+/6G8V7SrdsqNC/v/00f4XkqwSxybszJweB3vUv8Xm+GOAx3
qu24gVFuUilBxW8OXZdF0RUwGLMhKm9QhLCNQUiaLnopmmQQ4opgSURdl54ReeOugjK3xgdUtSZa
mQilkN4VKASX3NxFw0i8qXkcRO+TPYR1ETxf15HxvZ9MlQ2bNgYbd980lVuskpqJ56pKVB+drTmc
AI0QKKono9W4Qro5vR3wrA8s0/XEOBig4L6j4sXODoWAUF6NvgdCOnod7XKdu8fGjpLtuPjwoiqc
diGMkXYRF7NwImEwyOyLGyyjXj0cGOiPTK7r8dGDTPNO+OXPbkwXx8096JSJeOlMq90wq/ZW/TQK
wjiT/n5IWmbqPaOOL72ToyFO7I6WhCjp8Ur7hj44AZSSlTIR567Mer4EUsXf2o5jk17LP1Vp4l0a
swoJGJmd6SyqoYSlMjIKQGYZowps5v5byG4C5Luh4nTDzR0Ck+rHCuSe7v4Pe+fRJLeRteu/cuPu
oUACCbe4m0L5dmQ7mg2iyRbhbcL/+u/JomZGbGqob+56FpJCEd2NKiCRec57XkN35HnRs12pvgKO
kE/kyxmwotqXSniEbDMckccW3Qe5RJ6OCukudtJL7qjXRPA/G/bl+Z5jjrVsETqSHl0j4pRe8RNH
zo9xP63gsw4fzrQ5GKZ8zjjO9xdbeu06dttI0XxaCC0ryLueXubaj58zx2XDrK0cLykz+5AhilvD
S4BQZCp8yj2yUPwmMBNsY6JqyzFaM0oj4iXFTUfxNeI98RK+g8vDCk1rVY34XHaGsZ7WRA7+yS47
bCtCrHuhQnYCwYVr2fYXEvAcd9dV9ARBE11PRhO/w9kjOcV+8OglSftc9N3LUs5690/FM9D0sM1w
XboFvWafdxqRnlENWZ8HI2LsgFgMD6dg8h4YeOTelkSRk2MPRCzbU0uyeyI82Ch15+8Dusy7ebDm
Yb9ixlAmfrOtZ4VPxFhCCERV1KL4KqQzMruLqlvmXPJLIWx+vuHE6p6cJLCiL4E/pTj+tk1U71cf
J05SPvMBTwmVG9dwRAZuXUlc3EqD+nHxfLSJssIXJLHNbcZXIsuUBGVkKpH6VM8+tUjTO/61PWGL
kouRx9oGJOSkSJbYLGQRdyRGqQVqUubfGvPCsVAyZ90ahateScEIYCFBfqPxXzks6ATnexWbvs7B
1EuJ7hzgIanFrY1VDYFQrsWeniFQeh4tPo3bJ8G1mng0RFEG7IMlntnE+mm3/RQbqBjcTycNzHYc
EJbbpESHWDn7fTdizJ+MOC2NRIbgzwpz65qhmBFmfs2VMw4ThMN4WbwjbYl3yZlA8L2Fc7zuuLAd
rfJlpeseSL9hm/QYkHQ4vsZ8i2UysSrvp8rHQbaZ5PU0DCCMhUMyT9cb6rWyc04OYXesCGttya8q
OB9V6rBPlxcX0KWFaKqjJj0qBmhdZItdPtZ3m9I2yagkIkP74HpIwa7aAptmBpHzu36k9i0huO7E
WuDeATQDIxJmcSnnG0HovB2aXVB/miwgpTvL0YbQadnwXadRG7JW9M/evWybQnFauAyq4B4ksYZC
Jt8cPS+MZ0l8Qq5gNuOPuDxgLe18chPBxrp0KHexs5nB6qDB68QcET9OHtYg7JtE2MjV9hX7oice
itowz82QGN/6rg0OyTAF84bPTJWTGkRDWTNyNoKEOk7yNujFo90RRLCJQTXyfedJnEvjOdV3tMUa
jBxN2J/h0Pg4kjE+7auHSD/RDE74y3rxKy4Uj9EQLV1Db61mZzLQbkgeLnx4cM/CWCS8Co5Kb3pw
7dQYHkZ3hvMdplMSJ/4986XA5ahqghWfFD9ul3S/5ITPiqfMp1qOD/PUY4AjHCLYzNrZpaYkHzwi
CWnbE1EHsLtYhxJ8Z4JTgC9+Lrvk1i77MUwJSNvxD3NUxDTnIlsbZs5Je1/77Cz5mBgfZyNIz0bP
bHxUCUfP4pdHZqQ4MuKotC+G6TJicreVGQGQeMGVXFQUtvDXYp8tHQfnYS/MGEvgVZQI7+f2VI/4
p8Z9Ie4rsqAYKbNJbDIQFlyaqUh6t8y/YbkLO36sIwTldYlgqx3rLW/gRDB19a1Cj28Uy10wy+nE
uqYwGFrzLugb8w6gbNyOZhm6aimPjKjaHbVx9DC7AxpIDtEtyNO0m6W8k2Yvb3Dlq97ztDmXq7k4
c/KVzJBz+M2EgId+6e7ioLgZckLJbG7VnYk55ROGsQMTR8u+rUc8OkMiACkg5/ZQwMUjxOqdXYp7
Kr9qh8bW/AaZ3Tnb33HKEuEq6sDKm2TkH41s/R0JEQ9EDrzCe8hAU7ItB7OoKbSNEdoGJ7DaLHil
sYMkelzNecVu2EMXHFoLAycbT8kblRcs0jJht0ndjhW5jjrINZqhjb9b8ikDjKXs3v66jdJdx4+8
GvoobCUAFgAhf+LVYCaUBZx4zbFxLkU/6iEshyJW4q+v81P3g4+9TsfAyxESK43bj90PDtb9kNU9
1qBoDxGpY57y2KKPLhhAkGDhEj6VnC/b4a+v+1Prz3X1QMnFuVxKOsUfr0tLXsDMn5vjnBXuS28Q
YlaqmRCzyUvYvwgPW+5dN9GeqKOucn999Z94WVxdj7LQxREUpnm7P/R8SJ1BT4RbH7/nJmJIZD36
etfNLhGHfYyGZ2M2HW2JrrwtEuqazeUj/Bex+1vEDv+VPz2tnxE7Dtvk/4QvXV2kb6SNzCf/hNs5
v9FmuR4Ih6YtYg7zzyGnj0iR1wbuv4Ao5kub1fcHbme7vzEuAoFxfNO2+DV+6x8GMfZv/CjprJYd
MCfXWsn/gM0Nve/NKwylnCIlgMZt+SRFeJrt/Sc0zdPqGxTB2RHrMV0bBNqSdVUxVbk1dsG868fG
rDe+6SUE25HGLE8UhAEBniswcWhNJAzvGdOU+a526rg9GkUtJh1MXJXmxqRpeC1TCrUlSuQJ1yxx
C6dBnno54N29WPCAClBthqeCrW3KoBRzhDNkLImFvyY8FG637j0bc+WFGzM8njeQn/xrkUDG+I5T
BLReYV1hMr8ZamjTB6vwkm5HYal/5eIFn2fp8s5qKfeZ9XHhiekCp4ry5/t4dmgCUjHfd5lln6Jc
2/7bzezh0G5VeY2BcVf7Zzfw1KvyTbJRKw0vXAJfsSDV4YYSKd9SzGwD+aD3wSbQjbNlxURYCFs8
Mq2m1LLwi69rYzjaY2I/rRMVXmVTwSnbpLR0SyVuY0tn1uIzFT1/D5BESN2ge6KER+qFsu4161Lu
wPdQRHQtn2ApXarMjh+77IUlnebLEuuSZYj5AI6Y+LRTwdVMm5DULErAOQbbTVZmcDPfWuroDT+3
SUXITL57cKkXh8m0b12ZliRDetQLORWWj7f9ppvS+SaL0vFk1yQDEBzL73wP1CK5XVfCcwnmwbrm
Dn9/oIUZUzDiHkF1NegnfKkYeaRKfXTJ35mp3SJghxmf/3KLeWaevgfh4ivUS8ZfaahE0o2vClot
7O255ZimUIF9d9mfiOR0ELsRDXuAz41lQKM5PR+YlWEVX5Qr4z044N+SSEdhmmMFVFxM9/2qnP2C
U7AMiwhQhgFl9t4b8QrDZbM1wkaU1mNFgfLp0gvWTslCz2c5RHtKAP7SGln8m4OAz5boRdSbKAgS
WCmQN/uR1WB1iicb2D3ZupcWEXCfwAMiCDmgsUhh8RkWtW80Wrx6ZA30r57UybamDrxNppaXEN8C
HnANAI38PYgp3POsob6uCJUHaA+YMu2A2lhvgtfyukbzL49eFtknI0NChsjL5nOn60CtWuJ0BNoR
E7RAM86KicRAIgNVVMzs2eDZjXqdgGSBlOmi3rd7MEMHY1RfKP5Y35opHQuiZQ/c57CMY7C7NMkd
Lo3PlyV8qaGXXMEP0i+7Fl99ilza6skeuCWTzm65pN8gx0fwkJACsNeZe9gz6z5Lu+rbYVP4GiDT
wOL3E//ySjD0pfFKdb19qYFak40jFWn7afVoQ1qnwXjfHVzxKLHFeTY0tLhpaJKZkbdxibeMx8vp
1mS5rLA0D0XiTCM8yJKvY5Lx8D2pt70AWFC/WWCGTaqzykfuzwWeu7R+CwkX1gac1ibNsQ6up7oI
rtfW5RH2l+i6uhG4PRU44Prh4KnEfpddUkSMDs0vM7k12JoE4BxJVjD331vRdjZovBNENHOdcxvs
uYun/aqWIdkFvBQwzDukphvamPm+tNBw3i9qRmeeERiWLi19ITrO+zxge/arnIDXUhT8HQnf84QL
B+mLPX6hJiTox95pBu4gfdl9w0LHKgoX50+5GbXHABrlASMgUn/1bMXN8XPExgeQ40ERmSOpp9ki
7ZUvPOc5K8oI8O3YFhaAaGSua3OOa49GyK5K4oPLKEsPmbmmh0FatE3jxFMqUh2zlBLqthOkcNmQ
IiULnCAYHmunCH42cc4Ag60ENd6wEKXr4MO8hRgNKlxiAY31qGI0cIlenODQuDiut+I21QG7JSOa
Dlpmo002Al0reqKoFzTiuia2oIe9xjmK1DRxWN2YCD+iJgcawDgzu5LoI49IeMHUL2teWsj5QrPn
O4cW7q82T9PFhjsdCc2BbMP3NPUxMk6i7VG+O0SSmKlif6MP9LcwDPR6DBbSMJrWD54x3OZBft/S
SNWmoKfnYyk5EdDZKfMVXh9oZqZu18C+eSdd3q6iyGEfDhO316buvLxx5ejL56kiXSScW6dL9ped
lYxIuvUp8dtnkdpV9TzFxK9+cC6x0YXUu5QYp/Qgk955CXSqZDa05XuRDBZIQvWK91Rw6ppGHwat
qQ9nDPbJ76Uxvp1Wh42soH4AdYC0IjZzgic8ffySLEe2H7uctiIeKCE2cQ3BmXjtNbgqge4SclEi
UCn8TILi/ZoVGKKl8GtCDGDjZ45Scn56mrazrEzemlzj4QT3wIJP2GLAPifLyUJUn+5rXZXPdSy6
MzKvwZw2C4pF6hC7e6T0xWhdH0TKrYpHIsKbK84Y/52oPDPi3R1t7MUhILRC9LdMhgi2RNcdjmha
n1KvBaElZOhz21s7w6pbtEeBE3a9F5oeLu3TZihFaUzHvl9OKhmaKy8LYHPq7PE6xJjtA65b+wZC
8d6A7vSukeMmK737yJJwRxbQH4NzAiO06IQqv2RXxb+ASRhsChBna9swUdxarrVWocfoJt64rcxC
HOHKo8BOJUE52vihIXN7n1fWGGzIP9pjTzSdnSzJ89DwpmXcwJtKlv3iLoV3DFiWXRirAaczy0uC
q96W650/995ZZQHHXDq32oengQoxiScpRkyXUbDepWvunz0rYvUKOl438fEG8LOG3r6ZGa/k3nDV
zaN5wxQKlztlOPNLIevsafHKJzJc2uK6aJV83+YJTvC9mvxQIsujlbfHb4qpwZfEh3miJux8VxbZ
rnW8dOtDLdkvRhYczbEdt8vcl0z+GjTlUuI2iMIvu/G7JFtuuF/ua9b71X4dpohzPDWJpp+eggCH
5pxIgoMXTZ+ZjJBvnnlf8Mtd7hNnAT8uWmtv5x4EvN7p3it8NCl/KnfnzOX8NRusRwP7MuTdSt34
abK+J7rBCWtvKPdkMctDFIyw+oNU7uJWPbbBgAaic6mMdqps6xsyeNiiCLYKnSlpdjF1w3koO3Fm
qGkcnaBWpzwY5HVtY2DNTasgELVQOVz4W3Pb+jsjIB46Y8dCdVPm7yQ+UiSvno01F3ccAhggybHa
E8Pkngpsyt7HtR3alV0dLUN1B1+fEPbSjJgOB8wIcx4YMarGJ4W0ZwuDNsB5wHk/pKW1JZ3BvM9h
wl3XS9E/YX9hXC9lgxDb8D1+b6J2/dKPBST3CK3cGTi+xUu3rz9m2vQWoBOrR9Y3CLjVAWF4k23c
mm5rhpy8Hn7fcj94jsZa8hKBv+e9GHkJjqSRPOEV4J5dp/aGx7LB3G1Cb7/2w8GM8iR0mBGGbP7x
dkV8cojipD+NlfPaECa0s0jHABY3C71bidOCQ8NL1JmYTqLAnD8SE05MrtFRCaZmtV1yM9/16HAe
o5YdhZ2/K3coIBihpJaHnhBnkjJBmqAsCNnOVIjpGrU+QoPGHgicZiOh1W63vWPej1NeCOyeiw6z
PK+FXHSfRgJLFpGV2jNkVWP8yuYf75OMOQrD1AbfjLFq8K2OEPXUpGkfejcx2Ji61D36BCY8G5CW
fY49whghiolk2zU9HUjS7jy3q29SxXuR4o/x3CCbPa3kjWwCxnd77AFX2FR6vpB5CLpRlj5N8eyz
xEnmksY5RZ6DvVo+kGH9lZjm+JqR3S2EL/XBwATvCleDGzevwEipBh7KwYINOCm325A9GvXnvAVg
/KDcZjBPZQ5L72y0YrWGI7tWsLcDe2gnZqMGlVNM44aAsw8mqlnUSRtUHLX/KWoLNvUoy6ZmYfte
iHqAmspU4+Bl5Nk4oVVIw9zECkdAqLDYzNifcJrg1CU9nQAEP/VtFKlT5JRXLXBpu0fDADprOiXD
z7GzgPmdgRoUBw4K8GpSFCIusVADuHBTLGdTUyMWaxKP4LlFWLYTZTkyiz/AkX8bnPwWHaJ1dmjs
LRpoy6ONfsPNQBkE5tan2TGqAwK0yhp27IdVroP6KBe4BHtZBlQjNQNACJFTzuH7J8jhL8gh2if2
B/yNT+CjdeQ/2kjWtt7gU1Piinq1+vjozPADGAUqMNchEJF1K7Cujik2o+aQ2mkSX/VNtFYwyFR0
G1fA2r45iFuUQ1SVv/5Uf3FbYMnABKJsRwD3ljxS2UMEMVDGx8qg9CO/YI6ZVNbUpFpjgJGeReUz
lCvFkTHGzd8xOzQq9mdMkpvB5V39DyU4gvkfAY1q8XKCB9BCOwtRvoyR2wWxgcLTNuOBJIuDoZo9
+fZj7kXGSehJUCUJ7yDDpW2sO+ku0OM2JiFfybHXHXTTxlX27TLOnyqbjfbXt+svHiJ0DwGMCtbH
pPnt/RqDODVstDrHKhqhVDOtHZQmmaCL6uAWENvXlLjHzKp9Qcm+3Lc9WEWb0Mun9dzdl4i//+YT
vVH4s54gHdnSBvRESssx/OMtNBxMAwfqBvjS0MU3FxZCDyT1rIB4FFxR3f5OFhG5EFbsUzPSX1QT
NImDwG8+DZVqdA/Gnf31B7P/6oNpXy+MusGbf0JEPQb36CPb5Ni42I1QatJ7kVMxIYOfqYpsVT1g
6eTL01Lrec6MrVx+HqU13g9yJK7qQnHAi4NuGWkm/bPoaWMvmeqxXCnfU821KCLSBTadxnpgGvBm
G2UEWpIz8RpuCNLqX783pUiV5vth1ShAtTSEmEaaCgFnfX6n67iXVOe7VquC7UkAcUMH9OvbYb2F
xXlOHtIEl1Q9IMTgLTksEUabLsziD3bisAda9QoFwR90q1PNfPoLVwM20mg8VJaeU89lwsdaCPx6
mAOXuxXbOKiGzmoUYYaMn+1VWvx7xgcr3l3gIdvSKPPUZaA0OPURyFljz1mGqdeM8S4eCXReF00N
I8AQ8AY3NMYVPg3B6+XL/heJ/hskmtBUTU7799zRD6n6WqNcrf5MHv3jt/4gj/rub4i5LIdMeFTe
30Xzf5BHA+s3gGZYPiSe++QqaXz6H+RR7zccyGmdwKHlRWvzTxAaPT2brEcX5Gqh83/oUv7jjo3y
G2m+Y5sWGw5huHDHf9xuLGHioOYk7tUlnvJCOXQECcxYfPLOEGLqvPzpBv3FuflXF/SYVkEfdVA/
iDfHJsFwVmM1pXOFr5C/vXTFSArgpaGWO8ZwA29/fb0fMfbvX5DXlPtFvYWa6M2RhFPtqlAzYUFX
J+4Lsd6wCrJMPCpn/LuS4MfD93IpHjXPGg4l2qm3PMGOeOV4yIW8wsGaV93LQID7lT7eRU5+26/w
RT3USbf/iyHdX3xLVpLDamBnRM3/5jGSzTwuptHJK0Va66nyG3ZoRLJwE8eYDePXt1QwUvnTMX/5
oqxAEVgO2x/ej2+e4Yw3benNqbyaapcLeY0m/EyZyfEz9h5QJhZoDRjUPLOfLR1a4I/Q8gBb5wLG
iKmx0l9/op+/PkM6TX32BTKen6rBTIAvF+i68L/S/NGgBJQzIUMf/j+vhZQOtwSWMAvnzYKKMxui
B9EVV1CyAKQk1A6vLzmMNL3x119L38d/lVP6PmO8yXQK1w2iOH7OouwJCXLrQV7hRYwKjONxsErj
b57mX907NiECNLkYu9Sbh2mOmfR62gKSdQCOM3+kVvddKIVi1Wjor7+R0Hfn7VfSFbtFfcMtfEsg
9yNbIG8R9lVmkUW9tUeuKSIDIBGXSaBuKK8vlIG8pGlAI5GAgccjgPrffIyfV7BrSrY97VCq+eVv
2ofIEniKkp90Nfu9RXZeJYD/IqZeDUFioYkHQ7nLc4taZVnBQbeXlxfZOphqoLrjrz/NXz0BbTLF
eIMnzcz7xz04L2DYlnnDy6tppfiuTozZiD+XYAe7//xSzNORM0Boty3nTXU5N35Xd15rX6WY9N8T
rsYri5EQW73v8iR+fbEft3q2b7zPAngnkH+53E/Lt0n6umjbBgN9WKLg1QbT8spmJnGZv42VBmd/
fUXx4xasL0kzhmzVdVnNEnLEj7eSOk9CkPGCsxlBNMQriWJSdQx7mAzBcFVkU+9shyIx8TNqeF1x
lnMP693QsdJ+6rZHgiCQneodBOolc5pltaiwIkiukJQE2utff2TncsT+65VwOPixtEHep9n3tvsT
kQN9WybnkuQoVZjl3lxRLdWpa5B+qvKBSFI8qmKIbllXR2GdYcGxE/yx9+jqGT8tWaFnSSXtcBg5
cY/he9m/zkwGSExIVs01Y6yZbM0uEyNQgB5IijiQL23CNIO8UsakGb/W6XmOhxtjt1V6FDvp6XA/
evWVH0v73GXcwI0O1nhHzCrEc5eR0TO530YWQh9vxVEo/DMJWU066GwBLRQjn5S8j3hIbfeASxbX
8LnTrkrw4GqZ8WwkBS8yy5R5m0pqVshlnLXUXr8eDNQV7nmChnel+hhEeukEBfZFDpFnRfvJayqr
OZciXe6Fj1DCsHryF8nVjdPPAjk+fMDVdrVDtQ9Y2RY1a6/P3ZccQeoaSp3OveD2/apEo0/ocXRe
MBCzvjaMFo9j67X3nQsdyZk8zDzTGFiZ/Xd0NsRfcsIIrGof8UPkJZ19/xrSFwkpM1OdyzhzkbiP
Rzbj98swwqgtJj+XXiWYIu9eqXh9tkaost+H1ZhnBc9i7tRrXsaWhZsoI5ZVkQYR+sC2z0OjmyZi
suwTtFbucpkxmln1nFIOJjEWl1Ou4qTeN8otCEApky47xhC4wdY9j5UtGbUuSO+wez8nujABcf2D
T46yjuFVvbjzrjANpsdOVYjbNiXTAPNNk+G5q6dNS5bhnDrWPvECOGZAUWz0fmmMOIwflBwhSgJn
8mFs5LE4F0ANe3VrDIhZwTENzUXnkBglLd1yAZOi2tcj1kXq2V0eMR0Ulc1axkiEZpeJmDr4muc/
G0x2G6G1wJgu0ycuBefypq8chkKNHa/4yxc4YTLTcV7GGmKlmwxA3Aqf4GLrLKKj01qt47pOpIRY
5Ll/rsaxevTXdLkpWgIzWmQ+xCQahfBJ1jO7c4q76SnGjpi/Uswz8ShrPTAbj9xHxuApGZMug76N
h1fkLWZZ5lUpkxoGWB4EYeooYgkcEtuWal0ec5TuuwH/jeacEw5KZeTmCfC7qt73jYIrmkVD+Tsz
5P6bL9f65FjecBu4DvSOZSbWOcROrpnCtWDjQv0EUY/svuajC8yn9spZ3K/z6okt3EcCqBVU+T0R
Yh6mPgPBGyKrq8NYD/VtkI0guPTDyefYxrDWg9B1s7gYWrbVAi1/6b324KvJ/QRbtmc036yfMSWq
z7Yk/BFvHrl+roo23zmOtSK7HXmMfuSMIRLp6jPmoF6/rcZEbXOz8w66GAWtnZnbbbuuNHYtNSB2
MBYWwj7hi2xMTMHxf7mHUqpDZtvmlHWJ2i/OsPyO29G0g3RgvF+CuvyY5iMsgYX49qZKwelhuW+8
vHvxesn7kWKWGlllEg5jJ/Yl0Z4ZLiK3ck5Mtn87AuPPOzsRW00nw3c1bwM4dYwPPChr+sk30zWV
rn+0bLE4WzS9uCJHERci8yvayiFOTn7dKEZmWIzCaTV2VlkPT03utggZKrUfHDSqVWJ+LTxVfwRB
R3wciHmvjAiPp4LPAbRbvudUYsqwsr1fuxJH5CY2eaKkmmXXeBgRedEPzTtkKixqA2Svf1kiRviG
lfFKKA2A7eqmR8Tznedh2TNAA7tt/xp3WirEyE88fp+Omz0z0s4bgP78YXbMXZ4m+H/32NBCE2cM
v4aWY9SfIpxK3l3oFheGc68CzmN/cPC/Qr8Kh6AreAFMMTfqkKc9WxC7MYWZlpcYM30Ukg5KOHdc
xePYSF79AWvFo5wJv4D6kkMcQqbCR8ObWEEsqgpyGtqYeg7eL0ToWosXRKKa8jOzNL/5tjSjRFrj
9dGu8Hq1qzI5/Q6tGRsCJzecD4EbMSVNAnVkrMwMqZpjkh0LkSVfiA5/yRrH3jkyjTFoXNg+Phar
MRgPJBHW9pGcB/927KBiunis7ZJpwvPMcNf94lfN00q4iEeolpyeRoyw7gmp/oY32scZVdgdzjf9
kX3VK0Lg72Enh8Z6xew1fsW0e3qIB48nxxuf7doxjwOcxbwJgn6S4t7TFso7u06qaryIi6YMFTII
Io4GFTPShF5yJdt6uWlVb9+765ySzVHmA2nsPIUspNhhcl2NjKwIDyluMLOSd2u6FnetkMN9mfqM
7XFv/CpHo9jV/Wp/qQMXCyac1/Vo20oRmfk2VBXg+s00rMQ+lm3BdkEsI5N6X56XafwSNcb0MCHf
fy/grN90OGx+zicXkTtK/YCzkgTyTbvY8W1AXDMxJI59Noh6R8c2xurFSqfmqgRixeaKXGfAQyPa
yF6V3UGw5e0NilmGY8KySKohP2veJ0VlPwKyNgSG2etDg3vwNZFW6/seY98NjmDTp6Ho22GHMEym
5zmdZ4fZt2nADY8Qkd+6szk1hyAZ1JEu17jOYJs/EbplBaHB8AV3NsMz8+PA4rmdOOG/ibFFjd80
42HmILyqMlUSlATFDZsfQXuRsLkdSDsRMMqoLAw8P7zxfWyNuAdVBOhqyVfRfcrnHqH3UjgYeFts
o7a5BDidwbeDsVd2Q4QnSG3d9B4OwJsFC1afQCRPsiGK6ffaQmW+J3t33ZOBLk9StijuC3c9qsFL
71Up2qdBLOqZ1F65G2dcpNdMs+qRqG6kmSRM/vEw39rN5IGeYtT1apaYwm16E6cHhl5psZXcqnfj
Sp+CA7LXhQ5udncYvcxPZjcZN07a29h+2UR9+obdeZsKhdQepzZnwjQrDdRhYO1+i4pk/tBAQPoK
+9V7ndwe4zGzccHGVSEIIs3qwsPc3scAiJFYm267hCSvo9c335xkjt8p3PA45VLVn23syetNXVft
NplTcpgkfCGUJ1V3ZxRTtrPI2O63QUzNHq/waKAt1l6ycQbZ+1f5gODLkN74MYGrNoRevGZ3Jm78
JmnqVXFXQcHqN5U1G+8TcPyQM1sJ8ooxzp6H5xlRViS/d7D/xUL/Bgu1aE2ABv49Fnp7YeVuX/K6
BxLElSKFkfH6//7vH7/4BxwawK4F6NTzAwpBGkOI1/+wVDYlcSMQrs1/IaX/gEMvcSM0SBKmu4ko
m77vD06udH4LmJOQxmNaYIdMnf4TTq70uP6PAIWn812BKCzE+5Ie+ccOEjE4NfTsWdcrErd4PaQq
Xnr8FS1zUy7qxkABu2tKtDub0XeydgNheP0Ek9DFfTAVRzU2xjX+wMNuaY1yH6PpwWtuVTd1XB2T
zh7OVL3eluLCvaqHynhoKxI5INBicJf6Oh6jdB9G+BcITIihg1SLr55o2npTavGNS3QFxdsq9hb0
VALCwUaIewqIGeN3NokTHzntb1yUbGcMTTCZaKP309rezZxAet60IetEHFuFawz9Qh56hXsWEse1
IQ+2SH5eB3rE7UDVEZYcl2FnV8tN1MXENfZ4FI/m18TAiINzzdgxZhZ7ao714Ogs+Cq2DrgqVx+C
Zcx2qtH2L4XcFXN31+XsaEyu+pfO6uGFeiW0LIfgNbtE0yRK8gW4UxJ+hB8cFzWk9x76r20pxAqh
lF19qhedSdCMRyIs7rolMPGXzFfkJSluJGQhsUE2Nr7wjg3XlZ15Kod5MwJUnmGm3CSCOTgz+vvA
LKddT+ZlUA7HRmq/Q4Lp2arrLiQMw9xakclMKsMnLVmenX7EfoSUih3xAP22J3pgWywD56JjuGiI
hi+lwsxznnHT5Iy8ojxfQptYknr19kaKT44DmrAlU9PYpCA/m9Zxj0EUnHvMD0M/tzDIXCPjebEh
W0GvccgKIDnBHuZ5b0lKCfyslpPFRPeRJL71pIQ/bgm9IhZtFs7eUgYcitmU24phwcbxkSMNnBUt
WP8uENnnZgZUag2SFKqopOiz2+2gumljQ/BAOEHF00LhKApjl2ftY63cZ39erzNr8jYx2RJ7o4Li
g1g/OXhN+bI62ees7eUhq6MOFvBE/nyQGefWCn6XMFi31J1UFWDreDJtXMo2MqPi9wQpYkUYUyRD
BCnCPKaL9AUtOHAHOe/OCWm6+LzIVeCnp65mI/+yLnLezZSEuyzNlqNTQSBd1wpzyIK1kFZZu/Xi
Rh6TlbwMmSxzCJOz3eai+2ioHqNVb462KODGUNVLe8CwUO5q8Le9i2/WPrKzp85y4xsU7OXe9r/E
gTLPc0yj7zSu8Uh7SdIcDlBy6xVpel+OuR9WCiOgLE+WA1mk3aNZzQwvvCC/X3EN2Sq13ijCvfYE
ukzoXRN3v1KHbB2O3l01k4nZW4ZJ+mW34sdOe8zkj5bFya0tCCdGjl7mngSUnjCN/fEIe/3UO6N1
BU1j2BoQlJ8GzPb2A/Dp1oLqFbpxMG2dibB406kZ+jqZ+URmqkl3KFzeXGqMPmm8MBgI7SGPonrI
DXshPH4wzwJqmLNhzpvA5TbyZOc2/oT9UumGQ4G3uI3qds9HHa5BxWx+0Liu0Iwe6ty9hQj3JcUo
MCSMtTgBk+Aozohz663czwZWN5rIIqPCML/NUULzPtXOuRmpRjO3fzBJz4Yf4J59kus2snPuXQwH
6GvtepeQu7pZp8LdSnALUKvgK6En9yn0fpjS74qBBtDMUnFYUuP3Uq7LvuiIaum963Ti55VXHRDb
aa5WVe292OhCFIHNdtEKrsSz/Y2Q6Utbx9Mm9mHUYhF69CjXN0XuadvKoQ+RPy07C0+ubVe1LKnY
7W4Wy9sPpfUStFr/R7w5YXHKeYisJA5LDzx+MTYmrxrpIO3vo4Ku6K1EBDpdhpFmQcIPqTv5Pius
cZcvdHJLn2MFH5T+EW3tXV1Yn11XXWexzE7KmZ/9SXnM0t2ehtd2T4OZVo9BMH4o8NLfNo33O+GR
RGVE2OtOcfFoieHKk3132/jWOa1x8HXquoDj7m5Qzb8rEkTQkZ34YdS237puMPHuJRLeWYf6IOVA
wpCz0LVMfXENK787yLnzsUQmwqXA4VjZyedgQeK8yOVYF5W4Wl1MIEdrafe9X1DS+1yxWtdHiLPp
O0W6RSY4hGYjmvF6wkczF3Gx7wbH2Zil86CVAZgBtOnV0qpT3LW4S422gRxxIJEy4XhJytb9VOTz
xykaqCYX77UeLKQGcZHsB6ufDnM1g4tWBMF75Rjc9QXeETHVYiul/uDTTdOigOzxXghLgoiztSb5
IN3PLZgNG1pxEonxYQiabNOS/WSnDZ6mxTCc/PF/2DuP7bqRLIv+Sq+eIxeAgB30BM8/ko9GFEVp
gkVRErwLmADi63uDKnWlVGm65lUTVWaKfAZAxI17z9lHS9aaTO6A/3lH1t/snKIGPiQcXnakyMIi
JqUWZ6pNAJgW7p4zntiTGkOvx2mtQ+LnH9SUuSdtBI/L0F/1cC8itKffhNH6Z86+8Sq705HTetbe
bfxgZzmVeQ5arAWNw06uWVX3RIA2WxUsWtSf8UrXw3snG2KAwYgPu7A+zvgbnJaMky5o1BPuxMpf
w0i8Pi+jjruvCm5jV4YKQ0NKm5OHDNs1DaljZzfZBGqrBWf3XoxoaYD0LovsyV12+4bVuwAv3Cr6
HrUduw+0fXxPfmw4eur6LBnT+CFVP449l/MQU7yUTPhWailv3mrG/5TXf1deO7Zg7vPn5fVtmjU/
ldXff+CHysD8zUV7ZVId++5qTGPg9Y+yGqsbU1Eme0xGfoSY/Cirrd8wn9notRib8sea/ffD6hb8
hjHNRN0i1oHJOqj7N6xu1s8jLmYcYWiBDXVXEhYonV8nxrEy6PrUrnvCpdrGWzvXxUMKJ/jsEqS7
IeKp/xCKXO+poPTeUnN8DiC2fWRjnt8zxm4/Ol7efyDJq/+Q4HP9m6nYL1Oj9d1xzMQ7Q/eS0dGv
mqsQVmBsqdA55ZPTvLgpfTESgurr2p3pOncEVhzC1qSaaBuAn7+7inff5zz/VY/VXZPVQ/8//41U
8KcTB/R9yF0BGqJVNBB4b1bE37sAScXAhTdmHbHE8XPVxVgd1JiFN0UIUm7rta5/jQ6k9viaPP9q
dsLsvYUV7dOsa/3FH3tU261exDkpCXopvLE8DKUcix0eee/ep4paNjOq4FOsquHaakW7p1Z2Ik27
ApRWxToN8KO6Te0FNIsPzmFjBghRQYZCfRlHXQGhxrLfRWLwqKlzz/4I2BmoNO6eCIUV0zOIFDvc
muMDoMAa0bZT498ZRFDsE8gQ6QYTMT6CzDE/GIytwBH5j+OsZYlAvWMP9r22vkiHhqWRruJW2Yjp
uKD82hSGFlGOSHmJtK+mjrgkio82rVNCpufluc5XdIhBpMC1q3KKPrkMHxj4wFTNTCCFtC/TeSLD
KkD6K4plr9LSO8wh3E3DsVVPJ9/uHlZF+T0Ekcza5klnfiwb00M66ps0udM53KlRyGw/wRkjSYpH
CfZXkECE7DoP2hKmjkeLFv+uHnw1nsIgLBNof/XwMGcjZZ4lFLFxmWeZexwycRDV8YDjL3K91oL6
mmhxBaaeoW+SZLaKiLgeI1w/Dpc1N5wjdaBtRKWDSli57rOfL8Eudb36rqglXeaks5EPk+dDPUUk
b5SYs7WHgC/3cgA5ueAPOmg7gA6T2tO+MLM94dDTlic1PEG1qx40lCIAPM2Yn3Ue5NvAHfwXQD7t
UVem3oVlOxyXjLT2PX3QhLFabiMUZsufKeQ5vTKlyS2iz4L5HAYWzJh8FSyrlE2o9N30q6PM6dZq
wMxHWe1XX5FUgNWBgCE4DmV1tdLluyxaJu2KyPOll2959t7BmwGkM8K3p/mWx8zI3lkSjmgbdX7d
0O/CfZls8jkmASFoh+JLnaMBDKJB5gfbbNQXnFeVBTuG+PeU0UGLcaLvQpm90Ccr22NYM3287XsZ
n/WoxYn8vXx6XlFX4fVC5NmLhkEwbmK0SZKnojOG1zoe83Irw6GD2Q6jNNsNo6yNXUNEwQ3opnrZ
9KY/WLtxQn37bhHNshwBlwKzMOIa8WpTyyrZyhGY0ye8hhK77XpgRnbq1lhGVGEyfU5StoKhvkZO
lLXbjtr4pW9Qeq7yTm712WxOWPyKByQq62KIFYjApay+zfXoX+yx6eiB2iGvJtfPtqRgi2WsLYXd
o6fdSVnTfxgyL3cIDZ149xx89LFrQPpmjWpxLbiAQiYbxWboTrgaUsWDvOvxvBjRaM7jZzOnkrzJ
M+malzDGWghgqm1e8I9x/MPCBHRzXcrpAvA9Odg7dkO+Tu8KY5ggndn6qeyFkTWbQgk0J4c5tplJ
bNkJrOXFHUd8Bedgykz+oJ2+NjGYxFEh06nVanquE1REPWoCt34Zl6Hi1pG6Z1qhvUtHrxcCRTM1
xl4RWJhHDqKDQxfY5S12U1BRXpPZDFSsfMaRkSA5bhoerIwy/Va6JWGIWJkbdxtg9joBMB8YgExD
Wl1X8NaIneUdcO9WLRor6IjTxenknKNpduNxW/fS/4T1QMEezmQRbspEk6DRBN5iRthIAkk3xlcf
G9IML/Qzw2oLrrehjWo6p4Th6a5QffO5t4b3kJ6904Sxxl2Juep+ZKpbbg0a1NMhwGVGqkCQVYyk
Gzo/jpvHewv27U0qphgribHU1yn1/KONo8ujFBzdVxKbPfSxwkr3jSKJ1W4MvaGXO187AMuu4nRK
r0dfyz6itixPcxe0LjkZ0roSZMieQtwoPlHdMXBV9hnNRw6XrRMyV4+gq/g2ILieyIKxsQlyZ5pY
L4daiYXVb/JyuWUdZ4iTuM5+jleZQCX6D/8pHP9fmU++t6Ix/rxwfEibL1//69SXL/WXnwrI7z/4
T8apZZtvCtAQGsFbttMPxin4UzQ8HGN/wE9/lI/k3tkWAjUP7eE/oqJ+dGWt3zBovCESSP/5d0pH
nC+/1kegOARiHt4D70v8qtHvwNjIKgwbckV75uVL2rwLCzhQmONCfEW2+6yqabopDcKV87F9LhPX
OJmKxbAZy2JT6bTYtr1TwXyvahoJ5hPsnwRne9nl+8aBkapHQ5wkBikYO4a/R26tcLz7lxZab2TP
1l0+K/kSiuqGmLMbYSh8ulSxAxYBajUKkHIag2iS2bfRHLMLjQE2SMZI0Vg3dGiMQGPPYWvPTH3V
hOadZ/X0VaR6aWY1E4HGsdMhvA7E1Le+zIttJZJlhwXt4ov5oFB7Y1ivv4VFfQPG/SGeXeLas3GP
sfeG9Ng7J1+uOAa3GywDmEOzl6Udmm3T6Vd3gFk2Wa8kMTx3S79vSjpwskrFB+Dhx0wGWGNMNFBN
H2sw5sHFGsRzMZUvPqafvZmoB1MWN+s3MFRIMYh++IYBHls2Xdi9KJdmKyp6qON6Bp/U9JgI9RDU
Mz4i+msnWYav8LHDg5U6RwyxjHPs5qTLVXOmer4Y02Txys72aoOdCxh56fKgWuc5FcWZVf5Fdjl8
Z/cCiIzps+f0O4cPpJzsWzMsd07JtVrEsO/CllXPWRnslLQzyzWHWNwAdsMXZacSFA/6iogzQLrL
CgZ2oNaaq6HNCG4x1u8yrV4YvCHrWBjRD/SaN+trtQ5/gWndnerNu8FWhzHVV1ZAL9KYzKvWb4wN
1cU3UfLXXCu7KYr5yubiHAOGsGwBfMLGWZ50PJB6MnglzRdhbIueF5oyCq0U4Pi1dPNzs+gn6XQx
7fv5sTLd7bzUiDVSSUhMk73UE37h0p5fg0ZfTXaSbfJUZkT8+c/ZbH4OOnEbEii08RTdeEbV2sVK
Tarjo+7cI8QKGtdSHBlwp5FhBnRgB7JYqOuvcOOnO6W4nhwQBWxK7oRZD0PU2ZXAvG8+1Yn1GgqF
U3WWKAiS8mz502Mnx0dnLr9VZr5sSBEmNbyaH0VspcQRDe2+ZFvaac9g8Ycaunn73q3au7CXPzdd
ne+xmcDsd/w9utlHweeE4UDPSgnvOfPlckTjgFzQAuxvG+2nPDbCDelTy1Ya8XQvmARuyzmJN0wM
3A0D2OnY+ct07hp3OvWVF5zmySClBRzrjp5GdVsb7bKHVjqdq7TrN7ZRitfB6j8tk/SurQCzD3dN
kzF/kCDa8i3iP7H1C61eYr8hvSZpGe8ccqern4o6fqpmCFRb7fRhFgHK2MxpfHHq4pMUjGHhFdK5
9paNFtm2HRa569CigOACc0RfFLTAOWgGMhb87lIa6V3dEEdL+uxTY5AahWnY3U2j+wJhVb7WNYDb
2sjTHTq9KPCJZmhRxe2rrBq39tLEd7TPidWpuf11br82hMZhtqqY+kzmxpttay/8huu28AiMmtuw
iy2GOJzP4W/542G2uemWwn/2De8y2p06xZP8Zih55XjF+Xebzh+cc38RgxIDh8oePDWePc/ndPGL
MjMjuRIwZ9Ec0SoUjDi6AfrAfMnc7kbHlvc3p+pf+w3rq4VsaMJ1TAeN+i+SWnhrY+0tPix8HvUt
YUdnu2Qi7QkW9L/+XL/2Dnil9fyOopnmCx2TX15J+f4sciD4R3soXiiHEQ6xHOdkVW8EhWZz4v+Z
+79+zZ9nlHQM1tckGAUhL9Ik/mTH/B03KBF1mAZ9TOzQ4Kb076ZHqIzlxhDOURmM59fPi1DtCvdG
+jcf919sYG+vjQAN8zBEMCyYP782+kqlOYLWx76SYpuTYXK3cCZfl4urvMmLoxnOr6qfOWuqaTrn
U89zGzJHkOnymhLXmNT6akxwrVE1H0P4QZt8lDs7UFcKfQRTSZq3FLpR1+Q3tSfBQUwPc5U8mW6K
2Gh2LiPZp5u5acKD66LqTBDDbpyA5eGvv+Q/uIUESTY4dziZu7b9y4W1yywENeowtbX7vdOYd2ao
70hf6f7mG12bbL+bOH+/mgyaV6483TbYUz9/o6Gygpn/yL0aAmfqEXAsFl53s2QRrr0w32JiuxkS
q7ovp+XOH8zqno44EeY6+dZNrMtrqUJQQgGFZr5KDJoNoRofjdC7CDkd0oDl3kXWR/LNqveb7fk5
ce3lgNa0XTG2pGubsn+oi/lphhRIpz1zzgyjkadxyr2CBPEtzpgv1gXSUjkHzWE28m9xo58CAIN6
6Nm8W3HE3XkETJFtkgp1HxCnKyYrSKZGfecvHPY5QVh7IMKf5CqY8y1qrL++YH+wwuCZXLMswdMj
IfjlgmnfaDoHasxRK+AclBMzK5vb2khnlTj+9WtRYf/LNXNN9ik63j6Nw/W//+4JlPaSYaJfauz+
0wPJe+eKCJi/eYk/WFlAmtgOAnHL/ldMOnDeYihNsz424dQSrTOTtxLr13WlZwSxHAaO94XtHEPD
vqg4THekXJyNOf7Q5/nnwJtQQTHCZ2aRi+OUs4mnIatTu1Q3RIt8054i/Byh47EUngZ9KkBtQIW6
LjNvhwDhfTDwrz0GBCdEX+SmQYKJ4AQid2JqvLcl0m0RdvaBkGUmc3b2za25BbusuJnmgrTNZMFT
kFOgWorqlxTOGgow0uHhoantdIds4m+U9M4fPLFcC6yYZNnivvrV3IAenGi8paqPVslBYUqrbJMN
RCfbQBBuLPoYhDwS+lwuwaWi+UaMszQj0Ji3Q869HBdQM7x63KtYq2jA3b3F6v+s8lZsIbDhQZ28
SwyFZjPG7iWFDLR1JStRixF2S1fuybTVq+7NKPOzd7hfqao6PrA05kORmk8LhVjUxml7EKWinawe
EtdbG33cn07Lwtd7SE9DgzRsxPzhwXb1U9jK6ft85U9983/wkLBnrP+zSDXH5vLzjauSDumKmuqj
glpAiYN1V/F2HOjbcZv8zRUhRPZfnxMsd9iZV4L+StT7+eU6Ryy4HMf6KIkg2ll4TLZBnJ9jdqrQ
4vpomhGRXjggTTbLVJ5TASYljAQKwLGJPVpmxKfS6uh2ITk+BOT26L2W4HNfWGjPg9syZFafhlT7
c90ItHH9a5Xrh7lckCSumzG3WSKKl1itVSqRRbk2b7qR+Mi5sTeUqztCZoL9wCV9O15qZxbbzOUv
hiv+2Rj4iVZN+zYeh6jUQ3qaoXS9HYLiemZYRyTYuR7VYzZwkAyKhFSbjqOeq9WjHBIIG04IhWyi
F2PdAXw6C0G1ZvnjFofygoSA+X7FvyFmgRuyHae95ch+tz5G/eyStK0evWQ9QKCA5XnCllV2VEvk
DN2QnRBs/Za/LQ33uctdHrEh7q5Dd34lsGKroFDgLM5uMsGZJZwpxfHaP+fpBA/MYZzQuOgvqzPR
nWdddR25PzzAw1CeORQfqpidJcN7FYHCfPLUcEO36FPaq/pcWO5l6qFV23LZrAcjWvnZQRE5eYWX
7UJi0LONEuZv9mPvDx5vah2y6WCCckeZv+yTTMTzDqpPdez95RVxxwPN1gv1BV+ey2O91l9vR+1m
IGNqCKn03p75OkXPrnoVdTk/Bh13Wwx1vgvROwWTFD7A5QQ8lR3Uu3Ael2Np9QYHtAJtRUKLl6zH
5BULTXiDGwsFOKzyHb4XzOXMfjbaFxfbYI3Jh+VpEpRbphTtxjOzcTMnQxGVAZV1wsGQ/TAVSDUY
MKiTn4+PA+C5CDnUg0TohVCjvJnG8cFxAcw2JWYMWohi2yl9BekbciCRQ5VlYPVullev1+1ewizx
OR0g+PIuE5sIh8zxUZACsVbzg/9jf/3PaPbvR7MhNdufd9hui/IFcOPPqsc1roZ220s//M9/w3f+
DW4oHXlcBOtxIaRe+D/Vo/iNiKD1TLT2395Go//orwlM4NiuuHQAQnkafoxmxW8ktriMrGzMbPzc
vzWadd1f1mjLxH3GaSlkQmxDxPy1/pTIm2jZWN3ZGYx5K5wS6dA07PGRBfcukzZMKWFicIzsU+3u
MJaNxns4ZvkXdCZgodF7SAKMN1UVZvEBxT1MsHHpSoxjYZbfDV4tP9Ea8z+62qvPKZKQq0Hl9jZc
QeYwDbPqTFwv+aFFOCEhy+vrvO2wJ9Rp2zBVGVt9qBYUFkpPm0SndruvJiXDjxOI9OAYmCmojqFb
vOdJzSOHEdv1wTdlKTo2Itl2gkKo3oRJGzD5GYz0eYS4WsFzb4pk3/Zo867hDKVDssdOZzob+ujY
JUBzQcJRlzJFsOrvCXLV7YVAMD5uOtPnJ1FsyZ34OPSekMDH8VYQMV67FIwoMewY6/S2GIGiXQJb
w/xHZsj32UXZUo0Qe2IWOVSW0+QTNptyKH9VquyV3hUpe48ZgQhygRfVaEJoYI5SG0vkjSCnojqw
jQoBCDoeki0C3TlkdOetozeFh9WbHiDditQvCKAcG51/gY214MzbDNh4XHIVyQGPfNuZkoNdzLG8
EO24NkvJnzbzII50aIhITQ5Q8D6tT6lhTIeEGhr5GCPqSPQmOzVpEvdWqdy9F7bLi9/mJHNDBt0s
xZKSaQiKbQqq4lqS3HloaLyeoFGOh6KeOlpLdcNCNZWr5mbe+GNKvnZV00f00uTWtUPMZWk5bz0n
KbbOwEQw95Lm2OswvpeVqj7EtTG0URGXQaRBdN+Wufe+aKrkXsAGu1Pp5N+j1Zw+pkQLbhNoPGfZ
pvM990MDwK/JmD3N8R0dquUDvR7D3qhxZJgIdm2rrMynR1XET2k7iyNdHOOWcnoVl0kj3E++FNex
F5cHIzcyzdaNqvWp7QLcVHHpve88q34HZLKwIpAlCRS0vBMztYv05w0tPn2qqfVwZeKM2I3I2U6K
ffOgyiJ5wlMjrkLtY4WzWlc9QolB5xu05PGgHpXlN0s5jJqFr4HKAfmrdwXAkQiDmnuHYsI/SeU+
5kRh9/noCIqe2b+2IKUmtCFJBCC7cJxuQdLaV9Y804JxGDEP+cK1Hste3jMTr59wyWIWi/32s7LT
D1Ynpw15LMGZK43NtBUY2vo2uNHAdu9jXJznGrnYY0JM5PMIXLFao/bs17yR5pWha4ZlXSf8M0L8
cO/k7dcp7OIjSIhul2I35gr6OW38YHw2vbz8AGwi+0CjMXM3bhcUHzqjDreKNgCxIYM8gO6xd6Gv
hn3WelAHcjSOAZLEnJ4bJoDaPau5DxWVIYBWwp1D49YitzLSrkajgPAiu6vjfCYOvGWa2xAVzl1M
zZi6AfkiGV7FrWN0y65RY7tRscKVuhaaPunPm8Qw0Sr36tyYYb1FqmI/OfDpbwdDvs+0fJe3hv9l
dpuCUWE4meBmlPABbbUa1a7MnasKqOm1OTDHRMMSbzGTnkKn928WJQHyN2P/TpcBTkVpNq/eaAZR
q3RzhwpPf+4A+1At4tCOwgqXTYJS8H2S0vb0OjxaqJy7hcTsMLlBaT9+HFxjS1mC/6mozA34OmS2
+SzPWGyTF+R82ddSMYzup+7aHmO1cz01b9NpFM82s/OjMHywaLNSy7WNU5x2v4dCYkC6yhPnpObF
ApW6x3BkAEAzg+a+yHtcX+1g0Z9e2ZETpBRK1TgzEe1VChuYnQ7zQ6McnGU0jsS7aYiDz4WqsIWO
2YjXLVhhmHFM498xYrB4IOdeRqDPV5i9JO77YUVTjyYW0MSqY7jKQUrUuHKgIK4E0QXU1sWHu7dg
NBZwMAWkOPB7RNVXzJA57YKrNiy7ufQZqtZQuc1mMOdXSuf6wUIwekqMuN/wS6Gh5XFPRG4bHgZ6
tteU/vSugzZ4dRrpfmsM50vWdvY1HfB+oPeMLIbwEayNOcE4lVHcKBTLN6EoimtcTDR7c/2aku0T
dWuggDPP7xtTvps7IISBJdMNkmxUIciM9xnirYOZ6fC+s2TDIdROBfJo1dO9TC9lMSV7xJoxslRp
fSB+AwV24pp7nvfXHFX0Q2eTzZAyin1MfIsVJJXtWWHN20lII+WN29BZdvt6umlqMzkaasaH6lXe
cCDhr7nnzq2IkAjVXQZf6Us3IzqO7NYqKXuc4CnxYufMO1y2tmpBfbvo9hHNutVdFRsuvf6FFmfN
MclEq7VdejO7NmTiR15dN4dhnEc8lPPw0ZaSaJOAbvTkF5+G3vqcdy0GJ7bH64lwopFWg0rvnKBj
eNM3xRZckr1ZxNx/s2ja7pjPjO9y06M9vkJamwRtESFIASkXRvwObWN/QV41HFSIyH3pM3k7Qeqw
drkOiY9ybAwHhkyNk4KhmTngDmv1WZpO+amb1bhPMJV9qWjy7haN44hl71MalF9lkfUn4qZWFmlR
bOG9+mzdfhgt9ByPUzaYJxN00xaAur1nImld69bIX8M8cFk7U+NA+LAROX1c3udDKQBS5tm+HfLu
RNZYuxu7MjwKp+n3/kzlZaCVPhR2Ol1lFYM6SNiI8wfLMLbMpQZ6bM20E4xAXwdXZRve+2M2JtZm
XFLvqCZBMot7ox2itmoyNCKzDe19Y7mvndnejyNO4xrhPHoMfWCJxssvjGfajEuUpihks0JTYZSm
tyvM5sKh8t43ycfpu4PGSYF8t1CrKuchIDj+DEgw2dcSpwIhs9jVsxokc0oAly6TfewwIa0M4yHs
Z3UovTE8OksOVVJU90TQ3kFhTJn7mFmkG9DxXrkwlx2tbZEV5aEf2gbWRltvnaRB0ZuO1qGeBKkv
hi9ujQEMKmu7/zhgsD/qPIYA61pfu9gj5HjJaQ8AyIxgl7tsZEXKfiDGe4UH6TWrFuCOBrdf0xvM
l6b63qN9wGasmVy6I5q3sB1Pc0UMYo4ZJ0oyHZyrYbkvM/cTpsX3bweE/5yl/u4sxUnmL89Sd1/r
ul/K6aXOfj5Pff/BH2oF5zdC2pC1UnyvEfEBZ5ofctdVCcvSH9rfFa1rh+ufegVErh5oiR/HsH+e
qchxhX1DUmtAX4whlfPvaBbst/nSd63nanmjp+8DdBF0om0H6e0bRez3/WFa972uWhPvir+2eUar
QVvolopuQTwzHaV7CN2hqjJZ7dXgdWFk91KeWNFQCepOKrAa0BhCXE5D6TIqdrEQETs9Mkt5bdlF
b5VH+jIHIxPPJ3tvpMk1o/I0+h5C6OJstVdiLzIEsWc7PAk0H9njqaLAnELXYEek4FvkeVmzoFEB
mzwdWr+PbQNSs0OGw06GJgHSnHu7dyQIECtt0vjF9DKvadNvwdPFWwh1A1SM0XlLNjWeq5imaX3M
fJ19NdYEa6XJsp75mWd3afKRUx9Z1+lb7LXlIyqL8A337PBrMnazZmTD0iyvpjU3O2vS4WZSZGlb
a6p2bLK0RM1A1jYCT0wVfpJP7GvYlGfWcAIyPTDZnEKpldqYaOaS/O5A8jVbhg//ljho81x7ybir
MdTisSH92w755p2MRHClw+puWFPCaXtX9+aaHJ6jC75N3+LEqevqM+fnlqQw0sYLlfp7evbmsMEW
cFP7VmLuFt+jcJQFhd+mds0PyGeH67Fxnnu4LO+svq+DA0JjoBQ2uH9wESMJ6LUcxdNcFvae+Mzg
ADw9Jypdx/ENeNBsuwiTA2BDJLTrTv2D75EOtfPeIo0Mwo36NebIIe/In+6qNf6oV053cBLzzhlH
FHbYXMSFEmn8uJ4G3stKzLdTn7sQsryd0QfDxn2LW0ohnYg1ggmWakwiWl7fu1SsN4VjfyAW0ttC
gS22i0eMU70GOi0j0U6eQS9OkfZkNhZghSLPH+KRKKhxDYWK13gopHSHIkc9WDnYVtLRbLbxW6RU
uKZL5ZjQ9+OaOAVE8tWKQwM1zhpKla75VNzk6MTWzKqeFn0E9l7srMBVMElsB3OXe99wt23QLF0B
kkijKui8LQmVz5rIk0ivCVkpyvbIXVOzVE9+VjIy57dGsvhKMi2eoacmp3ZN3HLLFhgG6MuzDwd+
mxM1tZPWPG1KZ03rmjrum7cIr3lN82qRVCLsSbNt/hb2hXYbpRxKuodlzQKbkswhF8xzqiWx3gdx
OWd75MlqFfxa2kE5kIOJI1tMfU8aWwxCQN/Z5NOpdy4mM/LIXAje1pPlcC/sTDfPrjxp+vfw3eP0
w+xocrpGKy/Fvg7XpNGSVAZef8ouYbDYyOhbcslLEjynjcT8I3eg1+gPz6Go85Nq1rSLks4AQxni
AZz6IAE3T++mLHPUu+G73DZ5094WAjbYx6IYpK63eipqZiCpy7Rvab1Qb6ceAfaW2yxJPoLhSXCF
p1bG9TGaisQtVDTmbiZDPknJjp1X+5Ra/GSLsygIdrRhhyJhfh04H8emVsOrX4RW4X3kOwrHKSrH
oTmjgiWxFrl0MQj+8OLilBOyRisqNQnzfKyLEaGF2eFg2NiD5AhPFsK8+89O/f/RFQpAVXQp/7zr
+ZTJJPtll/7HD/3Ypd3fbGwNGMfXITebNFvxj12aHqbvOySq0NAPXMiM/7dLi5DUJpfJu7livGza
k//cpTGPC0QPJsiswLbplvw7uzTek1+nU7y88H1+Je8CgOAvU9xgAgEPScQ6BlCN8O5BN9rINX5A
10uHr1DsZpIJljogo2Bc4wrMsU02DpLsK6jO40U0WKFDScCB68dWvJNM+O/SNQBBrlEITY3vFt9h
cOri4TEG7gYNcexeTNEWEmYCX/B7Wkv1k42x4q6tFEfdyTbkFzeuwa+kKNFJN3JfapP24wa4kvsi
WhpQkb3mZgxeY3wtZtAOhWiq+WuIy8XPiZp21AWEwk4yGMOlkF+ZedEGB2+K60fmPij3osQYkVEM
aDu3dtoYj4bjUh/otJ52xNfix+hkgUZ3VUT5kGYulpzRvRdp8KksygBb6jAFfC1ofY+M8RMattYI
qMjrGH/YeDnjQNEdtDrTiTCvfXYqXV8lqNmxKGuHRodTPMuceaBrxc7WoP1NCpBQT0iHlwcylCxG
znjAD01btXe0QUwfjXjqnEx0XR+HvgSzzcbwPjUh8hQZBzCsa1PnP4Hnm4aN75GbuNNSs9BBUAJh
Hr9h7nztDPZtlwng4AZgy0fZBc7L2DpYJ7wS5buTOME1DirrcVZrpC0TO76LdI02CQuI2yRmgTVP
oPFTZ7Quv34QJZ0OuWbt9ELQWYFag8lTgKaodoE7gc8J0hA6jyE7olPeoH6WxEMIUQq+H+Qarmvc
ejQ6GEny95a04mdcgSbruq1nEqRDOmsbd6gIpXICoMnuSMDlMDnrwp8mIOneIrSCpkCGz/QPjthI
YiQA5ZUJH0rHwiTq8jEqQgwPym9GfaB5LE6Eabsv7UxgxMEZArBScu71VVjTUgQfRq4fyFI4abmj
+UBvrRa7k4C6h4LA0LMRLLwBRT8o2VGGIUZ5S+imU0hPI4knOgruIgVmEmjGzjbwG8++xNOaaNMP
iG9PQzvBFEuafPgCl54GCv0/HCzz+msJjYZmXeb50G04IjJphIK9Zr2A8+PXz9764QPN0D6CqcY3
KNVq09IdJom3zJ0Z+BMoOA6THyn3yMY2yAeJ4tE27wLMy+SD8oqeP8ISmwywdwQQcG9+TxHMFflf
ShbQ7oXjAgxzlD3pg5SW82LSSidTY83780xYhp1tAXDv3Fkekyx3nfu3RKBCdIxM4L4zmI29kUSl
zkaFGSWi5GMtFbg44PXeB2dtwD69vcug1GNyhPqS1RthgZlEr+NxlxmcYy6hxJRNx6Wn+98j2iDo
bPV3vxsQ0xUoetdLijZt/U5ysFuXAZgB3TNojots+OdwWcnY3+OrjAYqfNGsaVNvhENflaxQfg4F
EDeqtewzIP7ftF4jrXLPWO8py6Z7haI6qA7NOCnMXlY1E3jeFjOo6mJQ2yG0QdigJ3kw11y1KV/a
j+gOR0Jnm9EKuE9rjDjQL9vrIRg3Tetio3Jt4rej70zTqk7IypKomGjhxFdvQb9cTC/drkesB5Sf
A5FOuLk/Ds7Yx3scSDOdxBDyhQqqvRYW3acpcXF0DP1rbiBmpYVDKBiJoPO7wGNg4tuSG9uWSvJh
+AKuPdMx+HRV0QgaES6RDAN+HLF1w5qWJl/ZpI9z6PpHBW73tQNwRvlZN4HYOZgZWRz6AtNGAmxX
vIWwL6hAgW75rCBjhz3Jtyt1qyzX2TFrsTG2DehrkFtaEJik057EvA5HyiBNNwjjkvvaauuHcmo8
GmQFjgwQZ6n9PnwDSSi5fHX8SpxjFOLHHHrCl9L13+RXs79nXpVfd9LLvgp6WY8oSJcT0Po3NCTA
yMx4T4dSPqW2029rJEUNbUsCuOicopCejfLamsk6L8O53ptBtezqxNRfSfEBeiAYSl1Rc9PMn3JI
fQQDxuIjPfaeEV4MLwHJp3UaNRrxCnMlQAK1ZrXPAwVZFmv/2k26i/Rk9ZWpfursdCCnMpr/l73z
WLIUSbTtr9wPuJQ5GqZHi1AndMQES4kGd8BRX/8WJ6taVL/uvj3vWZllZUZmCHDfYu1JMaHWjcFd
MRiPjPsAzIAXY0MFCvrWvCmYRVCX2bGTYy8QY3tv3M1s2Gxalctbgp0g3QwdPVR9w9NkAmKUGlI/
mlX1bscDWmcXtnO87wFP3kiGoK2XSNr1K82/5qkYnIfE7RUTFdRQhrg1HyN826fKZywJDbsL7hX5
Ii6whdyyUyPeY2sYz8zFPs+x5b3plhtAjdrf7N2hqkN+PiRlsr6hJZjbw2GUIQN/0npo27hGZJUJ
G70iEQyVzRhkkerEBdZlvR0tX2xheprEK3AQVziubNfQWKyowUfJ8BnJsSzWYL7cbCdKrcsDnmpB
k8x0CoYVwcoEo+ierSoPPlIrFKD3oC7c68zRLHUZ8th7tGXXLNB9jrzezzh0+q6zxOfQBOpWtvPU
sbgzSg8rM+puWm/ONr0TWk8TGaQz7EHzkpte95OeX/M5QQdXX8ZOFP0FMkTEogVQCRCJecW8VvNu
TXN0AVAVbXKiOyuOguNN33H1Lrjb9zTJT5rK133TdN6WLS+IgmwW/SCINN4oxtm3cAisCzs3/QcI
1mgTl4n3EMrQZfscaCN2KGQASBe+vPONKL8FDmlVG+6TxoUuobvxHc2qcFn4q97xxpNsy+oz1Z0D
/kq+RFqyuyya145X4paVGBeXTHyYMDayIWtvjMl13ochtkt+5qYGsFZrbiMjSc5t7MT3dlDrW+03
h0ATIMt9ixydMMlr+bUcnZsh6Rz+hQH0n8Sho4X7qjtefgb7jXyrCHzokhn6g1WYb1HmAFYpPLaY
rdpZc+vJCbQWxcaUPd8HlmQ8ffRC3hRhNG9iR5G59HiF7+DHC8akLGlfoLF6D0HYdE91A5xw1VTk
mynicgGfRxADHSp/k7srqeMXTyjzXGHDYouMDOJUk0v5syyf0gyfZZVx/NhZcGtIhBcZfQexNPw6
z1WrqU2SBzL/jF6BOHsWTdOfp9Ze6rv8xh5L9pYnUM+MFbbKpivDi92Jfi8rDQKysxx5tstZPSZu
WfRwMNsBBGaVJqtkqM2TphN4SVNPbJrIO9IexfbJ4+mF7UkCX26pXxOdvJN4idaEGTCl47GPX3oZ
qpXfjh1v3NY+ebIcD6OIUZ7JQu887fF1oPs5sEhXktRdB74mPDzlCZ1zr+zytRxdVmFSzdsRqh2z
835Z7OWAxSFD/uE9zuBTlNU+bB0VZVteh8MhYPN0g0qPnR5FK0EdjqEJwDIrVDQktimmd+hMOK4i
mfR5bJx6N1jWaO/4PeOtX+IIrX2eN98zpb2fQcH4dZp77nxIwq74Jn2f2b8mBHe4HK1k2TYrIr6E
+SHQ1OuizLxtaigoOFWfQmYM9O0gTWsTsR21pl3ZA7rxrTPTD/3dzFCr/cL7Lb/tKqLu/RohrHzI
utRmRNGtH6loxN5jgb/PTpYRNitybxwLqsH5mpNtj3chjg0/QIKzYO6ZOQOs41PcF+NNlaMpTvCh
xnXWBtGl5RhwS2dd8uSd7PgdFAcG/mxnnLGc8CNG7HycI3KTqzJOdirX043buu6dqhKYGKFSxkbX
rj7ZddGdRyZi9kGVjg+m27XPyVCe1KDOMpjHjQotdV+SufhGUVns+041J7N3o30TB68c1Iad3zYb
fHnnkvVTUazcPs8RBkmLFyfCKvRh0nDG2BgcNjLXIEzqjMaGNz9qW8ivY14WWEOhVfT0g0vs9Urz
CbGj+SbXjVF+m/qxfTDCab43EhJu21jCN/wadPJZ6qnKfQq02omWfXcebsdoJFyd2P5jbRZvksHA
5AxU0I9u7Ep86YZQ3o4uBzmaP0of2SOiqUmQPqcMnyX+Y0iyTbylJf/VDIiIVfQAdVTt3JQ1FGLU
rhze5mXyzrGbIPYfyG6rB95+x668zuP9zU3+/1DWoGbnBjYRUXp9pkPE5e9jm8CF9GTFnGt9iJPH
weYm6qaJ9TxPDPGGjfnvlhPcP2f7ILuRPCJHDbyb4O6fo7tF0k9UDtr6UOHA3HQJR3fgVu4XOsNA
YyjyfUMOd5w7egOaql7D+BVla4zo8jZzM8YZrzsynqqc5r5sevOOGVwWMRu8n9c+Aafc5zUHQGeu
Io5tpdd+F7GwQy70Tjc/WUA5KeqMTGelWnPMlJn7hTbR0D21wDZaQu4m63TryiOt9Tlzn8iX8goX
tjhymUG142U9kSfGc+nb8mOAQvidb5nqZzD31ZON17fUalv+f88S8kMw/znexNyNjOXZKbhgmUZ0
mdFp211Id5hOfcw48cT/2NBQlmxLNolJJrA1AyZxl7vwdXbzX3/RF7Xjbz2LEHSI56DUBJRmEGf+
9EXPOSGT6xD1wZ2WegEjftwNtMmA8PFff6DlD/qHD4TJwjEA+IX15++uoOEGpwo+UJEwOYo4Adu4
qxRfH372loHSZQw7Zl/JA/pAw+M//egBCGTWDjA1Qna8/1SekcZk+mIiBdNk0nr2BmK7KVM+nB+L
5lATZqNp2PlcAoyh5Nr2rz+4+aewHYgW2tzgOkKQ+DYe1Z8+yUPmGhH4NCJNV+4467baufVzxdxx
1nJtdsxly7Z3JgqK8XVjvqk0F78q9ouF6G0+X/9C/zUi/40RaZsojH/ztfuHkfmnWv+Tkfnff+sf
Imfw2yJWUqb2hPkrp/lXjZMBAloif01w/hHsRBjlRuMGrL/zY7AkOP8S7qRTzQWDUR4kKNeynf/I
iHTDJc//dz9rvitcgdDKMg333j/X0zS0+wrqcX0YyRoO2zDhlkITIw33SUWNw6tI58M8yIJLiDIG
UQDJ927wSLb3RRIEm8bWJunj1H67gvvRcaqnvvWiT8ZR0Cxnm7yBP8zuQTbLPFvI5+icLp07P69q
yOlj7pUbcqUcDng3hvZNQOvxDueQEmDhABLWsyrUVoUpUIFmmqjuoOonI4ZDVv1sS6JLyE+Ts8uN
1rlP4DY85EnkrI0aMXArlME2QTRBEUFFrLKNYScW18ax5WcIpP0tamokyaiD+NWlbWPzBfaRKLyA
qAz7nUcxf6mNKqPuBx+FhYTGqQDiRLqioR1IxZnVJ6Lwa0Ec1ojHJZVSVM65bKBcy8+5v7VnUf5M
+YIf3MgdH7CmmKw25zT6PnOWVqucV8ebnNm3XEf8zd4c0mRv1SDyxzAX0O3GNLkfNOosPPj6vmub
fjqPKGvuxkGySpiewJbC2SzMaC1MhbuDtBlcxpy/l6IRQPjcjKJyJewU8JqTjf4FMU1+mnEQPEQF
9RS4wY0wNxGA62rD/HC984MSkYng4IjGep+bKnxw22QJzTqhe2j5/O16SCI3mEtEQJJkGegkTzIm
PXJk6lb1k2mq4GJQDqN6llAvmAL3UJoUDSgOMEgNKOnICKp9MgrWvUft1/d5oxhDmzHGtp6fmScS
TsOavUrtULiw3PYwG2XHv9m0d2gq6utAKeGjgSjxhpEO6z2kz+wtEIn2u2mUwbbhmAAQepjCyyhx
mdjkCZ8oHsSX0Z4RJsOR2Oba7e1PPPeWYbTCcJlgTYzhS8DULgxiM7yR0vbjnZ5EfHLGrEoPyBrd
fNScf6Z9GmnjxoKsPKwHUDlbbmFBxbor7nR3TFwsu1U8ID34HBJIfdkj+8OBgfpkUvd9qbDhb5Nf
S5v2dXYzQHlkg9O7DnLG43Wd08h+bXVehzun64inWrRb4zrtmchl5jM3FyqS82v/M/CDYBc3113Q
iHpydwL3rcWRqRXGQy3ZMhtKetwlPsy3z7sfxcYTUUN6z3nElaQkXtR37VvCMGkUslBaUBMJv/Fe
WpZLrV87pnEp/Artn31T1wYZlM5MoIpl/TRq2EEVyyJqZ4viqOZ4eE1Jym2MMKlvuYiqbUsxIVtW
VQGgWuBHMgsRMOd76BXjOoaut6yxIvlFBJEgyOH926Vci4Dl1nTZcPWWNVfSdy3DrhV/B85BKYOv
vbb0ZurG8WwEIjvWmqL8FFaP9YwgTrASeJfZEtirx9OQZnrLQFWxdboEOmANRcFwjO/uzJMGluJa
RcjgAdjGKbXMFeEI/47k7lM3tzFk0WFBGrmvZtNActFar2Bb1/dDIB5NVH44D/QbQU4lyxU9JmdA
LDGQHtEn9BbM9eosKtn+yCb/TsxW9IGZgjA0qOKp8mgsZX3dEpV2kLuLtn9ASuC6WCMpDil0Uceb
71IVTPvCIVyQJG2xm0wixaPB7zIpea7TpqklU7/zRx2RM2Vy+n6WzS1ycASIh4sfdlCzV1HV7JBw
wbk30XDvtQSmodB/hdii9lUKmDwFkr+D6UxYIXLbNcdjtm9qGipF3xunrEzN81Swba39+HOB5mxi
kzpb7jPobIUaFbGrm7chU8NBlHH3Qom34xtjMPZxM/7UjYfWzWr0tmswTXBCok87d41ydT29Qh8q
MzaPLXHUHhUwOMCOe65UKndhiGDBOkKd7qXOnVMQcfsZDcO/aJmEwBd5NWUlgPPOdUim9d7s302t
qhbddJGSApV2ZM9U9Boqdxn7KSOoujq5m8NAfa1qRHPSAWn+LtlDBptDQzJKrWBXtl24r+defsgh
Em+kBo1t1zPDUbP+cUfsHj1dDc2htMvgYvMLty1G030bxK8+W49ibYYMkcfo4Hc40ea4QkzMzZM7
ZvFNmJcBsk7lKmYkUu2vc1wywHIeMXJnIEjqdtzsesu072yysGR5krFZGexd7H3gUtB3/fxEqhIT
TpKUVJQsXjspWtLwLVz1VBMNFnaz0FTrCwQHwcRdXm2CzjmCg+PbwBl2Av9wPS4kDgvO7KpvHePY
EML+YZPQ/6HLhnJ1gmqzJlw0MJDheIi0dF/tdTYpd8OGgflSJ7p/TEhtfx8DHW9RZIIbFVmfRqh/
pmkVvxPJGlfgh8S6ddyXynEN1rnbfG3ZOfsfJpvE86Sil7hx9rTmP7FHvgWWcvdz7eA/RjQ87HR6
n/op3HQFIFbfb76osshXvS2OOcFxchmW/BFHfr/KM6PegATPDr2FJry2oAZDnYhMVjS8Zpu3Q46q
7t1VMTAtett6WyJ/TisrJri5HpJmkNynyvlu4XtvEV++6yx5hi3BUYrzBRVbczXYPRvTZgadKlqi
vOHycM1dtRxmVLDuqOohZxuAp6so/WLl+bNheZQZBiU+E8tnrzMN/B+N2Tzq3vwZIWJitSGbG/4H
IzuCRGmX7sdc+KdwQnaQXEcJRKmPOqbgRRDiNFTIqRQV5LZHu98EcW8fsnEqj3Yvj+6EKZl55ks6
TPlNwfc8Ujh4UbNp6Y9mHaA8ke2R3OWp7sYnZ2ZhxcTlRWSCZ5pk8/eO8+e6s3X9xHW2X6ckOCFi
l/ZESRYz2IXtsUK+K3ejrlEtjeBbFFvvJhGgD6Fc+x6EJBvPgUtwueP7yv1WWqV5TFlh3soklWeJ
OnnWyvrhl8Oac8F3quwqofhSyLWJLHgIZJStWgflM1UJLkPgJXtOLP6jaUzxBogV4jenx3ur8qOH
JqpPDV/0umj2KXH0ZGqReH0YrBlYls2UjKB7TQYWbZm9jLn0HqMx0Wh8yDaUXipEsETXiFjGyu9Z
n0fGBBs+EhBXrbdBAX/tsnS/HDaVWd0D/8LrH0Kqe/VPN41hqKIRJYa4j4b2fi4WA7Zr19hWq4wJ
k6YIgbi24/PQ6gdpdvQDqltOa8CZvZn6dBeN6wkVjTMgAPEp48ecrlACic9OXVxN33FvoBniH5Wq
YoK4WVkThLcV3eX5wWqq/Fc3978Xv3938UNi4br1z3Mtbz/a7n/+v+GWX7/zj3uf/5tPAGVhp17v
aUuC5Y+Ln/WbR1UpcDyCqL9zsf6IoIrfPFtwXSS3SpCFCeG/3vz834B5eMxQLzsHIOvD/yTc4gV/
ltSgvZJmZSWdACpHwz8DV+LJwdzNmC9iq1Of66CiTEVFvj3bU+lsCmeJMeTaNh+R0bD842LFMSvd
FIvuzV4MczYRbXcokmHzBNjRoMVchK9p0BV7Bt3jlX2V0vHC1BLiQ2AfF60dkJTf7HSmo0VmdpDj
Q9Iz7srJXW/Th1O+cRflXlEqqIKcpFczxc0qLoP4hQcClH72dxgz8LJ3QoGv5tUScKJ2epm7HmY8
0tou7Q2x6RYTgYEq89RdnYVxMRk6zgr9ejYiMn2TSslJzBwqCc9hTdTGJY1k1m6SMRsODQba7TxM
1WpcbI15MTgY9pyeIznZO7zo5AECItSdcF7+5TjwLbtPXsoCIKYJpUxskGSYyqc4cQHxL/ZK1vLL
/mK5hGb6wjnDXcUBdkzgTLugR7E3FPnHmLM9ucbU6Z5yTOWHqDbtS3T1d+qr11NPGiBAERjzJtRR
CPand7bWYhB5GIAb/s75xm7xtpw6JOtu+D6Gq/2m81weTC5w/mI7mTq5B3Ped2CCKAps/J4yheMO
zoo28+zc0F1ait2V18FbmTse+d0hHBbcdMvO20qms7k1eotNhGzCF2vayuXr4eob+hqHDveMg7rL
YxxDLY+616iaxAme5QsNQIeroKg+STBPJzPBIyinINmA/NjGZucS/4vjx9ahyohwD6s8yEpASFd/
LyzKxF/JsvbuY916D7ltRCQ6/f4jaiLrwpJGtnVjb7yZZvmju7qI7Nl520il8cOMlXcaQ8TyzLPX
cHNG7q68OwsTP5Gdjehi2t173NYVaRo/P/KAxcUcro7meHU32bhoP8WgOMpwk7jg3bpnytr2U+7B
ZIA2qbExWuWtu77kUzbIsrnlgvU5jI6+MyBVba1B/GB+9hOiAof10q3UsV/s2GIxZjmnm+2mbKbg
gySZfmabildRHxVbT0X4uvPV4xVXvzfy6qpgSmgYPsn41GJD+SXltMJ7CrL6YhrPfJW3rt/Bv6MJ
Ly79Yi/ni9Esl4EzDnpTdOnxoQfX/GAA+UM0etWgeJNREyX0Uy+VLDv5ODL7fvG0cdK8NxebO47k
D0E7jKvP4oE3nIYOLleC4D4pqLBVZAcIenoWtBqeHfwJxMXsNrlr4boHXjgcR7NCW6g9JxnXOm4H
67a9+vFBBPwKjLr8KK9+fbNY941od9li5nOgrlfNYvBPV6t/Mf017j8X/+SYXxMBFhjb8qAjswwx
w6bsjDdJ9TRtiVutwKK6ty3s+q1v18kxKSNzq2Q3rDyfAo0pveDNacrJXXXzuRK+cYipM+/zAAco
8ixj50ZcdUIxDbvKyVIsxyJ/Z+dq2pTccM5B6u+cqisBeEwmJlHr5MzKZe6FeHy+lR6nW7Lf5Tro
cwcee6lOWW7PmxozYd+Dh1n3ZhnfDj3K0FpnCzG/EO7RJXh1i4lvvA6cdXQBhyePN2XRSjqJ9F+2
TB+Wu0yevWl8R8OASdy01nHkoLx1+b/OhSvqW7Owwee6jsGVQdXKEhuXG7V/pA+ML+o36mKHjf0c
uKCIPaYeNokLF4EQ7zztI8RoRiKKPP+YMzqhzugPZ+RO7mZNT9gvoCLZa+rQrh82OwvJEimpv2Nu
cfoJDY+WX+/7O1ZnSOb7qYQoFrXfnMjjEu9zT1gl3gJAtYQ+RuVUrGuU75u00J8LRoXeQ9EfqlkN
/JRG4EhXnRwGip1l2n2zKt42W9/x2xunjCjfxuZTTBuEjmIpzqlYYIdVkO0Lnysl5tyBaiprIrxg
t5VfTxwuDWY0mkocxbTobmGeHL2BVRGCpeLsdXSseWMHu1YKC+6pGZ7Hyk9JZRSP0XJc89vY3w8y
BGnKkOxPnaIAkFkIiMBInr0DA4ib0LbUUYVcIVZZnKuNGO2HxqwXadKa1i4/oreJjNO7lCPmOi9A
d4AXDDcuM0GnqVMRhFp1HstSMQkytt/JlIywk+SwzeAT33Q2S12zdpJjM4dfQUSUx9ilnhdSYND5
8LUs2T4R5gRtWPO6oVF4DJo2PuiBFFMZBXe9GT12bcWVsmThJtC9e4GcWO4aGpPxlD1q0RqXIcke
Rj6vpwhAJT+NxV3sl/NupIzPq5EhOME0auuxY4PT6uRhXGGyspXRENV7cXL2NgbN5/VREQP34Ed3
k76dWhHXVCtmkzPsNfndCXvZ63OumXCvCmaxTaJQzk9lKkLjfbgmyVPCUzNKIAFz8StsTpW6YLnF
x3ybDtJNn9wrHXq+kqJb2ol3PZMvfFsRHlpZGeLaSsCI/jFdYdMCZfneqi0jgaPdzG+21ONbWYvx
5C/Aar2gq9VkDFCsGTP31uaU9yfh5QOP/qLic4BveJgWBLZZ8sQMaMB/mRZANmpCdiKZpG1SbAC0
g1nDfxJlS1zN3XJlHnbTFbhtaYNGG52WdgrUbggUPL4ro7useLzmyuYThKLDHp6I41dniiQcIdL9
jcy5ooQlkJz0ygEXIB1XA2G6geuePQ9wJaV9bqQuk21nNdKkEjvpEIUn68XO5foLR21i4piFSFr7
M6u5J4bRKlp4Qdvr4zWtUCS5cTSuCHMRCRAmwnbCe5Nlo27NlKBKd1x0QYMG4dxsEltTAlnY6EzN
gDOkO5BdgqRRj1mYURIOvSlFQgrdfYsIvWtwIw7zFb2u8rEHwz41PjbnQmcvYBNtIioRN+UV3g7Z
cnqHlsg6T+vu7Y4OCatIC/GdcAKM8DyN6LEAhGfXCRXUYJBra49GeedMHjlGTkCKOyhM2yNFHvGG
fpKtY0klhMKHTUtUXmn0bd4JpLOue+fhPSMLtR4oVvOrQ7GTH2xXoJ9z3lIELTEHSc6yizN0OptW
jXatdUcrSK4dL4EmqVrSPqy46i30vVvq+ohWC1p/0L579JKFt1+xwH1prxT+ljndvYNxsIVkbZ+C
K6+/qJzpOxB5BlY4c78AVPfPkZPA+E+n3r9pmYf1NlHMUPMtPFB7zVXwvaNT9jYt9GQvhqNcLERl
i3nPY0P6qkF4zLwPWzpo1URBMLJtn+cAe0m3RTZNPywjIhjHWtYXnqfpKR0Muq7KgZrRQyRleYlh
0J2B3xFsOlRLRllYSmJ01X4kzsGspjdQnZz8fJs7eEdES/TWHfv+PPv9gP4GKbZllHWVVQMpEXaN
VnUuky8oZqz6WHXt7My0Rq2XpsRoB/VEqYlpQzvqFH1n5pKsXvjfLZb8bkhxz3cB4M4nOUBUWfM8
z34SsW6fw0oU77EpwOvT9gzhpsbRiaSeOLEpoXY+369noWLvYs8dir1gDNaaAQ4Ys2uAXHLkdqKp
xdmfmqsLsXvNFT/JeTSX1W5gZ2GfFUZ1HAVZK4lL8swAqr0zRLPtpKKOFrOhmS1Zm2xJ3fCQ6CFK
Ebyq/d7atJBKbm1i/WuWEuQ2X7I70zXGky+JnnrJ9uTXlE/KGQXSiOIARQYoucaB4AyQDFoyQn0H
ut67BofkkiHqr3GiYUkW/df4/T/1WjB+/+X9/5fx+487hovty2/8/frPjiFRCdNzQXHSVvEWas7v
139z2TH0SDbQGHPQCJaEwR/Xf8YKGVQJmfxAHqB18pfbv2P95pB/8XyP2M3VSf5Pbv+WvYDV/sb3
FYvRSuqb7ilNWLxmn1//9uUREZYNEvN/CZXQBoiUcYaq319IfJTb2WncY1nM+daXut2IubcemR+F
KF/zRDQRXY+ByV2NfPTwPOHbnu3WYupcdQGMKcH2OYN/1bqqzYySRZVs8y5+jCE/OhCFiX4tcx5O
9Tro/GGw0HPzIaZ0T6F9ZXqUGqN2IaGVnNU5PQvyd05hPRH7AB0qLR9ebswjfejb58oO8dj8ztlM
sHq+C0OvpsB+AS7605YdIcBIsww9YTLVnrtXg+tUKzvT5WPKBMKploE6Tz552tWoynxPe5ymXlFx
bRw8/1jGY7nNWBQ5OVQxd11LTD3L69nbxHw6CSuTRiYvNkWbfsQbXfmjghvLjXY6zKIRW5ZTsFlc
5d6IJjgUhfUohemvbJhjt2VO3DIaS9hynKW5/EP0T5YRYBVEu06w/ss3TL0NKt77Ks7hgYMCgkXC
w5u7xXnunHznu4Z/KnmWr4mJlCvt+HI3EsVi+6miGrB2W5xNSg9PiuvlZpiSV2xr62UAaHgcHe7K
lVlbq6RV4UYwQBHdyWaySBrXSdrQJjYSU5z7KrLnp6oBVaG36VAHxre8GNmnXjHhYszIOW2GLVfV
7bwWbu3w0nU62D0wn6ZHZVfBXRiHwmAXC8ANAk6vwMXRXz5Abxv3fllhxqSm49+PJSMoZFIFKnJq
8KykttHaPSDp1L3hdSEQbrFitkY+42J3fYjAmmknvzOm1JbGxijHkQnO+tfQVE3PZNmdyn/NUPEH
tYxSyV8TVX5UdR6DVct4VTMj+eaI9YTf2bVqMKqy4cLoSrmvVB34hHr9ue+HHbM0nBL3dFyaxTPC
8vVeBqFb8WSQRwtI7YdZwW3Timk2WzsBDRRTkXhk7YrxdkirSaodi2OVXhOTMt/qQI4X3niACqes
UjAhkIvYuTDiEeHIZavB0C2QbV7yxmuSu2m+YVYB/6fjiX+bm1TUuGArfMpYcXuEI/VYgZGQa54k
ihUUXqmvESHC8s7IJstcl3IS93M/eD3HAX+I1prqScWoYlVR7DaTAzKCsYUPZMdrJu6mp4YsAcqd
0YxvebrEWl3l2Z8qcaxNEZfxvUomde+pNMD6kmDsElBPe/4C4nYWrbstOQBSiSuYCmEh/sFrm+o1
JKqAuq7MxdCcMvLeiKLNkeN4dEwCLzoG0jfgIbaoLpwqRndjGiZ9DmGSNkWgy8uFPdpNKxONakun
q8Mr8asHFch477N0kRD5vA+zPn6OCiB6xO0tFwssnn/lwv4riP87QdwWFu+hfy6IP4Nk+NG2P378
7XqE/et3/f42DEwUb4RmuAnXl9rvb8JQ/MYzyQYDB6oBYPWCafgjAuX95gWmIIRnAeheklN/eRXa
zm+8ID3aikjDpFCpZf4H02OO/w8tT9h2vAUdAWNZhOAi/v5V6FNEM5LBrY4GR10TQYZIRNYT8R8G
a9WVBA94QfnWcNNZ07QuW5BKZjvaex+b8aBKJ4UvGcHsIsdFz48zM2BhkW89QkSbOObSsh4am58N
b3zneaXAz9iu/YWrsnm0pCjWOmRdWyUxN1nGtHUlu2Nvt/Ge8aN4wwavonKQJwycAkmbeiHIOwGF
Wc3h2O5cYhoIgQH8gmyq3x2pgi9V05ZHzYNxJ1Jvp1tWukQH8L3P0vjebKLgUE1p8QxECAASPi91
QEKY9XtiarW3mCY6sWW+pBewN75GgS+T1VgyhkExKY5pD0zdS551wc2YzeJRD421qQr/AqMlvBUZ
dJ2gjOPPImmBQGHrHmafdfc8xXyMMtHsG57EhyF1uFLY06WWNXAyxrB2nsGbcMYGva+Wqe8KI6Ae
8wcDf583ugWscxqCLRNm9Urnyn1CrGR5UTliTUvduQmzsT3qdjYOkTGTHcoT4wTll5O2pWbO3Fi0
tDrqW+UlsCtUYNBuGgb9TLMP+Rz04U0cle7ekWa5s5Tt8qe280X2VnvrpwYeqyYLOpbjt4n42bYd
wIZFft5e5hyDcpg8RH9dw+iRI6SqNPO/avw8WU2fokzbPatq2UFT9Npz+Ite+yCtdzwAve/UWfIJ
BrKV3cagFqilyTGBV4FwGywXCO5bwYH7erNTHiGaSUDoCFykGE4PaNlTg/TTVMPPmJTTbl5WZ8mu
lDRnOX1eHLCmLHdm8gVOTvYSAD/+YnimwOeZXXFr1Hl/Dgw84roUfJHTkIaRjMmSMQKJDEgG6hQJ
r7q3zZ4+x2C+JKNBD9iwHUXbpc4vY62ME4n4/t4iln12VIq9Lwsna9YpESz/oA2UsV3DEjPiKS9u
gE56HE7kGnZZZfUhSQs6JIkjg7WFa7xEcSyKTBploppDl9u7o0W1Liy2cm0Aj9YmU3QuseXT1WjN
5QMrT4cQHsIq0ZW6bTzrS33N1Ktrvh5I1ZuXNv5SGkbLxKQ6tr8i+UVHAoI2A6ZG+A0lTpHejwjy
z0ukv9UIyd9g0mO5O2T+q6DTLy7Mv4eGoTuCAmzCPmM6AYlttLmNiyo8DTWNvlUYtcW0kYknHyUS
RDYs9/X4IFERmheLclk+blxQIV2yqTy/9k9wHIPW2JRuZglOHR6f97KX8y7yskUSqONIfMwJC6xr
IY34TlGL8t84Z1iq2bbuZF4qjpLR9yxit8KFELbiCccb0THgw+Pa853r0k0JgUoiWTgmJlxfkJgU
XZh9pSo1GYeg6lkMc2u6dqs60Drf9LpBRFisced2iMvwtZwkMWxGIPlOEUxtsZJKm2dVcXl/qDrf
+Y4I3+V7FOiesOfE/tqmN1JOD8DZonBbuTkfEvYTyelyJARv41mUxOsKeqdikOmeZx8fscujpVUd
tiT6SwqzMPjSsKrvfbAVtbc04xO7O+eAJcWmrnsYTP7ox1uwU979uPgBrkOwUtBBy1aNy+eYIF00
PRcDjXTO7csFu24U3LsyHFjrsL3bKnTUMU9RpZzRjTChcD3Xlrb9vTatZF/5fbCvkyZ/qKziZoYW
iSFhuvXNmLjJOaLgsquHzqEYCO+HH6oe/htekjZhJ3rWKfApARoVdXriYjy/Yi/dNnFtGzvhp+IJ
9wRUiwW9hB4lAoRnVBVLNrp+DHofQK9H/JTlLotEih2eYZlSWlUNIKzRifddQ25mNc+ajeySrt43
NamvvKOaO9LGSOd+RGeajbRgZQklnuLZjHYjBM8X14nbiwNLj5dDVRyL2G/v6y4wOCDi0f0/9s6t
OW1kieNfxbXvdumGLg+7VQff40CcTbLO5oWSQUcM1gUkAYJPv7+RLJvBDtlEenCdOrwl4FZPa2a6
p6f7/18l2mi85ch6uxnpZ7kDSQ9b5+gqRtTXB4dWsDz23L9XNHan/WJkzK9mvUV542yd7YC2Dbcf
LkrIlNabGeUtJtVNtLoOaYi+oNjBgnlHA/qmMKeA0M1WpnU+o6jl1vZmwAjBApRHyfwLBf3F9cZe
LS/1LIE4fhXTbgZbxvp0mx+vTtccVD6AGgGec1Ya7o0w2eI9w4RYDiZ6GjYX5afSs3p9g7vOfgjT
9u18E0KJDMnTuTXzAF5hAOC6QmJEe6M1ZWvcWl9Nc0Fb06rnzf2VaxQDzjp6QEFhetErtub5gz7S
r+x8Yd4dlzzP8NLwjKRqeDETVN5kSRENH7gZ/GvJOhxQ55bd0pjmvXcdPTmlnmb2ntIkcclBcTXk
2peLbyOyr6Lt6hsIA+L9Bmy0uxH1isMR7b8IyW0igXgrMSWggU9jUxvm5TQuTgUr/7Y3c8pLOgcy
H04I8J9s7nup6fqYQRAd963Yta9j6pA+PtiSjoiz6/0aEsj+vIy18wd45a/JJt8B3k1GO6EsLaKI
S1LCmeeUgmcucffxV1AttHMLpNhBTwjtxjzOOdXg/Rdn3DjN6UGYwrZX6sWXY2NZuKAthJTPWk55
7oFR189XNCmeLnoah3YgZ0Q/CQ1YAWLXcAAmp3csRBqt4FtTwl1kXEKn8Ef4RklxS2lRdtR3tBk7
QQZHHmB/K4pJnU9mNnNDXF4Yi3D6Obc3c/Hx/wmvf5XwAimN7M/34/u7TRoTairRff03j9F9ldDq
mbw+jRIY2qGfcVxA/D+hWWE3ofWc6qLOxaDGxXIsvJKsj+FmpJj+/pulnZDjd+RxloYEemONnwrw
9zJdNEtoOuxwPd2wAK41ZR3MTqYLcGWdAqrFeriMJ2EeUTR2v2ON2zpptsvQK1Nlu6m0/QfsNQxl
pRnF85IHuDMbyGWSMp4vVkPhnU7jyeFHVX1uyrOA34a8mb4Q9jg6/vb4EjZ6rke9yNLpaos2mmyh
BAOCcmuqaAyi4m/5rAzd8ZSi0EK71OZGDotjCjWHSN5pJrnveJLWGY6Qm0PNcy5HWahdQtezDISr
wRn5fplZOQ3emj3fXke5Nxtln92ZtrmhJysdfd4siouZIXrvcu7IbmeUXECvya6X4DfhVOu7Zgbj
lLGyIXADJ9r06HWO4sX04RPNmuEqgzgtoa7jDCW4yBL2xshlGfq7jG6nL5syWt5EowUFsFv6NdcA
eQtgsW8cEktnvZLKZ1enpv7bcarZtPizFfTJoWWAb/Ys84N17My3N7PCmx5/WgN3YSXn5ioENYz+
Ds4r5ejSiTJi8f+tXeMxvSHbl+AXFgBSLoNs82eQL6Mib47N8tuKf/pz+ms/OizoKNjZh8bpMimk
BqFIk909hdW5sxieVKr0PSQh8hnWchJAne2d9GhMdcgxaNWHk36UJiDuVF8fe96JppM5gClSEpxA
J7f7rp+e+IoRDo+vtubh3ygj8CdsqGciLzIxLnZtQNJTglApe3H1Yl5aYU/GsxUs64T2Rc0xrJrH
xWNj3bWCrgOOCaIWhQx1WmdninxvEhweW4fjJzRrOXyyQwaVFbJ3tH7JbNfq8MlF2Vy9cO9STRJy
Ttj7DRkBrBMgzVrNAZghwFSj+FT36pXAIFUjeHBEOAYZucdJ8taMwD0XfrSdEVzCCJIhsp+2edOK
EbQerZmO3BDe2ug5oxmth++dmAbodbZBmCA/RGXK8AnNqGaqYfLe2BLgbGiibrvXD6cKHTFM8Xqd
a3vegOTyiU6EScf1m9sCAHOwa6Vq4q4n3/QzfsA8Iai2XRZSvRGyqSjv3wAJuUeOnTXw5uY/TIet
x++cWPDN0TwNsKH87DuCavzcw8v7Bfn5iVnwL7zFU3B1OhXRpAqrRJC/Fn197weN0335/WMwIaGk
ZdSk/FDe5tTPfo66/lCChcrX7XzZ+L7qOY9//jjAl49WntWMqvnPKxFkfjYG/rYK+B7VHPoxwdl/
Iv/eVzmQMDtr8lmT339T9NxZ/z8QnD/4jRxpE86jnItay4UYJU1UwVV40l7wg5/kft6oWKnM8bT5
96v3cU9b4SFTnPoR1NbZHuhqHU+01ZpjYpr5k7TRUmpdO+n2krk/HBdivFRiYQohiVzbCj8LIn/t
Z8rdJHTxHRi7id+P0v8eYZxlfK8i0oOO08EsvMDqYqLOQm5ocI5tLXMZpAD0qpIJlDgTtZV8hcWF
aORU09usqpzaCr6ewKOmyK3PS63lQimfpEJdkTiGDubfdTKBgV21sgQ7bkbx64v9Ol3vifVcXFxb
W9y83Jts3dA7EIxmy/HDppFUzQvpfpv/+HVTvE+XIn9hZs9wO3AvA18kyu5Bj0AX7mXgZ5vITybN
6KU5KHXo4hUO/Dz3x9NlHhSFMqcp9LO6MIkYT0Xoq9kbeic4sbSdfQMha0nSQpnZBqfUDhbMQOSg
DeZcySh7E5f78mjUXnPY/ZbZvuhOFE+TYm8PAR3K9dorPQzuM38veiJ1Qmtpa3sMg5Wv+i0S0TL5
3tbQw2B9dOXH85yKRGVhIl/G+F3IfxdkebBpZFVLkzbejoQPglKMFTf2eNztQvO/Qe/c01ueJFuL
BuhjenTqZymeUl2cpi1BzLp5wMuqagN2gA5Ckg9ToVrcYra01/oQs+tOzvtXjjUfsgCixkbFagrW
SYG2lr79AYNSS73/nKaT4Og6f+HbQEDr4EXW1fevTcQGdq2l/vUDXk7Epry/pfiDxZKtZZfqqdJE
6Q523C+FP92diI/ZybYT8a8gg5moUCTjijvwxa+iM9R8JW2VvvPxO0DCqEvTrPNVrYUHP4CWaDlB
7kQ+ThNINhWb2xX9WGvdv18lcFDr1zJNT9cxL/NPzV3Ta3+mJtfkL8ZR4Gd//AMAAP//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image" Target="../media/image6.emf"/><Relationship Id="rId12" Type="http://schemas.microsoft.com/office/2014/relationships/chartEx" Target="../charts/chartEx1.xml"/><Relationship Id="rId2" Type="http://schemas.openxmlformats.org/officeDocument/2006/relationships/image" Target="../media/image2.emf"/><Relationship Id="rId1" Type="http://schemas.openxmlformats.org/officeDocument/2006/relationships/chart" Target="../charts/chart1.xml"/><Relationship Id="rId6" Type="http://schemas.openxmlformats.org/officeDocument/2006/relationships/image" Target="../media/image5.emf"/><Relationship Id="rId11" Type="http://schemas.openxmlformats.org/officeDocument/2006/relationships/chart" Target="../charts/chart6.xml"/><Relationship Id="rId5" Type="http://schemas.openxmlformats.org/officeDocument/2006/relationships/image" Target="../media/image4.emf"/><Relationship Id="rId15" Type="http://schemas.openxmlformats.org/officeDocument/2006/relationships/chart" Target="../charts/chart8.xml"/><Relationship Id="rId10" Type="http://schemas.openxmlformats.org/officeDocument/2006/relationships/chart" Target="../charts/chart5.xml"/><Relationship Id="rId4" Type="http://schemas.openxmlformats.org/officeDocument/2006/relationships/image" Target="../media/image3.emf"/><Relationship Id="rId9" Type="http://schemas.openxmlformats.org/officeDocument/2006/relationships/chart" Target="../charts/chart4.xml"/><Relationship Id="rId14" Type="http://schemas.microsoft.com/office/2014/relationships/chartEx" Target="../charts/chartEx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microsoft.com/office/2014/relationships/chartEx" Target="../charts/chartEx3.xml"/><Relationship Id="rId1" Type="http://schemas.openxmlformats.org/officeDocument/2006/relationships/chart" Target="../charts/chart9.xml"/><Relationship Id="rId5" Type="http://schemas.openxmlformats.org/officeDocument/2006/relationships/chart" Target="../charts/chart11.xml"/><Relationship Id="rId4" Type="http://schemas.microsoft.com/office/2014/relationships/chartEx" Target="../charts/chartEx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64954"/>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1682923" y="2494835"/>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122391</xdr:colOff>
      <xdr:row>2</xdr:row>
      <xdr:rowOff>86441</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22391" y="434667"/>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222250</xdr:colOff>
      <xdr:row>0</xdr:row>
      <xdr:rowOff>82550</xdr:rowOff>
    </xdr:from>
    <xdr:to>
      <xdr:col>19</xdr:col>
      <xdr:colOff>241300</xdr:colOff>
      <xdr:row>3</xdr:row>
      <xdr:rowOff>57150</xdr:rowOff>
    </xdr:to>
    <xdr:sp macro="" textlink="">
      <xdr:nvSpPr>
        <xdr:cNvPr id="2" name="Rectangle: Rounded Corners 1">
          <a:extLst>
            <a:ext uri="{FF2B5EF4-FFF2-40B4-BE49-F238E27FC236}">
              <a16:creationId xmlns:a16="http://schemas.microsoft.com/office/drawing/2014/main" id="{E5A4CF0E-E1A2-83D5-0C45-8197CBADE74A}"/>
            </a:ext>
          </a:extLst>
        </xdr:cNvPr>
        <xdr:cNvSpPr/>
      </xdr:nvSpPr>
      <xdr:spPr>
        <a:xfrm>
          <a:off x="222250" y="82550"/>
          <a:ext cx="11601450" cy="527050"/>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a:latin typeface="Lato Black" panose="020F0502020204030203" pitchFamily="34" charset="0"/>
              <a:ea typeface="Lato Black" panose="020F0502020204030203" pitchFamily="34" charset="0"/>
              <a:cs typeface="Lato Black" panose="020F0502020204030203" pitchFamily="34" charset="0"/>
            </a:rPr>
            <a:t>Ecommerce Sales Analysis Dashboard</a:t>
          </a:r>
          <a:endParaRPr lang="en-PK" sz="2400" b="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504021</xdr:colOff>
      <xdr:row>3</xdr:row>
      <xdr:rowOff>174204</xdr:rowOff>
    </xdr:from>
    <xdr:to>
      <xdr:col>4</xdr:col>
      <xdr:colOff>160662</xdr:colOff>
      <xdr:row>13</xdr:row>
      <xdr:rowOff>53554</xdr:rowOff>
    </xdr:to>
    <xdr:grpSp>
      <xdr:nvGrpSpPr>
        <xdr:cNvPr id="30" name="Group 29">
          <a:extLst>
            <a:ext uri="{FF2B5EF4-FFF2-40B4-BE49-F238E27FC236}">
              <a16:creationId xmlns:a16="http://schemas.microsoft.com/office/drawing/2014/main" id="{F84B7DB8-7DDA-1C56-5BF2-3EE1EA076746}"/>
            </a:ext>
          </a:extLst>
        </xdr:cNvPr>
        <xdr:cNvGrpSpPr/>
      </xdr:nvGrpSpPr>
      <xdr:grpSpPr>
        <a:xfrm>
          <a:off x="504021" y="725651"/>
          <a:ext cx="2096378" cy="1717508"/>
          <a:chOff x="228600" y="671492"/>
          <a:chExt cx="2104834" cy="1715495"/>
        </a:xfrm>
      </xdr:grpSpPr>
      <xdr:grpSp>
        <xdr:nvGrpSpPr>
          <xdr:cNvPr id="7" name="Group 6">
            <a:extLst>
              <a:ext uri="{FF2B5EF4-FFF2-40B4-BE49-F238E27FC236}">
                <a16:creationId xmlns:a16="http://schemas.microsoft.com/office/drawing/2014/main" id="{7CC73DAE-BA4E-5746-0BDB-7D6DBB7BE136}"/>
              </a:ext>
            </a:extLst>
          </xdr:cNvPr>
          <xdr:cNvGrpSpPr/>
        </xdr:nvGrpSpPr>
        <xdr:grpSpPr>
          <a:xfrm>
            <a:off x="228600" y="671492"/>
            <a:ext cx="2104834" cy="1715495"/>
            <a:chOff x="228600" y="711200"/>
            <a:chExt cx="1377950" cy="1193800"/>
          </a:xfrm>
          <a:solidFill>
            <a:schemeClr val="tx2">
              <a:lumMod val="65000"/>
              <a:lumOff val="35000"/>
            </a:schemeClr>
          </a:solidFill>
        </xdr:grpSpPr>
        <xdr:sp macro="" textlink="">
          <xdr:nvSpPr>
            <xdr:cNvPr id="3" name="Rectangle: Rounded Corners 2">
              <a:extLst>
                <a:ext uri="{FF2B5EF4-FFF2-40B4-BE49-F238E27FC236}">
                  <a16:creationId xmlns:a16="http://schemas.microsoft.com/office/drawing/2014/main" id="{770049E5-E4DF-F7B1-2BC9-A2E39F46136A}"/>
                </a:ext>
              </a:extLst>
            </xdr:cNvPr>
            <xdr:cNvSpPr/>
          </xdr:nvSpPr>
          <xdr:spPr>
            <a:xfrm>
              <a:off x="228600" y="711200"/>
              <a:ext cx="1377950" cy="3048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Lato Black" panose="020F0502020204030203" pitchFamily="34" charset="0"/>
                  <a:ea typeface="Lato Black" panose="020F0502020204030203" pitchFamily="34" charset="0"/>
                  <a:cs typeface="Lato Black" panose="020F0502020204030203" pitchFamily="34" charset="0"/>
                </a:rPr>
                <a:t>SALES</a:t>
              </a:r>
              <a:endParaRPr lang="en-PK"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 name="Rectangle: Rounded Corners 3">
              <a:extLst>
                <a:ext uri="{FF2B5EF4-FFF2-40B4-BE49-F238E27FC236}">
                  <a16:creationId xmlns:a16="http://schemas.microsoft.com/office/drawing/2014/main" id="{C3F38BA7-D3C7-41D4-996A-72C9D8B6801B}"/>
                </a:ext>
              </a:extLst>
            </xdr:cNvPr>
            <xdr:cNvSpPr/>
          </xdr:nvSpPr>
          <xdr:spPr>
            <a:xfrm>
              <a:off x="228600" y="1060450"/>
              <a:ext cx="1377950" cy="8445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sp macro="" textlink="KPI!B15">
        <xdr:nvSpPr>
          <xdr:cNvPr id="9" name="Rectangle: Rounded Corners 8">
            <a:extLst>
              <a:ext uri="{FF2B5EF4-FFF2-40B4-BE49-F238E27FC236}">
                <a16:creationId xmlns:a16="http://schemas.microsoft.com/office/drawing/2014/main" id="{9935B99D-05A9-4E7B-9170-58FB3813287C}"/>
              </a:ext>
            </a:extLst>
          </xdr:cNvPr>
          <xdr:cNvSpPr/>
        </xdr:nvSpPr>
        <xdr:spPr>
          <a:xfrm>
            <a:off x="387502" y="1218894"/>
            <a:ext cx="1777617" cy="280624"/>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4FAA16-6885-4AB0-A84C-60A08FA09F67}"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$82,793.94 </a:t>
            </a:fld>
            <a:endParaRPr lang="en-US" sz="14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0" name="Rectangle: Rounded Corners 9">
            <a:extLst>
              <a:ext uri="{FF2B5EF4-FFF2-40B4-BE49-F238E27FC236}">
                <a16:creationId xmlns:a16="http://schemas.microsoft.com/office/drawing/2014/main" id="{0B0CA626-2796-4583-AAEC-0837CE69FB1E}"/>
              </a:ext>
            </a:extLst>
          </xdr:cNvPr>
          <xdr:cNvSpPr/>
        </xdr:nvSpPr>
        <xdr:spPr>
          <a:xfrm>
            <a:off x="365850" y="1981352"/>
            <a:ext cx="1768667" cy="298528"/>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YOY</a:t>
            </a:r>
            <a:r>
              <a:rPr lang="en-US" sz="1100" b="1" baseline="0"/>
              <a:t> GROWTH</a:t>
            </a:r>
            <a:endParaRPr lang="en-PK" sz="1100" b="1"/>
          </a:p>
        </xdr:txBody>
      </xdr:sp>
    </xdr:grpSp>
    <xdr:clientData/>
  </xdr:twoCellAnchor>
  <xdr:twoCellAnchor>
    <xdr:from>
      <xdr:col>1</xdr:col>
      <xdr:colOff>213300</xdr:colOff>
      <xdr:row>8</xdr:row>
      <xdr:rowOff>143602</xdr:rowOff>
    </xdr:from>
    <xdr:to>
      <xdr:col>3</xdr:col>
      <xdr:colOff>405482</xdr:colOff>
      <xdr:row>10</xdr:row>
      <xdr:rowOff>130060</xdr:rowOff>
    </xdr:to>
    <xdr:graphicFrame macro="">
      <xdr:nvGraphicFramePr>
        <xdr:cNvPr id="5" name="Chart 4">
          <a:extLst>
            <a:ext uri="{FF2B5EF4-FFF2-40B4-BE49-F238E27FC236}">
              <a16:creationId xmlns:a16="http://schemas.microsoft.com/office/drawing/2014/main" id="{01A74FC7-8CD3-4C99-8D65-263327B1B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405483</xdr:colOff>
          <xdr:row>11</xdr:row>
          <xdr:rowOff>53554</xdr:rowOff>
        </xdr:from>
        <xdr:to>
          <xdr:col>3</xdr:col>
          <xdr:colOff>519783</xdr:colOff>
          <xdr:row>12</xdr:row>
          <xdr:rowOff>91654</xdr:rowOff>
        </xdr:to>
        <xdr:pic>
          <xdr:nvPicPr>
            <xdr:cNvPr id="13" name="Picture 12">
              <a:extLst>
                <a:ext uri="{FF2B5EF4-FFF2-40B4-BE49-F238E27FC236}">
                  <a16:creationId xmlns:a16="http://schemas.microsoft.com/office/drawing/2014/main" id="{1E383623-6533-E620-1D3D-3A2F90D9A2C8}"/>
                </a:ext>
              </a:extLst>
            </xdr:cNvPr>
            <xdr:cNvPicPr>
              <a:picLocks noChangeAspect="1" noChangeArrowheads="1"/>
              <a:extLst>
                <a:ext uri="{84589F7E-364E-4C9E-8A38-B11213B215E9}">
                  <a14:cameraTool cellRange="'KPI YOY'!$I$6" spid="_x0000_s1089"/>
                </a:ext>
              </a:extLst>
            </xdr:cNvPicPr>
          </xdr:nvPicPr>
          <xdr:blipFill>
            <a:blip xmlns:r="http://schemas.openxmlformats.org/officeDocument/2006/relationships" r:embed="rId2"/>
            <a:srcRect/>
            <a:stretch>
              <a:fillRect/>
            </a:stretch>
          </xdr:blipFill>
          <xdr:spPr bwMode="auto">
            <a:xfrm>
              <a:off x="1624683" y="2149054"/>
              <a:ext cx="723900" cy="228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336626</xdr:colOff>
      <xdr:row>3</xdr:row>
      <xdr:rowOff>175965</xdr:rowOff>
    </xdr:from>
    <xdr:to>
      <xdr:col>7</xdr:col>
      <xdr:colOff>605316</xdr:colOff>
      <xdr:row>13</xdr:row>
      <xdr:rowOff>55315</xdr:rowOff>
    </xdr:to>
    <xdr:grpSp>
      <xdr:nvGrpSpPr>
        <xdr:cNvPr id="14" name="Group 13">
          <a:extLst>
            <a:ext uri="{FF2B5EF4-FFF2-40B4-BE49-F238E27FC236}">
              <a16:creationId xmlns:a16="http://schemas.microsoft.com/office/drawing/2014/main" id="{DEF74E1F-1BEA-46C8-BDFB-189BCA091AF8}"/>
            </a:ext>
          </a:extLst>
        </xdr:cNvPr>
        <xdr:cNvGrpSpPr/>
      </xdr:nvGrpSpPr>
      <xdr:grpSpPr>
        <a:xfrm>
          <a:off x="2776363" y="727412"/>
          <a:ext cx="2098492" cy="1717508"/>
          <a:chOff x="228600" y="671492"/>
          <a:chExt cx="2104834" cy="1715495"/>
        </a:xfrm>
      </xdr:grpSpPr>
      <xdr:grpSp>
        <xdr:nvGrpSpPr>
          <xdr:cNvPr id="15" name="Group 14">
            <a:extLst>
              <a:ext uri="{FF2B5EF4-FFF2-40B4-BE49-F238E27FC236}">
                <a16:creationId xmlns:a16="http://schemas.microsoft.com/office/drawing/2014/main" id="{66EEFB50-16F4-B39B-DAF9-AFD25DB66DC7}"/>
              </a:ext>
            </a:extLst>
          </xdr:cNvPr>
          <xdr:cNvGrpSpPr/>
        </xdr:nvGrpSpPr>
        <xdr:grpSpPr>
          <a:xfrm>
            <a:off x="228600" y="671492"/>
            <a:ext cx="2104834" cy="1715495"/>
            <a:chOff x="228600" y="711200"/>
            <a:chExt cx="1377950" cy="1193800"/>
          </a:xfrm>
          <a:solidFill>
            <a:schemeClr val="tx2">
              <a:lumMod val="65000"/>
              <a:lumOff val="35000"/>
            </a:schemeClr>
          </a:solidFill>
        </xdr:grpSpPr>
        <xdr:sp macro="" textlink="">
          <xdr:nvSpPr>
            <xdr:cNvPr id="18" name="Rectangle: Rounded Corners 17">
              <a:extLst>
                <a:ext uri="{FF2B5EF4-FFF2-40B4-BE49-F238E27FC236}">
                  <a16:creationId xmlns:a16="http://schemas.microsoft.com/office/drawing/2014/main" id="{BBF511F3-C114-EA82-6861-A04E13F7E119}"/>
                </a:ext>
              </a:extLst>
            </xdr:cNvPr>
            <xdr:cNvSpPr/>
          </xdr:nvSpPr>
          <xdr:spPr>
            <a:xfrm>
              <a:off x="228600" y="711200"/>
              <a:ext cx="1377950" cy="3048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Lato Black" panose="020F0502020204030203" pitchFamily="34" charset="0"/>
                  <a:ea typeface="Lato Black" panose="020F0502020204030203" pitchFamily="34" charset="0"/>
                  <a:cs typeface="Lato Black" panose="020F0502020204030203" pitchFamily="34" charset="0"/>
                </a:rPr>
                <a:t>PROFIT</a:t>
              </a:r>
              <a:endParaRPr lang="en-PK"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9" name="Rectangle: Rounded Corners 18">
              <a:extLst>
                <a:ext uri="{FF2B5EF4-FFF2-40B4-BE49-F238E27FC236}">
                  <a16:creationId xmlns:a16="http://schemas.microsoft.com/office/drawing/2014/main" id="{3CCCEE3F-E61E-C8F5-F257-7AEA71552DB3}"/>
                </a:ext>
              </a:extLst>
            </xdr:cNvPr>
            <xdr:cNvSpPr/>
          </xdr:nvSpPr>
          <xdr:spPr>
            <a:xfrm>
              <a:off x="228600" y="1060450"/>
              <a:ext cx="1377950" cy="8445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sp macro="" textlink="KPI!$F$15">
        <xdr:nvSpPr>
          <xdr:cNvPr id="16" name="Rectangle: Rounded Corners 15">
            <a:extLst>
              <a:ext uri="{FF2B5EF4-FFF2-40B4-BE49-F238E27FC236}">
                <a16:creationId xmlns:a16="http://schemas.microsoft.com/office/drawing/2014/main" id="{F5DDA0C6-3B73-32F7-6192-627F157D90D4}"/>
              </a:ext>
            </a:extLst>
          </xdr:cNvPr>
          <xdr:cNvSpPr/>
        </xdr:nvSpPr>
        <xdr:spPr>
          <a:xfrm>
            <a:off x="387502" y="1218894"/>
            <a:ext cx="1777617" cy="280624"/>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1583AB-3E70-4109-ACB2-30F79CDE65D8}"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$13,712.13 </a:t>
            </a:fld>
            <a:endPar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7" name="Rectangle: Rounded Corners 16">
            <a:extLst>
              <a:ext uri="{FF2B5EF4-FFF2-40B4-BE49-F238E27FC236}">
                <a16:creationId xmlns:a16="http://schemas.microsoft.com/office/drawing/2014/main" id="{13AFD068-C51D-CEA9-05F5-658C2E0D492F}"/>
              </a:ext>
            </a:extLst>
          </xdr:cNvPr>
          <xdr:cNvSpPr/>
        </xdr:nvSpPr>
        <xdr:spPr>
          <a:xfrm>
            <a:off x="365850" y="1981352"/>
            <a:ext cx="1768667" cy="298528"/>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YOY</a:t>
            </a:r>
            <a:r>
              <a:rPr lang="en-US" sz="1100" b="1" baseline="0"/>
              <a:t> GROWTH</a:t>
            </a:r>
            <a:endParaRPr lang="en-PK" sz="1100" b="1"/>
          </a:p>
        </xdr:txBody>
      </xdr:sp>
    </xdr:grpSp>
    <xdr:clientData/>
  </xdr:twoCellAnchor>
  <xdr:twoCellAnchor>
    <xdr:from>
      <xdr:col>15</xdr:col>
      <xdr:colOff>381918</xdr:colOff>
      <xdr:row>3</xdr:row>
      <xdr:rowOff>183003</xdr:rowOff>
    </xdr:from>
    <xdr:to>
      <xdr:col>19</xdr:col>
      <xdr:colOff>38559</xdr:colOff>
      <xdr:row>13</xdr:row>
      <xdr:rowOff>62353</xdr:rowOff>
    </xdr:to>
    <xdr:grpSp>
      <xdr:nvGrpSpPr>
        <xdr:cNvPr id="20" name="Group 19">
          <a:extLst>
            <a:ext uri="{FF2B5EF4-FFF2-40B4-BE49-F238E27FC236}">
              <a16:creationId xmlns:a16="http://schemas.microsoft.com/office/drawing/2014/main" id="{8E9796DC-9062-4BB6-B668-47F2AA37D440}"/>
            </a:ext>
          </a:extLst>
        </xdr:cNvPr>
        <xdr:cNvGrpSpPr/>
      </xdr:nvGrpSpPr>
      <xdr:grpSpPr>
        <a:xfrm>
          <a:off x="9530931" y="734450"/>
          <a:ext cx="2096378" cy="1717508"/>
          <a:chOff x="228600" y="671492"/>
          <a:chExt cx="2104834" cy="1715495"/>
        </a:xfrm>
      </xdr:grpSpPr>
      <xdr:grpSp>
        <xdr:nvGrpSpPr>
          <xdr:cNvPr id="21" name="Group 20">
            <a:extLst>
              <a:ext uri="{FF2B5EF4-FFF2-40B4-BE49-F238E27FC236}">
                <a16:creationId xmlns:a16="http://schemas.microsoft.com/office/drawing/2014/main" id="{06EE4799-0225-7558-6415-3C48B3378CD2}"/>
              </a:ext>
            </a:extLst>
          </xdr:cNvPr>
          <xdr:cNvGrpSpPr/>
        </xdr:nvGrpSpPr>
        <xdr:grpSpPr>
          <a:xfrm>
            <a:off x="228600" y="671492"/>
            <a:ext cx="2104834" cy="1715495"/>
            <a:chOff x="228600" y="711200"/>
            <a:chExt cx="1377950" cy="1193800"/>
          </a:xfrm>
          <a:solidFill>
            <a:schemeClr val="tx2">
              <a:lumMod val="65000"/>
              <a:lumOff val="35000"/>
            </a:schemeClr>
          </a:solidFill>
        </xdr:grpSpPr>
        <xdr:sp macro="" textlink="">
          <xdr:nvSpPr>
            <xdr:cNvPr id="24" name="Rectangle: Rounded Corners 23">
              <a:extLst>
                <a:ext uri="{FF2B5EF4-FFF2-40B4-BE49-F238E27FC236}">
                  <a16:creationId xmlns:a16="http://schemas.microsoft.com/office/drawing/2014/main" id="{07628B3F-C0FB-13B9-38EB-98E2447FCF06}"/>
                </a:ext>
              </a:extLst>
            </xdr:cNvPr>
            <xdr:cNvSpPr/>
          </xdr:nvSpPr>
          <xdr:spPr>
            <a:xfrm>
              <a:off x="228600" y="711200"/>
              <a:ext cx="1377950" cy="3048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Lato Black" panose="020F0502020204030203" pitchFamily="34" charset="0"/>
                  <a:ea typeface="Lato Black" panose="020F0502020204030203" pitchFamily="34" charset="0"/>
                  <a:cs typeface="Lato Black" panose="020F0502020204030203" pitchFamily="34" charset="0"/>
                </a:rPr>
                <a:t>PROFIT</a:t>
              </a:r>
              <a:r>
                <a:rPr lang="en-US" sz="1800" baseline="0">
                  <a:latin typeface="Lato Black" panose="020F0502020204030203" pitchFamily="34" charset="0"/>
                  <a:ea typeface="Lato Black" panose="020F0502020204030203" pitchFamily="34" charset="0"/>
                  <a:cs typeface="Lato Black" panose="020F0502020204030203" pitchFamily="34" charset="0"/>
                </a:rPr>
                <a:t> MARGIN</a:t>
              </a:r>
              <a:endParaRPr lang="en-PK"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5" name="Rectangle: Rounded Corners 24">
              <a:extLst>
                <a:ext uri="{FF2B5EF4-FFF2-40B4-BE49-F238E27FC236}">
                  <a16:creationId xmlns:a16="http://schemas.microsoft.com/office/drawing/2014/main" id="{AD368877-F3D4-BFE8-4A03-9441B6144F43}"/>
                </a:ext>
              </a:extLst>
            </xdr:cNvPr>
            <xdr:cNvSpPr/>
          </xdr:nvSpPr>
          <xdr:spPr>
            <a:xfrm>
              <a:off x="228600" y="1060450"/>
              <a:ext cx="1377950" cy="8445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sp macro="" textlink="KPI!$P$15">
        <xdr:nvSpPr>
          <xdr:cNvPr id="22" name="Rectangle: Rounded Corners 21">
            <a:extLst>
              <a:ext uri="{FF2B5EF4-FFF2-40B4-BE49-F238E27FC236}">
                <a16:creationId xmlns:a16="http://schemas.microsoft.com/office/drawing/2014/main" id="{E8AB40A5-7496-56AE-F5D6-604E410C2BBF}"/>
              </a:ext>
            </a:extLst>
          </xdr:cNvPr>
          <xdr:cNvSpPr/>
        </xdr:nvSpPr>
        <xdr:spPr>
          <a:xfrm>
            <a:off x="387502" y="1218894"/>
            <a:ext cx="1777617" cy="280624"/>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8D6916-809D-418F-9BD2-25067AE5E06C}"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16.56%</a:t>
            </a:fld>
            <a:endPar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3" name="Rectangle: Rounded Corners 22">
            <a:extLst>
              <a:ext uri="{FF2B5EF4-FFF2-40B4-BE49-F238E27FC236}">
                <a16:creationId xmlns:a16="http://schemas.microsoft.com/office/drawing/2014/main" id="{CF5A9568-5619-D1F7-387D-4D3282D13A05}"/>
              </a:ext>
            </a:extLst>
          </xdr:cNvPr>
          <xdr:cNvSpPr/>
        </xdr:nvSpPr>
        <xdr:spPr>
          <a:xfrm>
            <a:off x="365850" y="1981352"/>
            <a:ext cx="1768667" cy="298528"/>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YOY</a:t>
            </a:r>
            <a:r>
              <a:rPr lang="en-US" sz="1100" b="1" baseline="0"/>
              <a:t> GROWTH</a:t>
            </a:r>
            <a:endParaRPr lang="en-PK" sz="1100" b="1"/>
          </a:p>
        </xdr:txBody>
      </xdr:sp>
    </xdr:grpSp>
    <xdr:clientData/>
  </xdr:twoCellAnchor>
  <xdr:twoCellAnchor>
    <xdr:from>
      <xdr:col>11</xdr:col>
      <xdr:colOff>587872</xdr:colOff>
      <xdr:row>4</xdr:row>
      <xdr:rowOff>6427</xdr:rowOff>
    </xdr:from>
    <xdr:to>
      <xdr:col>15</xdr:col>
      <xdr:colOff>244513</xdr:colOff>
      <xdr:row>13</xdr:row>
      <xdr:rowOff>69392</xdr:rowOff>
    </xdr:to>
    <xdr:grpSp>
      <xdr:nvGrpSpPr>
        <xdr:cNvPr id="26" name="Group 25">
          <a:extLst>
            <a:ext uri="{FF2B5EF4-FFF2-40B4-BE49-F238E27FC236}">
              <a16:creationId xmlns:a16="http://schemas.microsoft.com/office/drawing/2014/main" id="{89407FC6-7188-47F0-A767-CC90EC11B293}"/>
            </a:ext>
          </a:extLst>
        </xdr:cNvPr>
        <xdr:cNvGrpSpPr/>
      </xdr:nvGrpSpPr>
      <xdr:grpSpPr>
        <a:xfrm>
          <a:off x="7297148" y="741690"/>
          <a:ext cx="2096378" cy="1717307"/>
          <a:chOff x="228600" y="671492"/>
          <a:chExt cx="2104834" cy="1715495"/>
        </a:xfrm>
      </xdr:grpSpPr>
      <xdr:grpSp>
        <xdr:nvGrpSpPr>
          <xdr:cNvPr id="27" name="Group 26">
            <a:extLst>
              <a:ext uri="{FF2B5EF4-FFF2-40B4-BE49-F238E27FC236}">
                <a16:creationId xmlns:a16="http://schemas.microsoft.com/office/drawing/2014/main" id="{4766B29D-39DD-75BC-D6E5-99B392EA381E}"/>
              </a:ext>
            </a:extLst>
          </xdr:cNvPr>
          <xdr:cNvGrpSpPr/>
        </xdr:nvGrpSpPr>
        <xdr:grpSpPr>
          <a:xfrm>
            <a:off x="228600" y="671492"/>
            <a:ext cx="2104834" cy="1715495"/>
            <a:chOff x="228600" y="711200"/>
            <a:chExt cx="1377950" cy="1193800"/>
          </a:xfrm>
          <a:solidFill>
            <a:schemeClr val="tx2">
              <a:lumMod val="65000"/>
              <a:lumOff val="35000"/>
            </a:schemeClr>
          </a:solidFill>
        </xdr:grpSpPr>
        <xdr:sp macro="" textlink="">
          <xdr:nvSpPr>
            <xdr:cNvPr id="55" name="Rectangle: Rounded Corners 54">
              <a:extLst>
                <a:ext uri="{FF2B5EF4-FFF2-40B4-BE49-F238E27FC236}">
                  <a16:creationId xmlns:a16="http://schemas.microsoft.com/office/drawing/2014/main" id="{3C85E5A9-85F6-2B5F-63F4-1F2229ECBA1E}"/>
                </a:ext>
              </a:extLst>
            </xdr:cNvPr>
            <xdr:cNvSpPr/>
          </xdr:nvSpPr>
          <xdr:spPr>
            <a:xfrm>
              <a:off x="228600" y="711200"/>
              <a:ext cx="1377950" cy="3048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Lato Black" panose="020F0502020204030203" pitchFamily="34" charset="0"/>
                  <a:ea typeface="Lato Black" panose="020F0502020204030203" pitchFamily="34" charset="0"/>
                  <a:cs typeface="Lato Black" panose="020F0502020204030203" pitchFamily="34" charset="0"/>
                </a:rPr>
                <a:t>NO</a:t>
              </a:r>
              <a:r>
                <a:rPr lang="en-US" sz="1800" baseline="0">
                  <a:latin typeface="Lato Black" panose="020F0502020204030203" pitchFamily="34" charset="0"/>
                  <a:ea typeface="Lato Black" panose="020F0502020204030203" pitchFamily="34" charset="0"/>
                  <a:cs typeface="Lato Black" panose="020F0502020204030203" pitchFamily="34" charset="0"/>
                </a:rPr>
                <a:t> OF ORDERS</a:t>
              </a:r>
              <a:endParaRPr lang="en-PK"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6" name="Rectangle: Rounded Corners 55">
              <a:extLst>
                <a:ext uri="{FF2B5EF4-FFF2-40B4-BE49-F238E27FC236}">
                  <a16:creationId xmlns:a16="http://schemas.microsoft.com/office/drawing/2014/main" id="{D8EBF0CE-CBCF-5B3F-0AC8-43B16549AE3D}"/>
                </a:ext>
              </a:extLst>
            </xdr:cNvPr>
            <xdr:cNvSpPr/>
          </xdr:nvSpPr>
          <xdr:spPr>
            <a:xfrm>
              <a:off x="228600" y="1060450"/>
              <a:ext cx="1377950" cy="8445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sp macro="" textlink="KPI!$M$15">
        <xdr:nvSpPr>
          <xdr:cNvPr id="28" name="Rectangle: Rounded Corners 27">
            <a:extLst>
              <a:ext uri="{FF2B5EF4-FFF2-40B4-BE49-F238E27FC236}">
                <a16:creationId xmlns:a16="http://schemas.microsoft.com/office/drawing/2014/main" id="{2039FB16-BF46-6D70-C5E7-D99FEE6FCF1D}"/>
              </a:ext>
            </a:extLst>
          </xdr:cNvPr>
          <xdr:cNvSpPr/>
        </xdr:nvSpPr>
        <xdr:spPr>
          <a:xfrm>
            <a:off x="387502" y="1218894"/>
            <a:ext cx="1777617" cy="280624"/>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C6ED50-583B-49C1-AF9B-20BE0B182259}"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405</a:t>
            </a:fld>
            <a:endPar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9" name="Rectangle: Rounded Corners 28">
            <a:extLst>
              <a:ext uri="{FF2B5EF4-FFF2-40B4-BE49-F238E27FC236}">
                <a16:creationId xmlns:a16="http://schemas.microsoft.com/office/drawing/2014/main" id="{A158C1C5-E788-B972-E4B1-010765EFFC56}"/>
              </a:ext>
            </a:extLst>
          </xdr:cNvPr>
          <xdr:cNvSpPr/>
        </xdr:nvSpPr>
        <xdr:spPr>
          <a:xfrm>
            <a:off x="365850" y="1981352"/>
            <a:ext cx="1768667" cy="298528"/>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YOY</a:t>
            </a:r>
            <a:r>
              <a:rPr lang="en-US" sz="1100" b="1" baseline="0"/>
              <a:t> GROWTH</a:t>
            </a:r>
            <a:endParaRPr lang="en-PK" sz="1100" b="1"/>
          </a:p>
        </xdr:txBody>
      </xdr:sp>
    </xdr:grpSp>
    <xdr:clientData/>
  </xdr:twoCellAnchor>
  <xdr:twoCellAnchor>
    <xdr:from>
      <xdr:col>8</xdr:col>
      <xdr:colOff>151175</xdr:colOff>
      <xdr:row>3</xdr:row>
      <xdr:rowOff>174128</xdr:rowOff>
    </xdr:from>
    <xdr:to>
      <xdr:col>11</xdr:col>
      <xdr:colOff>419865</xdr:colOff>
      <xdr:row>13</xdr:row>
      <xdr:rowOff>53478</xdr:rowOff>
    </xdr:to>
    <xdr:grpSp>
      <xdr:nvGrpSpPr>
        <xdr:cNvPr id="57" name="Group 56">
          <a:extLst>
            <a:ext uri="{FF2B5EF4-FFF2-40B4-BE49-F238E27FC236}">
              <a16:creationId xmlns:a16="http://schemas.microsoft.com/office/drawing/2014/main" id="{AE739D51-F834-4532-8023-B679B259E6C8}"/>
            </a:ext>
          </a:extLst>
        </xdr:cNvPr>
        <xdr:cNvGrpSpPr/>
      </xdr:nvGrpSpPr>
      <xdr:grpSpPr>
        <a:xfrm>
          <a:off x="5030649" y="725575"/>
          <a:ext cx="2098492" cy="1717508"/>
          <a:chOff x="228600" y="671492"/>
          <a:chExt cx="2104834" cy="1715495"/>
        </a:xfrm>
      </xdr:grpSpPr>
      <xdr:grpSp>
        <xdr:nvGrpSpPr>
          <xdr:cNvPr id="58" name="Group 57">
            <a:extLst>
              <a:ext uri="{FF2B5EF4-FFF2-40B4-BE49-F238E27FC236}">
                <a16:creationId xmlns:a16="http://schemas.microsoft.com/office/drawing/2014/main" id="{4659EFEF-372B-8759-C522-9D3EB9FA3EC0}"/>
              </a:ext>
            </a:extLst>
          </xdr:cNvPr>
          <xdr:cNvGrpSpPr/>
        </xdr:nvGrpSpPr>
        <xdr:grpSpPr>
          <a:xfrm>
            <a:off x="228600" y="671492"/>
            <a:ext cx="2104834" cy="1715495"/>
            <a:chOff x="228600" y="711200"/>
            <a:chExt cx="1377950" cy="1193800"/>
          </a:xfrm>
          <a:solidFill>
            <a:schemeClr val="tx2">
              <a:lumMod val="65000"/>
              <a:lumOff val="35000"/>
            </a:schemeClr>
          </a:solidFill>
        </xdr:grpSpPr>
        <xdr:sp macro="" textlink="">
          <xdr:nvSpPr>
            <xdr:cNvPr id="61" name="Rectangle: Rounded Corners 60">
              <a:extLst>
                <a:ext uri="{FF2B5EF4-FFF2-40B4-BE49-F238E27FC236}">
                  <a16:creationId xmlns:a16="http://schemas.microsoft.com/office/drawing/2014/main" id="{44416736-A176-03EC-6C35-C67D1154245C}"/>
                </a:ext>
              </a:extLst>
            </xdr:cNvPr>
            <xdr:cNvSpPr/>
          </xdr:nvSpPr>
          <xdr:spPr>
            <a:xfrm>
              <a:off x="228600" y="711200"/>
              <a:ext cx="1377950" cy="3048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Lato Black" panose="020F0502020204030203" pitchFamily="34" charset="0"/>
                  <a:ea typeface="Lato Black" panose="020F0502020204030203" pitchFamily="34" charset="0"/>
                  <a:cs typeface="Lato Black" panose="020F0502020204030203" pitchFamily="34" charset="0"/>
                </a:rPr>
                <a:t>QUANTITY</a:t>
              </a:r>
              <a:endParaRPr lang="en-PK"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2" name="Rectangle: Rounded Corners 61">
              <a:extLst>
                <a:ext uri="{FF2B5EF4-FFF2-40B4-BE49-F238E27FC236}">
                  <a16:creationId xmlns:a16="http://schemas.microsoft.com/office/drawing/2014/main" id="{0E65C7EE-31AB-9712-2F0B-746B06A5BCD1}"/>
                </a:ext>
              </a:extLst>
            </xdr:cNvPr>
            <xdr:cNvSpPr/>
          </xdr:nvSpPr>
          <xdr:spPr>
            <a:xfrm>
              <a:off x="228600" y="1060450"/>
              <a:ext cx="1377950" cy="8445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sp macro="" textlink="KPI!$J$15">
        <xdr:nvSpPr>
          <xdr:cNvPr id="59" name="Rectangle: Rounded Corners 58">
            <a:extLst>
              <a:ext uri="{FF2B5EF4-FFF2-40B4-BE49-F238E27FC236}">
                <a16:creationId xmlns:a16="http://schemas.microsoft.com/office/drawing/2014/main" id="{DC002A02-26B5-EFF6-A2B5-90ECB5EBECCF}"/>
              </a:ext>
            </a:extLst>
          </xdr:cNvPr>
          <xdr:cNvSpPr/>
        </xdr:nvSpPr>
        <xdr:spPr>
          <a:xfrm>
            <a:off x="387502" y="1218894"/>
            <a:ext cx="1777617" cy="280624"/>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24CF5D-78DC-47CD-B1C1-9887ECE8DBB3}"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1527 </a:t>
            </a:fld>
            <a:endPar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0" name="Rectangle: Rounded Corners 59">
            <a:extLst>
              <a:ext uri="{FF2B5EF4-FFF2-40B4-BE49-F238E27FC236}">
                <a16:creationId xmlns:a16="http://schemas.microsoft.com/office/drawing/2014/main" id="{C55154C8-2322-CD22-3716-ABEDC46C4742}"/>
              </a:ext>
            </a:extLst>
          </xdr:cNvPr>
          <xdr:cNvSpPr/>
        </xdr:nvSpPr>
        <xdr:spPr>
          <a:xfrm>
            <a:off x="365850" y="1981352"/>
            <a:ext cx="1768667" cy="298528"/>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YOY</a:t>
            </a:r>
            <a:r>
              <a:rPr lang="en-US" sz="1100" b="1" baseline="0"/>
              <a:t> GROWTH</a:t>
            </a:r>
            <a:endParaRPr lang="en-PK" sz="1100" b="1"/>
          </a:p>
        </xdr:txBody>
      </xdr:sp>
    </xdr:grpSp>
    <xdr:clientData/>
  </xdr:twoCellAnchor>
  <xdr:twoCellAnchor>
    <xdr:from>
      <xdr:col>5</xdr:col>
      <xdr:colOff>114760</xdr:colOff>
      <xdr:row>8</xdr:row>
      <xdr:rowOff>114761</xdr:rowOff>
    </xdr:from>
    <xdr:to>
      <xdr:col>7</xdr:col>
      <xdr:colOff>267771</xdr:colOff>
      <xdr:row>10</xdr:row>
      <xdr:rowOff>160662</xdr:rowOff>
    </xdr:to>
    <xdr:graphicFrame macro="">
      <xdr:nvGraphicFramePr>
        <xdr:cNvPr id="69" name="Chart 68">
          <a:extLst>
            <a:ext uri="{FF2B5EF4-FFF2-40B4-BE49-F238E27FC236}">
              <a16:creationId xmlns:a16="http://schemas.microsoft.com/office/drawing/2014/main" id="{A94D4990-EE49-4119-9603-03CD67170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17</xdr:col>
          <xdr:colOff>252470</xdr:colOff>
          <xdr:row>11</xdr:row>
          <xdr:rowOff>61205</xdr:rowOff>
        </xdr:from>
        <xdr:to>
          <xdr:col>18</xdr:col>
          <xdr:colOff>411220</xdr:colOff>
          <xdr:row>12</xdr:row>
          <xdr:rowOff>99305</xdr:rowOff>
        </xdr:to>
        <xdr:pic>
          <xdr:nvPicPr>
            <xdr:cNvPr id="77" name="Picture 76">
              <a:extLst>
                <a:ext uri="{FF2B5EF4-FFF2-40B4-BE49-F238E27FC236}">
                  <a16:creationId xmlns:a16="http://schemas.microsoft.com/office/drawing/2014/main" id="{3E4947EB-8828-BE14-E747-2CF789A854E4}"/>
                </a:ext>
              </a:extLst>
            </xdr:cNvPr>
            <xdr:cNvPicPr>
              <a:picLocks noChangeAspect="1" noChangeArrowheads="1"/>
              <a:extLst>
                <a:ext uri="{84589F7E-364E-4C9E-8A38-B11213B215E9}">
                  <a14:cameraTool cellRange="'KPI YOY'!$K$6" spid="_x0000_s1090"/>
                </a:ext>
              </a:extLst>
            </xdr:cNvPicPr>
          </xdr:nvPicPr>
          <xdr:blipFill>
            <a:blip xmlns:r="http://schemas.openxmlformats.org/officeDocument/2006/relationships" r:embed="rId4"/>
            <a:srcRect/>
            <a:stretch>
              <a:fillRect/>
            </a:stretch>
          </xdr:blipFill>
          <xdr:spPr bwMode="auto">
            <a:xfrm>
              <a:off x="10615670" y="2156705"/>
              <a:ext cx="76835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508170</xdr:colOff>
          <xdr:row>11</xdr:row>
          <xdr:rowOff>61204</xdr:rowOff>
        </xdr:from>
        <xdr:to>
          <xdr:col>15</xdr:col>
          <xdr:colOff>7344</xdr:colOff>
          <xdr:row>12</xdr:row>
          <xdr:rowOff>124239</xdr:rowOff>
        </xdr:to>
        <xdr:pic>
          <xdr:nvPicPr>
            <xdr:cNvPr id="79" name="Picture 78">
              <a:extLst>
                <a:ext uri="{FF2B5EF4-FFF2-40B4-BE49-F238E27FC236}">
                  <a16:creationId xmlns:a16="http://schemas.microsoft.com/office/drawing/2014/main" id="{D6A8A9AD-B7DC-2EC6-BA93-89D5AEE75625}"/>
                </a:ext>
              </a:extLst>
            </xdr:cNvPr>
            <xdr:cNvPicPr>
              <a:picLocks noChangeAspect="1" noChangeArrowheads="1"/>
              <a:extLst>
                <a:ext uri="{84589F7E-364E-4C9E-8A38-B11213B215E9}">
                  <a14:cameraTool cellRange="'KPI YOY'!$M$6" spid="_x0000_s1091"/>
                </a:ext>
              </a:extLst>
            </xdr:cNvPicPr>
          </xdr:nvPicPr>
          <xdr:blipFill>
            <a:blip xmlns:r="http://schemas.openxmlformats.org/officeDocument/2006/relationships" r:embed="rId5"/>
            <a:srcRect/>
            <a:stretch>
              <a:fillRect/>
            </a:stretch>
          </xdr:blipFill>
          <xdr:spPr bwMode="auto">
            <a:xfrm>
              <a:off x="8404257" y="2111150"/>
              <a:ext cx="713957" cy="24939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30603</xdr:colOff>
          <xdr:row>11</xdr:row>
          <xdr:rowOff>61205</xdr:rowOff>
        </xdr:from>
        <xdr:to>
          <xdr:col>11</xdr:col>
          <xdr:colOff>170303</xdr:colOff>
          <xdr:row>12</xdr:row>
          <xdr:rowOff>99305</xdr:rowOff>
        </xdr:to>
        <xdr:pic>
          <xdr:nvPicPr>
            <xdr:cNvPr id="81" name="Picture 80">
              <a:extLst>
                <a:ext uri="{FF2B5EF4-FFF2-40B4-BE49-F238E27FC236}">
                  <a16:creationId xmlns:a16="http://schemas.microsoft.com/office/drawing/2014/main" id="{EA4C54C8-12DF-F035-DD38-46A95831B7D2}"/>
                </a:ext>
              </a:extLst>
            </xdr:cNvPr>
            <xdr:cNvPicPr>
              <a:picLocks noChangeAspect="1" noChangeArrowheads="1"/>
              <a:extLst>
                <a:ext uri="{84589F7E-364E-4C9E-8A38-B11213B215E9}">
                  <a14:cameraTool cellRange="'KPI YOY'!$L$6" spid="_x0000_s1092"/>
                </a:ext>
              </a:extLst>
            </xdr:cNvPicPr>
          </xdr:nvPicPr>
          <xdr:blipFill>
            <a:blip xmlns:r="http://schemas.openxmlformats.org/officeDocument/2006/relationships" r:embed="rId6"/>
            <a:srcRect/>
            <a:stretch>
              <a:fillRect/>
            </a:stretch>
          </xdr:blipFill>
          <xdr:spPr bwMode="auto">
            <a:xfrm>
              <a:off x="6126603" y="2156705"/>
              <a:ext cx="74930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244819</xdr:colOff>
          <xdr:row>11</xdr:row>
          <xdr:rowOff>53554</xdr:rowOff>
        </xdr:from>
        <xdr:to>
          <xdr:col>7</xdr:col>
          <xdr:colOff>371819</xdr:colOff>
          <xdr:row>12</xdr:row>
          <xdr:rowOff>91654</xdr:rowOff>
        </xdr:to>
        <xdr:pic>
          <xdr:nvPicPr>
            <xdr:cNvPr id="83" name="Picture 82">
              <a:extLst>
                <a:ext uri="{FF2B5EF4-FFF2-40B4-BE49-F238E27FC236}">
                  <a16:creationId xmlns:a16="http://schemas.microsoft.com/office/drawing/2014/main" id="{C06D5746-536B-87FD-1C55-F916A422D564}"/>
                </a:ext>
              </a:extLst>
            </xdr:cNvPr>
            <xdr:cNvPicPr>
              <a:picLocks noChangeAspect="1" noChangeArrowheads="1"/>
              <a:extLst>
                <a:ext uri="{84589F7E-364E-4C9E-8A38-B11213B215E9}">
                  <a14:cameraTool cellRange="'KPI YOY'!$J$6" spid="_x0000_s1093"/>
                </a:ext>
              </a:extLst>
            </xdr:cNvPicPr>
          </xdr:nvPicPr>
          <xdr:blipFill>
            <a:blip xmlns:r="http://schemas.openxmlformats.org/officeDocument/2006/relationships" r:embed="rId7"/>
            <a:srcRect/>
            <a:stretch>
              <a:fillRect/>
            </a:stretch>
          </xdr:blipFill>
          <xdr:spPr bwMode="auto">
            <a:xfrm>
              <a:off x="3902419" y="2149054"/>
              <a:ext cx="736600" cy="228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451385</xdr:colOff>
      <xdr:row>8</xdr:row>
      <xdr:rowOff>99459</xdr:rowOff>
    </xdr:from>
    <xdr:to>
      <xdr:col>11</xdr:col>
      <xdr:colOff>30603</xdr:colOff>
      <xdr:row>10</xdr:row>
      <xdr:rowOff>175963</xdr:rowOff>
    </xdr:to>
    <xdr:graphicFrame macro="">
      <xdr:nvGraphicFramePr>
        <xdr:cNvPr id="84" name="Chart 83">
          <a:extLst>
            <a:ext uri="{FF2B5EF4-FFF2-40B4-BE49-F238E27FC236}">
              <a16:creationId xmlns:a16="http://schemas.microsoft.com/office/drawing/2014/main" id="{F4007CFD-0FC2-4252-BA98-5D98768D2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252469</xdr:colOff>
      <xdr:row>8</xdr:row>
      <xdr:rowOff>122410</xdr:rowOff>
    </xdr:from>
    <xdr:to>
      <xdr:col>14</xdr:col>
      <xdr:colOff>605161</xdr:colOff>
      <xdr:row>11</xdr:row>
      <xdr:rowOff>7651</xdr:rowOff>
    </xdr:to>
    <xdr:graphicFrame macro="">
      <xdr:nvGraphicFramePr>
        <xdr:cNvPr id="85" name="Chart 84">
          <a:extLst>
            <a:ext uri="{FF2B5EF4-FFF2-40B4-BE49-F238E27FC236}">
              <a16:creationId xmlns:a16="http://schemas.microsoft.com/office/drawing/2014/main" id="{F2767C1E-C271-45AC-9426-BE920C529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61204</xdr:colOff>
      <xdr:row>8</xdr:row>
      <xdr:rowOff>130061</xdr:rowOff>
    </xdr:from>
    <xdr:to>
      <xdr:col>18</xdr:col>
      <xdr:colOff>356671</xdr:colOff>
      <xdr:row>10</xdr:row>
      <xdr:rowOff>168313</xdr:rowOff>
    </xdr:to>
    <xdr:graphicFrame macro="">
      <xdr:nvGraphicFramePr>
        <xdr:cNvPr id="86" name="Chart 85">
          <a:extLst>
            <a:ext uri="{FF2B5EF4-FFF2-40B4-BE49-F238E27FC236}">
              <a16:creationId xmlns:a16="http://schemas.microsoft.com/office/drawing/2014/main" id="{44E8006D-02DC-4AFF-87FD-22F467A7C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479034</xdr:colOff>
      <xdr:row>14</xdr:row>
      <xdr:rowOff>7839</xdr:rowOff>
    </xdr:from>
    <xdr:to>
      <xdr:col>6</xdr:col>
      <xdr:colOff>423333</xdr:colOff>
      <xdr:row>25</xdr:row>
      <xdr:rowOff>164630</xdr:rowOff>
    </xdr:to>
    <xdr:sp macro="" textlink="">
      <xdr:nvSpPr>
        <xdr:cNvPr id="88" name="Rectangle: Rounded Corners 87">
          <a:extLst>
            <a:ext uri="{FF2B5EF4-FFF2-40B4-BE49-F238E27FC236}">
              <a16:creationId xmlns:a16="http://schemas.microsoft.com/office/drawing/2014/main" id="{6CD58B6C-1837-83C7-C212-3D4FB3BD5C5B}"/>
            </a:ext>
          </a:extLst>
        </xdr:cNvPr>
        <xdr:cNvSpPr/>
      </xdr:nvSpPr>
      <xdr:spPr>
        <a:xfrm>
          <a:off x="479034" y="2532160"/>
          <a:ext cx="3613188" cy="2140186"/>
        </a:xfrm>
        <a:prstGeom prst="roundRect">
          <a:avLst/>
        </a:prstGeom>
        <a:gradFill>
          <a:gsLst>
            <a:gs pos="0">
              <a:schemeClr val="tx1">
                <a:lumMod val="85000"/>
                <a:lumOff val="15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425823</xdr:colOff>
      <xdr:row>27</xdr:row>
      <xdr:rowOff>26064</xdr:rowOff>
    </xdr:from>
    <xdr:to>
      <xdr:col>6</xdr:col>
      <xdr:colOff>455705</xdr:colOff>
      <xdr:row>39</xdr:row>
      <xdr:rowOff>149411</xdr:rowOff>
    </xdr:to>
    <xdr:sp macro="" textlink="">
      <xdr:nvSpPr>
        <xdr:cNvPr id="89" name="Rectangle: Rounded Corners 88">
          <a:extLst>
            <a:ext uri="{FF2B5EF4-FFF2-40B4-BE49-F238E27FC236}">
              <a16:creationId xmlns:a16="http://schemas.microsoft.com/office/drawing/2014/main" id="{CC15BC80-4739-4039-B1D3-F438E67D8F83}"/>
            </a:ext>
          </a:extLst>
        </xdr:cNvPr>
        <xdr:cNvSpPr/>
      </xdr:nvSpPr>
      <xdr:spPr>
        <a:xfrm>
          <a:off x="425823" y="5068711"/>
          <a:ext cx="3705411" cy="2364524"/>
        </a:xfrm>
        <a:prstGeom prst="roundRect">
          <a:avLst/>
        </a:prstGeom>
        <a:gradFill>
          <a:gsLst>
            <a:gs pos="0">
              <a:schemeClr val="tx1">
                <a:lumMod val="85000"/>
                <a:lumOff val="15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6</xdr:col>
      <xdr:colOff>540926</xdr:colOff>
      <xdr:row>14</xdr:row>
      <xdr:rowOff>14940</xdr:rowOff>
    </xdr:from>
    <xdr:to>
      <xdr:col>12</xdr:col>
      <xdr:colOff>587963</xdr:colOff>
      <xdr:row>25</xdr:row>
      <xdr:rowOff>186763</xdr:rowOff>
    </xdr:to>
    <xdr:sp macro="" textlink="">
      <xdr:nvSpPr>
        <xdr:cNvPr id="90" name="Rectangle: Rounded Corners 89">
          <a:extLst>
            <a:ext uri="{FF2B5EF4-FFF2-40B4-BE49-F238E27FC236}">
              <a16:creationId xmlns:a16="http://schemas.microsoft.com/office/drawing/2014/main" id="{016657F2-BFB2-45DF-B8C6-F04DF7C28F81}"/>
            </a:ext>
          </a:extLst>
        </xdr:cNvPr>
        <xdr:cNvSpPr/>
      </xdr:nvSpPr>
      <xdr:spPr>
        <a:xfrm>
          <a:off x="4216455" y="2629646"/>
          <a:ext cx="3722567" cy="2226235"/>
        </a:xfrm>
        <a:prstGeom prst="roundRect">
          <a:avLst/>
        </a:prstGeom>
        <a:gradFill>
          <a:gsLst>
            <a:gs pos="0">
              <a:schemeClr val="tx1">
                <a:lumMod val="85000"/>
                <a:lumOff val="15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78396</xdr:colOff>
      <xdr:row>14</xdr:row>
      <xdr:rowOff>7347</xdr:rowOff>
    </xdr:from>
    <xdr:to>
      <xdr:col>18</xdr:col>
      <xdr:colOff>596668</xdr:colOff>
      <xdr:row>26</xdr:row>
      <xdr:rowOff>15679</xdr:rowOff>
    </xdr:to>
    <xdr:sp macro="" textlink="">
      <xdr:nvSpPr>
        <xdr:cNvPr id="91" name="Rectangle: Rounded Corners 90">
          <a:extLst>
            <a:ext uri="{FF2B5EF4-FFF2-40B4-BE49-F238E27FC236}">
              <a16:creationId xmlns:a16="http://schemas.microsoft.com/office/drawing/2014/main" id="{AEC0C94E-B2F6-4663-B897-48A7CB912BF8}"/>
            </a:ext>
          </a:extLst>
        </xdr:cNvPr>
        <xdr:cNvSpPr/>
      </xdr:nvSpPr>
      <xdr:spPr>
        <a:xfrm>
          <a:off x="8027655" y="2531668"/>
          <a:ext cx="3575680" cy="2172036"/>
        </a:xfrm>
        <a:prstGeom prst="roundRect">
          <a:avLst/>
        </a:prstGeom>
        <a:gradFill>
          <a:gsLst>
            <a:gs pos="0">
              <a:schemeClr val="tx1">
                <a:lumMod val="85000"/>
                <a:lumOff val="15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26063</xdr:colOff>
      <xdr:row>27</xdr:row>
      <xdr:rowOff>12553</xdr:rowOff>
    </xdr:from>
    <xdr:to>
      <xdr:col>13</xdr:col>
      <xdr:colOff>29882</xdr:colOff>
      <xdr:row>39</xdr:row>
      <xdr:rowOff>156881</xdr:rowOff>
    </xdr:to>
    <xdr:sp macro="" textlink="">
      <xdr:nvSpPr>
        <xdr:cNvPr id="92" name="Rectangle: Rounded Corners 91">
          <a:extLst>
            <a:ext uri="{FF2B5EF4-FFF2-40B4-BE49-F238E27FC236}">
              <a16:creationId xmlns:a16="http://schemas.microsoft.com/office/drawing/2014/main" id="{177751F8-25D5-442A-97AD-6250BFDA4A7A}"/>
            </a:ext>
          </a:extLst>
        </xdr:cNvPr>
        <xdr:cNvSpPr/>
      </xdr:nvSpPr>
      <xdr:spPr>
        <a:xfrm>
          <a:off x="4314181" y="5055200"/>
          <a:ext cx="3679348" cy="2385505"/>
        </a:xfrm>
        <a:prstGeom prst="roundRect">
          <a:avLst/>
        </a:prstGeom>
        <a:gradFill>
          <a:gsLst>
            <a:gs pos="0">
              <a:schemeClr val="tx1">
                <a:lumMod val="85000"/>
                <a:lumOff val="15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127000</xdr:colOff>
      <xdr:row>26</xdr:row>
      <xdr:rowOff>185970</xdr:rowOff>
    </xdr:from>
    <xdr:to>
      <xdr:col>18</xdr:col>
      <xdr:colOff>596910</xdr:colOff>
      <xdr:row>39</xdr:row>
      <xdr:rowOff>112057</xdr:rowOff>
    </xdr:to>
    <xdr:sp macro="" textlink="">
      <xdr:nvSpPr>
        <xdr:cNvPr id="93" name="Rectangle: Rounded Corners 92">
          <a:extLst>
            <a:ext uri="{FF2B5EF4-FFF2-40B4-BE49-F238E27FC236}">
              <a16:creationId xmlns:a16="http://schemas.microsoft.com/office/drawing/2014/main" id="{D7559C02-6D29-42A5-9FBC-FF420314BD83}"/>
            </a:ext>
          </a:extLst>
        </xdr:cNvPr>
        <xdr:cNvSpPr/>
      </xdr:nvSpPr>
      <xdr:spPr>
        <a:xfrm>
          <a:off x="8090647" y="5041852"/>
          <a:ext cx="3532851" cy="2354029"/>
        </a:xfrm>
        <a:prstGeom prst="roundRect">
          <a:avLst/>
        </a:prstGeom>
        <a:gradFill>
          <a:gsLst>
            <a:gs pos="0">
              <a:schemeClr val="tx1">
                <a:lumMod val="85000"/>
                <a:lumOff val="15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xdr:col>
      <xdr:colOff>131031</xdr:colOff>
      <xdr:row>14</xdr:row>
      <xdr:rowOff>131031</xdr:rowOff>
    </xdr:from>
    <xdr:to>
      <xdr:col>5</xdr:col>
      <xdr:colOff>300695</xdr:colOff>
      <xdr:row>16</xdr:row>
      <xdr:rowOff>14359</xdr:rowOff>
    </xdr:to>
    <xdr:sp macro="" textlink="">
      <xdr:nvSpPr>
        <xdr:cNvPr id="94" name="Shape 8">
          <a:extLst>
            <a:ext uri="{FF2B5EF4-FFF2-40B4-BE49-F238E27FC236}">
              <a16:creationId xmlns:a16="http://schemas.microsoft.com/office/drawing/2014/main" id="{EED7CFA4-5E8D-4B1D-B414-7F26BE44946A}"/>
            </a:ext>
          </a:extLst>
        </xdr:cNvPr>
        <xdr:cNvSpPr/>
      </xdr:nvSpPr>
      <xdr:spPr>
        <a:xfrm>
          <a:off x="735793" y="2671031"/>
          <a:ext cx="2588712" cy="246185"/>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clientData/>
  </xdr:twoCellAnchor>
  <xdr:twoCellAnchor>
    <xdr:from>
      <xdr:col>7</xdr:col>
      <xdr:colOff>211667</xdr:colOff>
      <xdr:row>14</xdr:row>
      <xdr:rowOff>110873</xdr:rowOff>
    </xdr:from>
    <xdr:to>
      <xdr:col>10</xdr:col>
      <xdr:colOff>298360</xdr:colOff>
      <xdr:row>16</xdr:row>
      <xdr:rowOff>2120</xdr:rowOff>
    </xdr:to>
    <xdr:sp macro="" textlink="">
      <xdr:nvSpPr>
        <xdr:cNvPr id="95" name="Shape 11">
          <a:extLst>
            <a:ext uri="{FF2B5EF4-FFF2-40B4-BE49-F238E27FC236}">
              <a16:creationId xmlns:a16="http://schemas.microsoft.com/office/drawing/2014/main" id="{A251C626-22CA-4B29-8738-C5C2EAD46BD2}"/>
            </a:ext>
          </a:extLst>
        </xdr:cNvPr>
        <xdr:cNvSpPr/>
      </xdr:nvSpPr>
      <xdr:spPr>
        <a:xfrm>
          <a:off x="4445000" y="2650873"/>
          <a:ext cx="1900979" cy="254104"/>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clientData/>
  </xdr:twoCellAnchor>
  <xdr:twoCellAnchor>
    <xdr:from>
      <xdr:col>13</xdr:col>
      <xdr:colOff>322539</xdr:colOff>
      <xdr:row>14</xdr:row>
      <xdr:rowOff>120953</xdr:rowOff>
    </xdr:from>
    <xdr:to>
      <xdr:col>17</xdr:col>
      <xdr:colOff>279946</xdr:colOff>
      <xdr:row>16</xdr:row>
      <xdr:rowOff>0</xdr:rowOff>
    </xdr:to>
    <xdr:sp macro="" textlink="">
      <xdr:nvSpPr>
        <xdr:cNvPr id="96" name="Shape 11">
          <a:extLst>
            <a:ext uri="{FF2B5EF4-FFF2-40B4-BE49-F238E27FC236}">
              <a16:creationId xmlns:a16="http://schemas.microsoft.com/office/drawing/2014/main" id="{D0DB0110-8572-4910-9229-4341001F9AA3}"/>
            </a:ext>
          </a:extLst>
        </xdr:cNvPr>
        <xdr:cNvSpPr/>
      </xdr:nvSpPr>
      <xdr:spPr>
        <a:xfrm>
          <a:off x="8222485" y="2701921"/>
          <a:ext cx="2388160" cy="247756"/>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   </a:t>
          </a:r>
          <a:endParaRPr sz="1050">
            <a:latin typeface="Lato"/>
            <a:ea typeface="Lato"/>
            <a:cs typeface="Lato"/>
            <a:sym typeface="Lato"/>
          </a:endParaRPr>
        </a:p>
      </xdr:txBody>
    </xdr:sp>
    <xdr:clientData/>
  </xdr:twoCellAnchor>
  <xdr:oneCellAnchor>
    <xdr:from>
      <xdr:col>1</xdr:col>
      <xdr:colOff>100794</xdr:colOff>
      <xdr:row>28</xdr:row>
      <xdr:rowOff>20159</xdr:rowOff>
    </xdr:from>
    <xdr:ext cx="2628900" cy="257175"/>
    <xdr:sp macro="" textlink="">
      <xdr:nvSpPr>
        <xdr:cNvPr id="97" name="Shape 16">
          <a:extLst>
            <a:ext uri="{FF2B5EF4-FFF2-40B4-BE49-F238E27FC236}">
              <a16:creationId xmlns:a16="http://schemas.microsoft.com/office/drawing/2014/main" id="{7BBE9B3F-1F61-4670-9B94-FCD02D23DF5B}"/>
            </a:ext>
          </a:extLst>
        </xdr:cNvPr>
        <xdr:cNvSpPr/>
      </xdr:nvSpPr>
      <xdr:spPr>
        <a:xfrm>
          <a:off x="705556" y="5100159"/>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7</xdr:col>
      <xdr:colOff>272143</xdr:colOff>
      <xdr:row>28</xdr:row>
      <xdr:rowOff>10079</xdr:rowOff>
    </xdr:from>
    <xdr:ext cx="2628900" cy="257175"/>
    <xdr:sp macro="" textlink="">
      <xdr:nvSpPr>
        <xdr:cNvPr id="98" name="Shape 18">
          <a:extLst>
            <a:ext uri="{FF2B5EF4-FFF2-40B4-BE49-F238E27FC236}">
              <a16:creationId xmlns:a16="http://schemas.microsoft.com/office/drawing/2014/main" id="{DAC72AC6-29AD-43EC-A220-D9525521CA4E}"/>
            </a:ext>
          </a:extLst>
        </xdr:cNvPr>
        <xdr:cNvSpPr/>
      </xdr:nvSpPr>
      <xdr:spPr>
        <a:xfrm>
          <a:off x="4505476" y="5090079"/>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13</xdr:col>
      <xdr:colOff>534206</xdr:colOff>
      <xdr:row>27</xdr:row>
      <xdr:rowOff>161270</xdr:rowOff>
    </xdr:from>
    <xdr:ext cx="1581150" cy="219075"/>
    <xdr:sp macro="" textlink="">
      <xdr:nvSpPr>
        <xdr:cNvPr id="99" name="Shape 20">
          <a:extLst>
            <a:ext uri="{FF2B5EF4-FFF2-40B4-BE49-F238E27FC236}">
              <a16:creationId xmlns:a16="http://schemas.microsoft.com/office/drawing/2014/main" id="{3F14DD85-17F4-4EF6-9958-E1C74E7F8823}"/>
            </a:ext>
          </a:extLst>
        </xdr:cNvPr>
        <xdr:cNvSpPr/>
      </xdr:nvSpPr>
      <xdr:spPr>
        <a:xfrm>
          <a:off x="8396111" y="5059841"/>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twoCellAnchor>
    <xdr:from>
      <xdr:col>1</xdr:col>
      <xdr:colOff>5304</xdr:colOff>
      <xdr:row>16</xdr:row>
      <xdr:rowOff>42558</xdr:rowOff>
    </xdr:from>
    <xdr:to>
      <xdr:col>6</xdr:col>
      <xdr:colOff>221746</xdr:colOff>
      <xdr:row>25</xdr:row>
      <xdr:rowOff>10081</xdr:rowOff>
    </xdr:to>
    <xdr:graphicFrame macro="">
      <xdr:nvGraphicFramePr>
        <xdr:cNvPr id="100" name="Chart 99">
          <a:extLst>
            <a:ext uri="{FF2B5EF4-FFF2-40B4-BE49-F238E27FC236}">
              <a16:creationId xmlns:a16="http://schemas.microsoft.com/office/drawing/2014/main" id="{8A33501E-A429-4EEE-A073-54B41EC8E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93995</xdr:colOff>
      <xdr:row>16</xdr:row>
      <xdr:rowOff>129965</xdr:rowOff>
    </xdr:from>
    <xdr:to>
      <xdr:col>12</xdr:col>
      <xdr:colOff>500304</xdr:colOff>
      <xdr:row>25</xdr:row>
      <xdr:rowOff>67348</xdr:rowOff>
    </xdr:to>
    <mc:AlternateContent xmlns:mc="http://schemas.openxmlformats.org/markup-compatibility/2006">
      <mc:Choice xmlns:cx1="http://schemas.microsoft.com/office/drawing/2015/9/8/chartex" Requires="cx1">
        <xdr:graphicFrame macro="">
          <xdr:nvGraphicFramePr>
            <xdr:cNvPr id="101" name="Chart 100">
              <a:extLst>
                <a:ext uri="{FF2B5EF4-FFF2-40B4-BE49-F238E27FC236}">
                  <a16:creationId xmlns:a16="http://schemas.microsoft.com/office/drawing/2014/main" id="{0E547990-68F7-4D44-B22C-950FCAA227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361195" y="3076365"/>
              <a:ext cx="3454309" cy="1594733"/>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293603</xdr:colOff>
      <xdr:row>16</xdr:row>
      <xdr:rowOff>81937</xdr:rowOff>
    </xdr:from>
    <xdr:to>
      <xdr:col>18</xdr:col>
      <xdr:colOff>443817</xdr:colOff>
      <xdr:row>25</xdr:row>
      <xdr:rowOff>61452</xdr:rowOff>
    </xdr:to>
    <xdr:graphicFrame macro="">
      <xdr:nvGraphicFramePr>
        <xdr:cNvPr id="102" name="Chart 101">
          <a:extLst>
            <a:ext uri="{FF2B5EF4-FFF2-40B4-BE49-F238E27FC236}">
              <a16:creationId xmlns:a16="http://schemas.microsoft.com/office/drawing/2014/main" id="{EFA454EA-6C3D-4E2C-809C-D15DCFCB9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13655</xdr:colOff>
      <xdr:row>29</xdr:row>
      <xdr:rowOff>157046</xdr:rowOff>
    </xdr:from>
    <xdr:to>
      <xdr:col>6</xdr:col>
      <xdr:colOff>177527</xdr:colOff>
      <xdr:row>39</xdr:row>
      <xdr:rowOff>54623</xdr:rowOff>
    </xdr:to>
    <mc:AlternateContent xmlns:mc="http://schemas.openxmlformats.org/markup-compatibility/2006">
      <mc:Choice xmlns:cx4="http://schemas.microsoft.com/office/drawing/2016/5/10/chartex" Requires="cx4">
        <xdr:graphicFrame macro="">
          <xdr:nvGraphicFramePr>
            <xdr:cNvPr id="103" name="Chart 102">
              <a:extLst>
                <a:ext uri="{FF2B5EF4-FFF2-40B4-BE49-F238E27FC236}">
                  <a16:creationId xmlns:a16="http://schemas.microsoft.com/office/drawing/2014/main" id="{D5055C0E-10F6-4B44-818C-F84049C3C5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23255" y="5497396"/>
              <a:ext cx="3211872" cy="1739077"/>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198011</xdr:colOff>
      <xdr:row>29</xdr:row>
      <xdr:rowOff>109247</xdr:rowOff>
    </xdr:from>
    <xdr:to>
      <xdr:col>12</xdr:col>
      <xdr:colOff>498442</xdr:colOff>
      <xdr:row>39</xdr:row>
      <xdr:rowOff>88763</xdr:rowOff>
    </xdr:to>
    <xdr:graphicFrame macro="">
      <xdr:nvGraphicFramePr>
        <xdr:cNvPr id="104" name="Chart 103">
          <a:extLst>
            <a:ext uri="{FF2B5EF4-FFF2-40B4-BE49-F238E27FC236}">
              <a16:creationId xmlns:a16="http://schemas.microsoft.com/office/drawing/2014/main" id="{4C02BF55-0613-4243-8B67-7FA9DE386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13</xdr:col>
      <xdr:colOff>288636</xdr:colOff>
      <xdr:row>29</xdr:row>
      <xdr:rowOff>134697</xdr:rowOff>
    </xdr:from>
    <xdr:to>
      <xdr:col>15</xdr:col>
      <xdr:colOff>57728</xdr:colOff>
      <xdr:row>37</xdr:row>
      <xdr:rowOff>134697</xdr:rowOff>
    </xdr:to>
    <mc:AlternateContent xmlns:mc="http://schemas.openxmlformats.org/markup-compatibility/2006" xmlns:a14="http://schemas.microsoft.com/office/drawing/2010/main">
      <mc:Choice Requires="a14">
        <xdr:graphicFrame macro="">
          <xdr:nvGraphicFramePr>
            <xdr:cNvPr id="105" name="Year 1">
              <a:extLst>
                <a:ext uri="{FF2B5EF4-FFF2-40B4-BE49-F238E27FC236}">
                  <a16:creationId xmlns:a16="http://schemas.microsoft.com/office/drawing/2014/main" id="{0D55DFC0-B987-4B69-9A22-1CCCD450394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206697" y="5396126"/>
              <a:ext cx="987255" cy="145142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168372</xdr:colOff>
      <xdr:row>29</xdr:row>
      <xdr:rowOff>139509</xdr:rowOff>
    </xdr:from>
    <xdr:to>
      <xdr:col>16</xdr:col>
      <xdr:colOff>577272</xdr:colOff>
      <xdr:row>37</xdr:row>
      <xdr:rowOff>134697</xdr:rowOff>
    </xdr:to>
    <mc:AlternateContent xmlns:mc="http://schemas.openxmlformats.org/markup-compatibility/2006" xmlns:a14="http://schemas.microsoft.com/office/drawing/2010/main">
      <mc:Choice Requires="a14">
        <xdr:graphicFrame macro="">
          <xdr:nvGraphicFramePr>
            <xdr:cNvPr id="106" name="Segment 1">
              <a:extLst>
                <a:ext uri="{FF2B5EF4-FFF2-40B4-BE49-F238E27FC236}">
                  <a16:creationId xmlns:a16="http://schemas.microsoft.com/office/drawing/2014/main" id="{52F98ECB-35FD-4BDB-BCFF-CE8362A1CD8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304596" y="5400938"/>
              <a:ext cx="1017982" cy="144661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86591</xdr:colOff>
      <xdr:row>29</xdr:row>
      <xdr:rowOff>153938</xdr:rowOff>
    </xdr:from>
    <xdr:to>
      <xdr:col>18</xdr:col>
      <xdr:colOff>471438</xdr:colOff>
      <xdr:row>37</xdr:row>
      <xdr:rowOff>125075</xdr:rowOff>
    </xdr:to>
    <mc:AlternateContent xmlns:mc="http://schemas.openxmlformats.org/markup-compatibility/2006" xmlns:a14="http://schemas.microsoft.com/office/drawing/2010/main">
      <mc:Choice Requires="a14">
        <xdr:graphicFrame macro="">
          <xdr:nvGraphicFramePr>
            <xdr:cNvPr id="107" name="Region 1">
              <a:extLst>
                <a:ext uri="{FF2B5EF4-FFF2-40B4-BE49-F238E27FC236}">
                  <a16:creationId xmlns:a16="http://schemas.microsoft.com/office/drawing/2014/main" id="{EEAEB2C7-28BA-4F0C-A15B-D969D61E8C1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40979" y="5415367"/>
              <a:ext cx="993928" cy="142256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596900</xdr:colOff>
      <xdr:row>2</xdr:row>
      <xdr:rowOff>41275</xdr:rowOff>
    </xdr:from>
    <xdr:to>
      <xdr:col>11</xdr:col>
      <xdr:colOff>292100</xdr:colOff>
      <xdr:row>17</xdr:row>
      <xdr:rowOff>22225</xdr:rowOff>
    </xdr:to>
    <xdr:graphicFrame macro="">
      <xdr:nvGraphicFramePr>
        <xdr:cNvPr id="2" name="Chart 1">
          <a:extLst>
            <a:ext uri="{FF2B5EF4-FFF2-40B4-BE49-F238E27FC236}">
              <a16:creationId xmlns:a16="http://schemas.microsoft.com/office/drawing/2014/main" id="{463A96B2-B657-F917-8C0E-94973A6F7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485775</xdr:colOff>
      <xdr:row>18</xdr:row>
      <xdr:rowOff>177800</xdr:rowOff>
    </xdr:from>
    <xdr:to>
      <xdr:col>13</xdr:col>
      <xdr:colOff>180975</xdr:colOff>
      <xdr:row>33</xdr:row>
      <xdr:rowOff>158750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7D1BECB-B2BB-0CF1-FE86-EA277E5B34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905375" y="3492500"/>
              <a:ext cx="4572000" cy="274320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584200</xdr:colOff>
      <xdr:row>37</xdr:row>
      <xdr:rowOff>161925</xdr:rowOff>
    </xdr:from>
    <xdr:to>
      <xdr:col>9</xdr:col>
      <xdr:colOff>374650</xdr:colOff>
      <xdr:row>52</xdr:row>
      <xdr:rowOff>142875</xdr:rowOff>
    </xdr:to>
    <xdr:graphicFrame macro="">
      <xdr:nvGraphicFramePr>
        <xdr:cNvPr id="4" name="Chart 3">
          <a:extLst>
            <a:ext uri="{FF2B5EF4-FFF2-40B4-BE49-F238E27FC236}">
              <a16:creationId xmlns:a16="http://schemas.microsoft.com/office/drawing/2014/main" id="{D5750514-4A1D-248C-6EAC-27428D3C7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15875</xdr:colOff>
      <xdr:row>92</xdr:row>
      <xdr:rowOff>38100</xdr:rowOff>
    </xdr:from>
    <xdr:to>
      <xdr:col>13</xdr:col>
      <xdr:colOff>320675</xdr:colOff>
      <xdr:row>107</xdr:row>
      <xdr:rowOff>19050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B14E764E-7CF0-200C-4AD7-DC1B9A3FCE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045075" y="16979900"/>
              <a:ext cx="4572000" cy="274320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60580</xdr:colOff>
      <xdr:row>119</xdr:row>
      <xdr:rowOff>99119</xdr:rowOff>
    </xdr:from>
    <xdr:to>
      <xdr:col>9</xdr:col>
      <xdr:colOff>238672</xdr:colOff>
      <xdr:row>134</xdr:row>
      <xdr:rowOff>105250</xdr:rowOff>
    </xdr:to>
    <xdr:graphicFrame macro="">
      <xdr:nvGraphicFramePr>
        <xdr:cNvPr id="6" name="Chart 5">
          <a:extLst>
            <a:ext uri="{FF2B5EF4-FFF2-40B4-BE49-F238E27FC236}">
              <a16:creationId xmlns:a16="http://schemas.microsoft.com/office/drawing/2014/main" id="{F62586A6-F35E-A00B-EAB1-15D48AFC6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287721</xdr:colOff>
      <xdr:row>16</xdr:row>
      <xdr:rowOff>64960</xdr:rowOff>
    </xdr:from>
    <xdr:to>
      <xdr:col>9</xdr:col>
      <xdr:colOff>277211</xdr:colOff>
      <xdr:row>30</xdr:row>
      <xdr:rowOff>34487</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593AB7EC-6244-D301-3B70-12B8097366C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316629" y="29845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150867</xdr:colOff>
      <xdr:row>18</xdr:row>
      <xdr:rowOff>176267</xdr:rowOff>
    </xdr:from>
    <xdr:to>
      <xdr:col>10</xdr:col>
      <xdr:colOff>140356</xdr:colOff>
      <xdr:row>32</xdr:row>
      <xdr:rowOff>145795</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7D859D0E-590D-2B27-3023-9112645CA21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792878" y="346075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14014</xdr:colOff>
      <xdr:row>21</xdr:row>
      <xdr:rowOff>105103</xdr:rowOff>
    </xdr:from>
    <xdr:to>
      <xdr:col>11</xdr:col>
      <xdr:colOff>3504</xdr:colOff>
      <xdr:row>35</xdr:row>
      <xdr:rowOff>74631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BA8ECB4-8FAB-0F3E-E352-481E6ABB98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69129" y="39370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15</xdr:row>
      <xdr:rowOff>73025</xdr:rowOff>
    </xdr:from>
    <xdr:to>
      <xdr:col>2</xdr:col>
      <xdr:colOff>127000</xdr:colOff>
      <xdr:row>20</xdr:row>
      <xdr:rowOff>31750</xdr:rowOff>
    </xdr:to>
    <xdr:graphicFrame macro="">
      <xdr:nvGraphicFramePr>
        <xdr:cNvPr id="2" name="Chart 1">
          <a:extLst>
            <a:ext uri="{FF2B5EF4-FFF2-40B4-BE49-F238E27FC236}">
              <a16:creationId xmlns:a16="http://schemas.microsoft.com/office/drawing/2014/main" id="{B822E406-F080-CA4D-F9EC-B6B2FAD32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603250</xdr:colOff>
      <xdr:row>15</xdr:row>
      <xdr:rowOff>34925</xdr:rowOff>
    </xdr:from>
    <xdr:to>
      <xdr:col>6</xdr:col>
      <xdr:colOff>533400</xdr:colOff>
      <xdr:row>22</xdr:row>
      <xdr:rowOff>114300</xdr:rowOff>
    </xdr:to>
    <xdr:graphicFrame macro="">
      <xdr:nvGraphicFramePr>
        <xdr:cNvPr id="3" name="Chart 2">
          <a:extLst>
            <a:ext uri="{FF2B5EF4-FFF2-40B4-BE49-F238E27FC236}">
              <a16:creationId xmlns:a16="http://schemas.microsoft.com/office/drawing/2014/main" id="{0561F420-7D02-5A99-BD54-968F170A5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50800</xdr:colOff>
      <xdr:row>14</xdr:row>
      <xdr:rowOff>161925</xdr:rowOff>
    </xdr:from>
    <xdr:to>
      <xdr:col>9</xdr:col>
      <xdr:colOff>857250</xdr:colOff>
      <xdr:row>20</xdr:row>
      <xdr:rowOff>50800</xdr:rowOff>
    </xdr:to>
    <xdr:graphicFrame macro="">
      <xdr:nvGraphicFramePr>
        <xdr:cNvPr id="4" name="Chart 3">
          <a:extLst>
            <a:ext uri="{FF2B5EF4-FFF2-40B4-BE49-F238E27FC236}">
              <a16:creationId xmlns:a16="http://schemas.microsoft.com/office/drawing/2014/main" id="{2D310DAE-B685-3AC3-7C45-A919501B4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107950</xdr:colOff>
      <xdr:row>15</xdr:row>
      <xdr:rowOff>111125</xdr:rowOff>
    </xdr:from>
    <xdr:to>
      <xdr:col>12</xdr:col>
      <xdr:colOff>958850</xdr:colOff>
      <xdr:row>20</xdr:row>
      <xdr:rowOff>50800</xdr:rowOff>
    </xdr:to>
    <xdr:graphicFrame macro="">
      <xdr:nvGraphicFramePr>
        <xdr:cNvPr id="5" name="Chart 4">
          <a:extLst>
            <a:ext uri="{FF2B5EF4-FFF2-40B4-BE49-F238E27FC236}">
              <a16:creationId xmlns:a16="http://schemas.microsoft.com/office/drawing/2014/main" id="{CC6F4076-1D42-3844-A422-318F9FF9F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387350</xdr:colOff>
      <xdr:row>15</xdr:row>
      <xdr:rowOff>123825</xdr:rowOff>
    </xdr:from>
    <xdr:to>
      <xdr:col>16</xdr:col>
      <xdr:colOff>273050</xdr:colOff>
      <xdr:row>22</xdr:row>
      <xdr:rowOff>107950</xdr:rowOff>
    </xdr:to>
    <xdr:graphicFrame macro="">
      <xdr:nvGraphicFramePr>
        <xdr:cNvPr id="6" name="Chart 5">
          <a:extLst>
            <a:ext uri="{FF2B5EF4-FFF2-40B4-BE49-F238E27FC236}">
              <a16:creationId xmlns:a16="http://schemas.microsoft.com/office/drawing/2014/main" id="{B64C581C-8E95-027B-1AC8-ACE8DD091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il Abbas" refreshedDate="46089.891566435188" createdVersion="8" refreshedVersion="8" minRefreshableVersion="3" recordCount="9994" xr:uid="{3EE2268A-BE60-474E-9605-7432A2CEFCA7}">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t"/>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337595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A55991-AAFF-4514-A193-4677D30346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14" firstHeaderRow="0"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D42BE-F5EF-4CE3-9F94-84A7406054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1:B127"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1"/>
    </i>
    <i>
      <x v="13"/>
    </i>
    <i>
      <x v="16"/>
    </i>
    <i>
      <x/>
    </i>
    <i>
      <x v="5"/>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3D2BA8-655F-473A-82D3-8254EE9F276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B68"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9">
    <i>
      <x v="1"/>
    </i>
    <i>
      <x v="3"/>
    </i>
    <i>
      <x v="4"/>
    </i>
    <i>
      <x v="10"/>
    </i>
    <i>
      <x v="29"/>
    </i>
    <i>
      <x v="35"/>
    </i>
    <i>
      <x v="42"/>
    </i>
    <i>
      <x v="45"/>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8F8EC2-5D10-4505-9119-D4068501E8B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B44"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92AFB4-0E84-4DB6-A5FF-71D059B900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29"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7D2224-6EAD-4C9B-B41B-D80221BD39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F14"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4EA39D-918D-443F-866E-A56B4D3D6F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4"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EF035F-4DDF-4441-B0BF-42B5C832E63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1:P14"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B5F66E-39D2-47F9-811E-906A15FE22C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1:M14" firstHeaderRow="1" firstDataRow="1" firstDataCol="1"/>
  <pivotFields count="26">
    <pivotField showAll="0"/>
    <pivotField dataField="1"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5CB2B5-CABE-4A07-8458-32BEA80F53C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J14"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928771-7F2A-4E4A-83B4-BB78938B693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F5"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Margin" fld="25" baseField="0" baseItem="0"/>
    <dataField name="Count of Order ID" fld="1" subtotal="count" baseField="0" baseItem="0"/>
    <dataField name="Sum of Quantity" fld="19" baseField="0" baseItem="0"/>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3A7388-FE21-47CB-99B9-70D66ECD5C73}" sourceName="Year">
  <pivotTables>
    <pivotTable tabId="3" name="PivotTable2"/>
    <pivotTable tabId="4" name="PivotTable4"/>
    <pivotTable tabId="4" name="PivotTable5"/>
    <pivotTable tabId="4" name="PivotTable6"/>
    <pivotTable tabId="4" name="PivotTable7"/>
    <pivotTable tabId="4" name="PivotTable8"/>
    <pivotTable tabId="3" name="PivotTable1"/>
    <pivotTable tabId="3" name="PivotTable3"/>
    <pivotTable tabId="3" name="PivotTable7"/>
    <pivotTable tabId="3" name="PivotTable8"/>
  </pivotTables>
  <data>
    <tabular pivotCacheId="1337595085">
      <items count="4">
        <i x="2"/>
        <i x="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C531F86-9AFC-436F-9853-C7C813FCFF01}" sourceName="Segment">
  <pivotTables>
    <pivotTable tabId="3" name="PivotTable2"/>
    <pivotTable tabId="4" name="PivotTable4"/>
    <pivotTable tabId="4" name="PivotTable5"/>
    <pivotTable tabId="4" name="PivotTable6"/>
    <pivotTable tabId="4" name="PivotTable7"/>
    <pivotTable tabId="4" name="PivotTable8"/>
    <pivotTable tabId="5" name="PivotTable9"/>
    <pivotTable tabId="3" name="PivotTable1"/>
    <pivotTable tabId="3" name="PivotTable3"/>
    <pivotTable tabId="3" name="PivotTable7"/>
    <pivotTable tabId="3" name="PivotTable8"/>
  </pivotTables>
  <data>
    <tabular pivotCacheId="1337595085">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2E7D9C-5D69-4C58-95E7-87A0893C4633}" sourceName="Region">
  <pivotTables>
    <pivotTable tabId="3" name="PivotTable2"/>
    <pivotTable tabId="4" name="PivotTable4"/>
    <pivotTable tabId="4" name="PivotTable5"/>
    <pivotTable tabId="4" name="PivotTable6"/>
    <pivotTable tabId="4" name="PivotTable7"/>
    <pivotTable tabId="4" name="PivotTable8"/>
    <pivotTable tabId="5" name="PivotTable9"/>
    <pivotTable tabId="3" name="PivotTable1"/>
    <pivotTable tabId="3" name="PivotTable3"/>
    <pivotTable tabId="3" name="PivotTable7"/>
    <pivotTable tabId="3" name="PivotTable8"/>
  </pivotTables>
  <data>
    <tabular pivotCacheId="1337595085">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06981CC-A8D7-43E5-83AC-33E8E0A5B27D}" cache="Slicer_Year" caption="Year" style="AB" rowHeight="241300"/>
  <slicer name="Segment 1" xr10:uid="{47A81DB2-B05E-47F6-9EC9-90DAE1EB053C}" cache="Slicer_Segment" caption="Segment" style="AB" rowHeight="241300"/>
  <slicer name="Region 1" xr10:uid="{6D4ACA97-29CD-4BA1-8F1B-77EC75AC8867}" cache="Slicer_Region" caption="Region" style="AB"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3A7C778-0029-4677-8AE3-96582EE2144E}" cache="Slicer_Year" caption="Year" rowHeight="241300"/>
  <slicer name="Segment" xr10:uid="{1075958D-F6B7-4BC0-AC5A-D9F6F6867AE3}" cache="Slicer_Segment" caption="Segment" rowHeight="241300"/>
  <slicer name="Region" xr10:uid="{859139C2-5D5B-4AC1-B125-0AAF8A35FE08}"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4.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zoomScale="53" workbookViewId="0"/>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62" workbookViewId="0">
      <selection activeCell="V13" sqref="V13"/>
    </sheetView>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55000000000000004">
      <c r="A11" s="4" t="s">
        <v>10932</v>
      </c>
      <c r="B11" s="2" t="e">
        <f>#REF!</f>
        <v>#REF!</v>
      </c>
      <c r="Q11" s="4"/>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66941-D3DB-4320-8258-83C689995903}">
  <dimension ref="A1"/>
  <sheetViews>
    <sheetView showGridLines="0" showRowColHeaders="0" tabSelected="1" zoomScale="76" workbookViewId="0">
      <selection activeCell="G27" sqref="G27"/>
    </sheetView>
  </sheetViews>
  <sheetFormatPr defaultRowHeight="14.5" x14ac:dyDescent="0.35"/>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89938-6737-4BAC-9D23-02ABCAB10964}">
  <dimension ref="A1:E127"/>
  <sheetViews>
    <sheetView topLeftCell="A15" zoomScale="87" workbookViewId="0">
      <selection activeCell="B27" sqref="B27"/>
    </sheetView>
  </sheetViews>
  <sheetFormatPr defaultRowHeight="14.5" x14ac:dyDescent="0.35"/>
  <cols>
    <col min="1" max="1" width="12.54296875" bestFit="1" customWidth="1"/>
    <col min="2" max="2" width="11.26953125" bestFit="1" customWidth="1"/>
    <col min="3" max="3" width="11.6328125" bestFit="1" customWidth="1"/>
    <col min="4" max="4" width="14.81640625" customWidth="1"/>
    <col min="5" max="5" width="13" customWidth="1"/>
  </cols>
  <sheetData>
    <row r="1" spans="1:3" x14ac:dyDescent="0.35">
      <c r="A1" s="6" t="s">
        <v>10933</v>
      </c>
      <c r="B1" s="5" t="s">
        <v>10947</v>
      </c>
      <c r="C1" s="11" t="s">
        <v>10948</v>
      </c>
    </row>
    <row r="2" spans="1:3" x14ac:dyDescent="0.35">
      <c r="A2" s="8" t="s">
        <v>10935</v>
      </c>
      <c r="B2" s="12">
        <v>2429.5920000000006</v>
      </c>
      <c r="C2" s="13">
        <v>242.16419999999999</v>
      </c>
    </row>
    <row r="3" spans="1:3" x14ac:dyDescent="0.35">
      <c r="A3" s="9" t="s">
        <v>10936</v>
      </c>
      <c r="B3" s="14">
        <v>1497.0639999999999</v>
      </c>
      <c r="C3" s="15">
        <v>145.79759999999993</v>
      </c>
    </row>
    <row r="4" spans="1:3" x14ac:dyDescent="0.35">
      <c r="A4" s="9" t="s">
        <v>10937</v>
      </c>
      <c r="B4" s="14">
        <v>615.93700000000013</v>
      </c>
      <c r="C4" s="15">
        <v>-106.52650000000001</v>
      </c>
    </row>
    <row r="5" spans="1:3" x14ac:dyDescent="0.35">
      <c r="A5" s="9" t="s">
        <v>10938</v>
      </c>
      <c r="B5" s="14">
        <v>5537.9359999999997</v>
      </c>
      <c r="C5" s="15">
        <v>425.87009999999998</v>
      </c>
    </row>
    <row r="6" spans="1:3" x14ac:dyDescent="0.35">
      <c r="A6" s="9" t="s">
        <v>10939</v>
      </c>
      <c r="B6" s="14">
        <v>3630.4279999999994</v>
      </c>
      <c r="C6" s="15">
        <v>538.51379999999983</v>
      </c>
    </row>
    <row r="7" spans="1:3" x14ac:dyDescent="0.35">
      <c r="A7" s="9" t="s">
        <v>10940</v>
      </c>
      <c r="B7" s="14">
        <v>11073.052</v>
      </c>
      <c r="C7" s="15">
        <v>1137.1152999999988</v>
      </c>
    </row>
    <row r="8" spans="1:3" x14ac:dyDescent="0.35">
      <c r="A8" s="9" t="s">
        <v>10941</v>
      </c>
      <c r="B8" s="14">
        <v>7405.7550000000019</v>
      </c>
      <c r="C8" s="15">
        <v>1813.1677999999997</v>
      </c>
    </row>
    <row r="9" spans="1:3" x14ac:dyDescent="0.35">
      <c r="A9" s="9" t="s">
        <v>10942</v>
      </c>
      <c r="B9" s="14">
        <v>3374.4140000000002</v>
      </c>
      <c r="C9" s="15">
        <v>408.16789999999992</v>
      </c>
    </row>
    <row r="10" spans="1:3" x14ac:dyDescent="0.35">
      <c r="A10" s="9" t="s">
        <v>10943</v>
      </c>
      <c r="B10" s="14">
        <v>13981.568999999998</v>
      </c>
      <c r="C10" s="15">
        <v>2962.2787999999996</v>
      </c>
    </row>
    <row r="11" spans="1:3" x14ac:dyDescent="0.35">
      <c r="A11" s="9" t="s">
        <v>10944</v>
      </c>
      <c r="B11" s="14">
        <v>2527.4159999999997</v>
      </c>
      <c r="C11" s="15">
        <v>292.97049999999996</v>
      </c>
    </row>
    <row r="12" spans="1:3" x14ac:dyDescent="0.35">
      <c r="A12" s="9" t="s">
        <v>10945</v>
      </c>
      <c r="B12" s="14">
        <v>14586.014999999998</v>
      </c>
      <c r="C12" s="15">
        <v>2982.967799999999</v>
      </c>
    </row>
    <row r="13" spans="1:3" x14ac:dyDescent="0.35">
      <c r="A13" s="9" t="s">
        <v>10946</v>
      </c>
      <c r="B13" s="14">
        <v>16134.763999999999</v>
      </c>
      <c r="C13" s="15">
        <v>2869.6403000000009</v>
      </c>
    </row>
    <row r="14" spans="1:3" x14ac:dyDescent="0.35">
      <c r="A14" s="10" t="s">
        <v>10934</v>
      </c>
      <c r="B14" s="32">
        <v>82793.941999999981</v>
      </c>
      <c r="C14" s="33">
        <v>13712.1276</v>
      </c>
    </row>
    <row r="25" spans="1:5" x14ac:dyDescent="0.35">
      <c r="A25" s="6" t="s">
        <v>10933</v>
      </c>
      <c r="B25" s="7" t="s">
        <v>10948</v>
      </c>
      <c r="D25" s="16" t="s">
        <v>15</v>
      </c>
      <c r="E25" s="16" t="s">
        <v>21</v>
      </c>
    </row>
    <row r="26" spans="1:5" x14ac:dyDescent="0.35">
      <c r="A26" s="8" t="s">
        <v>71</v>
      </c>
      <c r="B26" s="7">
        <v>5998.0365999999958</v>
      </c>
      <c r="D26" t="str">
        <f>A26</f>
        <v>Technology</v>
      </c>
      <c r="E26" s="17">
        <f>GETPIVOTDATA("Profit",$A$25,"Category",A26)</f>
        <v>5998.0365999999958</v>
      </c>
    </row>
    <row r="27" spans="1:5" x14ac:dyDescent="0.35">
      <c r="A27" s="9" t="s">
        <v>46</v>
      </c>
      <c r="B27" s="28">
        <v>5675.7342999999964</v>
      </c>
      <c r="D27" t="str">
        <f t="shared" ref="D27:D29" si="0">A27</f>
        <v>Office Supplies</v>
      </c>
      <c r="E27" s="17">
        <f t="shared" ref="E27:E28" si="1">GETPIVOTDATA("Profit",$A$25,"Category",A27)</f>
        <v>5675.7342999999964</v>
      </c>
    </row>
    <row r="28" spans="1:5" x14ac:dyDescent="0.35">
      <c r="A28" s="9" t="s">
        <v>32</v>
      </c>
      <c r="B28" s="28">
        <v>2038.3566999999987</v>
      </c>
      <c r="D28" t="str">
        <f t="shared" si="0"/>
        <v>Furniture</v>
      </c>
      <c r="E28" s="17">
        <f t="shared" si="1"/>
        <v>2038.3566999999987</v>
      </c>
    </row>
    <row r="29" spans="1:5" x14ac:dyDescent="0.35">
      <c r="A29" s="10" t="s">
        <v>10934</v>
      </c>
      <c r="B29" s="29">
        <v>13712.127599999991</v>
      </c>
      <c r="D29" t="str">
        <f t="shared" si="0"/>
        <v>Grand Total</v>
      </c>
      <c r="E29" s="17">
        <f>GETPIVOTDATA("Profit",$A$25)</f>
        <v>13712.127599999991</v>
      </c>
    </row>
    <row r="40" spans="1:2" x14ac:dyDescent="0.35">
      <c r="A40" s="6" t="s">
        <v>10933</v>
      </c>
      <c r="B40" s="7" t="s">
        <v>10947</v>
      </c>
    </row>
    <row r="41" spans="1:2" x14ac:dyDescent="0.35">
      <c r="A41" s="8" t="s">
        <v>32</v>
      </c>
      <c r="B41" s="18">
        <v>0.39423323991506537</v>
      </c>
    </row>
    <row r="42" spans="1:2" x14ac:dyDescent="0.35">
      <c r="A42" s="9" t="s">
        <v>46</v>
      </c>
      <c r="B42" s="19">
        <v>0.23035676933947644</v>
      </c>
    </row>
    <row r="43" spans="1:2" x14ac:dyDescent="0.35">
      <c r="A43" s="9" t="s">
        <v>71</v>
      </c>
      <c r="B43" s="19">
        <v>0.37540999074545822</v>
      </c>
    </row>
    <row r="44" spans="1:2" x14ac:dyDescent="0.35">
      <c r="A44" s="10" t="s">
        <v>10934</v>
      </c>
      <c r="B44" s="20">
        <v>1</v>
      </c>
    </row>
    <row r="59" spans="1:5" x14ac:dyDescent="0.35">
      <c r="A59" s="6" t="s">
        <v>10933</v>
      </c>
      <c r="B59" s="7" t="s">
        <v>10947</v>
      </c>
      <c r="D59" s="16" t="s">
        <v>11</v>
      </c>
      <c r="E59" s="16" t="s">
        <v>18</v>
      </c>
    </row>
    <row r="60" spans="1:5" x14ac:dyDescent="0.35">
      <c r="A60" s="8" t="s">
        <v>310</v>
      </c>
      <c r="B60" s="7">
        <v>2183.6410000000001</v>
      </c>
      <c r="D60" t="str">
        <f>A60</f>
        <v>Arizona</v>
      </c>
      <c r="E60" s="17">
        <f>GETPIVOTDATA("Sales",$A$59,"State",A60)</f>
        <v>2183.6410000000001</v>
      </c>
    </row>
    <row r="61" spans="1:5" x14ac:dyDescent="0.35">
      <c r="A61" s="9" t="s">
        <v>43</v>
      </c>
      <c r="B61" s="28">
        <v>64507.000999999989</v>
      </c>
      <c r="D61" t="str">
        <f t="shared" ref="D61:D108" si="2">A61</f>
        <v>California</v>
      </c>
      <c r="E61" s="17">
        <f t="shared" ref="E61:E108" si="3">GETPIVOTDATA("Sales",$A$59,"State",A61)</f>
        <v>64507.000999999989</v>
      </c>
    </row>
    <row r="62" spans="1:5" x14ac:dyDescent="0.35">
      <c r="A62" s="9" t="s">
        <v>457</v>
      </c>
      <c r="B62" s="28">
        <v>2487.4000000000005</v>
      </c>
      <c r="D62" t="str">
        <f t="shared" si="2"/>
        <v>Colorado</v>
      </c>
      <c r="E62" s="17">
        <f t="shared" si="3"/>
        <v>2487.4000000000005</v>
      </c>
    </row>
    <row r="63" spans="1:5" x14ac:dyDescent="0.35">
      <c r="A63" s="9" t="s">
        <v>6260</v>
      </c>
      <c r="B63" s="28">
        <v>34.68</v>
      </c>
      <c r="D63" t="str">
        <f t="shared" si="2"/>
        <v>Idaho</v>
      </c>
      <c r="E63" s="17">
        <f t="shared" si="3"/>
        <v>34.68</v>
      </c>
    </row>
    <row r="64" spans="1:5" x14ac:dyDescent="0.35">
      <c r="A64" s="9" t="s">
        <v>668</v>
      </c>
      <c r="B64" s="28">
        <v>39.176000000000002</v>
      </c>
      <c r="D64" t="str">
        <f t="shared" si="2"/>
        <v>New Mexico</v>
      </c>
      <c r="E64" s="17">
        <f t="shared" si="3"/>
        <v>39.176000000000002</v>
      </c>
    </row>
    <row r="65" spans="1:5" x14ac:dyDescent="0.35">
      <c r="A65" s="9" t="s">
        <v>420</v>
      </c>
      <c r="B65" s="28">
        <v>656.8660000000001</v>
      </c>
      <c r="D65" t="str">
        <f t="shared" si="2"/>
        <v>Oregon</v>
      </c>
      <c r="E65" s="17">
        <f t="shared" si="3"/>
        <v>656.8660000000001</v>
      </c>
    </row>
    <row r="66" spans="1:5" x14ac:dyDescent="0.35">
      <c r="A66" s="9" t="s">
        <v>121</v>
      </c>
      <c r="B66" s="28">
        <v>58.94</v>
      </c>
      <c r="D66" t="str">
        <f t="shared" si="2"/>
        <v>Utah</v>
      </c>
      <c r="E66" s="17">
        <f t="shared" si="3"/>
        <v>58.94</v>
      </c>
    </row>
    <row r="67" spans="1:5" x14ac:dyDescent="0.35">
      <c r="A67" s="9" t="s">
        <v>96</v>
      </c>
      <c r="B67" s="28">
        <v>12826.237999999999</v>
      </c>
      <c r="D67" t="str">
        <f t="shared" si="2"/>
        <v>Washington</v>
      </c>
      <c r="E67" s="17">
        <f t="shared" si="3"/>
        <v>12826.237999999999</v>
      </c>
    </row>
    <row r="68" spans="1:5" x14ac:dyDescent="0.35">
      <c r="A68" s="10" t="s">
        <v>10934</v>
      </c>
      <c r="B68" s="29">
        <v>82793.941999999981</v>
      </c>
      <c r="D68" t="str">
        <f t="shared" si="2"/>
        <v>Grand Total</v>
      </c>
      <c r="E68" s="17" t="e">
        <f t="shared" si="3"/>
        <v>#REF!</v>
      </c>
    </row>
    <row r="69" spans="1:5" x14ac:dyDescent="0.35">
      <c r="D69">
        <f t="shared" si="2"/>
        <v>0</v>
      </c>
      <c r="E69" s="17" t="e">
        <f t="shared" si="3"/>
        <v>#REF!</v>
      </c>
    </row>
    <row r="70" spans="1:5" x14ac:dyDescent="0.35">
      <c r="D70">
        <f t="shared" si="2"/>
        <v>0</v>
      </c>
      <c r="E70" s="17" t="e">
        <f t="shared" si="3"/>
        <v>#REF!</v>
      </c>
    </row>
    <row r="71" spans="1:5" x14ac:dyDescent="0.35">
      <c r="D71">
        <f t="shared" si="2"/>
        <v>0</v>
      </c>
      <c r="E71" s="17" t="e">
        <f t="shared" si="3"/>
        <v>#REF!</v>
      </c>
    </row>
    <row r="72" spans="1:5" x14ac:dyDescent="0.35">
      <c r="D72">
        <f t="shared" si="2"/>
        <v>0</v>
      </c>
      <c r="E72" s="17" t="e">
        <f t="shared" si="3"/>
        <v>#REF!</v>
      </c>
    </row>
    <row r="73" spans="1:5" x14ac:dyDescent="0.35">
      <c r="D73">
        <f t="shared" si="2"/>
        <v>0</v>
      </c>
      <c r="E73" s="17" t="e">
        <f t="shared" si="3"/>
        <v>#REF!</v>
      </c>
    </row>
    <row r="74" spans="1:5" x14ac:dyDescent="0.35">
      <c r="D74">
        <f t="shared" si="2"/>
        <v>0</v>
      </c>
      <c r="E74" s="17" t="e">
        <f t="shared" si="3"/>
        <v>#REF!</v>
      </c>
    </row>
    <row r="75" spans="1:5" x14ac:dyDescent="0.35">
      <c r="D75">
        <f t="shared" si="2"/>
        <v>0</v>
      </c>
      <c r="E75" s="17" t="e">
        <f t="shared" si="3"/>
        <v>#REF!</v>
      </c>
    </row>
    <row r="76" spans="1:5" x14ac:dyDescent="0.35">
      <c r="D76">
        <f t="shared" si="2"/>
        <v>0</v>
      </c>
      <c r="E76" s="17" t="e">
        <f t="shared" si="3"/>
        <v>#REF!</v>
      </c>
    </row>
    <row r="77" spans="1:5" x14ac:dyDescent="0.35">
      <c r="D77">
        <f t="shared" si="2"/>
        <v>0</v>
      </c>
      <c r="E77" s="17" t="e">
        <f t="shared" si="3"/>
        <v>#REF!</v>
      </c>
    </row>
    <row r="78" spans="1:5" x14ac:dyDescent="0.35">
      <c r="D78">
        <f t="shared" si="2"/>
        <v>0</v>
      </c>
      <c r="E78" s="17" t="e">
        <f t="shared" si="3"/>
        <v>#REF!</v>
      </c>
    </row>
    <row r="79" spans="1:5" x14ac:dyDescent="0.35">
      <c r="D79">
        <f t="shared" si="2"/>
        <v>0</v>
      </c>
      <c r="E79" s="17" t="e">
        <f t="shared" si="3"/>
        <v>#REF!</v>
      </c>
    </row>
    <row r="80" spans="1:5" x14ac:dyDescent="0.35">
      <c r="D80">
        <f t="shared" si="2"/>
        <v>0</v>
      </c>
      <c r="E80" s="17" t="e">
        <f t="shared" si="3"/>
        <v>#REF!</v>
      </c>
    </row>
    <row r="81" spans="4:5" x14ac:dyDescent="0.35">
      <c r="D81">
        <f t="shared" si="2"/>
        <v>0</v>
      </c>
      <c r="E81" s="17" t="e">
        <f t="shared" si="3"/>
        <v>#REF!</v>
      </c>
    </row>
    <row r="82" spans="4:5" x14ac:dyDescent="0.35">
      <c r="D82">
        <f t="shared" si="2"/>
        <v>0</v>
      </c>
      <c r="E82" s="17" t="e">
        <f t="shared" si="3"/>
        <v>#REF!</v>
      </c>
    </row>
    <row r="83" spans="4:5" x14ac:dyDescent="0.35">
      <c r="D83">
        <f t="shared" si="2"/>
        <v>0</v>
      </c>
      <c r="E83" s="17" t="e">
        <f t="shared" si="3"/>
        <v>#REF!</v>
      </c>
    </row>
    <row r="84" spans="4:5" x14ac:dyDescent="0.35">
      <c r="D84">
        <f t="shared" si="2"/>
        <v>0</v>
      </c>
      <c r="E84" s="17" t="e">
        <f t="shared" si="3"/>
        <v>#REF!</v>
      </c>
    </row>
    <row r="85" spans="4:5" x14ac:dyDescent="0.35">
      <c r="D85">
        <f t="shared" si="2"/>
        <v>0</v>
      </c>
      <c r="E85" s="17" t="e">
        <f t="shared" si="3"/>
        <v>#REF!</v>
      </c>
    </row>
    <row r="86" spans="4:5" x14ac:dyDescent="0.35">
      <c r="D86">
        <f t="shared" si="2"/>
        <v>0</v>
      </c>
      <c r="E86" s="17" t="e">
        <f t="shared" si="3"/>
        <v>#REF!</v>
      </c>
    </row>
    <row r="87" spans="4:5" x14ac:dyDescent="0.35">
      <c r="D87">
        <f t="shared" si="2"/>
        <v>0</v>
      </c>
      <c r="E87" s="17" t="e">
        <f t="shared" si="3"/>
        <v>#REF!</v>
      </c>
    </row>
    <row r="88" spans="4:5" x14ac:dyDescent="0.35">
      <c r="D88">
        <f t="shared" si="2"/>
        <v>0</v>
      </c>
      <c r="E88" s="17" t="e">
        <f t="shared" si="3"/>
        <v>#REF!</v>
      </c>
    </row>
    <row r="89" spans="4:5" x14ac:dyDescent="0.35">
      <c r="D89">
        <f t="shared" si="2"/>
        <v>0</v>
      </c>
      <c r="E89" s="17" t="e">
        <f t="shared" si="3"/>
        <v>#REF!</v>
      </c>
    </row>
    <row r="90" spans="4:5" x14ac:dyDescent="0.35">
      <c r="D90">
        <f t="shared" si="2"/>
        <v>0</v>
      </c>
      <c r="E90" s="17" t="e">
        <f t="shared" si="3"/>
        <v>#REF!</v>
      </c>
    </row>
    <row r="91" spans="4:5" x14ac:dyDescent="0.35">
      <c r="D91">
        <f t="shared" si="2"/>
        <v>0</v>
      </c>
      <c r="E91" s="17" t="e">
        <f t="shared" si="3"/>
        <v>#REF!</v>
      </c>
    </row>
    <row r="92" spans="4:5" x14ac:dyDescent="0.35">
      <c r="D92">
        <f t="shared" si="2"/>
        <v>0</v>
      </c>
      <c r="E92" s="17" t="e">
        <f t="shared" si="3"/>
        <v>#REF!</v>
      </c>
    </row>
    <row r="93" spans="4:5" x14ac:dyDescent="0.35">
      <c r="D93">
        <f t="shared" si="2"/>
        <v>0</v>
      </c>
      <c r="E93" s="17" t="e">
        <f t="shared" si="3"/>
        <v>#REF!</v>
      </c>
    </row>
    <row r="94" spans="4:5" x14ac:dyDescent="0.35">
      <c r="D94">
        <f t="shared" si="2"/>
        <v>0</v>
      </c>
      <c r="E94" s="17" t="e">
        <f t="shared" si="3"/>
        <v>#REF!</v>
      </c>
    </row>
    <row r="95" spans="4:5" x14ac:dyDescent="0.35">
      <c r="D95">
        <f t="shared" si="2"/>
        <v>0</v>
      </c>
      <c r="E95" s="17" t="e">
        <f t="shared" si="3"/>
        <v>#REF!</v>
      </c>
    </row>
    <row r="96" spans="4:5" x14ac:dyDescent="0.35">
      <c r="D96">
        <f t="shared" si="2"/>
        <v>0</v>
      </c>
      <c r="E96" s="17" t="e">
        <f t="shared" si="3"/>
        <v>#REF!</v>
      </c>
    </row>
    <row r="97" spans="4:5" x14ac:dyDescent="0.35">
      <c r="D97">
        <f t="shared" si="2"/>
        <v>0</v>
      </c>
      <c r="E97" s="17" t="e">
        <f t="shared" si="3"/>
        <v>#REF!</v>
      </c>
    </row>
    <row r="98" spans="4:5" x14ac:dyDescent="0.35">
      <c r="D98">
        <f t="shared" si="2"/>
        <v>0</v>
      </c>
      <c r="E98" s="17" t="e">
        <f t="shared" si="3"/>
        <v>#REF!</v>
      </c>
    </row>
    <row r="99" spans="4:5" x14ac:dyDescent="0.35">
      <c r="D99">
        <f t="shared" si="2"/>
        <v>0</v>
      </c>
      <c r="E99" s="17" t="e">
        <f t="shared" si="3"/>
        <v>#REF!</v>
      </c>
    </row>
    <row r="100" spans="4:5" x14ac:dyDescent="0.35">
      <c r="D100">
        <f t="shared" si="2"/>
        <v>0</v>
      </c>
      <c r="E100" s="17" t="e">
        <f t="shared" si="3"/>
        <v>#REF!</v>
      </c>
    </row>
    <row r="101" spans="4:5" x14ac:dyDescent="0.35">
      <c r="D101">
        <f t="shared" si="2"/>
        <v>0</v>
      </c>
      <c r="E101" s="17" t="e">
        <f t="shared" si="3"/>
        <v>#REF!</v>
      </c>
    </row>
    <row r="102" spans="4:5" x14ac:dyDescent="0.35">
      <c r="D102">
        <f t="shared" si="2"/>
        <v>0</v>
      </c>
      <c r="E102" s="17" t="e">
        <f t="shared" si="3"/>
        <v>#REF!</v>
      </c>
    </row>
    <row r="103" spans="4:5" x14ac:dyDescent="0.35">
      <c r="D103">
        <f t="shared" si="2"/>
        <v>0</v>
      </c>
      <c r="E103" s="17" t="e">
        <f t="shared" si="3"/>
        <v>#REF!</v>
      </c>
    </row>
    <row r="104" spans="4:5" x14ac:dyDescent="0.35">
      <c r="D104">
        <f t="shared" si="2"/>
        <v>0</v>
      </c>
      <c r="E104" s="17" t="e">
        <f t="shared" si="3"/>
        <v>#REF!</v>
      </c>
    </row>
    <row r="105" spans="4:5" x14ac:dyDescent="0.35">
      <c r="D105">
        <f t="shared" si="2"/>
        <v>0</v>
      </c>
      <c r="E105" s="17" t="e">
        <f t="shared" si="3"/>
        <v>#REF!</v>
      </c>
    </row>
    <row r="106" spans="4:5" x14ac:dyDescent="0.35">
      <c r="D106">
        <f t="shared" si="2"/>
        <v>0</v>
      </c>
      <c r="E106" s="17" t="e">
        <f t="shared" si="3"/>
        <v>#REF!</v>
      </c>
    </row>
    <row r="107" spans="4:5" x14ac:dyDescent="0.35">
      <c r="D107">
        <f t="shared" si="2"/>
        <v>0</v>
      </c>
      <c r="E107" s="17" t="e">
        <f t="shared" si="3"/>
        <v>#REF!</v>
      </c>
    </row>
    <row r="108" spans="4:5" x14ac:dyDescent="0.35">
      <c r="D108">
        <f t="shared" si="2"/>
        <v>0</v>
      </c>
      <c r="E108" s="17" t="e">
        <f t="shared" si="3"/>
        <v>#REF!</v>
      </c>
    </row>
    <row r="121" spans="1:2" x14ac:dyDescent="0.35">
      <c r="A121" s="6" t="s">
        <v>10933</v>
      </c>
      <c r="B121" s="7" t="s">
        <v>10947</v>
      </c>
    </row>
    <row r="122" spans="1:2" x14ac:dyDescent="0.35">
      <c r="A122" s="8" t="s">
        <v>682</v>
      </c>
      <c r="B122" s="7">
        <v>7216.7189999999991</v>
      </c>
    </row>
    <row r="123" spans="1:2" x14ac:dyDescent="0.35">
      <c r="A123" s="9" t="s">
        <v>72</v>
      </c>
      <c r="B123" s="28">
        <v>7323.264000000001</v>
      </c>
    </row>
    <row r="124" spans="1:2" x14ac:dyDescent="0.35">
      <c r="A124" s="9" t="s">
        <v>56</v>
      </c>
      <c r="B124" s="28">
        <v>9185.527</v>
      </c>
    </row>
    <row r="125" spans="1:2" x14ac:dyDescent="0.35">
      <c r="A125" s="9" t="s">
        <v>161</v>
      </c>
      <c r="B125" s="28">
        <v>9461.8140000000003</v>
      </c>
    </row>
    <row r="126" spans="1:2" x14ac:dyDescent="0.35">
      <c r="A126" s="9" t="s">
        <v>36</v>
      </c>
      <c r="B126" s="28">
        <v>12582.423999999997</v>
      </c>
    </row>
    <row r="127" spans="1:2" x14ac:dyDescent="0.35">
      <c r="A127" s="10" t="s">
        <v>10934</v>
      </c>
      <c r="B127" s="29">
        <v>45769.748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02C4-6063-4659-90A6-2944F60D549C}">
  <dimension ref="A1:P15"/>
  <sheetViews>
    <sheetView topLeftCell="E5" workbookViewId="0">
      <selection activeCell="C14" sqref="C14"/>
    </sheetView>
  </sheetViews>
  <sheetFormatPr defaultRowHeight="14.5" x14ac:dyDescent="0.35"/>
  <cols>
    <col min="1" max="1" width="12.36328125" bestFit="1" customWidth="1"/>
    <col min="2" max="2" width="11.26953125" bestFit="1" customWidth="1"/>
    <col min="5" max="5" width="12.36328125" bestFit="1" customWidth="1"/>
    <col min="6" max="6" width="11.6328125" bestFit="1" customWidth="1"/>
    <col min="9" max="9" width="12.36328125" bestFit="1" customWidth="1"/>
    <col min="10" max="10" width="14.36328125" bestFit="1" customWidth="1"/>
    <col min="12" max="12" width="12.36328125" bestFit="1" customWidth="1"/>
    <col min="13" max="13" width="15.7265625" bestFit="1" customWidth="1"/>
    <col min="15" max="15" width="12.36328125" bestFit="1" customWidth="1"/>
    <col min="16" max="16" width="18.1796875" bestFit="1" customWidth="1"/>
  </cols>
  <sheetData>
    <row r="1" spans="1:16" x14ac:dyDescent="0.35">
      <c r="A1" s="6" t="s">
        <v>10933</v>
      </c>
      <c r="B1" s="7" t="s">
        <v>10947</v>
      </c>
      <c r="E1" s="6" t="s">
        <v>10933</v>
      </c>
      <c r="F1" s="7" t="s">
        <v>10948</v>
      </c>
      <c r="I1" s="6" t="s">
        <v>10933</v>
      </c>
      <c r="J1" s="7" t="s">
        <v>10949</v>
      </c>
      <c r="L1" s="6" t="s">
        <v>10933</v>
      </c>
      <c r="M1" s="7" t="s">
        <v>10950</v>
      </c>
      <c r="O1" s="6" t="s">
        <v>10933</v>
      </c>
      <c r="P1" s="7" t="s">
        <v>10951</v>
      </c>
    </row>
    <row r="2" spans="1:16" x14ac:dyDescent="0.35">
      <c r="A2" s="8" t="s">
        <v>10935</v>
      </c>
      <c r="B2" s="7">
        <v>2429.5920000000006</v>
      </c>
      <c r="E2" s="8" t="s">
        <v>10935</v>
      </c>
      <c r="F2" s="7">
        <v>242.16419999999999</v>
      </c>
      <c r="I2" s="8" t="s">
        <v>10935</v>
      </c>
      <c r="J2" s="7">
        <v>65</v>
      </c>
      <c r="L2" s="8" t="s">
        <v>10935</v>
      </c>
      <c r="M2" s="7">
        <v>16</v>
      </c>
      <c r="O2" s="8" t="s">
        <v>10935</v>
      </c>
      <c r="P2" s="7">
        <v>9.9672784566297523E-2</v>
      </c>
    </row>
    <row r="3" spans="1:16" x14ac:dyDescent="0.35">
      <c r="A3" s="9" t="s">
        <v>10936</v>
      </c>
      <c r="B3" s="28">
        <v>1497.0639999999999</v>
      </c>
      <c r="E3" s="9" t="s">
        <v>10936</v>
      </c>
      <c r="F3" s="28">
        <v>145.79759999999993</v>
      </c>
      <c r="I3" s="9" t="s">
        <v>10936</v>
      </c>
      <c r="J3" s="28">
        <v>27</v>
      </c>
      <c r="L3" s="9" t="s">
        <v>10936</v>
      </c>
      <c r="M3" s="28">
        <v>9</v>
      </c>
      <c r="O3" s="9" t="s">
        <v>10936</v>
      </c>
      <c r="P3" s="28">
        <v>9.7389022780589168E-2</v>
      </c>
    </row>
    <row r="4" spans="1:16" x14ac:dyDescent="0.35">
      <c r="A4" s="9" t="s">
        <v>10937</v>
      </c>
      <c r="B4" s="28">
        <v>615.93700000000013</v>
      </c>
      <c r="E4" s="9" t="s">
        <v>10937</v>
      </c>
      <c r="F4" s="28">
        <v>-106.52650000000001</v>
      </c>
      <c r="I4" s="9" t="s">
        <v>10937</v>
      </c>
      <c r="J4" s="28">
        <v>37</v>
      </c>
      <c r="L4" s="9" t="s">
        <v>10937</v>
      </c>
      <c r="M4" s="28">
        <v>13</v>
      </c>
      <c r="O4" s="9" t="s">
        <v>10937</v>
      </c>
      <c r="P4" s="28">
        <v>-0.17295031797083141</v>
      </c>
    </row>
    <row r="5" spans="1:16" x14ac:dyDescent="0.35">
      <c r="A5" s="9" t="s">
        <v>10938</v>
      </c>
      <c r="B5" s="28">
        <v>5537.9359999999997</v>
      </c>
      <c r="E5" s="9" t="s">
        <v>10938</v>
      </c>
      <c r="F5" s="28">
        <v>425.87009999999998</v>
      </c>
      <c r="I5" s="9" t="s">
        <v>10938</v>
      </c>
      <c r="J5" s="28">
        <v>117</v>
      </c>
      <c r="L5" s="9" t="s">
        <v>10938</v>
      </c>
      <c r="M5" s="28">
        <v>32</v>
      </c>
      <c r="O5" s="9" t="s">
        <v>10938</v>
      </c>
      <c r="P5" s="28">
        <v>7.6900509503901815E-2</v>
      </c>
    </row>
    <row r="6" spans="1:16" x14ac:dyDescent="0.35">
      <c r="A6" s="9" t="s">
        <v>10939</v>
      </c>
      <c r="B6" s="28">
        <v>3630.4279999999994</v>
      </c>
      <c r="E6" s="9" t="s">
        <v>10939</v>
      </c>
      <c r="F6" s="28">
        <v>538.51379999999983</v>
      </c>
      <c r="I6" s="9" t="s">
        <v>10939</v>
      </c>
      <c r="J6" s="28">
        <v>112</v>
      </c>
      <c r="L6" s="9" t="s">
        <v>10939</v>
      </c>
      <c r="M6" s="28">
        <v>30</v>
      </c>
      <c r="O6" s="9" t="s">
        <v>10939</v>
      </c>
      <c r="P6" s="28">
        <v>0.14833341964087979</v>
      </c>
    </row>
    <row r="7" spans="1:16" x14ac:dyDescent="0.35">
      <c r="A7" s="9" t="s">
        <v>10940</v>
      </c>
      <c r="B7" s="28">
        <v>11073.052</v>
      </c>
      <c r="E7" s="9" t="s">
        <v>10940</v>
      </c>
      <c r="F7" s="28">
        <v>1137.1152999999988</v>
      </c>
      <c r="I7" s="9" t="s">
        <v>10940</v>
      </c>
      <c r="J7" s="28">
        <v>127</v>
      </c>
      <c r="L7" s="9" t="s">
        <v>10940</v>
      </c>
      <c r="M7" s="28">
        <v>34</v>
      </c>
      <c r="O7" s="9" t="s">
        <v>10940</v>
      </c>
      <c r="P7" s="28">
        <v>0.10269213040812947</v>
      </c>
    </row>
    <row r="8" spans="1:16" x14ac:dyDescent="0.35">
      <c r="A8" s="9" t="s">
        <v>10941</v>
      </c>
      <c r="B8" s="28">
        <v>7405.7550000000019</v>
      </c>
      <c r="E8" s="9" t="s">
        <v>10941</v>
      </c>
      <c r="F8" s="28">
        <v>1813.1677999999997</v>
      </c>
      <c r="I8" s="9" t="s">
        <v>10941</v>
      </c>
      <c r="J8" s="28">
        <v>133</v>
      </c>
      <c r="L8" s="9" t="s">
        <v>10941</v>
      </c>
      <c r="M8" s="28">
        <v>36</v>
      </c>
      <c r="O8" s="9" t="s">
        <v>10941</v>
      </c>
      <c r="P8" s="28">
        <v>0.2448322689583978</v>
      </c>
    </row>
    <row r="9" spans="1:16" x14ac:dyDescent="0.35">
      <c r="A9" s="9" t="s">
        <v>10942</v>
      </c>
      <c r="B9" s="28">
        <v>3374.4140000000002</v>
      </c>
      <c r="E9" s="9" t="s">
        <v>10942</v>
      </c>
      <c r="F9" s="28">
        <v>408.16789999999992</v>
      </c>
      <c r="I9" s="9" t="s">
        <v>10942</v>
      </c>
      <c r="J9" s="28">
        <v>105</v>
      </c>
      <c r="L9" s="9" t="s">
        <v>10942</v>
      </c>
      <c r="M9" s="28">
        <v>26</v>
      </c>
      <c r="O9" s="9" t="s">
        <v>10942</v>
      </c>
      <c r="P9" s="28">
        <v>0.12095963921439393</v>
      </c>
    </row>
    <row r="10" spans="1:16" x14ac:dyDescent="0.35">
      <c r="A10" s="9" t="s">
        <v>10943</v>
      </c>
      <c r="B10" s="28">
        <v>13981.568999999998</v>
      </c>
      <c r="E10" s="9" t="s">
        <v>10943</v>
      </c>
      <c r="F10" s="28">
        <v>2962.2787999999996</v>
      </c>
      <c r="I10" s="9" t="s">
        <v>10943</v>
      </c>
      <c r="J10" s="28">
        <v>198</v>
      </c>
      <c r="L10" s="9" t="s">
        <v>10943</v>
      </c>
      <c r="M10" s="28">
        <v>55</v>
      </c>
      <c r="O10" s="9" t="s">
        <v>10943</v>
      </c>
      <c r="P10" s="28">
        <v>0.21187027006768697</v>
      </c>
    </row>
    <row r="11" spans="1:16" x14ac:dyDescent="0.35">
      <c r="A11" s="9" t="s">
        <v>10944</v>
      </c>
      <c r="B11" s="28">
        <v>2527.4159999999997</v>
      </c>
      <c r="E11" s="9" t="s">
        <v>10944</v>
      </c>
      <c r="F11" s="28">
        <v>292.97049999999996</v>
      </c>
      <c r="I11" s="9" t="s">
        <v>10944</v>
      </c>
      <c r="J11" s="28">
        <v>103</v>
      </c>
      <c r="L11" s="9" t="s">
        <v>10944</v>
      </c>
      <c r="M11" s="28">
        <v>28</v>
      </c>
      <c r="O11" s="9" t="s">
        <v>10944</v>
      </c>
      <c r="P11" s="28">
        <v>0.11591700772646846</v>
      </c>
    </row>
    <row r="12" spans="1:16" x14ac:dyDescent="0.35">
      <c r="A12" s="9" t="s">
        <v>10945</v>
      </c>
      <c r="B12" s="28">
        <v>14586.014999999998</v>
      </c>
      <c r="E12" s="9" t="s">
        <v>10945</v>
      </c>
      <c r="F12" s="28">
        <v>2982.967799999999</v>
      </c>
      <c r="I12" s="9" t="s">
        <v>10945</v>
      </c>
      <c r="J12" s="28">
        <v>248</v>
      </c>
      <c r="L12" s="9" t="s">
        <v>10945</v>
      </c>
      <c r="M12" s="28">
        <v>60</v>
      </c>
      <c r="O12" s="9" t="s">
        <v>10945</v>
      </c>
      <c r="P12" s="28">
        <v>0.2045087571896779</v>
      </c>
    </row>
    <row r="13" spans="1:16" x14ac:dyDescent="0.35">
      <c r="A13" s="9" t="s">
        <v>10946</v>
      </c>
      <c r="B13" s="28">
        <v>16134.763999999999</v>
      </c>
      <c r="E13" s="9" t="s">
        <v>10946</v>
      </c>
      <c r="F13" s="28">
        <v>2869.6403000000009</v>
      </c>
      <c r="I13" s="9" t="s">
        <v>10946</v>
      </c>
      <c r="J13" s="28">
        <v>255</v>
      </c>
      <c r="L13" s="9" t="s">
        <v>10946</v>
      </c>
      <c r="M13" s="28">
        <v>66</v>
      </c>
      <c r="O13" s="9" t="s">
        <v>10946</v>
      </c>
      <c r="P13" s="28">
        <v>0.17785449480389059</v>
      </c>
    </row>
    <row r="14" spans="1:16" x14ac:dyDescent="0.35">
      <c r="A14" s="10" t="s">
        <v>10934</v>
      </c>
      <c r="B14" s="29">
        <v>82793.941999999981</v>
      </c>
      <c r="E14" s="10" t="s">
        <v>10934</v>
      </c>
      <c r="F14" s="29">
        <v>13712.1276</v>
      </c>
      <c r="I14" s="10" t="s">
        <v>10934</v>
      </c>
      <c r="J14" s="29">
        <v>1527</v>
      </c>
      <c r="L14" s="10" t="s">
        <v>10934</v>
      </c>
      <c r="M14" s="29">
        <v>405</v>
      </c>
      <c r="O14" s="10" t="s">
        <v>10934</v>
      </c>
      <c r="P14" s="29">
        <v>0.1656175230791645</v>
      </c>
    </row>
    <row r="15" spans="1:16" x14ac:dyDescent="0.35">
      <c r="B15" s="21">
        <f>GETPIVOTDATA("Sales",$A$1)</f>
        <v>82793.941999999981</v>
      </c>
      <c r="F15" s="21">
        <f>GETPIVOTDATA("Profit",$E$1)</f>
        <v>13712.1276</v>
      </c>
      <c r="J15" s="24">
        <f>GETPIVOTDATA("Quantity",$I$1)</f>
        <v>1527</v>
      </c>
      <c r="M15" s="23">
        <f>GETPIVOTDATA("Order ID",$L$1)</f>
        <v>405</v>
      </c>
      <c r="P15" s="22">
        <f>GETPIVOTDATA("Profit Margin",$O$1)</f>
        <v>0.1656175230791645</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4D8C-67A9-41C1-9150-87C44DC8C057}">
  <dimension ref="A1:M6"/>
  <sheetViews>
    <sheetView workbookViewId="0">
      <selection activeCell="I6" sqref="I6"/>
    </sheetView>
  </sheetViews>
  <sheetFormatPr defaultRowHeight="14.5" x14ac:dyDescent="0.35"/>
  <cols>
    <col min="1" max="1" width="12.36328125" bestFit="1" customWidth="1"/>
    <col min="2" max="2" width="11.81640625" bestFit="1" customWidth="1"/>
    <col min="3" max="3" width="18.1796875" bestFit="1" customWidth="1"/>
    <col min="4" max="4" width="15.7265625" bestFit="1" customWidth="1"/>
    <col min="5" max="5" width="14.36328125" bestFit="1" customWidth="1"/>
    <col min="6" max="6" width="11.6328125" bestFit="1" customWidth="1"/>
    <col min="8" max="8" width="14.36328125" customWidth="1"/>
    <col min="9" max="9" width="10.36328125" customWidth="1"/>
    <col min="10" max="10" width="10.54296875" customWidth="1"/>
    <col min="11" max="11" width="11" customWidth="1"/>
    <col min="12" max="12" width="10.7265625" customWidth="1"/>
    <col min="13" max="13" width="13.54296875" customWidth="1"/>
  </cols>
  <sheetData>
    <row r="1" spans="1:13" x14ac:dyDescent="0.35">
      <c r="A1" s="6" t="s">
        <v>10933</v>
      </c>
      <c r="B1" s="5" t="s">
        <v>10947</v>
      </c>
      <c r="C1" s="25" t="s">
        <v>10951</v>
      </c>
      <c r="D1" s="25" t="s">
        <v>10950</v>
      </c>
      <c r="E1" s="25" t="s">
        <v>10949</v>
      </c>
      <c r="F1" s="11" t="s">
        <v>10948</v>
      </c>
    </row>
    <row r="2" spans="1:13" x14ac:dyDescent="0.35">
      <c r="A2" s="8">
        <v>2011</v>
      </c>
      <c r="B2" s="5">
        <v>89965.969499999963</v>
      </c>
      <c r="C2" s="25">
        <v>0.12358101581954273</v>
      </c>
      <c r="D2" s="25">
        <v>358</v>
      </c>
      <c r="E2" s="25">
        <v>1371</v>
      </c>
      <c r="F2" s="11">
        <v>11118.085899999995</v>
      </c>
    </row>
    <row r="3" spans="1:13" x14ac:dyDescent="0.35">
      <c r="A3" s="9">
        <v>2012</v>
      </c>
      <c r="B3" s="30">
        <v>82634.190999999992</v>
      </c>
      <c r="C3" s="34">
        <v>0.13229848405002223</v>
      </c>
      <c r="D3" s="34">
        <v>379</v>
      </c>
      <c r="E3" s="34">
        <v>1437</v>
      </c>
      <c r="F3" s="31">
        <v>10932.378199999988</v>
      </c>
    </row>
    <row r="4" spans="1:13" x14ac:dyDescent="0.35">
      <c r="A4" s="9">
        <v>2013</v>
      </c>
      <c r="B4" s="30">
        <v>82793.94200000001</v>
      </c>
      <c r="C4" s="34">
        <v>0.16561752307916419</v>
      </c>
      <c r="D4" s="34">
        <v>405</v>
      </c>
      <c r="E4" s="34">
        <v>1527</v>
      </c>
      <c r="F4" s="31">
        <v>13712.127599999983</v>
      </c>
    </row>
    <row r="5" spans="1:13" x14ac:dyDescent="0.35">
      <c r="A5" s="26">
        <v>2014</v>
      </c>
      <c r="B5" s="35">
        <v>107486.67049999996</v>
      </c>
      <c r="C5" s="36">
        <v>0.20177397066178565</v>
      </c>
      <c r="D5" s="36">
        <v>530</v>
      </c>
      <c r="E5" s="36">
        <v>2142</v>
      </c>
      <c r="F5" s="37">
        <v>21688.012300000013</v>
      </c>
    </row>
    <row r="6" spans="1:13" ht="18" x14ac:dyDescent="0.55000000000000004">
      <c r="I6" s="27">
        <f>(GETPIVOTDATA("Sum of Sales",$A$1,"Year",2014)/GETPIVOTDATA("Sum of Sales",$A$1,"Year",2013))-1</f>
        <v>0.29824317943455281</v>
      </c>
      <c r="J6" s="27">
        <f>(GETPIVOTDATA("Sum of Profit",$A$1,"Year",2014)/GETPIVOTDATA("Sum of Profit",$A$1,"Year",2013))-1</f>
        <v>0.58166645852974996</v>
      </c>
      <c r="K6" s="27">
        <f>(GETPIVOTDATA("Sum of Quantity",$A$1,"Year",2014)/GETPIVOTDATA("Sum of Quantity",$A$1,"Year",2013))-1</f>
        <v>0.40275049115913553</v>
      </c>
      <c r="L6" s="27">
        <f>(GETPIVOTDATA("Count of Order ID",$A$1,"Year",2014)/GETPIVOTDATA("Count of Order ID",$A$1,"Year",2013))-1</f>
        <v>0.30864197530864201</v>
      </c>
      <c r="M6" s="27">
        <f>(GETPIVOTDATA("Sum of Profit Margin",$A$1,"Year",2014)/GETPIVOTDATA("Sum of Profit Margin",$A$1,"Year",2013))-1</f>
        <v>0.21831293519188111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layout</vt:lpstr>
      <vt:lpstr>Dashboard</vt:lpstr>
      <vt:lpstr>pivot</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Muhammad Kumail Abbas</cp:lastModifiedBy>
  <dcterms:created xsi:type="dcterms:W3CDTF">2015-06-05T18:17:20Z</dcterms:created>
  <dcterms:modified xsi:type="dcterms:W3CDTF">2026-05-07T04:55:33Z</dcterms:modified>
</cp:coreProperties>
</file>