
<file path=[Content_Types].xml><?xml version="1.0" encoding="utf-8"?>
<Types xmlns="http://schemas.openxmlformats.org/package/2006/content-types">
  <Default Extension="bin" ContentType="application/vnd.openxmlformats-officedocument.spreadsheetml.printerSettings"/>
  <Override PartName="/xl/pivotTables/pivotTable5.xml" ContentType="application/vnd.openxmlformats-officedocument.spreadsheetml.pivotTable+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345" windowWidth="19815" windowHeight="7665"/>
  </bookViews>
  <sheets>
    <sheet name="sample data" sheetId="1" r:id="rId1"/>
    <sheet name="meta data" sheetId="2" r:id="rId2"/>
    <sheet name="clean data" sheetId="3" r:id="rId3"/>
    <sheet name="pivot table" sheetId="7" r:id="rId4"/>
    <sheet name="Analysis" sheetId="9" r:id="rId5"/>
  </sheets>
  <calcPr calcId="124519"/>
  <pivotCaches>
    <pivotCache cacheId="23" r:id="rId6"/>
  </pivotCaches>
</workbook>
</file>

<file path=xl/calcChain.xml><?xml version="1.0" encoding="utf-8"?>
<calcChain xmlns="http://schemas.openxmlformats.org/spreadsheetml/2006/main">
  <c r="L24" i="3"/>
  <c r="L23"/>
  <c r="L22"/>
  <c r="L21"/>
  <c r="L20"/>
  <c r="L19"/>
  <c r="L18"/>
  <c r="L17"/>
  <c r="L16"/>
  <c r="L15"/>
  <c r="L14"/>
  <c r="L13"/>
  <c r="L12"/>
  <c r="L11"/>
  <c r="L10"/>
  <c r="L9"/>
  <c r="L8"/>
  <c r="L7"/>
  <c r="L6"/>
  <c r="L5"/>
  <c r="L4"/>
  <c r="L3"/>
  <c r="L2"/>
  <c r="E24"/>
  <c r="F24" s="1"/>
  <c r="E23"/>
  <c r="F23" s="1"/>
  <c r="E22"/>
  <c r="F22" s="1"/>
  <c r="E21"/>
  <c r="F21" s="1"/>
  <c r="E20"/>
  <c r="F20" s="1"/>
  <c r="E19"/>
  <c r="F19" s="1"/>
  <c r="E18"/>
  <c r="F18" s="1"/>
  <c r="E17"/>
  <c r="F17" s="1"/>
  <c r="E16"/>
  <c r="F16" s="1"/>
  <c r="F15"/>
  <c r="E15"/>
  <c r="H15" s="1"/>
  <c r="J14"/>
  <c r="H14"/>
  <c r="F14"/>
  <c r="E14"/>
  <c r="J13"/>
  <c r="H13"/>
  <c r="E13"/>
  <c r="E12"/>
  <c r="F12" s="1"/>
  <c r="F11"/>
  <c r="E11"/>
  <c r="H11" s="1"/>
  <c r="J10"/>
  <c r="H10"/>
  <c r="F10"/>
  <c r="E10"/>
  <c r="J9"/>
  <c r="H9"/>
  <c r="E9"/>
  <c r="E8"/>
  <c r="F8" s="1"/>
  <c r="F7"/>
  <c r="E7"/>
  <c r="H7" s="1"/>
  <c r="J6"/>
  <c r="H6"/>
  <c r="F6"/>
  <c r="E6"/>
  <c r="J5"/>
  <c r="H5"/>
  <c r="E5"/>
  <c r="E4"/>
  <c r="F4" s="1"/>
  <c r="F3"/>
  <c r="E3"/>
  <c r="H3" s="1"/>
  <c r="J2"/>
  <c r="H2"/>
  <c r="F2"/>
  <c r="E2"/>
  <c r="J12" l="1"/>
  <c r="J16"/>
  <c r="H17"/>
  <c r="H18"/>
  <c r="H19"/>
  <c r="H20"/>
  <c r="H21"/>
  <c r="H22"/>
  <c r="H23"/>
  <c r="H24"/>
  <c r="J8"/>
  <c r="J3"/>
  <c r="H4"/>
  <c r="F5"/>
  <c r="J7"/>
  <c r="H8"/>
  <c r="F9"/>
  <c r="J11"/>
  <c r="H12"/>
  <c r="F13"/>
  <c r="J15"/>
  <c r="H16"/>
  <c r="J4"/>
  <c r="J17" i="1" l="1"/>
  <c r="J18"/>
  <c r="J20"/>
  <c r="J21"/>
  <c r="C64"/>
  <c r="C58"/>
  <c r="C69" s="1"/>
  <c r="H68" s="1"/>
  <c r="C37"/>
  <c r="C49"/>
  <c r="C43"/>
  <c r="E8"/>
  <c r="F8" s="1"/>
  <c r="E9"/>
  <c r="F9" s="1"/>
  <c r="E10"/>
  <c r="F10" s="1"/>
  <c r="E11"/>
  <c r="F11" s="1"/>
  <c r="E12"/>
  <c r="F12" s="1"/>
  <c r="E13"/>
  <c r="F13" s="1"/>
  <c r="E14"/>
  <c r="F14" s="1"/>
  <c r="E15"/>
  <c r="F15" s="1"/>
  <c r="E16"/>
  <c r="F16" s="1"/>
  <c r="E29"/>
  <c r="F29" s="1"/>
  <c r="E17"/>
  <c r="F17" s="1"/>
  <c r="E18"/>
  <c r="F18" s="1"/>
  <c r="E19"/>
  <c r="F19" s="1"/>
  <c r="E20"/>
  <c r="F20" s="1"/>
  <c r="E21"/>
  <c r="F21" s="1"/>
  <c r="E22"/>
  <c r="F22" s="1"/>
  <c r="E23"/>
  <c r="F23" s="1"/>
  <c r="E24"/>
  <c r="F24" s="1"/>
  <c r="E25"/>
  <c r="F25" s="1"/>
  <c r="E26"/>
  <c r="F26" s="1"/>
  <c r="E27"/>
  <c r="F27" s="1"/>
  <c r="E28"/>
  <c r="F28" s="1"/>
  <c r="E7"/>
  <c r="F7" s="1"/>
  <c r="J9" l="1"/>
  <c r="J10"/>
  <c r="J32" s="1"/>
  <c r="J16"/>
  <c r="J12"/>
  <c r="J8"/>
  <c r="J13"/>
  <c r="J7"/>
  <c r="J14"/>
  <c r="J19"/>
  <c r="J15"/>
  <c r="J11"/>
  <c r="C52"/>
  <c r="H52" s="1"/>
  <c r="L11"/>
  <c r="L15"/>
  <c r="L27"/>
  <c r="L23"/>
  <c r="L19"/>
  <c r="L28"/>
  <c r="L24"/>
  <c r="L20"/>
  <c r="L16"/>
  <c r="L12"/>
  <c r="L29"/>
  <c r="L25"/>
  <c r="L21"/>
  <c r="L17"/>
  <c r="L13"/>
  <c r="L7"/>
  <c r="L26"/>
  <c r="L22"/>
  <c r="L18"/>
  <c r="L14"/>
  <c r="L10"/>
  <c r="L8"/>
  <c r="L9"/>
  <c r="H24"/>
  <c r="H26"/>
  <c r="H28"/>
  <c r="H29"/>
  <c r="H25"/>
  <c r="H18"/>
  <c r="H19"/>
  <c r="H27"/>
  <c r="H20"/>
  <c r="H14"/>
  <c r="H15"/>
  <c r="H9"/>
  <c r="H16"/>
  <c r="H10"/>
  <c r="H13"/>
  <c r="H23"/>
  <c r="H22"/>
  <c r="H21"/>
  <c r="H17"/>
  <c r="H12"/>
  <c r="H11"/>
  <c r="H8"/>
  <c r="H7"/>
  <c r="L31" l="1"/>
  <c r="H31"/>
</calcChain>
</file>

<file path=xl/sharedStrings.xml><?xml version="1.0" encoding="utf-8"?>
<sst xmlns="http://schemas.openxmlformats.org/spreadsheetml/2006/main" count="294" uniqueCount="91">
  <si>
    <t>Veg Momos</t>
  </si>
  <si>
    <t>Veg Soup</t>
  </si>
  <si>
    <t>Maggi (Veg)</t>
  </si>
  <si>
    <t>Paneer Roll</t>
  </si>
  <si>
    <t>Veg Roll</t>
  </si>
  <si>
    <t>Veg Biryani</t>
  </si>
  <si>
    <t>Paneer Chilli</t>
  </si>
  <si>
    <t>Chicken Soup</t>
  </si>
  <si>
    <t>Omlet Double Egg</t>
  </si>
  <si>
    <t>Omlet</t>
  </si>
  <si>
    <t>Maggi (Egg)</t>
  </si>
  <si>
    <t>Chicken Latpat</t>
  </si>
  <si>
    <t>Paneer Butter Masala</t>
  </si>
  <si>
    <t>Laccha Paratha</t>
  </si>
  <si>
    <t>Chicken Roll</t>
  </si>
  <si>
    <t>Double Egg Roll</t>
  </si>
  <si>
    <t>Egg Roll</t>
  </si>
  <si>
    <t>Chicken Momos</t>
  </si>
  <si>
    <t>Chicken Biryani</t>
  </si>
  <si>
    <t>Chicken Seekh Kebab</t>
  </si>
  <si>
    <t>Chicken Lollipop</t>
  </si>
  <si>
    <t>Chicken Crispy</t>
  </si>
  <si>
    <t>Chicken Chilli</t>
  </si>
  <si>
    <t>Name of Item</t>
  </si>
  <si>
    <t>Selling Price per Plate in RS</t>
  </si>
  <si>
    <t>Cost Price in RS</t>
  </si>
  <si>
    <t>Profit in RS</t>
  </si>
  <si>
    <t>Profit in Percentage</t>
  </si>
  <si>
    <t>14000 +1000+9000</t>
  </si>
  <si>
    <t>After One Month Profit in RS</t>
  </si>
  <si>
    <t>Order/day Average(For One Month)</t>
  </si>
  <si>
    <t>Profit in RS For One Month</t>
  </si>
  <si>
    <t>Order/day  Average(After One Month stop selling Veg Items)</t>
  </si>
  <si>
    <t>Profit  Non Veg Case Only in Rs</t>
  </si>
  <si>
    <t>Fixed Cost/Month  (Rent + Electricity+ Labour)</t>
  </si>
  <si>
    <t>First month profit selling both veg and non-veg</t>
  </si>
  <si>
    <t>Profit/month =</t>
  </si>
  <si>
    <t xml:space="preserve">2. Total profit in hand/day (Second month) = </t>
  </si>
  <si>
    <t>1. Total profit in hand/day (first month) =</t>
  </si>
  <si>
    <t xml:space="preserve">3. Total profit in hand/day (third  month) = </t>
  </si>
  <si>
    <t>Total Profit in first three month=</t>
  </si>
  <si>
    <t>Profit in last 2 month =</t>
  </si>
  <si>
    <t>Net profit in first three month =</t>
  </si>
  <si>
    <t>total profit - fixed cost</t>
  </si>
  <si>
    <t>Net profit in last 2 month =</t>
  </si>
  <si>
    <t xml:space="preserve">4. Total profit in hand/day (fourth  month) = </t>
  </si>
  <si>
    <t xml:space="preserve">5. Total profit in hand/day (fifth  month) = </t>
  </si>
  <si>
    <t>Item No.</t>
  </si>
  <si>
    <t>Name of Column</t>
  </si>
  <si>
    <t>Alias</t>
  </si>
  <si>
    <t>Data Type</t>
  </si>
  <si>
    <t>Variable Type</t>
  </si>
  <si>
    <t>Sl. No.</t>
  </si>
  <si>
    <t>Items</t>
  </si>
  <si>
    <t>SP</t>
  </si>
  <si>
    <t>CP</t>
  </si>
  <si>
    <t>Profit</t>
  </si>
  <si>
    <t>Order V&amp;N</t>
  </si>
  <si>
    <t>Profit V&amp;N</t>
  </si>
  <si>
    <t>Order N</t>
  </si>
  <si>
    <t>Profit N</t>
  </si>
  <si>
    <t>Order/day  Average(Last 2 Month)</t>
  </si>
  <si>
    <t>Profit  (last 2 month )in Rs</t>
  </si>
  <si>
    <t>Order 2</t>
  </si>
  <si>
    <t>Profit 2</t>
  </si>
  <si>
    <t>FC</t>
  </si>
  <si>
    <t>Integer</t>
  </si>
  <si>
    <t>String</t>
  </si>
  <si>
    <t>Float</t>
  </si>
  <si>
    <t>Numerical</t>
  </si>
  <si>
    <t>Categorical</t>
  </si>
  <si>
    <t>Row Labels</t>
  </si>
  <si>
    <t>Grand Total</t>
  </si>
  <si>
    <t>Profit %</t>
  </si>
  <si>
    <t>Values</t>
  </si>
  <si>
    <t>Sum of Profit %</t>
  </si>
  <si>
    <t>Profit in Rs</t>
  </si>
  <si>
    <t>Pivot Table</t>
  </si>
  <si>
    <t>Chicken Crispy is making Maximum profit making Item ie of Rs 50 per order   And Magg (veg), Omlet and Veg Soup making least profit per order</t>
  </si>
  <si>
    <t>Chicken Soup is making maximum percentage of profit while Chicken Latpat making least</t>
  </si>
  <si>
    <t>In first month average order per day where Chicken Biryani was the highest selling item of the shop.In second and third month again Chicken Biryani  but 4th and 5th Month selling was going down Drastically.</t>
  </si>
  <si>
    <t>Chicken Biryani holding highest profit in first month and Average of second and third month i.e., above 400 and above 350 respectively. Where last two month (4th and 5th month)  profit goes down and profit was less tha 50.</t>
  </si>
  <si>
    <t>Order/day (1st Month)</t>
  </si>
  <si>
    <t>Order/day (2nd &amp; 3rd month)</t>
  </si>
  <si>
    <t>Order/day (4th &amp; 5th month)</t>
  </si>
  <si>
    <t>Order/day (1st month)</t>
  </si>
  <si>
    <t>order/day (2nd &amp; 3rd month)</t>
  </si>
  <si>
    <t>order/day (4th &amp; 5th month)</t>
  </si>
  <si>
    <t xml:space="preserve">Line graph shows that 1st month  high no of order than 2nd and 3rd month and in 4th &amp; 5th month is drastically goes down </t>
  </si>
  <si>
    <t>numerical</t>
  </si>
  <si>
    <t>As it is mentioned in the problem statement that he is  lazy to work. This is the main reason his sales are declining. To increase his sales he needs to work hard.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</si>
</sst>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b/>
      <i/>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wrapText="1"/>
    </xf>
    <xf numFmtId="0" fontId="0" fillId="0" borderId="0" xfId="0" applyAlignment="1"/>
    <xf numFmtId="0" fontId="1" fillId="0" borderId="0" xfId="0" applyFont="1" applyAlignment="1">
      <alignment horizontal="left" wrapText="1"/>
    </xf>
    <xf numFmtId="0" fontId="1" fillId="0" borderId="0" xfId="0" applyFont="1" applyAlignment="1">
      <alignment horizontal="left"/>
    </xf>
    <xf numFmtId="0" fontId="0" fillId="0" borderId="0" xfId="0" applyAlignment="1">
      <alignment horizontal="left"/>
    </xf>
    <xf numFmtId="0" fontId="1" fillId="0" borderId="0" xfId="0" applyFont="1" applyAlignment="1">
      <alignment wrapText="1"/>
    </xf>
    <xf numFmtId="0" fontId="1" fillId="0" borderId="0" xfId="0" applyFont="1"/>
    <xf numFmtId="2" fontId="1" fillId="0" borderId="0" xfId="0" applyNumberFormat="1" applyFont="1" applyAlignment="1">
      <alignment horizontal="left" wrapText="1"/>
    </xf>
    <xf numFmtId="2" fontId="0" fillId="0" borderId="0" xfId="0" applyNumberFormat="1"/>
    <xf numFmtId="0" fontId="1" fillId="0" borderId="0" xfId="0" applyNumberFormat="1" applyFont="1" applyAlignment="1">
      <alignment horizontal="left" wrapText="1"/>
    </xf>
    <xf numFmtId="0" fontId="0" fillId="0" borderId="0" xfId="0" applyNumberFormat="1"/>
    <xf numFmtId="0" fontId="0" fillId="0" borderId="0" xfId="0" pivotButton="1"/>
    <xf numFmtId="0" fontId="0" fillId="0" borderId="0" xfId="0" applyAlignment="1">
      <alignment wrapText="1"/>
    </xf>
    <xf numFmtId="0" fontId="0" fillId="3" borderId="0" xfId="0" applyFill="1"/>
    <xf numFmtId="2" fontId="0" fillId="0" borderId="0" xfId="0" applyNumberFormat="1" applyAlignment="1"/>
    <xf numFmtId="0" fontId="1" fillId="0" borderId="0" xfId="0" applyFont="1" applyAlignment="1">
      <alignment horizontal="center" wrapText="1"/>
    </xf>
    <xf numFmtId="0" fontId="0" fillId="0" borderId="0" xfId="0" applyAlignment="1">
      <alignment horizontal="center" wrapText="1"/>
    </xf>
    <xf numFmtId="0" fontId="0" fillId="0" borderId="0" xfId="0" applyAlignment="1">
      <alignment horizontal="center"/>
    </xf>
    <xf numFmtId="0" fontId="0" fillId="2" borderId="0" xfId="0" applyFill="1" applyAlignment="1">
      <alignment horizontal="center" wrapText="1"/>
    </xf>
    <xf numFmtId="0" fontId="0" fillId="3" borderId="0" xfId="0" applyFill="1" applyAlignment="1">
      <alignment horizontal="center" wrapText="1"/>
    </xf>
    <xf numFmtId="0" fontId="2" fillId="3" borderId="0" xfId="0" applyFont="1" applyFill="1" applyAlignment="1">
      <alignment horizontal="center" wrapText="1"/>
    </xf>
    <xf numFmtId="0" fontId="1" fillId="3" borderId="0" xfId="0" applyFont="1" applyFill="1" applyAlignment="1">
      <alignment horizontal="center" wrapText="1"/>
    </xf>
  </cellXfs>
  <cellStyles count="1">
    <cellStyle name="Normal" xfId="0" builtinId="0"/>
  </cellStyles>
  <dxfs count="2">
    <dxf>
      <numFmt numFmtId="2" formatCode="0.00"/>
    </dxf>
    <dxf>
      <numFmt numFmtId="2" formatCode="0.0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[Case study new.xlsx]pivot table!PivotTable11</c:name>
    <c:fmtId val="2"/>
  </c:pivotSource>
  <c:chart>
    <c:title>
      <c:tx>
        <c:rich>
          <a:bodyPr/>
          <a:lstStyle/>
          <a:p>
            <a:pPr>
              <a:defRPr/>
            </a:pPr>
            <a:r>
              <a:rPr lang="en-US"/>
              <a:t>Profit</a:t>
            </a:r>
            <a:r>
              <a:rPr lang="en-US" baseline="0"/>
              <a:t> in Rs </a:t>
            </a:r>
          </a:p>
          <a:p>
            <a:pPr>
              <a:defRPr/>
            </a:pPr>
            <a:r>
              <a:rPr lang="en-US" baseline="0"/>
              <a:t>Per Item</a:t>
            </a:r>
            <a:endParaRPr lang="en-US"/>
          </a:p>
        </c:rich>
      </c:tx>
      <c:layout/>
    </c:title>
    <c:pivotFmts>
      <c:pivotFmt>
        <c:idx val="0"/>
        <c:marker>
          <c:symbol val="none"/>
        </c:marker>
      </c:pivotFmt>
      <c:pivotFmt>
        <c:idx val="1"/>
        <c:marker>
          <c:symbol val="none"/>
        </c:marker>
      </c:pivotFmt>
      <c:pivotFmt>
        <c:idx val="2"/>
        <c:marker>
          <c:symbol val="none"/>
        </c:marker>
      </c:pivotFmt>
    </c:pivotFmts>
    <c:plotArea>
      <c:layout/>
      <c:barChart>
        <c:barDir val="col"/>
        <c:grouping val="clustered"/>
        <c:ser>
          <c:idx val="0"/>
          <c:order val="0"/>
          <c:tx>
            <c:strRef>
              <c:f>'pivot table'!$B$5</c:f>
              <c:strCache>
                <c:ptCount val="1"/>
                <c:pt idx="0">
                  <c:v>Total</c:v>
                </c:pt>
              </c:strCache>
            </c:strRef>
          </c:tx>
          <c:cat>
            <c:strRef>
              <c:f>'pivot table'!$A$6:$A$29</c:f>
              <c:strCache>
                <c:ptCount val="23"/>
                <c:pt idx="0">
                  <c:v>Chicken Biryani</c:v>
                </c:pt>
                <c:pt idx="1">
                  <c:v>Chicken Chilli</c:v>
                </c:pt>
                <c:pt idx="2">
                  <c:v>Chicken Crispy</c:v>
                </c:pt>
                <c:pt idx="3">
                  <c:v>Chicken Latpat</c:v>
                </c:pt>
                <c:pt idx="4">
                  <c:v>Chicken Lollipop</c:v>
                </c:pt>
                <c:pt idx="5">
                  <c:v>Chicken Momos</c:v>
                </c:pt>
                <c:pt idx="6">
                  <c:v>Chicken Roll</c:v>
                </c:pt>
                <c:pt idx="7">
                  <c:v>Chicken Seekh Kebab</c:v>
                </c:pt>
                <c:pt idx="8">
                  <c:v>Chicken Soup</c:v>
                </c:pt>
                <c:pt idx="9">
                  <c:v>Double Egg Roll</c:v>
                </c:pt>
                <c:pt idx="10">
                  <c:v>Egg Roll</c:v>
                </c:pt>
                <c:pt idx="11">
                  <c:v>Laccha Paratha</c:v>
                </c:pt>
                <c:pt idx="12">
                  <c:v>Maggi (Egg)</c:v>
                </c:pt>
                <c:pt idx="13">
                  <c:v>Maggi (Veg)</c:v>
                </c:pt>
                <c:pt idx="14">
                  <c:v>Omlet</c:v>
                </c:pt>
                <c:pt idx="15">
                  <c:v>Omlet Double Egg</c:v>
                </c:pt>
                <c:pt idx="16">
                  <c:v>Paneer Butter Masala</c:v>
                </c:pt>
                <c:pt idx="17">
                  <c:v>Paneer Chilli</c:v>
                </c:pt>
                <c:pt idx="18">
                  <c:v>Paneer Roll</c:v>
                </c:pt>
                <c:pt idx="19">
                  <c:v>Veg Biryani</c:v>
                </c:pt>
                <c:pt idx="20">
                  <c:v>Veg Momos</c:v>
                </c:pt>
                <c:pt idx="21">
                  <c:v>Veg Roll</c:v>
                </c:pt>
                <c:pt idx="22">
                  <c:v>Veg Soup</c:v>
                </c:pt>
              </c:strCache>
            </c:strRef>
          </c:cat>
          <c:val>
            <c:numRef>
              <c:f>'pivot table'!$B$6:$B$29</c:f>
              <c:numCache>
                <c:formatCode>General</c:formatCode>
                <c:ptCount val="23"/>
                <c:pt idx="0">
                  <c:v>30</c:v>
                </c:pt>
                <c:pt idx="1">
                  <c:v>30</c:v>
                </c:pt>
                <c:pt idx="2">
                  <c:v>50</c:v>
                </c:pt>
                <c:pt idx="3">
                  <c:v>15</c:v>
                </c:pt>
                <c:pt idx="4">
                  <c:v>30</c:v>
                </c:pt>
                <c:pt idx="5">
                  <c:v>20</c:v>
                </c:pt>
                <c:pt idx="6">
                  <c:v>20</c:v>
                </c:pt>
                <c:pt idx="7">
                  <c:v>30</c:v>
                </c:pt>
                <c:pt idx="8">
                  <c:v>20</c:v>
                </c:pt>
                <c:pt idx="9">
                  <c:v>20</c:v>
                </c:pt>
                <c:pt idx="10">
                  <c:v>15</c:v>
                </c:pt>
                <c:pt idx="11">
                  <c:v>10</c:v>
                </c:pt>
                <c:pt idx="12">
                  <c:v>15</c:v>
                </c:pt>
                <c:pt idx="13">
                  <c:v>5</c:v>
                </c:pt>
                <c:pt idx="14">
                  <c:v>5</c:v>
                </c:pt>
                <c:pt idx="15">
                  <c:v>12</c:v>
                </c:pt>
                <c:pt idx="16">
                  <c:v>40</c:v>
                </c:pt>
                <c:pt idx="17">
                  <c:v>20</c:v>
                </c:pt>
                <c:pt idx="18">
                  <c:v>20</c:v>
                </c:pt>
                <c:pt idx="19">
                  <c:v>15</c:v>
                </c:pt>
                <c:pt idx="20">
                  <c:v>10</c:v>
                </c:pt>
                <c:pt idx="21">
                  <c:v>10</c:v>
                </c:pt>
                <c:pt idx="22">
                  <c:v>5</c:v>
                </c:pt>
              </c:numCache>
            </c:numRef>
          </c:val>
        </c:ser>
        <c:axId val="75152384"/>
        <c:axId val="77234944"/>
      </c:barChart>
      <c:catAx>
        <c:axId val="75152384"/>
        <c:scaling>
          <c:orientation val="minMax"/>
        </c:scaling>
        <c:axPos val="b"/>
        <c:tickLblPos val="nextTo"/>
        <c:crossAx val="77234944"/>
        <c:crosses val="autoZero"/>
        <c:auto val="1"/>
        <c:lblAlgn val="ctr"/>
        <c:lblOffset val="100"/>
      </c:catAx>
      <c:valAx>
        <c:axId val="77234944"/>
        <c:scaling>
          <c:orientation val="minMax"/>
        </c:scaling>
        <c:axPos val="l"/>
        <c:majorGridlines/>
        <c:numFmt formatCode="General" sourceLinked="1"/>
        <c:tickLblPos val="nextTo"/>
        <c:crossAx val="75152384"/>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5"/>
  <c:pivotSource>
    <c:name>[Case study new.xlsx]pivot table!PivotTable12</c:name>
    <c:fmtId val="2"/>
  </c:pivotSource>
  <c:chart>
    <c:title>
      <c:tx>
        <c:rich>
          <a:bodyPr/>
          <a:lstStyle/>
          <a:p>
            <a:pPr>
              <a:defRPr/>
            </a:pPr>
            <a:r>
              <a:rPr lang="en-US"/>
              <a:t>Profit</a:t>
            </a:r>
            <a:r>
              <a:rPr lang="en-US" baseline="0"/>
              <a:t> in Percentage</a:t>
            </a:r>
          </a:p>
          <a:p>
            <a:pPr>
              <a:defRPr/>
            </a:pPr>
            <a:r>
              <a:rPr lang="en-US" baseline="0"/>
              <a:t>Per Item</a:t>
            </a:r>
          </a:p>
          <a:p>
            <a:pPr>
              <a:defRPr/>
            </a:pPr>
            <a:endParaRPr lang="en-US"/>
          </a:p>
        </c:rich>
      </c:tx>
      <c:layout/>
    </c:title>
    <c:pivotFmts>
      <c:pivotFmt>
        <c:idx val="0"/>
      </c:pivotFmt>
      <c:pivotFmt>
        <c:idx val="1"/>
      </c:pivotFmt>
      <c:pivotFmt>
        <c:idx val="2"/>
        <c:marker>
          <c:symbol val="none"/>
        </c:marker>
      </c:pivotFmt>
    </c:pivotFmts>
    <c:plotArea>
      <c:layout/>
      <c:barChart>
        <c:barDir val="col"/>
        <c:grouping val="clustered"/>
        <c:ser>
          <c:idx val="0"/>
          <c:order val="0"/>
          <c:tx>
            <c:strRef>
              <c:f>'pivot table'!$F$5</c:f>
              <c:strCache>
                <c:ptCount val="1"/>
                <c:pt idx="0">
                  <c:v>Total</c:v>
                </c:pt>
              </c:strCache>
            </c:strRef>
          </c:tx>
          <c:cat>
            <c:strRef>
              <c:f>'pivot table'!$E$6:$E$29</c:f>
              <c:strCache>
                <c:ptCount val="23"/>
                <c:pt idx="0">
                  <c:v>Chicken Biryani</c:v>
                </c:pt>
                <c:pt idx="1">
                  <c:v>Chicken Chilli</c:v>
                </c:pt>
                <c:pt idx="2">
                  <c:v>Chicken Crispy</c:v>
                </c:pt>
                <c:pt idx="3">
                  <c:v>Chicken Latpat</c:v>
                </c:pt>
                <c:pt idx="4">
                  <c:v>Chicken Lollipop</c:v>
                </c:pt>
                <c:pt idx="5">
                  <c:v>Chicken Momos</c:v>
                </c:pt>
                <c:pt idx="6">
                  <c:v>Chicken Roll</c:v>
                </c:pt>
                <c:pt idx="7">
                  <c:v>Chicken Seekh Kebab</c:v>
                </c:pt>
                <c:pt idx="8">
                  <c:v>Chicken Soup</c:v>
                </c:pt>
                <c:pt idx="9">
                  <c:v>Double Egg Roll</c:v>
                </c:pt>
                <c:pt idx="10">
                  <c:v>Egg Roll</c:v>
                </c:pt>
                <c:pt idx="11">
                  <c:v>Laccha Paratha</c:v>
                </c:pt>
                <c:pt idx="12">
                  <c:v>Maggi (Egg)</c:v>
                </c:pt>
                <c:pt idx="13">
                  <c:v>Maggi (Veg)</c:v>
                </c:pt>
                <c:pt idx="14">
                  <c:v>Omlet</c:v>
                </c:pt>
                <c:pt idx="15">
                  <c:v>Omlet Double Egg</c:v>
                </c:pt>
                <c:pt idx="16">
                  <c:v>Paneer Butter Masala</c:v>
                </c:pt>
                <c:pt idx="17">
                  <c:v>Paneer Chilli</c:v>
                </c:pt>
                <c:pt idx="18">
                  <c:v>Paneer Roll</c:v>
                </c:pt>
                <c:pt idx="19">
                  <c:v>Veg Biryani</c:v>
                </c:pt>
                <c:pt idx="20">
                  <c:v>Veg Momos</c:v>
                </c:pt>
                <c:pt idx="21">
                  <c:v>Veg Roll</c:v>
                </c:pt>
                <c:pt idx="22">
                  <c:v>Veg Soup</c:v>
                </c:pt>
              </c:strCache>
            </c:strRef>
          </c:cat>
          <c:val>
            <c:numRef>
              <c:f>'pivot table'!$F$6:$F$29</c:f>
              <c:numCache>
                <c:formatCode>0.00</c:formatCode>
                <c:ptCount val="23"/>
                <c:pt idx="0">
                  <c:v>33.333333333333336</c:v>
                </c:pt>
                <c:pt idx="1">
                  <c:v>33.333333333333336</c:v>
                </c:pt>
                <c:pt idx="2">
                  <c:v>62.5</c:v>
                </c:pt>
                <c:pt idx="3">
                  <c:v>10.344827586206897</c:v>
                </c:pt>
                <c:pt idx="4">
                  <c:v>20</c:v>
                </c:pt>
                <c:pt idx="5">
                  <c:v>25</c:v>
                </c:pt>
                <c:pt idx="6">
                  <c:v>40</c:v>
                </c:pt>
                <c:pt idx="7">
                  <c:v>50</c:v>
                </c:pt>
                <c:pt idx="8">
                  <c:v>66.666666666666671</c:v>
                </c:pt>
                <c:pt idx="9">
                  <c:v>50</c:v>
                </c:pt>
                <c:pt idx="10">
                  <c:v>42.857142857142854</c:v>
                </c:pt>
                <c:pt idx="11">
                  <c:v>50</c:v>
                </c:pt>
                <c:pt idx="12">
                  <c:v>60</c:v>
                </c:pt>
                <c:pt idx="13">
                  <c:v>25</c:v>
                </c:pt>
                <c:pt idx="14">
                  <c:v>33.333333333333336</c:v>
                </c:pt>
                <c:pt idx="15">
                  <c:v>52.173913043478258</c:v>
                </c:pt>
                <c:pt idx="16">
                  <c:v>36.363636363636367</c:v>
                </c:pt>
                <c:pt idx="17">
                  <c:v>22.222222222222221</c:v>
                </c:pt>
                <c:pt idx="18">
                  <c:v>50</c:v>
                </c:pt>
                <c:pt idx="19">
                  <c:v>20</c:v>
                </c:pt>
                <c:pt idx="20">
                  <c:v>16.666666666666668</c:v>
                </c:pt>
                <c:pt idx="21">
                  <c:v>33.333333333333336</c:v>
                </c:pt>
                <c:pt idx="22">
                  <c:v>11.111111111111111</c:v>
                </c:pt>
              </c:numCache>
            </c:numRef>
          </c:val>
        </c:ser>
        <c:axId val="77342208"/>
        <c:axId val="80740736"/>
      </c:barChart>
      <c:catAx>
        <c:axId val="77342208"/>
        <c:scaling>
          <c:orientation val="minMax"/>
        </c:scaling>
        <c:axPos val="b"/>
        <c:tickLblPos val="nextTo"/>
        <c:crossAx val="80740736"/>
        <c:crosses val="autoZero"/>
        <c:auto val="1"/>
        <c:lblAlgn val="ctr"/>
        <c:lblOffset val="100"/>
      </c:catAx>
      <c:valAx>
        <c:axId val="80740736"/>
        <c:scaling>
          <c:orientation val="minMax"/>
        </c:scaling>
        <c:axPos val="l"/>
        <c:majorGridlines/>
        <c:numFmt formatCode="0.00" sourceLinked="1"/>
        <c:tickLblPos val="nextTo"/>
        <c:crossAx val="77342208"/>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pivotSource>
    <c:name>[Case study new.xlsx]pivot table!PivotTable13</c:name>
    <c:fmtId val="2"/>
  </c:pivotSource>
  <c:chart>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s>
    <c:plotArea>
      <c:layout/>
      <c:barChart>
        <c:barDir val="col"/>
        <c:grouping val="clustered"/>
        <c:ser>
          <c:idx val="0"/>
          <c:order val="0"/>
          <c:tx>
            <c:strRef>
              <c:f>'pivot table'!$J$5:$J$6</c:f>
              <c:strCache>
                <c:ptCount val="1"/>
                <c:pt idx="0">
                  <c:v>Order/day (1st Month)</c:v>
                </c:pt>
              </c:strCache>
            </c:strRef>
          </c:tx>
          <c:cat>
            <c:strRef>
              <c:f>'pivot table'!$I$7:$I$30</c:f>
              <c:strCache>
                <c:ptCount val="23"/>
                <c:pt idx="0">
                  <c:v>Chicken Biryani</c:v>
                </c:pt>
                <c:pt idx="1">
                  <c:v>Chicken Chilli</c:v>
                </c:pt>
                <c:pt idx="2">
                  <c:v>Chicken Crispy</c:v>
                </c:pt>
                <c:pt idx="3">
                  <c:v>Chicken Latpat</c:v>
                </c:pt>
                <c:pt idx="4">
                  <c:v>Chicken Lollipop</c:v>
                </c:pt>
                <c:pt idx="5">
                  <c:v>Chicken Momos</c:v>
                </c:pt>
                <c:pt idx="6">
                  <c:v>Chicken Roll</c:v>
                </c:pt>
                <c:pt idx="7">
                  <c:v>Chicken Seekh Kebab</c:v>
                </c:pt>
                <c:pt idx="8">
                  <c:v>Chicken Soup</c:v>
                </c:pt>
                <c:pt idx="9">
                  <c:v>Double Egg Roll</c:v>
                </c:pt>
                <c:pt idx="10">
                  <c:v>Egg Roll</c:v>
                </c:pt>
                <c:pt idx="11">
                  <c:v>Laccha Paratha</c:v>
                </c:pt>
                <c:pt idx="12">
                  <c:v>Maggi (Egg)</c:v>
                </c:pt>
                <c:pt idx="13">
                  <c:v>Maggi (Veg)</c:v>
                </c:pt>
                <c:pt idx="14">
                  <c:v>Omlet</c:v>
                </c:pt>
                <c:pt idx="15">
                  <c:v>Omlet Double Egg</c:v>
                </c:pt>
                <c:pt idx="16">
                  <c:v>Paneer Butter Masala</c:v>
                </c:pt>
                <c:pt idx="17">
                  <c:v>Paneer Chilli</c:v>
                </c:pt>
                <c:pt idx="18">
                  <c:v>Paneer Roll</c:v>
                </c:pt>
                <c:pt idx="19">
                  <c:v>Veg Biryani</c:v>
                </c:pt>
                <c:pt idx="20">
                  <c:v>Veg Momos</c:v>
                </c:pt>
                <c:pt idx="21">
                  <c:v>Veg Roll</c:v>
                </c:pt>
                <c:pt idx="22">
                  <c:v>Veg Soup</c:v>
                </c:pt>
              </c:strCache>
            </c:strRef>
          </c:cat>
          <c:val>
            <c:numRef>
              <c:f>'pivot table'!$J$7:$J$30</c:f>
              <c:numCache>
                <c:formatCode>General</c:formatCode>
                <c:ptCount val="23"/>
                <c:pt idx="0">
                  <c:v>14</c:v>
                </c:pt>
                <c:pt idx="1">
                  <c:v>2</c:v>
                </c:pt>
                <c:pt idx="2">
                  <c:v>4</c:v>
                </c:pt>
                <c:pt idx="3">
                  <c:v>4</c:v>
                </c:pt>
                <c:pt idx="4">
                  <c:v>7</c:v>
                </c:pt>
                <c:pt idx="5">
                  <c:v>3</c:v>
                </c:pt>
                <c:pt idx="6">
                  <c:v>4</c:v>
                </c:pt>
                <c:pt idx="7">
                  <c:v>4</c:v>
                </c:pt>
                <c:pt idx="8">
                  <c:v>2</c:v>
                </c:pt>
                <c:pt idx="9">
                  <c:v>7</c:v>
                </c:pt>
                <c:pt idx="10">
                  <c:v>4</c:v>
                </c:pt>
                <c:pt idx="11">
                  <c:v>10</c:v>
                </c:pt>
                <c:pt idx="12">
                  <c:v>7</c:v>
                </c:pt>
                <c:pt idx="13">
                  <c:v>3</c:v>
                </c:pt>
                <c:pt idx="14">
                  <c:v>9</c:v>
                </c:pt>
                <c:pt idx="15">
                  <c:v>7</c:v>
                </c:pt>
                <c:pt idx="16">
                  <c:v>1</c:v>
                </c:pt>
                <c:pt idx="17">
                  <c:v>2</c:v>
                </c:pt>
                <c:pt idx="18">
                  <c:v>1</c:v>
                </c:pt>
                <c:pt idx="19">
                  <c:v>4</c:v>
                </c:pt>
                <c:pt idx="20">
                  <c:v>2</c:v>
                </c:pt>
                <c:pt idx="21">
                  <c:v>3</c:v>
                </c:pt>
                <c:pt idx="22">
                  <c:v>1</c:v>
                </c:pt>
              </c:numCache>
            </c:numRef>
          </c:val>
        </c:ser>
        <c:ser>
          <c:idx val="1"/>
          <c:order val="1"/>
          <c:tx>
            <c:strRef>
              <c:f>'pivot table'!$K$5:$K$6</c:f>
              <c:strCache>
                <c:ptCount val="1"/>
                <c:pt idx="0">
                  <c:v>Order/day (2nd &amp; 3rd month)</c:v>
                </c:pt>
              </c:strCache>
            </c:strRef>
          </c:tx>
          <c:cat>
            <c:strRef>
              <c:f>'pivot table'!$I$7:$I$30</c:f>
              <c:strCache>
                <c:ptCount val="23"/>
                <c:pt idx="0">
                  <c:v>Chicken Biryani</c:v>
                </c:pt>
                <c:pt idx="1">
                  <c:v>Chicken Chilli</c:v>
                </c:pt>
                <c:pt idx="2">
                  <c:v>Chicken Crispy</c:v>
                </c:pt>
                <c:pt idx="3">
                  <c:v>Chicken Latpat</c:v>
                </c:pt>
                <c:pt idx="4">
                  <c:v>Chicken Lollipop</c:v>
                </c:pt>
                <c:pt idx="5">
                  <c:v>Chicken Momos</c:v>
                </c:pt>
                <c:pt idx="6">
                  <c:v>Chicken Roll</c:v>
                </c:pt>
                <c:pt idx="7">
                  <c:v>Chicken Seekh Kebab</c:v>
                </c:pt>
                <c:pt idx="8">
                  <c:v>Chicken Soup</c:v>
                </c:pt>
                <c:pt idx="9">
                  <c:v>Double Egg Roll</c:v>
                </c:pt>
                <c:pt idx="10">
                  <c:v>Egg Roll</c:v>
                </c:pt>
                <c:pt idx="11">
                  <c:v>Laccha Paratha</c:v>
                </c:pt>
                <c:pt idx="12">
                  <c:v>Maggi (Egg)</c:v>
                </c:pt>
                <c:pt idx="13">
                  <c:v>Maggi (Veg)</c:v>
                </c:pt>
                <c:pt idx="14">
                  <c:v>Omlet</c:v>
                </c:pt>
                <c:pt idx="15">
                  <c:v>Omlet Double Egg</c:v>
                </c:pt>
                <c:pt idx="16">
                  <c:v>Paneer Butter Masala</c:v>
                </c:pt>
                <c:pt idx="17">
                  <c:v>Paneer Chilli</c:v>
                </c:pt>
                <c:pt idx="18">
                  <c:v>Paneer Roll</c:v>
                </c:pt>
                <c:pt idx="19">
                  <c:v>Veg Biryani</c:v>
                </c:pt>
                <c:pt idx="20">
                  <c:v>Veg Momos</c:v>
                </c:pt>
                <c:pt idx="21">
                  <c:v>Veg Roll</c:v>
                </c:pt>
                <c:pt idx="22">
                  <c:v>Veg Soup</c:v>
                </c:pt>
              </c:strCache>
            </c:strRef>
          </c:cat>
          <c:val>
            <c:numRef>
              <c:f>'pivot table'!$K$7:$K$30</c:f>
              <c:numCache>
                <c:formatCode>General</c:formatCode>
                <c:ptCount val="23"/>
                <c:pt idx="0">
                  <c:v>13</c:v>
                </c:pt>
                <c:pt idx="1">
                  <c:v>2</c:v>
                </c:pt>
                <c:pt idx="2">
                  <c:v>5</c:v>
                </c:pt>
                <c:pt idx="3">
                  <c:v>8</c:v>
                </c:pt>
                <c:pt idx="4">
                  <c:v>5</c:v>
                </c:pt>
                <c:pt idx="5">
                  <c:v>6</c:v>
                </c:pt>
                <c:pt idx="6">
                  <c:v>7</c:v>
                </c:pt>
                <c:pt idx="7">
                  <c:v>7</c:v>
                </c:pt>
                <c:pt idx="8">
                  <c:v>3</c:v>
                </c:pt>
                <c:pt idx="9">
                  <c:v>4</c:v>
                </c:pt>
                <c:pt idx="10">
                  <c:v>5</c:v>
                </c:pt>
                <c:pt idx="11">
                  <c:v>9</c:v>
                </c:pt>
                <c:pt idx="12">
                  <c:v>9</c:v>
                </c:pt>
                <c:pt idx="13">
                  <c:v>0</c:v>
                </c:pt>
                <c:pt idx="14">
                  <c:v>7</c:v>
                </c:pt>
                <c:pt idx="15">
                  <c:v>2</c:v>
                </c:pt>
                <c:pt idx="16">
                  <c:v>0</c:v>
                </c:pt>
                <c:pt idx="17">
                  <c:v>0</c:v>
                </c:pt>
                <c:pt idx="18">
                  <c:v>0</c:v>
                </c:pt>
                <c:pt idx="19">
                  <c:v>0</c:v>
                </c:pt>
                <c:pt idx="20">
                  <c:v>0</c:v>
                </c:pt>
                <c:pt idx="21">
                  <c:v>0</c:v>
                </c:pt>
                <c:pt idx="22">
                  <c:v>0</c:v>
                </c:pt>
              </c:numCache>
            </c:numRef>
          </c:val>
        </c:ser>
        <c:ser>
          <c:idx val="2"/>
          <c:order val="2"/>
          <c:tx>
            <c:strRef>
              <c:f>'pivot table'!$L$5:$L$6</c:f>
              <c:strCache>
                <c:ptCount val="1"/>
                <c:pt idx="0">
                  <c:v>Order/day (4th &amp; 5th month)</c:v>
                </c:pt>
              </c:strCache>
            </c:strRef>
          </c:tx>
          <c:cat>
            <c:strRef>
              <c:f>'pivot table'!$I$7:$I$30</c:f>
              <c:strCache>
                <c:ptCount val="23"/>
                <c:pt idx="0">
                  <c:v>Chicken Biryani</c:v>
                </c:pt>
                <c:pt idx="1">
                  <c:v>Chicken Chilli</c:v>
                </c:pt>
                <c:pt idx="2">
                  <c:v>Chicken Crispy</c:v>
                </c:pt>
                <c:pt idx="3">
                  <c:v>Chicken Latpat</c:v>
                </c:pt>
                <c:pt idx="4">
                  <c:v>Chicken Lollipop</c:v>
                </c:pt>
                <c:pt idx="5">
                  <c:v>Chicken Momos</c:v>
                </c:pt>
                <c:pt idx="6">
                  <c:v>Chicken Roll</c:v>
                </c:pt>
                <c:pt idx="7">
                  <c:v>Chicken Seekh Kebab</c:v>
                </c:pt>
                <c:pt idx="8">
                  <c:v>Chicken Soup</c:v>
                </c:pt>
                <c:pt idx="9">
                  <c:v>Double Egg Roll</c:v>
                </c:pt>
                <c:pt idx="10">
                  <c:v>Egg Roll</c:v>
                </c:pt>
                <c:pt idx="11">
                  <c:v>Laccha Paratha</c:v>
                </c:pt>
                <c:pt idx="12">
                  <c:v>Maggi (Egg)</c:v>
                </c:pt>
                <c:pt idx="13">
                  <c:v>Maggi (Veg)</c:v>
                </c:pt>
                <c:pt idx="14">
                  <c:v>Omlet</c:v>
                </c:pt>
                <c:pt idx="15">
                  <c:v>Omlet Double Egg</c:v>
                </c:pt>
                <c:pt idx="16">
                  <c:v>Paneer Butter Masala</c:v>
                </c:pt>
                <c:pt idx="17">
                  <c:v>Paneer Chilli</c:v>
                </c:pt>
                <c:pt idx="18">
                  <c:v>Paneer Roll</c:v>
                </c:pt>
                <c:pt idx="19">
                  <c:v>Veg Biryani</c:v>
                </c:pt>
                <c:pt idx="20">
                  <c:v>Veg Momos</c:v>
                </c:pt>
                <c:pt idx="21">
                  <c:v>Veg Roll</c:v>
                </c:pt>
                <c:pt idx="22">
                  <c:v>Veg Soup</c:v>
                </c:pt>
              </c:strCache>
            </c:strRef>
          </c:cat>
          <c:val>
            <c:numRef>
              <c:f>'pivot table'!$L$7:$L$30</c:f>
              <c:numCache>
                <c:formatCode>General</c:formatCode>
                <c:ptCount val="23"/>
                <c:pt idx="0">
                  <c:v>1</c:v>
                </c:pt>
                <c:pt idx="1">
                  <c:v>2</c:v>
                </c:pt>
                <c:pt idx="2">
                  <c:v>1</c:v>
                </c:pt>
                <c:pt idx="3">
                  <c:v>2</c:v>
                </c:pt>
                <c:pt idx="4">
                  <c:v>2</c:v>
                </c:pt>
                <c:pt idx="5">
                  <c:v>3</c:v>
                </c:pt>
                <c:pt idx="6">
                  <c:v>1</c:v>
                </c:pt>
                <c:pt idx="7">
                  <c:v>1</c:v>
                </c:pt>
                <c:pt idx="8">
                  <c:v>1</c:v>
                </c:pt>
                <c:pt idx="9">
                  <c:v>1</c:v>
                </c:pt>
                <c:pt idx="10">
                  <c:v>1</c:v>
                </c:pt>
                <c:pt idx="11">
                  <c:v>2</c:v>
                </c:pt>
                <c:pt idx="12">
                  <c:v>1</c:v>
                </c:pt>
                <c:pt idx="13">
                  <c:v>0</c:v>
                </c:pt>
                <c:pt idx="14">
                  <c:v>2</c:v>
                </c:pt>
                <c:pt idx="15">
                  <c:v>1</c:v>
                </c:pt>
                <c:pt idx="16">
                  <c:v>0</c:v>
                </c:pt>
                <c:pt idx="17">
                  <c:v>0</c:v>
                </c:pt>
                <c:pt idx="18">
                  <c:v>0</c:v>
                </c:pt>
                <c:pt idx="19">
                  <c:v>0</c:v>
                </c:pt>
                <c:pt idx="20">
                  <c:v>0</c:v>
                </c:pt>
                <c:pt idx="21">
                  <c:v>0</c:v>
                </c:pt>
                <c:pt idx="22">
                  <c:v>0</c:v>
                </c:pt>
              </c:numCache>
            </c:numRef>
          </c:val>
        </c:ser>
        <c:axId val="102325632"/>
        <c:axId val="127720064"/>
      </c:barChart>
      <c:catAx>
        <c:axId val="102325632"/>
        <c:scaling>
          <c:orientation val="minMax"/>
        </c:scaling>
        <c:axPos val="b"/>
        <c:tickLblPos val="nextTo"/>
        <c:crossAx val="127720064"/>
        <c:crosses val="autoZero"/>
        <c:auto val="1"/>
        <c:lblAlgn val="ctr"/>
        <c:lblOffset val="100"/>
      </c:catAx>
      <c:valAx>
        <c:axId val="127720064"/>
        <c:scaling>
          <c:orientation val="minMax"/>
        </c:scaling>
        <c:axPos val="l"/>
        <c:majorGridlines/>
        <c:numFmt formatCode="General" sourceLinked="1"/>
        <c:tickLblPos val="nextTo"/>
        <c:crossAx val="102325632"/>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pivotSource>
    <c:name>[Case study new.xlsx]pivot table!PivotTable14</c:name>
    <c:fmtId val="2"/>
  </c:pivotSource>
  <c:chart>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s>
    <c:plotArea>
      <c:layout/>
      <c:barChart>
        <c:barDir val="col"/>
        <c:grouping val="clustered"/>
        <c:ser>
          <c:idx val="0"/>
          <c:order val="0"/>
          <c:tx>
            <c:strRef>
              <c:f>'pivot table'!$B$37:$B$38</c:f>
              <c:strCache>
                <c:ptCount val="1"/>
                <c:pt idx="0">
                  <c:v>Order/day (1st month)</c:v>
                </c:pt>
              </c:strCache>
            </c:strRef>
          </c:tx>
          <c:cat>
            <c:strRef>
              <c:f>'pivot table'!$A$39:$A$62</c:f>
              <c:strCache>
                <c:ptCount val="23"/>
                <c:pt idx="0">
                  <c:v>Chicken Biryani</c:v>
                </c:pt>
                <c:pt idx="1">
                  <c:v>Chicken Chilli</c:v>
                </c:pt>
                <c:pt idx="2">
                  <c:v>Chicken Crispy</c:v>
                </c:pt>
                <c:pt idx="3">
                  <c:v>Chicken Latpat</c:v>
                </c:pt>
                <c:pt idx="4">
                  <c:v>Chicken Lollipop</c:v>
                </c:pt>
                <c:pt idx="5">
                  <c:v>Chicken Momos</c:v>
                </c:pt>
                <c:pt idx="6">
                  <c:v>Chicken Roll</c:v>
                </c:pt>
                <c:pt idx="7">
                  <c:v>Chicken Seekh Kebab</c:v>
                </c:pt>
                <c:pt idx="8">
                  <c:v>Chicken Soup</c:v>
                </c:pt>
                <c:pt idx="9">
                  <c:v>Double Egg Roll</c:v>
                </c:pt>
                <c:pt idx="10">
                  <c:v>Egg Roll</c:v>
                </c:pt>
                <c:pt idx="11">
                  <c:v>Laccha Paratha</c:v>
                </c:pt>
                <c:pt idx="12">
                  <c:v>Maggi (Egg)</c:v>
                </c:pt>
                <c:pt idx="13">
                  <c:v>Maggi (Veg)</c:v>
                </c:pt>
                <c:pt idx="14">
                  <c:v>Omlet</c:v>
                </c:pt>
                <c:pt idx="15">
                  <c:v>Omlet Double Egg</c:v>
                </c:pt>
                <c:pt idx="16">
                  <c:v>Paneer Butter Masala</c:v>
                </c:pt>
                <c:pt idx="17">
                  <c:v>Paneer Chilli</c:v>
                </c:pt>
                <c:pt idx="18">
                  <c:v>Paneer Roll</c:v>
                </c:pt>
                <c:pt idx="19">
                  <c:v>Veg Biryani</c:v>
                </c:pt>
                <c:pt idx="20">
                  <c:v>Veg Momos</c:v>
                </c:pt>
                <c:pt idx="21">
                  <c:v>Veg Roll</c:v>
                </c:pt>
                <c:pt idx="22">
                  <c:v>Veg Soup</c:v>
                </c:pt>
              </c:strCache>
            </c:strRef>
          </c:cat>
          <c:val>
            <c:numRef>
              <c:f>'pivot table'!$B$39:$B$62</c:f>
              <c:numCache>
                <c:formatCode>General</c:formatCode>
                <c:ptCount val="23"/>
                <c:pt idx="0">
                  <c:v>420</c:v>
                </c:pt>
                <c:pt idx="1">
                  <c:v>60</c:v>
                </c:pt>
                <c:pt idx="2">
                  <c:v>200</c:v>
                </c:pt>
                <c:pt idx="3">
                  <c:v>60</c:v>
                </c:pt>
                <c:pt idx="4">
                  <c:v>210</c:v>
                </c:pt>
                <c:pt idx="5">
                  <c:v>60</c:v>
                </c:pt>
                <c:pt idx="6">
                  <c:v>80</c:v>
                </c:pt>
                <c:pt idx="7">
                  <c:v>120</c:v>
                </c:pt>
                <c:pt idx="8">
                  <c:v>40</c:v>
                </c:pt>
                <c:pt idx="9">
                  <c:v>140</c:v>
                </c:pt>
                <c:pt idx="10">
                  <c:v>60</c:v>
                </c:pt>
                <c:pt idx="11">
                  <c:v>100</c:v>
                </c:pt>
                <c:pt idx="12">
                  <c:v>105</c:v>
                </c:pt>
                <c:pt idx="13">
                  <c:v>15</c:v>
                </c:pt>
                <c:pt idx="14">
                  <c:v>45</c:v>
                </c:pt>
                <c:pt idx="15">
                  <c:v>84</c:v>
                </c:pt>
                <c:pt idx="16">
                  <c:v>40</c:v>
                </c:pt>
                <c:pt idx="17">
                  <c:v>40</c:v>
                </c:pt>
                <c:pt idx="18">
                  <c:v>20</c:v>
                </c:pt>
                <c:pt idx="19">
                  <c:v>60</c:v>
                </c:pt>
                <c:pt idx="20">
                  <c:v>20</c:v>
                </c:pt>
                <c:pt idx="21">
                  <c:v>30</c:v>
                </c:pt>
                <c:pt idx="22">
                  <c:v>5</c:v>
                </c:pt>
              </c:numCache>
            </c:numRef>
          </c:val>
        </c:ser>
        <c:ser>
          <c:idx val="1"/>
          <c:order val="1"/>
          <c:tx>
            <c:strRef>
              <c:f>'pivot table'!$C$37:$C$38</c:f>
              <c:strCache>
                <c:ptCount val="1"/>
                <c:pt idx="0">
                  <c:v>Order/day (2nd &amp; 3rd month)</c:v>
                </c:pt>
              </c:strCache>
            </c:strRef>
          </c:tx>
          <c:cat>
            <c:strRef>
              <c:f>'pivot table'!$A$39:$A$62</c:f>
              <c:strCache>
                <c:ptCount val="23"/>
                <c:pt idx="0">
                  <c:v>Chicken Biryani</c:v>
                </c:pt>
                <c:pt idx="1">
                  <c:v>Chicken Chilli</c:v>
                </c:pt>
                <c:pt idx="2">
                  <c:v>Chicken Crispy</c:v>
                </c:pt>
                <c:pt idx="3">
                  <c:v>Chicken Latpat</c:v>
                </c:pt>
                <c:pt idx="4">
                  <c:v>Chicken Lollipop</c:v>
                </c:pt>
                <c:pt idx="5">
                  <c:v>Chicken Momos</c:v>
                </c:pt>
                <c:pt idx="6">
                  <c:v>Chicken Roll</c:v>
                </c:pt>
                <c:pt idx="7">
                  <c:v>Chicken Seekh Kebab</c:v>
                </c:pt>
                <c:pt idx="8">
                  <c:v>Chicken Soup</c:v>
                </c:pt>
                <c:pt idx="9">
                  <c:v>Double Egg Roll</c:v>
                </c:pt>
                <c:pt idx="10">
                  <c:v>Egg Roll</c:v>
                </c:pt>
                <c:pt idx="11">
                  <c:v>Laccha Paratha</c:v>
                </c:pt>
                <c:pt idx="12">
                  <c:v>Maggi (Egg)</c:v>
                </c:pt>
                <c:pt idx="13">
                  <c:v>Maggi (Veg)</c:v>
                </c:pt>
                <c:pt idx="14">
                  <c:v>Omlet</c:v>
                </c:pt>
                <c:pt idx="15">
                  <c:v>Omlet Double Egg</c:v>
                </c:pt>
                <c:pt idx="16">
                  <c:v>Paneer Butter Masala</c:v>
                </c:pt>
                <c:pt idx="17">
                  <c:v>Paneer Chilli</c:v>
                </c:pt>
                <c:pt idx="18">
                  <c:v>Paneer Roll</c:v>
                </c:pt>
                <c:pt idx="19">
                  <c:v>Veg Biryani</c:v>
                </c:pt>
                <c:pt idx="20">
                  <c:v>Veg Momos</c:v>
                </c:pt>
                <c:pt idx="21">
                  <c:v>Veg Roll</c:v>
                </c:pt>
                <c:pt idx="22">
                  <c:v>Veg Soup</c:v>
                </c:pt>
              </c:strCache>
            </c:strRef>
          </c:cat>
          <c:val>
            <c:numRef>
              <c:f>'pivot table'!$C$39:$C$62</c:f>
              <c:numCache>
                <c:formatCode>General</c:formatCode>
                <c:ptCount val="23"/>
                <c:pt idx="0">
                  <c:v>390</c:v>
                </c:pt>
                <c:pt idx="1">
                  <c:v>60</c:v>
                </c:pt>
                <c:pt idx="2">
                  <c:v>250</c:v>
                </c:pt>
                <c:pt idx="3">
                  <c:v>120</c:v>
                </c:pt>
                <c:pt idx="4">
                  <c:v>150</c:v>
                </c:pt>
                <c:pt idx="5">
                  <c:v>120</c:v>
                </c:pt>
                <c:pt idx="6">
                  <c:v>140</c:v>
                </c:pt>
                <c:pt idx="7">
                  <c:v>210</c:v>
                </c:pt>
                <c:pt idx="8">
                  <c:v>60</c:v>
                </c:pt>
                <c:pt idx="9">
                  <c:v>80</c:v>
                </c:pt>
                <c:pt idx="10">
                  <c:v>75</c:v>
                </c:pt>
                <c:pt idx="11">
                  <c:v>90</c:v>
                </c:pt>
                <c:pt idx="12">
                  <c:v>135</c:v>
                </c:pt>
                <c:pt idx="13">
                  <c:v>0</c:v>
                </c:pt>
                <c:pt idx="14">
                  <c:v>35</c:v>
                </c:pt>
                <c:pt idx="15">
                  <c:v>24</c:v>
                </c:pt>
                <c:pt idx="16">
                  <c:v>0</c:v>
                </c:pt>
                <c:pt idx="17">
                  <c:v>0</c:v>
                </c:pt>
                <c:pt idx="18">
                  <c:v>0</c:v>
                </c:pt>
                <c:pt idx="19">
                  <c:v>0</c:v>
                </c:pt>
                <c:pt idx="20">
                  <c:v>0</c:v>
                </c:pt>
                <c:pt idx="21">
                  <c:v>0</c:v>
                </c:pt>
                <c:pt idx="22">
                  <c:v>0</c:v>
                </c:pt>
              </c:numCache>
            </c:numRef>
          </c:val>
        </c:ser>
        <c:ser>
          <c:idx val="2"/>
          <c:order val="2"/>
          <c:tx>
            <c:strRef>
              <c:f>'pivot table'!$D$37:$D$38</c:f>
              <c:strCache>
                <c:ptCount val="1"/>
                <c:pt idx="0">
                  <c:v>Order/day (4th &amp; 5th month)</c:v>
                </c:pt>
              </c:strCache>
            </c:strRef>
          </c:tx>
          <c:cat>
            <c:strRef>
              <c:f>'pivot table'!$A$39:$A$62</c:f>
              <c:strCache>
                <c:ptCount val="23"/>
                <c:pt idx="0">
                  <c:v>Chicken Biryani</c:v>
                </c:pt>
                <c:pt idx="1">
                  <c:v>Chicken Chilli</c:v>
                </c:pt>
                <c:pt idx="2">
                  <c:v>Chicken Crispy</c:v>
                </c:pt>
                <c:pt idx="3">
                  <c:v>Chicken Latpat</c:v>
                </c:pt>
                <c:pt idx="4">
                  <c:v>Chicken Lollipop</c:v>
                </c:pt>
                <c:pt idx="5">
                  <c:v>Chicken Momos</c:v>
                </c:pt>
                <c:pt idx="6">
                  <c:v>Chicken Roll</c:v>
                </c:pt>
                <c:pt idx="7">
                  <c:v>Chicken Seekh Kebab</c:v>
                </c:pt>
                <c:pt idx="8">
                  <c:v>Chicken Soup</c:v>
                </c:pt>
                <c:pt idx="9">
                  <c:v>Double Egg Roll</c:v>
                </c:pt>
                <c:pt idx="10">
                  <c:v>Egg Roll</c:v>
                </c:pt>
                <c:pt idx="11">
                  <c:v>Laccha Paratha</c:v>
                </c:pt>
                <c:pt idx="12">
                  <c:v>Maggi (Egg)</c:v>
                </c:pt>
                <c:pt idx="13">
                  <c:v>Maggi (Veg)</c:v>
                </c:pt>
                <c:pt idx="14">
                  <c:v>Omlet</c:v>
                </c:pt>
                <c:pt idx="15">
                  <c:v>Omlet Double Egg</c:v>
                </c:pt>
                <c:pt idx="16">
                  <c:v>Paneer Butter Masala</c:v>
                </c:pt>
                <c:pt idx="17">
                  <c:v>Paneer Chilli</c:v>
                </c:pt>
                <c:pt idx="18">
                  <c:v>Paneer Roll</c:v>
                </c:pt>
                <c:pt idx="19">
                  <c:v>Veg Biryani</c:v>
                </c:pt>
                <c:pt idx="20">
                  <c:v>Veg Momos</c:v>
                </c:pt>
                <c:pt idx="21">
                  <c:v>Veg Roll</c:v>
                </c:pt>
                <c:pt idx="22">
                  <c:v>Veg Soup</c:v>
                </c:pt>
              </c:strCache>
            </c:strRef>
          </c:cat>
          <c:val>
            <c:numRef>
              <c:f>'pivot table'!$D$39:$D$62</c:f>
              <c:numCache>
                <c:formatCode>General</c:formatCode>
                <c:ptCount val="23"/>
                <c:pt idx="0">
                  <c:v>30</c:v>
                </c:pt>
                <c:pt idx="1">
                  <c:v>60</c:v>
                </c:pt>
                <c:pt idx="2">
                  <c:v>50</c:v>
                </c:pt>
                <c:pt idx="3">
                  <c:v>30</c:v>
                </c:pt>
                <c:pt idx="4">
                  <c:v>60</c:v>
                </c:pt>
                <c:pt idx="5">
                  <c:v>60</c:v>
                </c:pt>
                <c:pt idx="6">
                  <c:v>20</c:v>
                </c:pt>
                <c:pt idx="7">
                  <c:v>30</c:v>
                </c:pt>
                <c:pt idx="8">
                  <c:v>20</c:v>
                </c:pt>
                <c:pt idx="9">
                  <c:v>20</c:v>
                </c:pt>
                <c:pt idx="10">
                  <c:v>15</c:v>
                </c:pt>
                <c:pt idx="11">
                  <c:v>20</c:v>
                </c:pt>
                <c:pt idx="12">
                  <c:v>15</c:v>
                </c:pt>
                <c:pt idx="13">
                  <c:v>0</c:v>
                </c:pt>
                <c:pt idx="14">
                  <c:v>10</c:v>
                </c:pt>
                <c:pt idx="15">
                  <c:v>12</c:v>
                </c:pt>
                <c:pt idx="16">
                  <c:v>0</c:v>
                </c:pt>
                <c:pt idx="17">
                  <c:v>0</c:v>
                </c:pt>
                <c:pt idx="18">
                  <c:v>0</c:v>
                </c:pt>
                <c:pt idx="19">
                  <c:v>0</c:v>
                </c:pt>
                <c:pt idx="20">
                  <c:v>0</c:v>
                </c:pt>
                <c:pt idx="21">
                  <c:v>0</c:v>
                </c:pt>
                <c:pt idx="22">
                  <c:v>0</c:v>
                </c:pt>
              </c:numCache>
            </c:numRef>
          </c:val>
        </c:ser>
        <c:axId val="134361472"/>
        <c:axId val="134363008"/>
      </c:barChart>
      <c:catAx>
        <c:axId val="134361472"/>
        <c:scaling>
          <c:orientation val="minMax"/>
        </c:scaling>
        <c:axPos val="b"/>
        <c:tickLblPos val="nextTo"/>
        <c:crossAx val="134363008"/>
        <c:crosses val="autoZero"/>
        <c:auto val="1"/>
        <c:lblAlgn val="ctr"/>
        <c:lblOffset val="100"/>
      </c:catAx>
      <c:valAx>
        <c:axId val="134363008"/>
        <c:scaling>
          <c:orientation val="minMax"/>
        </c:scaling>
        <c:axPos val="l"/>
        <c:majorGridlines/>
        <c:numFmt formatCode="General" sourceLinked="1"/>
        <c:tickLblPos val="nextTo"/>
        <c:crossAx val="134361472"/>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pivotSource>
    <c:name>[Case study new.xlsx]pivot table!PivotTable16</c:name>
    <c:fmtId val="2"/>
  </c:pivotSource>
  <c:chart>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s>
    <c:plotArea>
      <c:layout/>
      <c:lineChart>
        <c:grouping val="stacked"/>
        <c:ser>
          <c:idx val="0"/>
          <c:order val="0"/>
          <c:tx>
            <c:strRef>
              <c:f>'pivot table'!$G$37:$G$38</c:f>
              <c:strCache>
                <c:ptCount val="1"/>
                <c:pt idx="0">
                  <c:v>Order/day (1st month)</c:v>
                </c:pt>
              </c:strCache>
            </c:strRef>
          </c:tx>
          <c:marker>
            <c:symbol val="none"/>
          </c:marker>
          <c:cat>
            <c:strRef>
              <c:f>'pivot table'!$F$39:$F$62</c:f>
              <c:strCache>
                <c:ptCount val="23"/>
                <c:pt idx="0">
                  <c:v>Chicken Biryani</c:v>
                </c:pt>
                <c:pt idx="1">
                  <c:v>Chicken Chilli</c:v>
                </c:pt>
                <c:pt idx="2">
                  <c:v>Chicken Crispy</c:v>
                </c:pt>
                <c:pt idx="3">
                  <c:v>Chicken Latpat</c:v>
                </c:pt>
                <c:pt idx="4">
                  <c:v>Chicken Lollipop</c:v>
                </c:pt>
                <c:pt idx="5">
                  <c:v>Chicken Momos</c:v>
                </c:pt>
                <c:pt idx="6">
                  <c:v>Chicken Roll</c:v>
                </c:pt>
                <c:pt idx="7">
                  <c:v>Chicken Seekh Kebab</c:v>
                </c:pt>
                <c:pt idx="8">
                  <c:v>Chicken Soup</c:v>
                </c:pt>
                <c:pt idx="9">
                  <c:v>Double Egg Roll</c:v>
                </c:pt>
                <c:pt idx="10">
                  <c:v>Egg Roll</c:v>
                </c:pt>
                <c:pt idx="11">
                  <c:v>Laccha Paratha</c:v>
                </c:pt>
                <c:pt idx="12">
                  <c:v>Maggi (Egg)</c:v>
                </c:pt>
                <c:pt idx="13">
                  <c:v>Maggi (Veg)</c:v>
                </c:pt>
                <c:pt idx="14">
                  <c:v>Omlet</c:v>
                </c:pt>
                <c:pt idx="15">
                  <c:v>Omlet Double Egg</c:v>
                </c:pt>
                <c:pt idx="16">
                  <c:v>Paneer Butter Masala</c:v>
                </c:pt>
                <c:pt idx="17">
                  <c:v>Paneer Chilli</c:v>
                </c:pt>
                <c:pt idx="18">
                  <c:v>Paneer Roll</c:v>
                </c:pt>
                <c:pt idx="19">
                  <c:v>Veg Biryani</c:v>
                </c:pt>
                <c:pt idx="20">
                  <c:v>Veg Momos</c:v>
                </c:pt>
                <c:pt idx="21">
                  <c:v>Veg Roll</c:v>
                </c:pt>
                <c:pt idx="22">
                  <c:v>Veg Soup</c:v>
                </c:pt>
              </c:strCache>
            </c:strRef>
          </c:cat>
          <c:val>
            <c:numRef>
              <c:f>'pivot table'!$G$39:$G$62</c:f>
              <c:numCache>
                <c:formatCode>General</c:formatCode>
                <c:ptCount val="23"/>
                <c:pt idx="0">
                  <c:v>14</c:v>
                </c:pt>
                <c:pt idx="1">
                  <c:v>2</c:v>
                </c:pt>
                <c:pt idx="2">
                  <c:v>4</c:v>
                </c:pt>
                <c:pt idx="3">
                  <c:v>4</c:v>
                </c:pt>
                <c:pt idx="4">
                  <c:v>7</c:v>
                </c:pt>
                <c:pt idx="5">
                  <c:v>3</c:v>
                </c:pt>
                <c:pt idx="6">
                  <c:v>4</c:v>
                </c:pt>
                <c:pt idx="7">
                  <c:v>4</c:v>
                </c:pt>
                <c:pt idx="8">
                  <c:v>2</c:v>
                </c:pt>
                <c:pt idx="9">
                  <c:v>7</c:v>
                </c:pt>
                <c:pt idx="10">
                  <c:v>4</c:v>
                </c:pt>
                <c:pt idx="11">
                  <c:v>10</c:v>
                </c:pt>
                <c:pt idx="12">
                  <c:v>7</c:v>
                </c:pt>
                <c:pt idx="13">
                  <c:v>3</c:v>
                </c:pt>
                <c:pt idx="14">
                  <c:v>9</c:v>
                </c:pt>
                <c:pt idx="15">
                  <c:v>7</c:v>
                </c:pt>
                <c:pt idx="16">
                  <c:v>1</c:v>
                </c:pt>
                <c:pt idx="17">
                  <c:v>2</c:v>
                </c:pt>
                <c:pt idx="18">
                  <c:v>1</c:v>
                </c:pt>
                <c:pt idx="19">
                  <c:v>4</c:v>
                </c:pt>
                <c:pt idx="20">
                  <c:v>2</c:v>
                </c:pt>
                <c:pt idx="21">
                  <c:v>3</c:v>
                </c:pt>
                <c:pt idx="22">
                  <c:v>1</c:v>
                </c:pt>
              </c:numCache>
            </c:numRef>
          </c:val>
        </c:ser>
        <c:ser>
          <c:idx val="1"/>
          <c:order val="1"/>
          <c:tx>
            <c:strRef>
              <c:f>'pivot table'!$H$37:$H$38</c:f>
              <c:strCache>
                <c:ptCount val="1"/>
                <c:pt idx="0">
                  <c:v>order/day (2nd &amp; 3rd month)</c:v>
                </c:pt>
              </c:strCache>
            </c:strRef>
          </c:tx>
          <c:marker>
            <c:symbol val="none"/>
          </c:marker>
          <c:cat>
            <c:strRef>
              <c:f>'pivot table'!$F$39:$F$62</c:f>
              <c:strCache>
                <c:ptCount val="23"/>
                <c:pt idx="0">
                  <c:v>Chicken Biryani</c:v>
                </c:pt>
                <c:pt idx="1">
                  <c:v>Chicken Chilli</c:v>
                </c:pt>
                <c:pt idx="2">
                  <c:v>Chicken Crispy</c:v>
                </c:pt>
                <c:pt idx="3">
                  <c:v>Chicken Latpat</c:v>
                </c:pt>
                <c:pt idx="4">
                  <c:v>Chicken Lollipop</c:v>
                </c:pt>
                <c:pt idx="5">
                  <c:v>Chicken Momos</c:v>
                </c:pt>
                <c:pt idx="6">
                  <c:v>Chicken Roll</c:v>
                </c:pt>
                <c:pt idx="7">
                  <c:v>Chicken Seekh Kebab</c:v>
                </c:pt>
                <c:pt idx="8">
                  <c:v>Chicken Soup</c:v>
                </c:pt>
                <c:pt idx="9">
                  <c:v>Double Egg Roll</c:v>
                </c:pt>
                <c:pt idx="10">
                  <c:v>Egg Roll</c:v>
                </c:pt>
                <c:pt idx="11">
                  <c:v>Laccha Paratha</c:v>
                </c:pt>
                <c:pt idx="12">
                  <c:v>Maggi (Egg)</c:v>
                </c:pt>
                <c:pt idx="13">
                  <c:v>Maggi (Veg)</c:v>
                </c:pt>
                <c:pt idx="14">
                  <c:v>Omlet</c:v>
                </c:pt>
                <c:pt idx="15">
                  <c:v>Omlet Double Egg</c:v>
                </c:pt>
                <c:pt idx="16">
                  <c:v>Paneer Butter Masala</c:v>
                </c:pt>
                <c:pt idx="17">
                  <c:v>Paneer Chilli</c:v>
                </c:pt>
                <c:pt idx="18">
                  <c:v>Paneer Roll</c:v>
                </c:pt>
                <c:pt idx="19">
                  <c:v>Veg Biryani</c:v>
                </c:pt>
                <c:pt idx="20">
                  <c:v>Veg Momos</c:v>
                </c:pt>
                <c:pt idx="21">
                  <c:v>Veg Roll</c:v>
                </c:pt>
                <c:pt idx="22">
                  <c:v>Veg Soup</c:v>
                </c:pt>
              </c:strCache>
            </c:strRef>
          </c:cat>
          <c:val>
            <c:numRef>
              <c:f>'pivot table'!$H$39:$H$62</c:f>
              <c:numCache>
                <c:formatCode>General</c:formatCode>
                <c:ptCount val="23"/>
                <c:pt idx="0">
                  <c:v>13</c:v>
                </c:pt>
                <c:pt idx="1">
                  <c:v>2</c:v>
                </c:pt>
                <c:pt idx="2">
                  <c:v>5</c:v>
                </c:pt>
                <c:pt idx="3">
                  <c:v>8</c:v>
                </c:pt>
                <c:pt idx="4">
                  <c:v>5</c:v>
                </c:pt>
                <c:pt idx="5">
                  <c:v>6</c:v>
                </c:pt>
                <c:pt idx="6">
                  <c:v>7</c:v>
                </c:pt>
                <c:pt idx="7">
                  <c:v>7</c:v>
                </c:pt>
                <c:pt idx="8">
                  <c:v>3</c:v>
                </c:pt>
                <c:pt idx="9">
                  <c:v>4</c:v>
                </c:pt>
                <c:pt idx="10">
                  <c:v>5</c:v>
                </c:pt>
                <c:pt idx="11">
                  <c:v>9</c:v>
                </c:pt>
                <c:pt idx="12">
                  <c:v>9</c:v>
                </c:pt>
                <c:pt idx="13">
                  <c:v>0</c:v>
                </c:pt>
                <c:pt idx="14">
                  <c:v>7</c:v>
                </c:pt>
                <c:pt idx="15">
                  <c:v>2</c:v>
                </c:pt>
                <c:pt idx="16">
                  <c:v>0</c:v>
                </c:pt>
                <c:pt idx="17">
                  <c:v>0</c:v>
                </c:pt>
                <c:pt idx="18">
                  <c:v>0</c:v>
                </c:pt>
                <c:pt idx="19">
                  <c:v>0</c:v>
                </c:pt>
                <c:pt idx="20">
                  <c:v>0</c:v>
                </c:pt>
                <c:pt idx="21">
                  <c:v>0</c:v>
                </c:pt>
                <c:pt idx="22">
                  <c:v>0</c:v>
                </c:pt>
              </c:numCache>
            </c:numRef>
          </c:val>
        </c:ser>
        <c:ser>
          <c:idx val="2"/>
          <c:order val="2"/>
          <c:tx>
            <c:strRef>
              <c:f>'pivot table'!$I$37:$I$38</c:f>
              <c:strCache>
                <c:ptCount val="1"/>
                <c:pt idx="0">
                  <c:v>order/day (4th &amp; 5th month)</c:v>
                </c:pt>
              </c:strCache>
            </c:strRef>
          </c:tx>
          <c:marker>
            <c:symbol val="none"/>
          </c:marker>
          <c:cat>
            <c:strRef>
              <c:f>'pivot table'!$F$39:$F$62</c:f>
              <c:strCache>
                <c:ptCount val="23"/>
                <c:pt idx="0">
                  <c:v>Chicken Biryani</c:v>
                </c:pt>
                <c:pt idx="1">
                  <c:v>Chicken Chilli</c:v>
                </c:pt>
                <c:pt idx="2">
                  <c:v>Chicken Crispy</c:v>
                </c:pt>
                <c:pt idx="3">
                  <c:v>Chicken Latpat</c:v>
                </c:pt>
                <c:pt idx="4">
                  <c:v>Chicken Lollipop</c:v>
                </c:pt>
                <c:pt idx="5">
                  <c:v>Chicken Momos</c:v>
                </c:pt>
                <c:pt idx="6">
                  <c:v>Chicken Roll</c:v>
                </c:pt>
                <c:pt idx="7">
                  <c:v>Chicken Seekh Kebab</c:v>
                </c:pt>
                <c:pt idx="8">
                  <c:v>Chicken Soup</c:v>
                </c:pt>
                <c:pt idx="9">
                  <c:v>Double Egg Roll</c:v>
                </c:pt>
                <c:pt idx="10">
                  <c:v>Egg Roll</c:v>
                </c:pt>
                <c:pt idx="11">
                  <c:v>Laccha Paratha</c:v>
                </c:pt>
                <c:pt idx="12">
                  <c:v>Maggi (Egg)</c:v>
                </c:pt>
                <c:pt idx="13">
                  <c:v>Maggi (Veg)</c:v>
                </c:pt>
                <c:pt idx="14">
                  <c:v>Omlet</c:v>
                </c:pt>
                <c:pt idx="15">
                  <c:v>Omlet Double Egg</c:v>
                </c:pt>
                <c:pt idx="16">
                  <c:v>Paneer Butter Masala</c:v>
                </c:pt>
                <c:pt idx="17">
                  <c:v>Paneer Chilli</c:v>
                </c:pt>
                <c:pt idx="18">
                  <c:v>Paneer Roll</c:v>
                </c:pt>
                <c:pt idx="19">
                  <c:v>Veg Biryani</c:v>
                </c:pt>
                <c:pt idx="20">
                  <c:v>Veg Momos</c:v>
                </c:pt>
                <c:pt idx="21">
                  <c:v>Veg Roll</c:v>
                </c:pt>
                <c:pt idx="22">
                  <c:v>Veg Soup</c:v>
                </c:pt>
              </c:strCache>
            </c:strRef>
          </c:cat>
          <c:val>
            <c:numRef>
              <c:f>'pivot table'!$I$39:$I$62</c:f>
              <c:numCache>
                <c:formatCode>General</c:formatCode>
                <c:ptCount val="23"/>
                <c:pt idx="0">
                  <c:v>1</c:v>
                </c:pt>
                <c:pt idx="1">
                  <c:v>2</c:v>
                </c:pt>
                <c:pt idx="2">
                  <c:v>1</c:v>
                </c:pt>
                <c:pt idx="3">
                  <c:v>2</c:v>
                </c:pt>
                <c:pt idx="4">
                  <c:v>2</c:v>
                </c:pt>
                <c:pt idx="5">
                  <c:v>3</c:v>
                </c:pt>
                <c:pt idx="6">
                  <c:v>1</c:v>
                </c:pt>
                <c:pt idx="7">
                  <c:v>1</c:v>
                </c:pt>
                <c:pt idx="8">
                  <c:v>1</c:v>
                </c:pt>
                <c:pt idx="9">
                  <c:v>1</c:v>
                </c:pt>
                <c:pt idx="10">
                  <c:v>1</c:v>
                </c:pt>
                <c:pt idx="11">
                  <c:v>2</c:v>
                </c:pt>
                <c:pt idx="12">
                  <c:v>1</c:v>
                </c:pt>
                <c:pt idx="13">
                  <c:v>0</c:v>
                </c:pt>
                <c:pt idx="14">
                  <c:v>2</c:v>
                </c:pt>
                <c:pt idx="15">
                  <c:v>1</c:v>
                </c:pt>
                <c:pt idx="16">
                  <c:v>0</c:v>
                </c:pt>
                <c:pt idx="17">
                  <c:v>0</c:v>
                </c:pt>
                <c:pt idx="18">
                  <c:v>0</c:v>
                </c:pt>
                <c:pt idx="19">
                  <c:v>0</c:v>
                </c:pt>
                <c:pt idx="20">
                  <c:v>0</c:v>
                </c:pt>
                <c:pt idx="21">
                  <c:v>0</c:v>
                </c:pt>
                <c:pt idx="22">
                  <c:v>0</c:v>
                </c:pt>
              </c:numCache>
            </c:numRef>
          </c:val>
        </c:ser>
        <c:marker val="1"/>
        <c:axId val="177857280"/>
        <c:axId val="172309504"/>
      </c:lineChart>
      <c:valAx>
        <c:axId val="172309504"/>
        <c:scaling>
          <c:orientation val="minMax"/>
        </c:scaling>
        <c:axPos val="l"/>
        <c:majorGridlines/>
        <c:numFmt formatCode="General" sourceLinked="1"/>
        <c:tickLblPos val="nextTo"/>
        <c:crossAx val="177857280"/>
        <c:crosses val="autoZero"/>
        <c:crossBetween val="between"/>
      </c:valAx>
      <c:catAx>
        <c:axId val="177857280"/>
        <c:scaling>
          <c:orientation val="minMax"/>
        </c:scaling>
        <c:axPos val="b"/>
        <c:tickLblPos val="nextTo"/>
        <c:crossAx val="172309504"/>
        <c:crosses val="autoZero"/>
        <c:auto val="1"/>
        <c:lblAlgn val="ctr"/>
        <c:lblOffset val="100"/>
      </c:cat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180975</xdr:rowOff>
    </xdr:from>
    <xdr:to>
      <xdr:col>12</xdr:col>
      <xdr:colOff>485774</xdr:colOff>
      <xdr:row>22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484606</xdr:colOff>
      <xdr:row>4</xdr:row>
      <xdr:rowOff>16710</xdr:rowOff>
    </xdr:from>
    <xdr:to>
      <xdr:col>26</xdr:col>
      <xdr:colOff>350921</xdr:colOff>
      <xdr:row>22</xdr:row>
      <xdr:rowOff>16710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16144</xdr:rowOff>
    </xdr:from>
    <xdr:to>
      <xdr:col>12</xdr:col>
      <xdr:colOff>500466</xdr:colOff>
      <xdr:row>49</xdr:row>
      <xdr:rowOff>177585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452035</xdr:colOff>
      <xdr:row>31</xdr:row>
      <xdr:rowOff>16144</xdr:rowOff>
    </xdr:from>
    <xdr:to>
      <xdr:col>26</xdr:col>
      <xdr:colOff>355170</xdr:colOff>
      <xdr:row>49</xdr:row>
      <xdr:rowOff>177585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20708</xdr:colOff>
      <xdr:row>64</xdr:row>
      <xdr:rowOff>4140</xdr:rowOff>
    </xdr:from>
    <xdr:to>
      <xdr:col>26</xdr:col>
      <xdr:colOff>538371</xdr:colOff>
      <xdr:row>85</xdr:row>
      <xdr:rowOff>20707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694.36570509259" createdVersion="3" refreshedVersion="3" minRefreshableVersion="3" recordCount="23">
  <cacheSource type="worksheet">
    <worksheetSource ref="A1:M24" sheet="clean data"/>
  </cacheSource>
  <cacheFields count="13">
    <cacheField name="Sl. No." numFmtId="0">
      <sharedItems containsSemiMixedTypes="0" containsString="0" containsNumber="1" containsInteger="1" minValue="1" maxValue="23" count="23">
        <n v="1"/>
        <n v="2"/>
        <n v="3"/>
        <n v="4"/>
        <n v="5"/>
        <n v="6"/>
        <n v="7"/>
        <n v="8"/>
        <n v="9"/>
        <n v="10"/>
        <n v="11"/>
        <n v="12"/>
        <n v="13"/>
        <n v="14"/>
        <n v="15"/>
        <n v="16"/>
        <n v="17"/>
        <n v="18"/>
        <n v="19"/>
        <n v="20"/>
        <n v="21"/>
        <n v="22"/>
        <n v="23"/>
      </sharedItems>
    </cacheField>
    <cacheField name="Items" numFmtId="0">
      <sharedItems count="23">
        <s v="Chicken Chilli"/>
        <s v="Chicken Crispy"/>
        <s v="Chicken Lollipop"/>
        <s v="Chicken Seekh Kebab"/>
        <s v="Chicken Biryani"/>
        <s v="Chicken Momos"/>
        <s v="Egg Roll"/>
        <s v="Double Egg Roll"/>
        <s v="Chicken Roll"/>
        <s v="Laccha Paratha"/>
        <s v="Chicken Latpat"/>
        <s v="Maggi (Egg)"/>
        <s v="Omlet"/>
        <s v="Omlet Double Egg"/>
        <s v="Chicken Soup"/>
        <s v="Paneer Chilli"/>
        <s v="Veg Biryani"/>
        <s v="Veg Roll"/>
        <s v="Paneer Roll"/>
        <s v="Maggi (Veg)"/>
        <s v="Veg Soup"/>
        <s v="Veg Momos"/>
        <s v="Paneer Butter Masala"/>
      </sharedItems>
    </cacheField>
    <cacheField name="SP" numFmtId="0">
      <sharedItems containsSemiMixedTypes="0" containsString="0" containsNumber="1" containsInteger="1" minValue="20" maxValue="180"/>
    </cacheField>
    <cacheField name="CP" numFmtId="0">
      <sharedItems containsSemiMixedTypes="0" containsString="0" containsNumber="1" containsInteger="1" minValue="15" maxValue="150"/>
    </cacheField>
    <cacheField name="Profit" numFmtId="0">
      <sharedItems containsSemiMixedTypes="0" containsString="0" containsNumber="1" containsInteger="1" minValue="5" maxValue="50"/>
    </cacheField>
    <cacheField name="Profit %" numFmtId="2">
      <sharedItems containsSemiMixedTypes="0" containsString="0" containsNumber="1" minValue="10.344827586206897" maxValue="66.666666666666671"/>
    </cacheField>
    <cacheField name="Order V&amp;N" numFmtId="0">
      <sharedItems containsSemiMixedTypes="0" containsString="0" containsNumber="1" containsInteger="1" minValue="1" maxValue="14"/>
    </cacheField>
    <cacheField name="Profit V&amp;N" numFmtId="0">
      <sharedItems containsSemiMixedTypes="0" containsString="0" containsNumber="1" containsInteger="1" minValue="5" maxValue="420"/>
    </cacheField>
    <cacheField name="Order N" numFmtId="0">
      <sharedItems containsSemiMixedTypes="0" containsString="0" containsNumber="1" containsInteger="1" minValue="0" maxValue="13"/>
    </cacheField>
    <cacheField name="Profit N" numFmtId="0">
      <sharedItems containsSemiMixedTypes="0" containsString="0" containsNumber="1" containsInteger="1" minValue="0" maxValue="390"/>
    </cacheField>
    <cacheField name="Order 2" numFmtId="0">
      <sharedItems containsSemiMixedTypes="0" containsString="0" containsNumber="1" containsInteger="1" minValue="0" maxValue="3"/>
    </cacheField>
    <cacheField name="Profit 2" numFmtId="0">
      <sharedItems containsSemiMixedTypes="0" containsString="0" containsNumber="1" containsInteger="1" minValue="0" maxValue="60"/>
    </cacheField>
    <cacheField name="FC"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23">
  <r>
    <x v="0"/>
    <x v="0"/>
    <n v="120"/>
    <n v="90"/>
    <n v="30"/>
    <n v="33.333333333333336"/>
    <n v="2"/>
    <n v="60"/>
    <n v="2"/>
    <n v="60"/>
    <n v="2"/>
    <n v="60"/>
    <s v="14000 +1000+9000"/>
  </r>
  <r>
    <x v="1"/>
    <x v="1"/>
    <n v="130"/>
    <n v="80"/>
    <n v="50"/>
    <n v="62.5"/>
    <n v="4"/>
    <n v="200"/>
    <n v="5"/>
    <n v="250"/>
    <n v="1"/>
    <n v="50"/>
    <m/>
  </r>
  <r>
    <x v="2"/>
    <x v="2"/>
    <n v="180"/>
    <n v="150"/>
    <n v="30"/>
    <n v="20"/>
    <n v="7"/>
    <n v="210"/>
    <n v="5"/>
    <n v="150"/>
    <n v="2"/>
    <n v="60"/>
    <m/>
  </r>
  <r>
    <x v="3"/>
    <x v="3"/>
    <n v="90"/>
    <n v="60"/>
    <n v="30"/>
    <n v="50"/>
    <n v="4"/>
    <n v="120"/>
    <n v="7"/>
    <n v="210"/>
    <n v="1"/>
    <n v="30"/>
    <m/>
  </r>
  <r>
    <x v="4"/>
    <x v="4"/>
    <n v="120"/>
    <n v="90"/>
    <n v="30"/>
    <n v="33.333333333333336"/>
    <n v="14"/>
    <n v="420"/>
    <n v="13"/>
    <n v="390"/>
    <n v="1"/>
    <n v="30"/>
    <m/>
  </r>
  <r>
    <x v="5"/>
    <x v="5"/>
    <n v="100"/>
    <n v="80"/>
    <n v="20"/>
    <n v="25"/>
    <n v="3"/>
    <n v="60"/>
    <n v="6"/>
    <n v="120"/>
    <n v="3"/>
    <n v="60"/>
    <m/>
  </r>
  <r>
    <x v="6"/>
    <x v="6"/>
    <n v="50"/>
    <n v="35"/>
    <n v="15"/>
    <n v="42.857142857142854"/>
    <n v="4"/>
    <n v="60"/>
    <n v="5"/>
    <n v="75"/>
    <n v="1"/>
    <n v="15"/>
    <m/>
  </r>
  <r>
    <x v="7"/>
    <x v="7"/>
    <n v="60"/>
    <n v="40"/>
    <n v="20"/>
    <n v="50"/>
    <n v="7"/>
    <n v="140"/>
    <n v="4"/>
    <n v="80"/>
    <n v="1"/>
    <n v="20"/>
    <m/>
  </r>
  <r>
    <x v="8"/>
    <x v="8"/>
    <n v="70"/>
    <n v="50"/>
    <n v="20"/>
    <n v="40"/>
    <n v="4"/>
    <n v="80"/>
    <n v="7"/>
    <n v="140"/>
    <n v="1"/>
    <n v="20"/>
    <m/>
  </r>
  <r>
    <x v="9"/>
    <x v="9"/>
    <n v="30"/>
    <n v="20"/>
    <n v="10"/>
    <n v="50"/>
    <n v="10"/>
    <n v="100"/>
    <n v="9"/>
    <n v="90"/>
    <n v="2"/>
    <n v="20"/>
    <m/>
  </r>
  <r>
    <x v="10"/>
    <x v="10"/>
    <n v="160"/>
    <n v="145"/>
    <n v="15"/>
    <n v="10.344827586206897"/>
    <n v="4"/>
    <n v="60"/>
    <n v="8"/>
    <n v="120"/>
    <n v="2"/>
    <n v="30"/>
    <m/>
  </r>
  <r>
    <x v="11"/>
    <x v="11"/>
    <n v="40"/>
    <n v="25"/>
    <n v="15"/>
    <n v="60"/>
    <n v="7"/>
    <n v="105"/>
    <n v="9"/>
    <n v="135"/>
    <n v="1"/>
    <n v="15"/>
    <m/>
  </r>
  <r>
    <x v="12"/>
    <x v="12"/>
    <n v="20"/>
    <n v="15"/>
    <n v="5"/>
    <n v="33.333333333333336"/>
    <n v="9"/>
    <n v="45"/>
    <n v="7"/>
    <n v="35"/>
    <n v="2"/>
    <n v="10"/>
    <m/>
  </r>
  <r>
    <x v="13"/>
    <x v="13"/>
    <n v="35"/>
    <n v="23"/>
    <n v="12"/>
    <n v="52.173913043478258"/>
    <n v="7"/>
    <n v="84"/>
    <n v="2"/>
    <n v="24"/>
    <n v="1"/>
    <n v="12"/>
    <m/>
  </r>
  <r>
    <x v="14"/>
    <x v="14"/>
    <n v="50"/>
    <n v="30"/>
    <n v="20"/>
    <n v="66.666666666666671"/>
    <n v="2"/>
    <n v="40"/>
    <n v="3"/>
    <n v="60"/>
    <n v="1"/>
    <n v="20"/>
    <m/>
  </r>
  <r>
    <x v="15"/>
    <x v="15"/>
    <n v="110"/>
    <n v="90"/>
    <n v="20"/>
    <n v="22.222222222222221"/>
    <n v="2"/>
    <n v="40"/>
    <n v="0"/>
    <n v="0"/>
    <n v="0"/>
    <n v="0"/>
    <m/>
  </r>
  <r>
    <x v="16"/>
    <x v="16"/>
    <n v="90"/>
    <n v="75"/>
    <n v="15"/>
    <n v="20"/>
    <n v="4"/>
    <n v="60"/>
    <n v="0"/>
    <n v="0"/>
    <n v="0"/>
    <n v="0"/>
    <m/>
  </r>
  <r>
    <x v="17"/>
    <x v="17"/>
    <n v="40"/>
    <n v="30"/>
    <n v="10"/>
    <n v="33.333333333333336"/>
    <n v="3"/>
    <n v="30"/>
    <n v="0"/>
    <n v="0"/>
    <n v="0"/>
    <n v="0"/>
    <m/>
  </r>
  <r>
    <x v="18"/>
    <x v="18"/>
    <n v="60"/>
    <n v="40"/>
    <n v="20"/>
    <n v="50"/>
    <n v="1"/>
    <n v="20"/>
    <n v="0"/>
    <n v="0"/>
    <n v="0"/>
    <n v="0"/>
    <m/>
  </r>
  <r>
    <x v="19"/>
    <x v="19"/>
    <n v="25"/>
    <n v="20"/>
    <n v="5"/>
    <n v="25"/>
    <n v="3"/>
    <n v="15"/>
    <n v="0"/>
    <n v="0"/>
    <n v="0"/>
    <n v="0"/>
    <m/>
  </r>
  <r>
    <x v="20"/>
    <x v="20"/>
    <n v="50"/>
    <n v="45"/>
    <n v="5"/>
    <n v="11.111111111111111"/>
    <n v="1"/>
    <n v="5"/>
    <n v="0"/>
    <n v="0"/>
    <n v="0"/>
    <n v="0"/>
    <m/>
  </r>
  <r>
    <x v="21"/>
    <x v="21"/>
    <n v="70"/>
    <n v="60"/>
    <n v="10"/>
    <n v="16.666666666666668"/>
    <n v="2"/>
    <n v="20"/>
    <n v="0"/>
    <n v="0"/>
    <n v="0"/>
    <n v="0"/>
    <m/>
  </r>
  <r>
    <x v="22"/>
    <x v="22"/>
    <n v="150"/>
    <n v="110"/>
    <n v="40"/>
    <n v="36.363636363636367"/>
    <n v="1"/>
    <n v="40"/>
    <n v="0"/>
    <n v="0"/>
    <n v="0"/>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2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location ref="E5:F29" firstHeaderRow="1" firstDataRow="1" firstDataCol="1"/>
  <pivotFields count="13">
    <pivotField showAll="0"/>
    <pivotField axis="axisRow" showAll="0">
      <items count="24">
        <item x="4"/>
        <item x="0"/>
        <item x="1"/>
        <item x="10"/>
        <item x="2"/>
        <item x="5"/>
        <item x="8"/>
        <item x="3"/>
        <item x="14"/>
        <item x="7"/>
        <item x="6"/>
        <item x="9"/>
        <item x="11"/>
        <item x="19"/>
        <item x="12"/>
        <item x="13"/>
        <item x="22"/>
        <item x="15"/>
        <item x="18"/>
        <item x="16"/>
        <item x="21"/>
        <item x="17"/>
        <item x="20"/>
        <item t="default"/>
      </items>
    </pivotField>
    <pivotField showAll="0"/>
    <pivotField showAll="0"/>
    <pivotField showAll="0"/>
    <pivotField dataField="1" numFmtId="2"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Profit %" fld="5" baseField="0" baseItem="0" numFmtId="2"/>
  </dataFields>
  <formats count="2">
    <format dxfId="1">
      <pivotArea outline="0" collapsedLevelsAreSubtotals="1" fieldPosition="0"/>
    </format>
    <format dxfId="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11" cacheId="2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rowHeaderCaption="Items">
  <location ref="A5:B29" firstHeaderRow="1" firstDataRow="1" firstDataCol="1"/>
  <pivotFields count="13">
    <pivotField showAll="0"/>
    <pivotField axis="axisRow" showAll="0">
      <items count="24">
        <item x="4"/>
        <item x="0"/>
        <item x="1"/>
        <item x="10"/>
        <item x="2"/>
        <item x="5"/>
        <item x="8"/>
        <item x="3"/>
        <item x="14"/>
        <item x="7"/>
        <item x="6"/>
        <item x="9"/>
        <item x="11"/>
        <item x="19"/>
        <item x="12"/>
        <item x="13"/>
        <item x="22"/>
        <item x="15"/>
        <item x="18"/>
        <item x="16"/>
        <item x="21"/>
        <item x="17"/>
        <item x="20"/>
        <item t="default"/>
      </items>
    </pivotField>
    <pivotField showAll="0"/>
    <pivotField showAll="0"/>
    <pivotField dataField="1" showAll="0"/>
    <pivotField numFmtId="2"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Profit in Rs"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16" cacheId="2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location ref="F37:I62" firstHeaderRow="1" firstDataRow="2" firstDataCol="1"/>
  <pivotFields count="13">
    <pivotField showAll="0">
      <items count="24">
        <item x="0"/>
        <item x="1"/>
        <item x="2"/>
        <item x="3"/>
        <item x="4"/>
        <item x="5"/>
        <item x="6"/>
        <item x="7"/>
        <item x="8"/>
        <item x="9"/>
        <item x="10"/>
        <item x="11"/>
        <item x="12"/>
        <item x="13"/>
        <item x="14"/>
        <item x="15"/>
        <item x="16"/>
        <item x="17"/>
        <item x="18"/>
        <item x="19"/>
        <item x="20"/>
        <item x="21"/>
        <item x="22"/>
        <item t="default"/>
      </items>
    </pivotField>
    <pivotField axis="axisRow" showAll="0">
      <items count="24">
        <item x="4"/>
        <item x="0"/>
        <item x="1"/>
        <item x="10"/>
        <item x="2"/>
        <item x="5"/>
        <item x="8"/>
        <item x="3"/>
        <item x="14"/>
        <item x="7"/>
        <item x="6"/>
        <item x="9"/>
        <item x="11"/>
        <item x="19"/>
        <item x="12"/>
        <item x="13"/>
        <item x="22"/>
        <item x="15"/>
        <item x="18"/>
        <item x="16"/>
        <item x="21"/>
        <item x="17"/>
        <item x="20"/>
        <item t="default"/>
      </items>
    </pivotField>
    <pivotField showAll="0"/>
    <pivotField showAll="0"/>
    <pivotField showAll="0"/>
    <pivotField numFmtId="2" showAll="0"/>
    <pivotField dataField="1" showAll="0"/>
    <pivotField showAll="0"/>
    <pivotField dataField="1" showAll="0"/>
    <pivotField showAll="0"/>
    <pivotField dataField="1"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3">
    <i>
      <x/>
    </i>
    <i i="1">
      <x v="1"/>
    </i>
    <i i="2">
      <x v="2"/>
    </i>
  </colItems>
  <dataFields count="3">
    <dataField name="Order/day (1st month)" fld="6" baseField="0" baseItem="0"/>
    <dataField name="order/day (2nd &amp; 3rd month)" fld="8" baseField="0" baseItem="0"/>
    <dataField name="order/day (4th &amp; 5th month)" fld="10"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14" cacheId="2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location ref="A37:D62" firstHeaderRow="1" firstDataRow="2" firstDataCol="1"/>
  <pivotFields count="13">
    <pivotField showAll="0"/>
    <pivotField axis="axisRow" showAll="0">
      <items count="24">
        <item x="4"/>
        <item x="0"/>
        <item x="1"/>
        <item x="10"/>
        <item x="2"/>
        <item x="5"/>
        <item x="8"/>
        <item x="3"/>
        <item x="14"/>
        <item x="7"/>
        <item x="6"/>
        <item x="9"/>
        <item x="11"/>
        <item x="19"/>
        <item x="12"/>
        <item x="13"/>
        <item x="22"/>
        <item x="15"/>
        <item x="18"/>
        <item x="16"/>
        <item x="21"/>
        <item x="17"/>
        <item x="20"/>
        <item t="default"/>
      </items>
    </pivotField>
    <pivotField showAll="0"/>
    <pivotField showAll="0"/>
    <pivotField showAll="0"/>
    <pivotField numFmtId="2" showAll="0"/>
    <pivotField showAll="0"/>
    <pivotField dataField="1" showAll="0"/>
    <pivotField showAll="0"/>
    <pivotField dataField="1" showAll="0"/>
    <pivotField showAll="0"/>
    <pivotField dataField="1"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3">
    <i>
      <x/>
    </i>
    <i i="1">
      <x v="1"/>
    </i>
    <i i="2">
      <x v="2"/>
    </i>
  </colItems>
  <dataFields count="3">
    <dataField name="Order/day (1st month)" fld="7" baseField="0" baseItem="0"/>
    <dataField name="Order/day (2nd &amp; 3rd month)" fld="9" baseField="0" baseItem="0"/>
    <dataField name="Order/day (4th &amp; 5th month)" fld="11"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PivotTable13" cacheId="2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location ref="I5:L30" firstHeaderRow="1" firstDataRow="2" firstDataCol="1"/>
  <pivotFields count="13">
    <pivotField showAll="0"/>
    <pivotField axis="axisRow" showAll="0">
      <items count="24">
        <item x="4"/>
        <item x="0"/>
        <item x="1"/>
        <item x="10"/>
        <item x="2"/>
        <item x="5"/>
        <item x="8"/>
        <item x="3"/>
        <item x="14"/>
        <item x="7"/>
        <item x="6"/>
        <item x="9"/>
        <item x="11"/>
        <item x="19"/>
        <item x="12"/>
        <item x="13"/>
        <item x="22"/>
        <item x="15"/>
        <item x="18"/>
        <item x="16"/>
        <item x="21"/>
        <item x="17"/>
        <item x="20"/>
        <item t="default"/>
      </items>
    </pivotField>
    <pivotField showAll="0"/>
    <pivotField showAll="0"/>
    <pivotField showAll="0"/>
    <pivotField numFmtId="2" showAll="0"/>
    <pivotField dataField="1" showAll="0"/>
    <pivotField showAll="0"/>
    <pivotField dataField="1" showAll="0"/>
    <pivotField showAll="0"/>
    <pivotField dataField="1"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3">
    <i>
      <x/>
    </i>
    <i i="1">
      <x v="1"/>
    </i>
    <i i="2">
      <x v="2"/>
    </i>
  </colItems>
  <dataFields count="3">
    <dataField name="Order/day (1st Month)" fld="6" baseField="0" baseItem="0"/>
    <dataField name="Order/day (2nd &amp; 3rd month)" fld="8" baseField="0" baseItem="0"/>
    <dataField name="Order/day (4th &amp; 5th month)" fld="10"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2:M73"/>
  <sheetViews>
    <sheetView tabSelected="1" topLeftCell="A52" workbookViewId="0">
      <selection activeCell="C69" sqref="C69"/>
    </sheetView>
  </sheetViews>
  <sheetFormatPr defaultRowHeight="15"/>
  <cols>
    <col min="2" max="2" width="29" customWidth="1"/>
    <col min="3" max="3" width="12" customWidth="1"/>
    <col min="4" max="5" width="16.140625" customWidth="1"/>
    <col min="6" max="6" width="16.140625" hidden="1" customWidth="1"/>
    <col min="7" max="7" width="21" customWidth="1"/>
    <col min="8" max="8" width="17.7109375" customWidth="1"/>
    <col min="9" max="9" width="26.85546875" customWidth="1"/>
    <col min="10" max="10" width="20.5703125" customWidth="1"/>
    <col min="11" max="11" width="23.7109375" customWidth="1"/>
    <col min="12" max="12" width="17.7109375" customWidth="1"/>
    <col min="13" max="13" width="26.5703125" customWidth="1"/>
  </cols>
  <sheetData>
    <row r="2" spans="1:13" ht="15" customHeight="1">
      <c r="A2" s="18" t="s">
        <v>47</v>
      </c>
      <c r="B2" s="18" t="s">
        <v>23</v>
      </c>
      <c r="C2" s="18" t="s">
        <v>24</v>
      </c>
      <c r="D2" s="18" t="s">
        <v>25</v>
      </c>
      <c r="E2" s="18" t="s">
        <v>26</v>
      </c>
      <c r="F2" s="1" t="s">
        <v>27</v>
      </c>
      <c r="G2" s="18" t="s">
        <v>30</v>
      </c>
      <c r="H2" s="18" t="s">
        <v>31</v>
      </c>
      <c r="I2" s="18" t="s">
        <v>32</v>
      </c>
      <c r="J2" s="18" t="s">
        <v>33</v>
      </c>
      <c r="K2" s="18" t="s">
        <v>61</v>
      </c>
      <c r="L2" s="18" t="s">
        <v>62</v>
      </c>
      <c r="M2" s="3" t="s">
        <v>34</v>
      </c>
    </row>
    <row r="3" spans="1:13" ht="15.75" customHeight="1">
      <c r="A3" s="18"/>
      <c r="B3" s="18"/>
      <c r="C3" s="18"/>
      <c r="D3" s="18"/>
      <c r="E3" s="18"/>
      <c r="F3" s="2"/>
      <c r="G3" s="18"/>
      <c r="H3" s="18"/>
      <c r="I3" s="18"/>
      <c r="J3" s="18"/>
      <c r="K3" s="18"/>
      <c r="L3" s="18"/>
      <c r="M3" s="3"/>
    </row>
    <row r="4" spans="1:13">
      <c r="A4" s="18"/>
      <c r="B4" s="18"/>
      <c r="C4" s="18"/>
      <c r="D4" s="18"/>
      <c r="E4" s="18"/>
      <c r="G4" s="18"/>
      <c r="H4" s="18"/>
      <c r="I4" s="18"/>
      <c r="J4" s="18"/>
      <c r="K4" s="18"/>
      <c r="L4" s="18"/>
    </row>
    <row r="7" spans="1:13">
      <c r="A7">
        <v>1</v>
      </c>
      <c r="B7" t="s">
        <v>22</v>
      </c>
      <c r="C7">
        <v>120</v>
      </c>
      <c r="D7">
        <v>90</v>
      </c>
      <c r="E7">
        <f>C7-D7</f>
        <v>30</v>
      </c>
      <c r="F7">
        <f>(E7*100)/D7</f>
        <v>33.333333333333336</v>
      </c>
      <c r="G7">
        <v>2</v>
      </c>
      <c r="H7">
        <f>G7*E7</f>
        <v>60</v>
      </c>
      <c r="I7">
        <v>2</v>
      </c>
      <c r="J7">
        <f>I7*E7</f>
        <v>60</v>
      </c>
      <c r="K7">
        <v>2</v>
      </c>
      <c r="L7">
        <f t="shared" ref="L7:L29" si="0">E7*K7</f>
        <v>60</v>
      </c>
      <c r="M7" t="s">
        <v>28</v>
      </c>
    </row>
    <row r="8" spans="1:13">
      <c r="A8">
        <v>2</v>
      </c>
      <c r="B8" t="s">
        <v>21</v>
      </c>
      <c r="C8">
        <v>130</v>
      </c>
      <c r="D8">
        <v>80</v>
      </c>
      <c r="E8">
        <f>C8-D8</f>
        <v>50</v>
      </c>
      <c r="F8">
        <f>(E8*100)/D8</f>
        <v>62.5</v>
      </c>
      <c r="G8">
        <v>4</v>
      </c>
      <c r="H8">
        <f>G8*E8</f>
        <v>200</v>
      </c>
      <c r="I8">
        <v>5</v>
      </c>
      <c r="J8">
        <f t="shared" ref="J8:J21" si="1">I8*E8</f>
        <v>250</v>
      </c>
      <c r="K8">
        <v>1</v>
      </c>
      <c r="L8">
        <f t="shared" si="0"/>
        <v>50</v>
      </c>
      <c r="M8">
        <v>24000</v>
      </c>
    </row>
    <row r="9" spans="1:13">
      <c r="A9">
        <v>3</v>
      </c>
      <c r="B9" t="s">
        <v>20</v>
      </c>
      <c r="C9">
        <v>180</v>
      </c>
      <c r="D9">
        <v>150</v>
      </c>
      <c r="E9">
        <f>C9-D9</f>
        <v>30</v>
      </c>
      <c r="F9">
        <f>(E9*100)/D9</f>
        <v>20</v>
      </c>
      <c r="G9">
        <v>7</v>
      </c>
      <c r="H9">
        <f>G9*E9</f>
        <v>210</v>
      </c>
      <c r="I9">
        <v>5</v>
      </c>
      <c r="J9">
        <f t="shared" si="1"/>
        <v>150</v>
      </c>
      <c r="K9">
        <v>2</v>
      </c>
      <c r="L9">
        <f t="shared" si="0"/>
        <v>60</v>
      </c>
    </row>
    <row r="10" spans="1:13">
      <c r="A10">
        <v>4</v>
      </c>
      <c r="B10" t="s">
        <v>19</v>
      </c>
      <c r="C10">
        <v>90</v>
      </c>
      <c r="D10">
        <v>60</v>
      </c>
      <c r="E10">
        <f t="shared" ref="E10:E29" si="2">C10-D10</f>
        <v>30</v>
      </c>
      <c r="F10">
        <f t="shared" ref="F10:F29" si="3">(E10*100)/D10</f>
        <v>50</v>
      </c>
      <c r="G10">
        <v>4</v>
      </c>
      <c r="H10">
        <f t="shared" ref="H10:H29" si="4">G10*E10</f>
        <v>120</v>
      </c>
      <c r="I10">
        <v>7</v>
      </c>
      <c r="J10">
        <f t="shared" si="1"/>
        <v>210</v>
      </c>
      <c r="K10">
        <v>1</v>
      </c>
      <c r="L10">
        <f t="shared" si="0"/>
        <v>30</v>
      </c>
    </row>
    <row r="11" spans="1:13">
      <c r="A11">
        <v>5</v>
      </c>
      <c r="B11" t="s">
        <v>18</v>
      </c>
      <c r="C11">
        <v>120</v>
      </c>
      <c r="D11">
        <v>90</v>
      </c>
      <c r="E11">
        <f t="shared" si="2"/>
        <v>30</v>
      </c>
      <c r="F11">
        <f t="shared" si="3"/>
        <v>33.333333333333336</v>
      </c>
      <c r="G11">
        <v>14</v>
      </c>
      <c r="H11">
        <f t="shared" si="4"/>
        <v>420</v>
      </c>
      <c r="I11">
        <v>13</v>
      </c>
      <c r="J11">
        <f t="shared" si="1"/>
        <v>390</v>
      </c>
      <c r="K11">
        <v>1</v>
      </c>
      <c r="L11">
        <f t="shared" si="0"/>
        <v>30</v>
      </c>
    </row>
    <row r="12" spans="1:13">
      <c r="A12">
        <v>6</v>
      </c>
      <c r="B12" t="s">
        <v>17</v>
      </c>
      <c r="C12">
        <v>100</v>
      </c>
      <c r="D12">
        <v>80</v>
      </c>
      <c r="E12">
        <f t="shared" si="2"/>
        <v>20</v>
      </c>
      <c r="F12">
        <f t="shared" si="3"/>
        <v>25</v>
      </c>
      <c r="G12">
        <v>3</v>
      </c>
      <c r="H12">
        <f t="shared" si="4"/>
        <v>60</v>
      </c>
      <c r="I12">
        <v>6</v>
      </c>
      <c r="J12">
        <f t="shared" si="1"/>
        <v>120</v>
      </c>
      <c r="K12">
        <v>3</v>
      </c>
      <c r="L12">
        <f t="shared" si="0"/>
        <v>60</v>
      </c>
    </row>
    <row r="13" spans="1:13">
      <c r="A13">
        <v>7</v>
      </c>
      <c r="B13" t="s">
        <v>16</v>
      </c>
      <c r="C13">
        <v>50</v>
      </c>
      <c r="D13">
        <v>35</v>
      </c>
      <c r="E13">
        <f t="shared" si="2"/>
        <v>15</v>
      </c>
      <c r="F13">
        <f t="shared" si="3"/>
        <v>42.857142857142854</v>
      </c>
      <c r="G13">
        <v>4</v>
      </c>
      <c r="H13">
        <f t="shared" si="4"/>
        <v>60</v>
      </c>
      <c r="I13">
        <v>5</v>
      </c>
      <c r="J13">
        <f t="shared" si="1"/>
        <v>75</v>
      </c>
      <c r="K13">
        <v>1</v>
      </c>
      <c r="L13">
        <f t="shared" si="0"/>
        <v>15</v>
      </c>
    </row>
    <row r="14" spans="1:13">
      <c r="A14">
        <v>8</v>
      </c>
      <c r="B14" t="s">
        <v>15</v>
      </c>
      <c r="C14">
        <v>60</v>
      </c>
      <c r="D14">
        <v>40</v>
      </c>
      <c r="E14">
        <f t="shared" si="2"/>
        <v>20</v>
      </c>
      <c r="F14">
        <f t="shared" si="3"/>
        <v>50</v>
      </c>
      <c r="G14">
        <v>7</v>
      </c>
      <c r="H14">
        <f t="shared" si="4"/>
        <v>140</v>
      </c>
      <c r="I14">
        <v>4</v>
      </c>
      <c r="J14">
        <f t="shared" si="1"/>
        <v>80</v>
      </c>
      <c r="K14">
        <v>1</v>
      </c>
      <c r="L14">
        <f t="shared" si="0"/>
        <v>20</v>
      </c>
    </row>
    <row r="15" spans="1:13">
      <c r="A15">
        <v>9</v>
      </c>
      <c r="B15" t="s">
        <v>14</v>
      </c>
      <c r="C15">
        <v>70</v>
      </c>
      <c r="D15">
        <v>50</v>
      </c>
      <c r="E15">
        <f t="shared" si="2"/>
        <v>20</v>
      </c>
      <c r="F15">
        <f t="shared" si="3"/>
        <v>40</v>
      </c>
      <c r="G15">
        <v>4</v>
      </c>
      <c r="H15">
        <f t="shared" si="4"/>
        <v>80</v>
      </c>
      <c r="I15">
        <v>7</v>
      </c>
      <c r="J15">
        <f t="shared" si="1"/>
        <v>140</v>
      </c>
      <c r="K15">
        <v>1</v>
      </c>
      <c r="L15">
        <f t="shared" si="0"/>
        <v>20</v>
      </c>
    </row>
    <row r="16" spans="1:13">
      <c r="A16">
        <v>10</v>
      </c>
      <c r="B16" t="s">
        <v>13</v>
      </c>
      <c r="C16">
        <v>30</v>
      </c>
      <c r="D16">
        <v>20</v>
      </c>
      <c r="E16">
        <f t="shared" si="2"/>
        <v>10</v>
      </c>
      <c r="F16">
        <f t="shared" si="3"/>
        <v>50</v>
      </c>
      <c r="G16">
        <v>10</v>
      </c>
      <c r="H16">
        <f t="shared" si="4"/>
        <v>100</v>
      </c>
      <c r="I16">
        <v>9</v>
      </c>
      <c r="J16">
        <f t="shared" si="1"/>
        <v>90</v>
      </c>
      <c r="K16">
        <v>2</v>
      </c>
      <c r="L16">
        <f t="shared" si="0"/>
        <v>20</v>
      </c>
    </row>
    <row r="17" spans="1:12">
      <c r="A17">
        <v>11</v>
      </c>
      <c r="B17" t="s">
        <v>11</v>
      </c>
      <c r="C17">
        <v>160</v>
      </c>
      <c r="D17">
        <v>145</v>
      </c>
      <c r="E17">
        <f t="shared" si="2"/>
        <v>15</v>
      </c>
      <c r="F17">
        <f t="shared" si="3"/>
        <v>10.344827586206897</v>
      </c>
      <c r="G17">
        <v>4</v>
      </c>
      <c r="H17">
        <f t="shared" si="4"/>
        <v>60</v>
      </c>
      <c r="I17">
        <v>8</v>
      </c>
      <c r="J17">
        <f t="shared" si="1"/>
        <v>120</v>
      </c>
      <c r="K17">
        <v>2</v>
      </c>
      <c r="L17">
        <f t="shared" si="0"/>
        <v>30</v>
      </c>
    </row>
    <row r="18" spans="1:12">
      <c r="A18">
        <v>12</v>
      </c>
      <c r="B18" t="s">
        <v>10</v>
      </c>
      <c r="C18">
        <v>40</v>
      </c>
      <c r="D18">
        <v>25</v>
      </c>
      <c r="E18">
        <f t="shared" si="2"/>
        <v>15</v>
      </c>
      <c r="F18">
        <f t="shared" si="3"/>
        <v>60</v>
      </c>
      <c r="G18">
        <v>7</v>
      </c>
      <c r="H18">
        <f t="shared" si="4"/>
        <v>105</v>
      </c>
      <c r="I18">
        <v>9</v>
      </c>
      <c r="J18">
        <f t="shared" si="1"/>
        <v>135</v>
      </c>
      <c r="K18">
        <v>1</v>
      </c>
      <c r="L18">
        <f t="shared" si="0"/>
        <v>15</v>
      </c>
    </row>
    <row r="19" spans="1:12">
      <c r="A19">
        <v>13</v>
      </c>
      <c r="B19" t="s">
        <v>9</v>
      </c>
      <c r="C19">
        <v>20</v>
      </c>
      <c r="D19">
        <v>15</v>
      </c>
      <c r="E19">
        <f t="shared" si="2"/>
        <v>5</v>
      </c>
      <c r="F19">
        <f t="shared" si="3"/>
        <v>33.333333333333336</v>
      </c>
      <c r="G19">
        <v>9</v>
      </c>
      <c r="H19">
        <f t="shared" si="4"/>
        <v>45</v>
      </c>
      <c r="I19">
        <v>7</v>
      </c>
      <c r="J19">
        <f t="shared" si="1"/>
        <v>35</v>
      </c>
      <c r="K19">
        <v>2</v>
      </c>
      <c r="L19">
        <f t="shared" si="0"/>
        <v>10</v>
      </c>
    </row>
    <row r="20" spans="1:12">
      <c r="A20">
        <v>14</v>
      </c>
      <c r="B20" t="s">
        <v>8</v>
      </c>
      <c r="C20">
        <v>35</v>
      </c>
      <c r="D20">
        <v>23</v>
      </c>
      <c r="E20">
        <f t="shared" si="2"/>
        <v>12</v>
      </c>
      <c r="F20">
        <f t="shared" si="3"/>
        <v>52.173913043478258</v>
      </c>
      <c r="G20">
        <v>7</v>
      </c>
      <c r="H20">
        <f t="shared" si="4"/>
        <v>84</v>
      </c>
      <c r="I20">
        <v>2</v>
      </c>
      <c r="J20">
        <f t="shared" si="1"/>
        <v>24</v>
      </c>
      <c r="K20">
        <v>1</v>
      </c>
      <c r="L20">
        <f t="shared" si="0"/>
        <v>12</v>
      </c>
    </row>
    <row r="21" spans="1:12">
      <c r="A21">
        <v>15</v>
      </c>
      <c r="B21" t="s">
        <v>7</v>
      </c>
      <c r="C21">
        <v>50</v>
      </c>
      <c r="D21">
        <v>30</v>
      </c>
      <c r="E21">
        <f t="shared" si="2"/>
        <v>20</v>
      </c>
      <c r="F21">
        <f t="shared" si="3"/>
        <v>66.666666666666671</v>
      </c>
      <c r="G21">
        <v>2</v>
      </c>
      <c r="H21">
        <f t="shared" si="4"/>
        <v>40</v>
      </c>
      <c r="I21">
        <v>3</v>
      </c>
      <c r="J21">
        <f t="shared" si="1"/>
        <v>60</v>
      </c>
      <c r="K21">
        <v>1</v>
      </c>
      <c r="L21">
        <f t="shared" si="0"/>
        <v>20</v>
      </c>
    </row>
    <row r="22" spans="1:12">
      <c r="A22">
        <v>16</v>
      </c>
      <c r="B22" t="s">
        <v>6</v>
      </c>
      <c r="C22">
        <v>110</v>
      </c>
      <c r="D22">
        <v>90</v>
      </c>
      <c r="E22">
        <f t="shared" si="2"/>
        <v>20</v>
      </c>
      <c r="F22">
        <f t="shared" si="3"/>
        <v>22.222222222222221</v>
      </c>
      <c r="G22">
        <v>2</v>
      </c>
      <c r="H22">
        <f t="shared" si="4"/>
        <v>40</v>
      </c>
      <c r="I22">
        <v>0</v>
      </c>
      <c r="J22">
        <v>0</v>
      </c>
      <c r="K22">
        <v>0</v>
      </c>
      <c r="L22">
        <f t="shared" si="0"/>
        <v>0</v>
      </c>
    </row>
    <row r="23" spans="1:12">
      <c r="A23">
        <v>17</v>
      </c>
      <c r="B23" t="s">
        <v>5</v>
      </c>
      <c r="C23">
        <v>90</v>
      </c>
      <c r="D23">
        <v>75</v>
      </c>
      <c r="E23">
        <f t="shared" si="2"/>
        <v>15</v>
      </c>
      <c r="F23">
        <f t="shared" si="3"/>
        <v>20</v>
      </c>
      <c r="G23">
        <v>4</v>
      </c>
      <c r="H23">
        <f t="shared" si="4"/>
        <v>60</v>
      </c>
      <c r="I23">
        <v>0</v>
      </c>
      <c r="J23">
        <v>0</v>
      </c>
      <c r="K23">
        <v>0</v>
      </c>
      <c r="L23">
        <f t="shared" si="0"/>
        <v>0</v>
      </c>
    </row>
    <row r="24" spans="1:12">
      <c r="A24">
        <v>18</v>
      </c>
      <c r="B24" t="s">
        <v>4</v>
      </c>
      <c r="C24">
        <v>40</v>
      </c>
      <c r="D24">
        <v>30</v>
      </c>
      <c r="E24">
        <f t="shared" si="2"/>
        <v>10</v>
      </c>
      <c r="F24">
        <f t="shared" si="3"/>
        <v>33.333333333333336</v>
      </c>
      <c r="G24">
        <v>3</v>
      </c>
      <c r="H24">
        <f t="shared" si="4"/>
        <v>30</v>
      </c>
      <c r="I24">
        <v>0</v>
      </c>
      <c r="J24">
        <v>0</v>
      </c>
      <c r="K24">
        <v>0</v>
      </c>
      <c r="L24">
        <f t="shared" si="0"/>
        <v>0</v>
      </c>
    </row>
    <row r="25" spans="1:12">
      <c r="A25">
        <v>19</v>
      </c>
      <c r="B25" t="s">
        <v>3</v>
      </c>
      <c r="C25">
        <v>60</v>
      </c>
      <c r="D25">
        <v>40</v>
      </c>
      <c r="E25">
        <f t="shared" si="2"/>
        <v>20</v>
      </c>
      <c r="F25">
        <f t="shared" si="3"/>
        <v>50</v>
      </c>
      <c r="G25">
        <v>1</v>
      </c>
      <c r="H25">
        <f t="shared" si="4"/>
        <v>20</v>
      </c>
      <c r="I25">
        <v>0</v>
      </c>
      <c r="J25">
        <v>0</v>
      </c>
      <c r="K25">
        <v>0</v>
      </c>
      <c r="L25">
        <f t="shared" si="0"/>
        <v>0</v>
      </c>
    </row>
    <row r="26" spans="1:12">
      <c r="A26">
        <v>20</v>
      </c>
      <c r="B26" t="s">
        <v>2</v>
      </c>
      <c r="C26">
        <v>25</v>
      </c>
      <c r="D26">
        <v>20</v>
      </c>
      <c r="E26">
        <f t="shared" si="2"/>
        <v>5</v>
      </c>
      <c r="F26">
        <f t="shared" si="3"/>
        <v>25</v>
      </c>
      <c r="G26">
        <v>3</v>
      </c>
      <c r="H26">
        <f t="shared" si="4"/>
        <v>15</v>
      </c>
      <c r="I26">
        <v>0</v>
      </c>
      <c r="J26">
        <v>0</v>
      </c>
      <c r="K26">
        <v>0</v>
      </c>
      <c r="L26">
        <f t="shared" si="0"/>
        <v>0</v>
      </c>
    </row>
    <row r="27" spans="1:12">
      <c r="A27">
        <v>21</v>
      </c>
      <c r="B27" t="s">
        <v>1</v>
      </c>
      <c r="C27">
        <v>50</v>
      </c>
      <c r="D27">
        <v>45</v>
      </c>
      <c r="E27">
        <f t="shared" si="2"/>
        <v>5</v>
      </c>
      <c r="F27">
        <f t="shared" si="3"/>
        <v>11.111111111111111</v>
      </c>
      <c r="G27">
        <v>1</v>
      </c>
      <c r="H27">
        <f t="shared" si="4"/>
        <v>5</v>
      </c>
      <c r="I27">
        <v>0</v>
      </c>
      <c r="J27">
        <v>0</v>
      </c>
      <c r="K27">
        <v>0</v>
      </c>
      <c r="L27">
        <f t="shared" si="0"/>
        <v>0</v>
      </c>
    </row>
    <row r="28" spans="1:12">
      <c r="A28">
        <v>22</v>
      </c>
      <c r="B28" t="s">
        <v>0</v>
      </c>
      <c r="C28">
        <v>70</v>
      </c>
      <c r="D28">
        <v>60</v>
      </c>
      <c r="E28">
        <f t="shared" si="2"/>
        <v>10</v>
      </c>
      <c r="F28">
        <f t="shared" si="3"/>
        <v>16.666666666666668</v>
      </c>
      <c r="G28">
        <v>2</v>
      </c>
      <c r="H28">
        <f t="shared" si="4"/>
        <v>20</v>
      </c>
      <c r="I28">
        <v>0</v>
      </c>
      <c r="J28">
        <v>0</v>
      </c>
      <c r="K28">
        <v>0</v>
      </c>
      <c r="L28">
        <f t="shared" si="0"/>
        <v>0</v>
      </c>
    </row>
    <row r="29" spans="1:12">
      <c r="A29">
        <v>23</v>
      </c>
      <c r="B29" t="s">
        <v>12</v>
      </c>
      <c r="C29">
        <v>150</v>
      </c>
      <c r="D29">
        <v>110</v>
      </c>
      <c r="E29">
        <f t="shared" si="2"/>
        <v>40</v>
      </c>
      <c r="F29">
        <f t="shared" si="3"/>
        <v>36.363636363636367</v>
      </c>
      <c r="G29">
        <v>1</v>
      </c>
      <c r="H29">
        <f t="shared" si="4"/>
        <v>40</v>
      </c>
      <c r="I29">
        <v>0</v>
      </c>
      <c r="J29">
        <v>0</v>
      </c>
      <c r="K29">
        <v>0</v>
      </c>
      <c r="L29">
        <f t="shared" si="0"/>
        <v>0</v>
      </c>
    </row>
    <row r="31" spans="1:12">
      <c r="G31" s="18" t="s">
        <v>35</v>
      </c>
      <c r="H31" s="19">
        <f>SUM(H7:H29)</f>
        <v>2014</v>
      </c>
      <c r="K31" s="18" t="s">
        <v>29</v>
      </c>
      <c r="L31" s="20">
        <f>SUM(L7:L29)</f>
        <v>452</v>
      </c>
    </row>
    <row r="32" spans="1:12">
      <c r="G32" s="18"/>
      <c r="H32" s="19"/>
      <c r="J32">
        <f>SUM(J7:J29)</f>
        <v>1939</v>
      </c>
      <c r="K32" s="18"/>
      <c r="L32" s="20"/>
    </row>
    <row r="35" spans="2:3">
      <c r="B35" s="19" t="s">
        <v>38</v>
      </c>
      <c r="C35" s="19">
        <v>2014</v>
      </c>
    </row>
    <row r="36" spans="2:3">
      <c r="B36" s="19"/>
      <c r="C36" s="19"/>
    </row>
    <row r="37" spans="2:3">
      <c r="B37" s="2" t="s">
        <v>36</v>
      </c>
      <c r="C37" s="2">
        <f>C35*30</f>
        <v>60420</v>
      </c>
    </row>
    <row r="41" spans="2:3">
      <c r="B41" s="19" t="s">
        <v>37</v>
      </c>
      <c r="C41" s="19">
        <v>1939</v>
      </c>
    </row>
    <row r="42" spans="2:3">
      <c r="B42" s="19"/>
      <c r="C42" s="19"/>
    </row>
    <row r="43" spans="2:3">
      <c r="B43" t="s">
        <v>36</v>
      </c>
      <c r="C43">
        <f>C41*30</f>
        <v>58170</v>
      </c>
    </row>
    <row r="47" spans="2:3">
      <c r="B47" s="19" t="s">
        <v>39</v>
      </c>
      <c r="C47" s="19">
        <v>1939</v>
      </c>
    </row>
    <row r="48" spans="2:3">
      <c r="B48" s="19"/>
      <c r="C48" s="19"/>
    </row>
    <row r="49" spans="2:8">
      <c r="B49" t="s">
        <v>36</v>
      </c>
      <c r="C49">
        <f>C47*30</f>
        <v>58170</v>
      </c>
    </row>
    <row r="52" spans="2:8">
      <c r="B52" s="19" t="s">
        <v>40</v>
      </c>
      <c r="C52" s="19">
        <f>C37+C43+C49</f>
        <v>176760</v>
      </c>
      <c r="E52" s="19" t="s">
        <v>42</v>
      </c>
      <c r="G52" s="19" t="s">
        <v>43</v>
      </c>
      <c r="H52" s="19">
        <f>C52-(24000*3)</f>
        <v>104760</v>
      </c>
    </row>
    <row r="53" spans="2:8">
      <c r="B53" s="19"/>
      <c r="C53" s="19"/>
      <c r="E53" s="19"/>
      <c r="G53" s="19"/>
      <c r="H53" s="19"/>
    </row>
    <row r="56" spans="2:8">
      <c r="B56" s="19" t="s">
        <v>45</v>
      </c>
      <c r="C56" s="19">
        <v>452</v>
      </c>
    </row>
    <row r="57" spans="2:8">
      <c r="B57" s="19"/>
      <c r="C57" s="19"/>
    </row>
    <row r="58" spans="2:8">
      <c r="B58" t="s">
        <v>36</v>
      </c>
      <c r="C58">
        <f>C56*30</f>
        <v>13560</v>
      </c>
    </row>
    <row r="62" spans="2:8">
      <c r="B62" s="19" t="s">
        <v>46</v>
      </c>
      <c r="C62" s="19">
        <v>452</v>
      </c>
    </row>
    <row r="63" spans="2:8">
      <c r="B63" s="19"/>
      <c r="C63" s="19"/>
    </row>
    <row r="64" spans="2:8">
      <c r="B64" t="s">
        <v>36</v>
      </c>
      <c r="C64">
        <f>C62*30</f>
        <v>13560</v>
      </c>
    </row>
    <row r="68" spans="2:10">
      <c r="E68" s="19" t="s">
        <v>44</v>
      </c>
      <c r="G68" s="19" t="s">
        <v>43</v>
      </c>
      <c r="H68" s="19">
        <f>C69-(2*24000)</f>
        <v>-20880</v>
      </c>
    </row>
    <row r="69" spans="2:10">
      <c r="B69" t="s">
        <v>41</v>
      </c>
      <c r="C69">
        <f>(C58+C64)</f>
        <v>27120</v>
      </c>
      <c r="E69" s="19"/>
      <c r="G69" s="19"/>
      <c r="H69" s="19"/>
    </row>
    <row r="72" spans="2:10">
      <c r="G72" s="19" t="s">
        <v>90</v>
      </c>
      <c r="H72" s="19"/>
      <c r="I72" s="19"/>
      <c r="J72" s="19"/>
    </row>
    <row r="73" spans="2:10">
      <c r="G73" s="19"/>
      <c r="H73" s="19"/>
      <c r="I73" s="19"/>
      <c r="J73" s="19"/>
    </row>
  </sheetData>
  <mergeCells count="34">
    <mergeCell ref="G72:J73"/>
    <mergeCell ref="L31:L32"/>
    <mergeCell ref="H31:H32"/>
    <mergeCell ref="L2:L4"/>
    <mergeCell ref="C2:C4"/>
    <mergeCell ref="D2:D4"/>
    <mergeCell ref="I2:I4"/>
    <mergeCell ref="J2:J4"/>
    <mergeCell ref="K2:K4"/>
    <mergeCell ref="G31:G32"/>
    <mergeCell ref="K31:K32"/>
    <mergeCell ref="C35:C36"/>
    <mergeCell ref="B41:B42"/>
    <mergeCell ref="C41:C42"/>
    <mergeCell ref="B35:B36"/>
    <mergeCell ref="B47:B48"/>
    <mergeCell ref="C47:C48"/>
    <mergeCell ref="E68:E69"/>
    <mergeCell ref="H68:H69"/>
    <mergeCell ref="G68:G69"/>
    <mergeCell ref="B52:B53"/>
    <mergeCell ref="C52:C53"/>
    <mergeCell ref="B56:B57"/>
    <mergeCell ref="C56:C57"/>
    <mergeCell ref="B62:B63"/>
    <mergeCell ref="C62:C63"/>
    <mergeCell ref="E52:E53"/>
    <mergeCell ref="G52:G53"/>
    <mergeCell ref="H52:H53"/>
    <mergeCell ref="B2:B4"/>
    <mergeCell ref="A2:A4"/>
    <mergeCell ref="E2:E4"/>
    <mergeCell ref="G2:G4"/>
    <mergeCell ref="H2:H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D16"/>
  <sheetViews>
    <sheetView topLeftCell="A4" workbookViewId="0">
      <selection activeCell="B29" sqref="B29"/>
    </sheetView>
  </sheetViews>
  <sheetFormatPr defaultRowHeight="15"/>
  <cols>
    <col min="1" max="1" width="49.42578125" customWidth="1"/>
    <col min="2" max="2" width="11.7109375" customWidth="1"/>
    <col min="3" max="3" width="17.5703125" customWidth="1"/>
    <col min="4" max="4" width="14.85546875" customWidth="1"/>
  </cols>
  <sheetData>
    <row r="1" spans="1:4">
      <c r="A1" t="s">
        <v>48</v>
      </c>
      <c r="B1" t="s">
        <v>49</v>
      </c>
      <c r="C1" t="s">
        <v>50</v>
      </c>
      <c r="D1" t="s">
        <v>51</v>
      </c>
    </row>
    <row r="2" spans="1:4" ht="15" customHeight="1"/>
    <row r="3" spans="1:4" ht="15" customHeight="1">
      <c r="A3" s="8" t="s">
        <v>47</v>
      </c>
      <c r="B3" s="9" t="s">
        <v>52</v>
      </c>
      <c r="C3" t="s">
        <v>66</v>
      </c>
      <c r="D3" t="s">
        <v>69</v>
      </c>
    </row>
    <row r="4" spans="1:4" ht="15" customHeight="1">
      <c r="A4" s="5" t="s">
        <v>23</v>
      </c>
      <c r="B4" s="8" t="s">
        <v>53</v>
      </c>
      <c r="C4" s="8" t="s">
        <v>67</v>
      </c>
      <c r="D4" t="s">
        <v>70</v>
      </c>
    </row>
    <row r="5" spans="1:4" ht="15" customHeight="1">
      <c r="A5" s="5" t="s">
        <v>24</v>
      </c>
      <c r="B5" s="5" t="s">
        <v>54</v>
      </c>
      <c r="C5" s="5" t="s">
        <v>66</v>
      </c>
      <c r="D5" s="5" t="s">
        <v>70</v>
      </c>
    </row>
    <row r="6" spans="1:4">
      <c r="A6" s="5" t="s">
        <v>25</v>
      </c>
      <c r="B6" s="5" t="s">
        <v>55</v>
      </c>
      <c r="C6" s="5" t="s">
        <v>66</v>
      </c>
      <c r="D6" s="5" t="s">
        <v>70</v>
      </c>
    </row>
    <row r="7" spans="1:4" ht="15" customHeight="1">
      <c r="A7" s="5" t="s">
        <v>26</v>
      </c>
      <c r="B7" s="5" t="s">
        <v>56</v>
      </c>
      <c r="C7" s="5" t="s">
        <v>68</v>
      </c>
      <c r="D7" s="5" t="s">
        <v>70</v>
      </c>
    </row>
    <row r="8" spans="1:4" ht="15" customHeight="1">
      <c r="A8" s="6" t="s">
        <v>27</v>
      </c>
      <c r="B8" s="5" t="s">
        <v>73</v>
      </c>
      <c r="C8" s="5" t="s">
        <v>68</v>
      </c>
      <c r="D8" s="5" t="s">
        <v>70</v>
      </c>
    </row>
    <row r="9" spans="1:4" ht="15" customHeight="1">
      <c r="A9" s="5" t="s">
        <v>30</v>
      </c>
      <c r="B9" s="6" t="s">
        <v>57</v>
      </c>
      <c r="C9" s="7" t="s">
        <v>66</v>
      </c>
      <c r="D9" s="5" t="s">
        <v>70</v>
      </c>
    </row>
    <row r="10" spans="1:4" ht="15" customHeight="1">
      <c r="A10" s="5" t="s">
        <v>31</v>
      </c>
      <c r="B10" s="5" t="s">
        <v>58</v>
      </c>
      <c r="C10" s="5" t="s">
        <v>66</v>
      </c>
      <c r="D10" s="5" t="s">
        <v>70</v>
      </c>
    </row>
    <row r="11" spans="1:4" ht="15" customHeight="1">
      <c r="A11" s="5" t="s">
        <v>32</v>
      </c>
      <c r="B11" s="5" t="s">
        <v>59</v>
      </c>
      <c r="C11" s="5" t="s">
        <v>66</v>
      </c>
      <c r="D11" s="5" t="s">
        <v>70</v>
      </c>
    </row>
    <row r="12" spans="1:4" ht="15" customHeight="1">
      <c r="A12" s="5" t="s">
        <v>33</v>
      </c>
      <c r="B12" s="5" t="s">
        <v>60</v>
      </c>
      <c r="C12" s="5" t="s">
        <v>68</v>
      </c>
      <c r="D12" s="5" t="s">
        <v>70</v>
      </c>
    </row>
    <row r="13" spans="1:4" s="4" customFormat="1">
      <c r="A13" s="5" t="s">
        <v>61</v>
      </c>
      <c r="B13" s="5" t="s">
        <v>63</v>
      </c>
      <c r="C13" s="5" t="s">
        <v>66</v>
      </c>
      <c r="D13" s="5" t="s">
        <v>70</v>
      </c>
    </row>
    <row r="14" spans="1:4">
      <c r="A14" s="6" t="s">
        <v>62</v>
      </c>
      <c r="B14" s="5" t="s">
        <v>64</v>
      </c>
      <c r="C14" s="5" t="s">
        <v>68</v>
      </c>
      <c r="D14" s="5" t="s">
        <v>70</v>
      </c>
    </row>
    <row r="15" spans="1:4">
      <c r="A15" s="6" t="s">
        <v>34</v>
      </c>
      <c r="B15" s="6" t="s">
        <v>65</v>
      </c>
      <c r="C15" s="6" t="s">
        <v>66</v>
      </c>
      <c r="D15" s="5" t="s">
        <v>89</v>
      </c>
    </row>
    <row r="16" spans="1:4">
      <c r="B16" s="5"/>
      <c r="C16"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46"/>
  <sheetViews>
    <sheetView workbookViewId="0">
      <selection activeCell="B5" sqref="B5"/>
    </sheetView>
  </sheetViews>
  <sheetFormatPr defaultRowHeight="15"/>
  <cols>
    <col min="1" max="1" width="13.140625" customWidth="1"/>
    <col min="2" max="2" width="21.7109375" customWidth="1"/>
    <col min="3" max="3" width="11.140625" style="13" customWidth="1"/>
    <col min="4" max="4" width="10.42578125" style="13" customWidth="1"/>
    <col min="5" max="5" width="10.5703125" style="13" customWidth="1"/>
    <col min="6" max="6" width="11.85546875" style="11" customWidth="1"/>
    <col min="7" max="7" width="14.42578125" customWidth="1"/>
    <col min="8" max="8" width="11.140625" style="13" customWidth="1"/>
    <col min="10" max="10" width="9.7109375" style="13" bestFit="1" customWidth="1"/>
    <col min="12" max="12" width="9.140625" style="13"/>
    <col min="13" max="13" width="19.140625" customWidth="1"/>
  </cols>
  <sheetData>
    <row r="1" spans="1:13">
      <c r="A1" s="9" t="s">
        <v>52</v>
      </c>
      <c r="B1" s="8" t="s">
        <v>53</v>
      </c>
      <c r="C1" s="12" t="s">
        <v>54</v>
      </c>
      <c r="D1" s="12" t="s">
        <v>55</v>
      </c>
      <c r="E1" s="12" t="s">
        <v>56</v>
      </c>
      <c r="F1" s="10" t="s">
        <v>73</v>
      </c>
      <c r="G1" s="6" t="s">
        <v>57</v>
      </c>
      <c r="H1" s="12" t="s">
        <v>58</v>
      </c>
      <c r="I1" s="5" t="s">
        <v>59</v>
      </c>
      <c r="J1" s="12" t="s">
        <v>60</v>
      </c>
      <c r="K1" s="5" t="s">
        <v>63</v>
      </c>
      <c r="L1" s="12" t="s">
        <v>64</v>
      </c>
      <c r="M1" s="6" t="s">
        <v>65</v>
      </c>
    </row>
    <row r="2" spans="1:13">
      <c r="A2">
        <v>1</v>
      </c>
      <c r="B2" t="s">
        <v>22</v>
      </c>
      <c r="C2" s="13">
        <v>120</v>
      </c>
      <c r="D2" s="13">
        <v>90</v>
      </c>
      <c r="E2" s="13">
        <f>C2-D2</f>
        <v>30</v>
      </c>
      <c r="F2" s="11">
        <f>(E2*100)/D2</f>
        <v>33.333333333333336</v>
      </c>
      <c r="G2">
        <v>2</v>
      </c>
      <c r="H2" s="13">
        <f>G2*E2</f>
        <v>60</v>
      </c>
      <c r="I2">
        <v>2</v>
      </c>
      <c r="J2" s="13">
        <f>I2*E2</f>
        <v>60</v>
      </c>
      <c r="K2">
        <v>2</v>
      </c>
      <c r="L2">
        <f t="shared" ref="L2:L24" si="0">E2*K2</f>
        <v>60</v>
      </c>
      <c r="M2" t="s">
        <v>28</v>
      </c>
    </row>
    <row r="3" spans="1:13">
      <c r="A3">
        <v>2</v>
      </c>
      <c r="B3" t="s">
        <v>21</v>
      </c>
      <c r="C3" s="13">
        <v>130</v>
      </c>
      <c r="D3" s="13">
        <v>80</v>
      </c>
      <c r="E3" s="13">
        <f t="shared" ref="E3:E24" si="1">C3-D3</f>
        <v>50</v>
      </c>
      <c r="F3" s="11">
        <f t="shared" ref="F3:F24" si="2">(E3*100)/D3</f>
        <v>62.5</v>
      </c>
      <c r="G3">
        <v>4</v>
      </c>
      <c r="H3" s="13">
        <f t="shared" ref="H3:H24" si="3">G3*E3</f>
        <v>200</v>
      </c>
      <c r="I3">
        <v>5</v>
      </c>
      <c r="J3" s="13">
        <f t="shared" ref="J3:J16" si="4">I3*E3</f>
        <v>250</v>
      </c>
      <c r="K3">
        <v>1</v>
      </c>
      <c r="L3">
        <f t="shared" si="0"/>
        <v>50</v>
      </c>
    </row>
    <row r="4" spans="1:13">
      <c r="A4">
        <v>3</v>
      </c>
      <c r="B4" t="s">
        <v>20</v>
      </c>
      <c r="C4" s="13">
        <v>180</v>
      </c>
      <c r="D4" s="13">
        <v>150</v>
      </c>
      <c r="E4" s="13">
        <f t="shared" si="1"/>
        <v>30</v>
      </c>
      <c r="F4" s="11">
        <f t="shared" si="2"/>
        <v>20</v>
      </c>
      <c r="G4">
        <v>7</v>
      </c>
      <c r="H4" s="13">
        <f t="shared" si="3"/>
        <v>210</v>
      </c>
      <c r="I4">
        <v>5</v>
      </c>
      <c r="J4" s="13">
        <f t="shared" si="4"/>
        <v>150</v>
      </c>
      <c r="K4">
        <v>2</v>
      </c>
      <c r="L4">
        <f t="shared" si="0"/>
        <v>60</v>
      </c>
    </row>
    <row r="5" spans="1:13">
      <c r="A5">
        <v>4</v>
      </c>
      <c r="B5" t="s">
        <v>19</v>
      </c>
      <c r="C5" s="13">
        <v>90</v>
      </c>
      <c r="D5" s="13">
        <v>60</v>
      </c>
      <c r="E5" s="13">
        <f t="shared" si="1"/>
        <v>30</v>
      </c>
      <c r="F5" s="11">
        <f t="shared" si="2"/>
        <v>50</v>
      </c>
      <c r="G5">
        <v>4</v>
      </c>
      <c r="H5" s="13">
        <f t="shared" si="3"/>
        <v>120</v>
      </c>
      <c r="I5">
        <v>7</v>
      </c>
      <c r="J5" s="13">
        <f t="shared" si="4"/>
        <v>210</v>
      </c>
      <c r="K5">
        <v>1</v>
      </c>
      <c r="L5">
        <f t="shared" si="0"/>
        <v>30</v>
      </c>
    </row>
    <row r="6" spans="1:13">
      <c r="A6">
        <v>5</v>
      </c>
      <c r="B6" t="s">
        <v>18</v>
      </c>
      <c r="C6" s="13">
        <v>120</v>
      </c>
      <c r="D6" s="13">
        <v>90</v>
      </c>
      <c r="E6" s="13">
        <f t="shared" si="1"/>
        <v>30</v>
      </c>
      <c r="F6" s="11">
        <f t="shared" si="2"/>
        <v>33.333333333333336</v>
      </c>
      <c r="G6">
        <v>14</v>
      </c>
      <c r="H6" s="13">
        <f t="shared" si="3"/>
        <v>420</v>
      </c>
      <c r="I6">
        <v>13</v>
      </c>
      <c r="J6" s="13">
        <f t="shared" si="4"/>
        <v>390</v>
      </c>
      <c r="K6">
        <v>1</v>
      </c>
      <c r="L6">
        <f t="shared" si="0"/>
        <v>30</v>
      </c>
    </row>
    <row r="7" spans="1:13">
      <c r="A7">
        <v>6</v>
      </c>
      <c r="B7" t="s">
        <v>17</v>
      </c>
      <c r="C7" s="13">
        <v>100</v>
      </c>
      <c r="D7" s="13">
        <v>80</v>
      </c>
      <c r="E7" s="13">
        <f t="shared" si="1"/>
        <v>20</v>
      </c>
      <c r="F7" s="11">
        <f t="shared" si="2"/>
        <v>25</v>
      </c>
      <c r="G7">
        <v>3</v>
      </c>
      <c r="H7" s="13">
        <f t="shared" si="3"/>
        <v>60</v>
      </c>
      <c r="I7">
        <v>6</v>
      </c>
      <c r="J7" s="13">
        <f t="shared" si="4"/>
        <v>120</v>
      </c>
      <c r="K7">
        <v>3</v>
      </c>
      <c r="L7">
        <f t="shared" si="0"/>
        <v>60</v>
      </c>
    </row>
    <row r="8" spans="1:13">
      <c r="A8">
        <v>7</v>
      </c>
      <c r="B8" t="s">
        <v>16</v>
      </c>
      <c r="C8" s="13">
        <v>50</v>
      </c>
      <c r="D8" s="13">
        <v>35</v>
      </c>
      <c r="E8" s="13">
        <f t="shared" si="1"/>
        <v>15</v>
      </c>
      <c r="F8" s="11">
        <f t="shared" si="2"/>
        <v>42.857142857142854</v>
      </c>
      <c r="G8">
        <v>4</v>
      </c>
      <c r="H8" s="13">
        <f t="shared" si="3"/>
        <v>60</v>
      </c>
      <c r="I8">
        <v>5</v>
      </c>
      <c r="J8" s="13">
        <f t="shared" si="4"/>
        <v>75</v>
      </c>
      <c r="K8">
        <v>1</v>
      </c>
      <c r="L8">
        <f t="shared" si="0"/>
        <v>15</v>
      </c>
    </row>
    <row r="9" spans="1:13">
      <c r="A9">
        <v>8</v>
      </c>
      <c r="B9" t="s">
        <v>15</v>
      </c>
      <c r="C9" s="13">
        <v>60</v>
      </c>
      <c r="D9" s="13">
        <v>40</v>
      </c>
      <c r="E9" s="13">
        <f t="shared" si="1"/>
        <v>20</v>
      </c>
      <c r="F9" s="11">
        <f t="shared" si="2"/>
        <v>50</v>
      </c>
      <c r="G9">
        <v>7</v>
      </c>
      <c r="H9" s="13">
        <f t="shared" si="3"/>
        <v>140</v>
      </c>
      <c r="I9">
        <v>4</v>
      </c>
      <c r="J9" s="13">
        <f t="shared" si="4"/>
        <v>80</v>
      </c>
      <c r="K9">
        <v>1</v>
      </c>
      <c r="L9">
        <f t="shared" si="0"/>
        <v>20</v>
      </c>
    </row>
    <row r="10" spans="1:13">
      <c r="A10">
        <v>9</v>
      </c>
      <c r="B10" t="s">
        <v>14</v>
      </c>
      <c r="C10" s="13">
        <v>70</v>
      </c>
      <c r="D10" s="13">
        <v>50</v>
      </c>
      <c r="E10" s="13">
        <f t="shared" si="1"/>
        <v>20</v>
      </c>
      <c r="F10" s="11">
        <f t="shared" si="2"/>
        <v>40</v>
      </c>
      <c r="G10">
        <v>4</v>
      </c>
      <c r="H10" s="13">
        <f t="shared" si="3"/>
        <v>80</v>
      </c>
      <c r="I10">
        <v>7</v>
      </c>
      <c r="J10" s="13">
        <f t="shared" si="4"/>
        <v>140</v>
      </c>
      <c r="K10">
        <v>1</v>
      </c>
      <c r="L10">
        <f t="shared" si="0"/>
        <v>20</v>
      </c>
    </row>
    <row r="11" spans="1:13">
      <c r="A11">
        <v>10</v>
      </c>
      <c r="B11" t="s">
        <v>13</v>
      </c>
      <c r="C11" s="13">
        <v>30</v>
      </c>
      <c r="D11" s="13">
        <v>20</v>
      </c>
      <c r="E11" s="13">
        <f t="shared" si="1"/>
        <v>10</v>
      </c>
      <c r="F11" s="11">
        <f t="shared" si="2"/>
        <v>50</v>
      </c>
      <c r="G11">
        <v>10</v>
      </c>
      <c r="H11" s="13">
        <f t="shared" si="3"/>
        <v>100</v>
      </c>
      <c r="I11">
        <v>9</v>
      </c>
      <c r="J11" s="13">
        <f t="shared" si="4"/>
        <v>90</v>
      </c>
      <c r="K11">
        <v>2</v>
      </c>
      <c r="L11">
        <f t="shared" si="0"/>
        <v>20</v>
      </c>
    </row>
    <row r="12" spans="1:13">
      <c r="A12">
        <v>11</v>
      </c>
      <c r="B12" t="s">
        <v>11</v>
      </c>
      <c r="C12" s="13">
        <v>160</v>
      </c>
      <c r="D12" s="13">
        <v>145</v>
      </c>
      <c r="E12" s="13">
        <f t="shared" si="1"/>
        <v>15</v>
      </c>
      <c r="F12" s="11">
        <f t="shared" si="2"/>
        <v>10.344827586206897</v>
      </c>
      <c r="G12">
        <v>4</v>
      </c>
      <c r="H12" s="13">
        <f t="shared" si="3"/>
        <v>60</v>
      </c>
      <c r="I12">
        <v>8</v>
      </c>
      <c r="J12" s="13">
        <f t="shared" si="4"/>
        <v>120</v>
      </c>
      <c r="K12">
        <v>2</v>
      </c>
      <c r="L12">
        <f t="shared" si="0"/>
        <v>30</v>
      </c>
    </row>
    <row r="13" spans="1:13">
      <c r="A13">
        <v>12</v>
      </c>
      <c r="B13" t="s">
        <v>10</v>
      </c>
      <c r="C13" s="13">
        <v>40</v>
      </c>
      <c r="D13" s="13">
        <v>25</v>
      </c>
      <c r="E13" s="13">
        <f t="shared" si="1"/>
        <v>15</v>
      </c>
      <c r="F13" s="11">
        <f t="shared" si="2"/>
        <v>60</v>
      </c>
      <c r="G13">
        <v>7</v>
      </c>
      <c r="H13" s="13">
        <f t="shared" si="3"/>
        <v>105</v>
      </c>
      <c r="I13">
        <v>9</v>
      </c>
      <c r="J13" s="13">
        <f t="shared" si="4"/>
        <v>135</v>
      </c>
      <c r="K13">
        <v>1</v>
      </c>
      <c r="L13">
        <f t="shared" si="0"/>
        <v>15</v>
      </c>
    </row>
    <row r="14" spans="1:13">
      <c r="A14">
        <v>13</v>
      </c>
      <c r="B14" t="s">
        <v>9</v>
      </c>
      <c r="C14" s="13">
        <v>20</v>
      </c>
      <c r="D14" s="13">
        <v>15</v>
      </c>
      <c r="E14" s="13">
        <f t="shared" si="1"/>
        <v>5</v>
      </c>
      <c r="F14" s="11">
        <f t="shared" si="2"/>
        <v>33.333333333333336</v>
      </c>
      <c r="G14">
        <v>9</v>
      </c>
      <c r="H14" s="13">
        <f t="shared" si="3"/>
        <v>45</v>
      </c>
      <c r="I14">
        <v>7</v>
      </c>
      <c r="J14" s="13">
        <f t="shared" si="4"/>
        <v>35</v>
      </c>
      <c r="K14">
        <v>2</v>
      </c>
      <c r="L14">
        <f t="shared" si="0"/>
        <v>10</v>
      </c>
    </row>
    <row r="15" spans="1:13">
      <c r="A15">
        <v>14</v>
      </c>
      <c r="B15" t="s">
        <v>8</v>
      </c>
      <c r="C15" s="13">
        <v>35</v>
      </c>
      <c r="D15" s="13">
        <v>23</v>
      </c>
      <c r="E15" s="13">
        <f t="shared" si="1"/>
        <v>12</v>
      </c>
      <c r="F15" s="11">
        <f t="shared" si="2"/>
        <v>52.173913043478258</v>
      </c>
      <c r="G15">
        <v>7</v>
      </c>
      <c r="H15" s="13">
        <f t="shared" si="3"/>
        <v>84</v>
      </c>
      <c r="I15">
        <v>2</v>
      </c>
      <c r="J15" s="13">
        <f t="shared" si="4"/>
        <v>24</v>
      </c>
      <c r="K15">
        <v>1</v>
      </c>
      <c r="L15">
        <f t="shared" si="0"/>
        <v>12</v>
      </c>
    </row>
    <row r="16" spans="1:13">
      <c r="A16">
        <v>15</v>
      </c>
      <c r="B16" t="s">
        <v>7</v>
      </c>
      <c r="C16" s="13">
        <v>50</v>
      </c>
      <c r="D16" s="13">
        <v>30</v>
      </c>
      <c r="E16" s="13">
        <f t="shared" si="1"/>
        <v>20</v>
      </c>
      <c r="F16" s="11">
        <f t="shared" si="2"/>
        <v>66.666666666666671</v>
      </c>
      <c r="G16">
        <v>2</v>
      </c>
      <c r="H16" s="13">
        <f t="shared" si="3"/>
        <v>40</v>
      </c>
      <c r="I16">
        <v>3</v>
      </c>
      <c r="J16" s="13">
        <f t="shared" si="4"/>
        <v>60</v>
      </c>
      <c r="K16">
        <v>1</v>
      </c>
      <c r="L16">
        <f t="shared" si="0"/>
        <v>20</v>
      </c>
    </row>
    <row r="17" spans="1:12">
      <c r="A17">
        <v>16</v>
      </c>
      <c r="B17" t="s">
        <v>6</v>
      </c>
      <c r="C17" s="13">
        <v>110</v>
      </c>
      <c r="D17" s="13">
        <v>90</v>
      </c>
      <c r="E17" s="13">
        <f t="shared" si="1"/>
        <v>20</v>
      </c>
      <c r="F17" s="11">
        <f t="shared" si="2"/>
        <v>22.222222222222221</v>
      </c>
      <c r="G17">
        <v>2</v>
      </c>
      <c r="H17" s="13">
        <f t="shared" si="3"/>
        <v>40</v>
      </c>
      <c r="I17">
        <v>0</v>
      </c>
      <c r="J17" s="13">
        <v>0</v>
      </c>
      <c r="K17">
        <v>0</v>
      </c>
      <c r="L17">
        <f t="shared" si="0"/>
        <v>0</v>
      </c>
    </row>
    <row r="18" spans="1:12">
      <c r="A18">
        <v>17</v>
      </c>
      <c r="B18" t="s">
        <v>5</v>
      </c>
      <c r="C18" s="13">
        <v>90</v>
      </c>
      <c r="D18" s="13">
        <v>75</v>
      </c>
      <c r="E18" s="13">
        <f t="shared" si="1"/>
        <v>15</v>
      </c>
      <c r="F18" s="11">
        <f t="shared" si="2"/>
        <v>20</v>
      </c>
      <c r="G18">
        <v>4</v>
      </c>
      <c r="H18" s="13">
        <f t="shared" si="3"/>
        <v>60</v>
      </c>
      <c r="I18">
        <v>0</v>
      </c>
      <c r="J18" s="13">
        <v>0</v>
      </c>
      <c r="K18">
        <v>0</v>
      </c>
      <c r="L18">
        <f t="shared" si="0"/>
        <v>0</v>
      </c>
    </row>
    <row r="19" spans="1:12">
      <c r="A19">
        <v>18</v>
      </c>
      <c r="B19" t="s">
        <v>4</v>
      </c>
      <c r="C19" s="13">
        <v>40</v>
      </c>
      <c r="D19" s="13">
        <v>30</v>
      </c>
      <c r="E19" s="13">
        <f t="shared" si="1"/>
        <v>10</v>
      </c>
      <c r="F19" s="11">
        <f t="shared" si="2"/>
        <v>33.333333333333336</v>
      </c>
      <c r="G19">
        <v>3</v>
      </c>
      <c r="H19" s="13">
        <f t="shared" si="3"/>
        <v>30</v>
      </c>
      <c r="I19">
        <v>0</v>
      </c>
      <c r="J19" s="13">
        <v>0</v>
      </c>
      <c r="K19">
        <v>0</v>
      </c>
      <c r="L19">
        <f t="shared" si="0"/>
        <v>0</v>
      </c>
    </row>
    <row r="20" spans="1:12">
      <c r="A20">
        <v>19</v>
      </c>
      <c r="B20" t="s">
        <v>3</v>
      </c>
      <c r="C20" s="13">
        <v>60</v>
      </c>
      <c r="D20" s="13">
        <v>40</v>
      </c>
      <c r="E20" s="13">
        <f t="shared" si="1"/>
        <v>20</v>
      </c>
      <c r="F20" s="11">
        <f t="shared" si="2"/>
        <v>50</v>
      </c>
      <c r="G20">
        <v>1</v>
      </c>
      <c r="H20" s="13">
        <f t="shared" si="3"/>
        <v>20</v>
      </c>
      <c r="I20">
        <v>0</v>
      </c>
      <c r="J20" s="13">
        <v>0</v>
      </c>
      <c r="K20">
        <v>0</v>
      </c>
      <c r="L20">
        <f t="shared" si="0"/>
        <v>0</v>
      </c>
    </row>
    <row r="21" spans="1:12">
      <c r="A21">
        <v>20</v>
      </c>
      <c r="B21" t="s">
        <v>2</v>
      </c>
      <c r="C21" s="13">
        <v>25</v>
      </c>
      <c r="D21" s="13">
        <v>20</v>
      </c>
      <c r="E21" s="13">
        <f t="shared" si="1"/>
        <v>5</v>
      </c>
      <c r="F21" s="11">
        <f t="shared" si="2"/>
        <v>25</v>
      </c>
      <c r="G21">
        <v>3</v>
      </c>
      <c r="H21" s="13">
        <f t="shared" si="3"/>
        <v>15</v>
      </c>
      <c r="I21">
        <v>0</v>
      </c>
      <c r="J21" s="13">
        <v>0</v>
      </c>
      <c r="K21">
        <v>0</v>
      </c>
      <c r="L21">
        <f t="shared" si="0"/>
        <v>0</v>
      </c>
    </row>
    <row r="22" spans="1:12">
      <c r="A22">
        <v>21</v>
      </c>
      <c r="B22" t="s">
        <v>1</v>
      </c>
      <c r="C22" s="13">
        <v>50</v>
      </c>
      <c r="D22" s="13">
        <v>45</v>
      </c>
      <c r="E22" s="13">
        <f t="shared" si="1"/>
        <v>5</v>
      </c>
      <c r="F22" s="11">
        <f t="shared" si="2"/>
        <v>11.111111111111111</v>
      </c>
      <c r="G22">
        <v>1</v>
      </c>
      <c r="H22" s="13">
        <f t="shared" si="3"/>
        <v>5</v>
      </c>
      <c r="I22">
        <v>0</v>
      </c>
      <c r="J22" s="13">
        <v>0</v>
      </c>
      <c r="K22">
        <v>0</v>
      </c>
      <c r="L22">
        <f t="shared" si="0"/>
        <v>0</v>
      </c>
    </row>
    <row r="23" spans="1:12">
      <c r="A23">
        <v>22</v>
      </c>
      <c r="B23" t="s">
        <v>0</v>
      </c>
      <c r="C23" s="13">
        <v>70</v>
      </c>
      <c r="D23" s="13">
        <v>60</v>
      </c>
      <c r="E23" s="13">
        <f t="shared" si="1"/>
        <v>10</v>
      </c>
      <c r="F23" s="11">
        <f t="shared" si="2"/>
        <v>16.666666666666668</v>
      </c>
      <c r="G23">
        <v>2</v>
      </c>
      <c r="H23" s="13">
        <f t="shared" si="3"/>
        <v>20</v>
      </c>
      <c r="I23">
        <v>0</v>
      </c>
      <c r="J23" s="13">
        <v>0</v>
      </c>
      <c r="K23">
        <v>0</v>
      </c>
      <c r="L23">
        <f t="shared" si="0"/>
        <v>0</v>
      </c>
    </row>
    <row r="24" spans="1:12">
      <c r="A24">
        <v>23</v>
      </c>
      <c r="B24" t="s">
        <v>12</v>
      </c>
      <c r="C24" s="13">
        <v>150</v>
      </c>
      <c r="D24" s="13">
        <v>110</v>
      </c>
      <c r="E24" s="13">
        <f t="shared" si="1"/>
        <v>40</v>
      </c>
      <c r="F24" s="11">
        <f t="shared" si="2"/>
        <v>36.363636363636367</v>
      </c>
      <c r="G24">
        <v>1</v>
      </c>
      <c r="H24" s="13">
        <f t="shared" si="3"/>
        <v>40</v>
      </c>
      <c r="I24">
        <v>0</v>
      </c>
      <c r="J24" s="13">
        <v>0</v>
      </c>
      <c r="K24">
        <v>0</v>
      </c>
      <c r="L24">
        <f t="shared" si="0"/>
        <v>0</v>
      </c>
    </row>
    <row r="25" spans="1:12">
      <c r="L25"/>
    </row>
    <row r="26" spans="1:12">
      <c r="L26"/>
    </row>
    <row r="27" spans="1:12">
      <c r="L27"/>
    </row>
    <row r="28" spans="1:12">
      <c r="L28"/>
    </row>
    <row r="29" spans="1:12">
      <c r="L29"/>
    </row>
    <row r="30" spans="1:12">
      <c r="L30"/>
    </row>
    <row r="31" spans="1:12">
      <c r="L31"/>
    </row>
    <row r="32" spans="1:12">
      <c r="L32"/>
    </row>
    <row r="33" spans="12:12">
      <c r="L33"/>
    </row>
    <row r="34" spans="12:12">
      <c r="L34"/>
    </row>
    <row r="35" spans="12:12">
      <c r="L35"/>
    </row>
    <row r="36" spans="12:12">
      <c r="L36"/>
    </row>
    <row r="37" spans="12:12">
      <c r="L37"/>
    </row>
    <row r="38" spans="12:12">
      <c r="L38"/>
    </row>
    <row r="39" spans="12:12">
      <c r="L39"/>
    </row>
    <row r="40" spans="12:12">
      <c r="L40"/>
    </row>
    <row r="41" spans="12:12">
      <c r="L41"/>
    </row>
    <row r="42" spans="12:12">
      <c r="L42"/>
    </row>
    <row r="43" spans="12:12">
      <c r="L43"/>
    </row>
    <row r="44" spans="12:12">
      <c r="L44"/>
    </row>
    <row r="45" spans="12:12">
      <c r="L45"/>
    </row>
    <row r="46" spans="12:12">
      <c r="L4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L97"/>
  <sheetViews>
    <sheetView topLeftCell="A13" zoomScale="44" zoomScaleNormal="44" workbookViewId="0">
      <selection activeCell="I59" sqref="I59"/>
    </sheetView>
  </sheetViews>
  <sheetFormatPr defaultRowHeight="15"/>
  <cols>
    <col min="1" max="1" width="23" customWidth="1"/>
    <col min="2" max="2" width="27.28515625" customWidth="1"/>
    <col min="3" max="3" width="35.42578125" customWidth="1"/>
    <col min="4" max="4" width="35" customWidth="1"/>
    <col min="5" max="5" width="20.140625" customWidth="1"/>
    <col min="6" max="6" width="20.5703125" style="11" customWidth="1"/>
    <col min="7" max="7" width="27.42578125" customWidth="1"/>
    <col min="8" max="8" width="34.28515625" customWidth="1"/>
    <col min="9" max="9" width="33.5703125" customWidth="1"/>
    <col min="10" max="10" width="27.5703125" customWidth="1"/>
    <col min="11" max="11" width="35.42578125" customWidth="1"/>
    <col min="12" max="12" width="35" customWidth="1"/>
  </cols>
  <sheetData>
    <row r="2" spans="1:12">
      <c r="A2" s="4"/>
      <c r="B2" s="21" t="s">
        <v>77</v>
      </c>
      <c r="C2" s="21"/>
      <c r="D2" s="21"/>
      <c r="E2" s="21"/>
      <c r="F2" s="21"/>
    </row>
    <row r="3" spans="1:12">
      <c r="A3" s="4"/>
      <c r="B3" s="4"/>
      <c r="C3" s="4"/>
    </row>
    <row r="4" spans="1:12">
      <c r="A4" s="4"/>
      <c r="B4" s="4"/>
      <c r="C4" s="4"/>
      <c r="E4" s="7"/>
    </row>
    <row r="5" spans="1:12">
      <c r="A5" s="14" t="s">
        <v>53</v>
      </c>
      <c r="B5" t="s">
        <v>76</v>
      </c>
      <c r="E5" s="14" t="s">
        <v>71</v>
      </c>
      <c r="F5" s="11" t="s">
        <v>75</v>
      </c>
      <c r="J5" s="14" t="s">
        <v>74</v>
      </c>
    </row>
    <row r="6" spans="1:12">
      <c r="A6" s="7" t="s">
        <v>18</v>
      </c>
      <c r="B6" s="13">
        <v>30</v>
      </c>
      <c r="E6" s="7" t="s">
        <v>18</v>
      </c>
      <c r="F6" s="11">
        <v>33.333333333333336</v>
      </c>
      <c r="I6" s="14" t="s">
        <v>71</v>
      </c>
      <c r="J6" t="s">
        <v>82</v>
      </c>
      <c r="K6" t="s">
        <v>83</v>
      </c>
      <c r="L6" t="s">
        <v>84</v>
      </c>
    </row>
    <row r="7" spans="1:12">
      <c r="A7" s="7" t="s">
        <v>22</v>
      </c>
      <c r="B7" s="13">
        <v>30</v>
      </c>
      <c r="E7" s="7" t="s">
        <v>22</v>
      </c>
      <c r="F7" s="11">
        <v>33.333333333333336</v>
      </c>
      <c r="I7" s="7" t="s">
        <v>18</v>
      </c>
      <c r="J7" s="13">
        <v>14</v>
      </c>
      <c r="K7" s="13">
        <v>13</v>
      </c>
      <c r="L7" s="13">
        <v>1</v>
      </c>
    </row>
    <row r="8" spans="1:12">
      <c r="A8" s="7" t="s">
        <v>21</v>
      </c>
      <c r="B8" s="13">
        <v>50</v>
      </c>
      <c r="E8" s="7" t="s">
        <v>21</v>
      </c>
      <c r="F8" s="11">
        <v>62.5</v>
      </c>
      <c r="I8" s="7" t="s">
        <v>22</v>
      </c>
      <c r="J8" s="13">
        <v>2</v>
      </c>
      <c r="K8" s="13">
        <v>2</v>
      </c>
      <c r="L8" s="13">
        <v>2</v>
      </c>
    </row>
    <row r="9" spans="1:12">
      <c r="A9" s="7" t="s">
        <v>11</v>
      </c>
      <c r="B9" s="13">
        <v>15</v>
      </c>
      <c r="E9" s="7" t="s">
        <v>11</v>
      </c>
      <c r="F9" s="11">
        <v>10.344827586206897</v>
      </c>
      <c r="I9" s="7" t="s">
        <v>21</v>
      </c>
      <c r="J9" s="13">
        <v>4</v>
      </c>
      <c r="K9" s="13">
        <v>5</v>
      </c>
      <c r="L9" s="13">
        <v>1</v>
      </c>
    </row>
    <row r="10" spans="1:12">
      <c r="A10" s="7" t="s">
        <v>20</v>
      </c>
      <c r="B10" s="13">
        <v>30</v>
      </c>
      <c r="E10" s="7" t="s">
        <v>20</v>
      </c>
      <c r="F10" s="11">
        <v>20</v>
      </c>
      <c r="I10" s="7" t="s">
        <v>11</v>
      </c>
      <c r="J10" s="13">
        <v>4</v>
      </c>
      <c r="K10" s="13">
        <v>8</v>
      </c>
      <c r="L10" s="13">
        <v>2</v>
      </c>
    </row>
    <row r="11" spans="1:12">
      <c r="A11" s="7" t="s">
        <v>17</v>
      </c>
      <c r="B11" s="13">
        <v>20</v>
      </c>
      <c r="E11" s="7" t="s">
        <v>17</v>
      </c>
      <c r="F11" s="11">
        <v>25</v>
      </c>
      <c r="I11" s="7" t="s">
        <v>20</v>
      </c>
      <c r="J11" s="13">
        <v>7</v>
      </c>
      <c r="K11" s="13">
        <v>5</v>
      </c>
      <c r="L11" s="13">
        <v>2</v>
      </c>
    </row>
    <row r="12" spans="1:12">
      <c r="A12" s="7" t="s">
        <v>14</v>
      </c>
      <c r="B12" s="13">
        <v>20</v>
      </c>
      <c r="E12" s="7" t="s">
        <v>14</v>
      </c>
      <c r="F12" s="11">
        <v>40</v>
      </c>
      <c r="I12" s="7" t="s">
        <v>17</v>
      </c>
      <c r="J12" s="13">
        <v>3</v>
      </c>
      <c r="K12" s="13">
        <v>6</v>
      </c>
      <c r="L12" s="13">
        <v>3</v>
      </c>
    </row>
    <row r="13" spans="1:12">
      <c r="A13" s="7" t="s">
        <v>19</v>
      </c>
      <c r="B13" s="13">
        <v>30</v>
      </c>
      <c r="E13" s="7" t="s">
        <v>19</v>
      </c>
      <c r="F13" s="11">
        <v>50</v>
      </c>
      <c r="I13" s="7" t="s">
        <v>14</v>
      </c>
      <c r="J13" s="13">
        <v>4</v>
      </c>
      <c r="K13" s="13">
        <v>7</v>
      </c>
      <c r="L13" s="13">
        <v>1</v>
      </c>
    </row>
    <row r="14" spans="1:12">
      <c r="A14" s="7" t="s">
        <v>7</v>
      </c>
      <c r="B14" s="13">
        <v>20</v>
      </c>
      <c r="E14" s="7" t="s">
        <v>7</v>
      </c>
      <c r="F14" s="11">
        <v>66.666666666666671</v>
      </c>
      <c r="I14" s="7" t="s">
        <v>19</v>
      </c>
      <c r="J14" s="13">
        <v>4</v>
      </c>
      <c r="K14" s="13">
        <v>7</v>
      </c>
      <c r="L14" s="13">
        <v>1</v>
      </c>
    </row>
    <row r="15" spans="1:12">
      <c r="A15" s="7" t="s">
        <v>15</v>
      </c>
      <c r="B15" s="13">
        <v>20</v>
      </c>
      <c r="E15" s="7" t="s">
        <v>15</v>
      </c>
      <c r="F15" s="11">
        <v>50</v>
      </c>
      <c r="I15" s="7" t="s">
        <v>7</v>
      </c>
      <c r="J15" s="13">
        <v>2</v>
      </c>
      <c r="K15" s="13">
        <v>3</v>
      </c>
      <c r="L15" s="13">
        <v>1</v>
      </c>
    </row>
    <row r="16" spans="1:12">
      <c r="A16" s="7" t="s">
        <v>16</v>
      </c>
      <c r="B16" s="13">
        <v>15</v>
      </c>
      <c r="E16" s="7" t="s">
        <v>16</v>
      </c>
      <c r="F16" s="11">
        <v>42.857142857142854</v>
      </c>
      <c r="I16" s="7" t="s">
        <v>15</v>
      </c>
      <c r="J16" s="13">
        <v>7</v>
      </c>
      <c r="K16" s="13">
        <v>4</v>
      </c>
      <c r="L16" s="13">
        <v>1</v>
      </c>
    </row>
    <row r="17" spans="1:12">
      <c r="A17" s="7" t="s">
        <v>13</v>
      </c>
      <c r="B17" s="13">
        <v>10</v>
      </c>
      <c r="E17" s="7" t="s">
        <v>13</v>
      </c>
      <c r="F17" s="11">
        <v>50</v>
      </c>
      <c r="I17" s="7" t="s">
        <v>16</v>
      </c>
      <c r="J17" s="13">
        <v>4</v>
      </c>
      <c r="K17" s="13">
        <v>5</v>
      </c>
      <c r="L17" s="13">
        <v>1</v>
      </c>
    </row>
    <row r="18" spans="1:12">
      <c r="A18" s="7" t="s">
        <v>10</v>
      </c>
      <c r="B18" s="13">
        <v>15</v>
      </c>
      <c r="E18" s="7" t="s">
        <v>10</v>
      </c>
      <c r="F18" s="11">
        <v>60</v>
      </c>
      <c r="I18" s="7" t="s">
        <v>13</v>
      </c>
      <c r="J18" s="13">
        <v>10</v>
      </c>
      <c r="K18" s="13">
        <v>9</v>
      </c>
      <c r="L18" s="13">
        <v>2</v>
      </c>
    </row>
    <row r="19" spans="1:12">
      <c r="A19" s="7" t="s">
        <v>2</v>
      </c>
      <c r="B19" s="13">
        <v>5</v>
      </c>
      <c r="E19" s="7" t="s">
        <v>2</v>
      </c>
      <c r="F19" s="11">
        <v>25</v>
      </c>
      <c r="I19" s="7" t="s">
        <v>10</v>
      </c>
      <c r="J19" s="13">
        <v>7</v>
      </c>
      <c r="K19" s="13">
        <v>9</v>
      </c>
      <c r="L19" s="13">
        <v>1</v>
      </c>
    </row>
    <row r="20" spans="1:12">
      <c r="A20" s="7" t="s">
        <v>9</v>
      </c>
      <c r="B20" s="13">
        <v>5</v>
      </c>
      <c r="E20" s="7" t="s">
        <v>9</v>
      </c>
      <c r="F20" s="11">
        <v>33.333333333333336</v>
      </c>
      <c r="I20" s="7" t="s">
        <v>2</v>
      </c>
      <c r="J20" s="13">
        <v>3</v>
      </c>
      <c r="K20" s="13">
        <v>0</v>
      </c>
      <c r="L20" s="13">
        <v>0</v>
      </c>
    </row>
    <row r="21" spans="1:12">
      <c r="A21" s="7" t="s">
        <v>8</v>
      </c>
      <c r="B21" s="13">
        <v>12</v>
      </c>
      <c r="E21" s="7" t="s">
        <v>8</v>
      </c>
      <c r="F21" s="11">
        <v>52.173913043478258</v>
      </c>
      <c r="I21" s="7" t="s">
        <v>9</v>
      </c>
      <c r="J21" s="13">
        <v>9</v>
      </c>
      <c r="K21" s="13">
        <v>7</v>
      </c>
      <c r="L21" s="13">
        <v>2</v>
      </c>
    </row>
    <row r="22" spans="1:12">
      <c r="A22" s="7" t="s">
        <v>12</v>
      </c>
      <c r="B22" s="13">
        <v>40</v>
      </c>
      <c r="E22" s="7" t="s">
        <v>12</v>
      </c>
      <c r="F22" s="11">
        <v>36.363636363636367</v>
      </c>
      <c r="I22" s="7" t="s">
        <v>8</v>
      </c>
      <c r="J22" s="13">
        <v>7</v>
      </c>
      <c r="K22" s="13">
        <v>2</v>
      </c>
      <c r="L22" s="13">
        <v>1</v>
      </c>
    </row>
    <row r="23" spans="1:12">
      <c r="A23" s="7" t="s">
        <v>6</v>
      </c>
      <c r="B23" s="13">
        <v>20</v>
      </c>
      <c r="C23" s="4"/>
      <c r="E23" s="7" t="s">
        <v>6</v>
      </c>
      <c r="F23" s="11">
        <v>22.222222222222221</v>
      </c>
      <c r="I23" s="7" t="s">
        <v>12</v>
      </c>
      <c r="J23" s="13">
        <v>1</v>
      </c>
      <c r="K23" s="13">
        <v>0</v>
      </c>
      <c r="L23" s="13">
        <v>0</v>
      </c>
    </row>
    <row r="24" spans="1:12">
      <c r="A24" s="7" t="s">
        <v>3</v>
      </c>
      <c r="B24" s="13">
        <v>20</v>
      </c>
      <c r="E24" s="7" t="s">
        <v>3</v>
      </c>
      <c r="F24" s="11">
        <v>50</v>
      </c>
      <c r="I24" s="7" t="s">
        <v>6</v>
      </c>
      <c r="J24" s="13">
        <v>2</v>
      </c>
      <c r="K24" s="13">
        <v>0</v>
      </c>
      <c r="L24" s="13">
        <v>0</v>
      </c>
    </row>
    <row r="25" spans="1:12">
      <c r="A25" s="7" t="s">
        <v>5</v>
      </c>
      <c r="B25" s="13">
        <v>15</v>
      </c>
      <c r="E25" s="7" t="s">
        <v>5</v>
      </c>
      <c r="F25" s="11">
        <v>20</v>
      </c>
      <c r="I25" s="7" t="s">
        <v>3</v>
      </c>
      <c r="J25" s="13">
        <v>1</v>
      </c>
      <c r="K25" s="13">
        <v>0</v>
      </c>
      <c r="L25" s="13">
        <v>0</v>
      </c>
    </row>
    <row r="26" spans="1:12">
      <c r="A26" s="7" t="s">
        <v>0</v>
      </c>
      <c r="B26" s="13">
        <v>10</v>
      </c>
      <c r="E26" s="7" t="s">
        <v>0</v>
      </c>
      <c r="F26" s="11">
        <v>16.666666666666668</v>
      </c>
      <c r="I26" s="7" t="s">
        <v>5</v>
      </c>
      <c r="J26" s="13">
        <v>4</v>
      </c>
      <c r="K26" s="13">
        <v>0</v>
      </c>
      <c r="L26" s="13">
        <v>0</v>
      </c>
    </row>
    <row r="27" spans="1:12">
      <c r="A27" s="7" t="s">
        <v>4</v>
      </c>
      <c r="B27" s="13">
        <v>10</v>
      </c>
      <c r="E27" s="7" t="s">
        <v>4</v>
      </c>
      <c r="F27" s="11">
        <v>33.333333333333336</v>
      </c>
      <c r="I27" s="7" t="s">
        <v>0</v>
      </c>
      <c r="J27" s="13">
        <v>2</v>
      </c>
      <c r="K27" s="13">
        <v>0</v>
      </c>
      <c r="L27" s="13">
        <v>0</v>
      </c>
    </row>
    <row r="28" spans="1:12">
      <c r="A28" s="7" t="s">
        <v>1</v>
      </c>
      <c r="B28" s="13">
        <v>5</v>
      </c>
      <c r="E28" s="7" t="s">
        <v>1</v>
      </c>
      <c r="F28" s="11">
        <v>11.111111111111111</v>
      </c>
      <c r="I28" s="7" t="s">
        <v>4</v>
      </c>
      <c r="J28" s="13">
        <v>3</v>
      </c>
      <c r="K28" s="13">
        <v>0</v>
      </c>
      <c r="L28" s="13">
        <v>0</v>
      </c>
    </row>
    <row r="29" spans="1:12">
      <c r="A29" s="7" t="s">
        <v>72</v>
      </c>
      <c r="B29" s="13">
        <v>447</v>
      </c>
      <c r="E29" s="7" t="s">
        <v>72</v>
      </c>
      <c r="F29" s="11">
        <v>844.23951985046438</v>
      </c>
      <c r="I29" s="7" t="s">
        <v>1</v>
      </c>
      <c r="J29" s="13">
        <v>1</v>
      </c>
      <c r="K29" s="13">
        <v>0</v>
      </c>
      <c r="L29" s="13">
        <v>0</v>
      </c>
    </row>
    <row r="30" spans="1:12">
      <c r="I30" s="7" t="s">
        <v>72</v>
      </c>
      <c r="J30" s="13">
        <v>105</v>
      </c>
      <c r="K30" s="13">
        <v>92</v>
      </c>
      <c r="L30" s="13">
        <v>22</v>
      </c>
    </row>
    <row r="34" spans="1:9">
      <c r="F34" s="17"/>
      <c r="G34" s="17"/>
      <c r="H34" s="17"/>
      <c r="I34" s="17"/>
    </row>
    <row r="35" spans="1:9">
      <c r="E35" s="15"/>
      <c r="F35" s="17"/>
      <c r="G35" s="17"/>
      <c r="H35" s="17"/>
      <c r="I35" s="17"/>
    </row>
    <row r="36" spans="1:9">
      <c r="E36" s="15"/>
      <c r="F36" s="17"/>
      <c r="G36" s="17"/>
      <c r="H36" s="17"/>
      <c r="I36" s="17"/>
    </row>
    <row r="37" spans="1:9">
      <c r="B37" s="14" t="s">
        <v>74</v>
      </c>
      <c r="F37"/>
      <c r="G37" s="14" t="s">
        <v>74</v>
      </c>
    </row>
    <row r="38" spans="1:9">
      <c r="A38" s="14" t="s">
        <v>71</v>
      </c>
      <c r="B38" t="s">
        <v>85</v>
      </c>
      <c r="C38" t="s">
        <v>83</v>
      </c>
      <c r="D38" t="s">
        <v>84</v>
      </c>
      <c r="E38" s="7"/>
      <c r="F38" s="14" t="s">
        <v>71</v>
      </c>
      <c r="G38" t="s">
        <v>85</v>
      </c>
      <c r="H38" t="s">
        <v>86</v>
      </c>
      <c r="I38" t="s">
        <v>87</v>
      </c>
    </row>
    <row r="39" spans="1:9">
      <c r="A39" s="7" t="s">
        <v>18</v>
      </c>
      <c r="B39" s="13">
        <v>420</v>
      </c>
      <c r="C39" s="13">
        <v>390</v>
      </c>
      <c r="D39" s="13">
        <v>30</v>
      </c>
      <c r="E39" s="7"/>
      <c r="F39" s="7" t="s">
        <v>18</v>
      </c>
      <c r="G39" s="13">
        <v>14</v>
      </c>
      <c r="H39" s="13">
        <v>13</v>
      </c>
      <c r="I39" s="13">
        <v>1</v>
      </c>
    </row>
    <row r="40" spans="1:9">
      <c r="A40" s="7" t="s">
        <v>22</v>
      </c>
      <c r="B40" s="13">
        <v>60</v>
      </c>
      <c r="C40" s="13">
        <v>60</v>
      </c>
      <c r="D40" s="13">
        <v>60</v>
      </c>
      <c r="E40" s="7"/>
      <c r="F40" s="7" t="s">
        <v>22</v>
      </c>
      <c r="G40" s="13">
        <v>2</v>
      </c>
      <c r="H40" s="13">
        <v>2</v>
      </c>
      <c r="I40" s="13">
        <v>2</v>
      </c>
    </row>
    <row r="41" spans="1:9">
      <c r="A41" s="7" t="s">
        <v>21</v>
      </c>
      <c r="B41" s="13">
        <v>200</v>
      </c>
      <c r="C41" s="13">
        <v>250</v>
      </c>
      <c r="D41" s="13">
        <v>50</v>
      </c>
      <c r="E41" s="7"/>
      <c r="F41" s="7" t="s">
        <v>21</v>
      </c>
      <c r="G41" s="13">
        <v>4</v>
      </c>
      <c r="H41" s="13">
        <v>5</v>
      </c>
      <c r="I41" s="13">
        <v>1</v>
      </c>
    </row>
    <row r="42" spans="1:9">
      <c r="A42" s="7" t="s">
        <v>11</v>
      </c>
      <c r="B42" s="13">
        <v>60</v>
      </c>
      <c r="C42" s="13">
        <v>120</v>
      </c>
      <c r="D42" s="13">
        <v>30</v>
      </c>
      <c r="E42" s="7"/>
      <c r="F42" s="7" t="s">
        <v>11</v>
      </c>
      <c r="G42" s="13">
        <v>4</v>
      </c>
      <c r="H42" s="13">
        <v>8</v>
      </c>
      <c r="I42" s="13">
        <v>2</v>
      </c>
    </row>
    <row r="43" spans="1:9">
      <c r="A43" s="7" t="s">
        <v>20</v>
      </c>
      <c r="B43" s="13">
        <v>210</v>
      </c>
      <c r="C43" s="13">
        <v>150</v>
      </c>
      <c r="D43" s="13">
        <v>60</v>
      </c>
      <c r="E43" s="7"/>
      <c r="F43" s="7" t="s">
        <v>20</v>
      </c>
      <c r="G43" s="13">
        <v>7</v>
      </c>
      <c r="H43" s="13">
        <v>5</v>
      </c>
      <c r="I43" s="13">
        <v>2</v>
      </c>
    </row>
    <row r="44" spans="1:9">
      <c r="A44" s="7" t="s">
        <v>17</v>
      </c>
      <c r="B44" s="13">
        <v>60</v>
      </c>
      <c r="C44" s="13">
        <v>120</v>
      </c>
      <c r="D44" s="13">
        <v>60</v>
      </c>
      <c r="E44" s="7"/>
      <c r="F44" s="7" t="s">
        <v>17</v>
      </c>
      <c r="G44" s="13">
        <v>3</v>
      </c>
      <c r="H44" s="13">
        <v>6</v>
      </c>
      <c r="I44" s="13">
        <v>3</v>
      </c>
    </row>
    <row r="45" spans="1:9">
      <c r="A45" s="7" t="s">
        <v>14</v>
      </c>
      <c r="B45" s="13">
        <v>80</v>
      </c>
      <c r="C45" s="13">
        <v>140</v>
      </c>
      <c r="D45" s="13">
        <v>20</v>
      </c>
      <c r="E45" s="7"/>
      <c r="F45" s="7" t="s">
        <v>14</v>
      </c>
      <c r="G45" s="13">
        <v>4</v>
      </c>
      <c r="H45" s="13">
        <v>7</v>
      </c>
      <c r="I45" s="13">
        <v>1</v>
      </c>
    </row>
    <row r="46" spans="1:9">
      <c r="A46" s="7" t="s">
        <v>19</v>
      </c>
      <c r="B46" s="13">
        <v>120</v>
      </c>
      <c r="C46" s="13">
        <v>210</v>
      </c>
      <c r="D46" s="13">
        <v>30</v>
      </c>
      <c r="E46" s="7"/>
      <c r="F46" s="7" t="s">
        <v>19</v>
      </c>
      <c r="G46" s="13">
        <v>4</v>
      </c>
      <c r="H46" s="13">
        <v>7</v>
      </c>
      <c r="I46" s="13">
        <v>1</v>
      </c>
    </row>
    <row r="47" spans="1:9">
      <c r="A47" s="7" t="s">
        <v>7</v>
      </c>
      <c r="B47" s="13">
        <v>40</v>
      </c>
      <c r="C47" s="13">
        <v>60</v>
      </c>
      <c r="D47" s="13">
        <v>20</v>
      </c>
      <c r="E47" s="7"/>
      <c r="F47" s="7" t="s">
        <v>7</v>
      </c>
      <c r="G47" s="13">
        <v>2</v>
      </c>
      <c r="H47" s="13">
        <v>3</v>
      </c>
      <c r="I47" s="13">
        <v>1</v>
      </c>
    </row>
    <row r="48" spans="1:9">
      <c r="A48" s="7" t="s">
        <v>15</v>
      </c>
      <c r="B48" s="13">
        <v>140</v>
      </c>
      <c r="C48" s="13">
        <v>80</v>
      </c>
      <c r="D48" s="13">
        <v>20</v>
      </c>
      <c r="E48" s="7"/>
      <c r="F48" s="7" t="s">
        <v>15</v>
      </c>
      <c r="G48" s="13">
        <v>7</v>
      </c>
      <c r="H48" s="13">
        <v>4</v>
      </c>
      <c r="I48" s="13">
        <v>1</v>
      </c>
    </row>
    <row r="49" spans="1:9">
      <c r="A49" s="7" t="s">
        <v>16</v>
      </c>
      <c r="B49" s="13">
        <v>60</v>
      </c>
      <c r="C49" s="13">
        <v>75</v>
      </c>
      <c r="D49" s="13">
        <v>15</v>
      </c>
      <c r="E49" s="7"/>
      <c r="F49" s="7" t="s">
        <v>16</v>
      </c>
      <c r="G49" s="13">
        <v>4</v>
      </c>
      <c r="H49" s="13">
        <v>5</v>
      </c>
      <c r="I49" s="13">
        <v>1</v>
      </c>
    </row>
    <row r="50" spans="1:9">
      <c r="A50" s="7" t="s">
        <v>13</v>
      </c>
      <c r="B50" s="13">
        <v>100</v>
      </c>
      <c r="C50" s="13">
        <v>90</v>
      </c>
      <c r="D50" s="13">
        <v>20</v>
      </c>
      <c r="E50" s="7"/>
      <c r="F50" s="7" t="s">
        <v>13</v>
      </c>
      <c r="G50" s="13">
        <v>10</v>
      </c>
      <c r="H50" s="13">
        <v>9</v>
      </c>
      <c r="I50" s="13">
        <v>2</v>
      </c>
    </row>
    <row r="51" spans="1:9">
      <c r="A51" s="7" t="s">
        <v>10</v>
      </c>
      <c r="B51" s="13">
        <v>105</v>
      </c>
      <c r="C51" s="13">
        <v>135</v>
      </c>
      <c r="D51" s="13">
        <v>15</v>
      </c>
      <c r="E51" s="7"/>
      <c r="F51" s="7" t="s">
        <v>10</v>
      </c>
      <c r="G51" s="13">
        <v>7</v>
      </c>
      <c r="H51" s="13">
        <v>9</v>
      </c>
      <c r="I51" s="13">
        <v>1</v>
      </c>
    </row>
    <row r="52" spans="1:9">
      <c r="A52" s="7" t="s">
        <v>2</v>
      </c>
      <c r="B52" s="13">
        <v>15</v>
      </c>
      <c r="C52" s="13">
        <v>0</v>
      </c>
      <c r="D52" s="13">
        <v>0</v>
      </c>
      <c r="E52" s="7"/>
      <c r="F52" s="7" t="s">
        <v>2</v>
      </c>
      <c r="G52" s="13">
        <v>3</v>
      </c>
      <c r="H52" s="13">
        <v>0</v>
      </c>
      <c r="I52" s="13">
        <v>0</v>
      </c>
    </row>
    <row r="53" spans="1:9">
      <c r="A53" s="7" t="s">
        <v>9</v>
      </c>
      <c r="B53" s="13">
        <v>45</v>
      </c>
      <c r="C53" s="13">
        <v>35</v>
      </c>
      <c r="D53" s="13">
        <v>10</v>
      </c>
      <c r="E53" s="7"/>
      <c r="F53" s="7" t="s">
        <v>9</v>
      </c>
      <c r="G53" s="13">
        <v>9</v>
      </c>
      <c r="H53" s="13">
        <v>7</v>
      </c>
      <c r="I53" s="13">
        <v>2</v>
      </c>
    </row>
    <row r="54" spans="1:9">
      <c r="A54" s="7" t="s">
        <v>8</v>
      </c>
      <c r="B54" s="13">
        <v>84</v>
      </c>
      <c r="C54" s="13">
        <v>24</v>
      </c>
      <c r="D54" s="13">
        <v>12</v>
      </c>
      <c r="E54" s="7"/>
      <c r="F54" s="7" t="s">
        <v>8</v>
      </c>
      <c r="G54" s="13">
        <v>7</v>
      </c>
      <c r="H54" s="13">
        <v>2</v>
      </c>
      <c r="I54" s="13">
        <v>1</v>
      </c>
    </row>
    <row r="55" spans="1:9">
      <c r="A55" s="7" t="s">
        <v>12</v>
      </c>
      <c r="B55" s="13">
        <v>40</v>
      </c>
      <c r="C55" s="13">
        <v>0</v>
      </c>
      <c r="D55" s="13">
        <v>0</v>
      </c>
      <c r="E55" s="7"/>
      <c r="F55" s="7" t="s">
        <v>12</v>
      </c>
      <c r="G55" s="13">
        <v>1</v>
      </c>
      <c r="H55" s="13">
        <v>0</v>
      </c>
      <c r="I55" s="13">
        <v>0</v>
      </c>
    </row>
    <row r="56" spans="1:9">
      <c r="A56" s="7" t="s">
        <v>6</v>
      </c>
      <c r="B56" s="13">
        <v>40</v>
      </c>
      <c r="C56" s="13">
        <v>0</v>
      </c>
      <c r="D56" s="13">
        <v>0</v>
      </c>
      <c r="E56" s="7"/>
      <c r="F56" s="7" t="s">
        <v>6</v>
      </c>
      <c r="G56" s="13">
        <v>2</v>
      </c>
      <c r="H56" s="13">
        <v>0</v>
      </c>
      <c r="I56" s="13">
        <v>0</v>
      </c>
    </row>
    <row r="57" spans="1:9">
      <c r="A57" s="7" t="s">
        <v>3</v>
      </c>
      <c r="B57" s="13">
        <v>20</v>
      </c>
      <c r="C57" s="13">
        <v>0</v>
      </c>
      <c r="D57" s="13">
        <v>0</v>
      </c>
      <c r="E57" s="7"/>
      <c r="F57" s="7" t="s">
        <v>3</v>
      </c>
      <c r="G57" s="13">
        <v>1</v>
      </c>
      <c r="H57" s="13">
        <v>0</v>
      </c>
      <c r="I57" s="13">
        <v>0</v>
      </c>
    </row>
    <row r="58" spans="1:9">
      <c r="A58" s="7" t="s">
        <v>5</v>
      </c>
      <c r="B58" s="13">
        <v>60</v>
      </c>
      <c r="C58" s="13">
        <v>0</v>
      </c>
      <c r="D58" s="13">
        <v>0</v>
      </c>
      <c r="E58" s="7"/>
      <c r="F58" s="7" t="s">
        <v>5</v>
      </c>
      <c r="G58" s="13">
        <v>4</v>
      </c>
      <c r="H58" s="13">
        <v>0</v>
      </c>
      <c r="I58" s="13">
        <v>0</v>
      </c>
    </row>
    <row r="59" spans="1:9">
      <c r="A59" s="7" t="s">
        <v>0</v>
      </c>
      <c r="B59" s="13">
        <v>20</v>
      </c>
      <c r="C59" s="13">
        <v>0</v>
      </c>
      <c r="D59" s="13">
        <v>0</v>
      </c>
      <c r="E59" s="7"/>
      <c r="F59" s="7" t="s">
        <v>0</v>
      </c>
      <c r="G59" s="13">
        <v>2</v>
      </c>
      <c r="H59" s="13">
        <v>0</v>
      </c>
      <c r="I59" s="13">
        <v>0</v>
      </c>
    </row>
    <row r="60" spans="1:9">
      <c r="A60" s="7" t="s">
        <v>4</v>
      </c>
      <c r="B60" s="13">
        <v>30</v>
      </c>
      <c r="C60" s="13">
        <v>0</v>
      </c>
      <c r="D60" s="13">
        <v>0</v>
      </c>
      <c r="E60" s="7"/>
      <c r="F60" s="7" t="s">
        <v>4</v>
      </c>
      <c r="G60" s="13">
        <v>3</v>
      </c>
      <c r="H60" s="13">
        <v>0</v>
      </c>
      <c r="I60" s="13">
        <v>0</v>
      </c>
    </row>
    <row r="61" spans="1:9">
      <c r="A61" s="7" t="s">
        <v>1</v>
      </c>
      <c r="B61" s="13">
        <v>5</v>
      </c>
      <c r="C61" s="13">
        <v>0</v>
      </c>
      <c r="D61" s="13">
        <v>0</v>
      </c>
      <c r="E61" s="7"/>
      <c r="F61" s="7" t="s">
        <v>1</v>
      </c>
      <c r="G61" s="13">
        <v>1</v>
      </c>
      <c r="H61" s="13">
        <v>0</v>
      </c>
      <c r="I61" s="13">
        <v>0</v>
      </c>
    </row>
    <row r="62" spans="1:9">
      <c r="A62" s="7" t="s">
        <v>72</v>
      </c>
      <c r="B62" s="13">
        <v>2014</v>
      </c>
      <c r="C62" s="13">
        <v>1939</v>
      </c>
      <c r="D62" s="13">
        <v>452</v>
      </c>
      <c r="E62" s="7"/>
      <c r="F62" s="7" t="s">
        <v>72</v>
      </c>
      <c r="G62" s="13">
        <v>105</v>
      </c>
      <c r="H62" s="13">
        <v>92</v>
      </c>
      <c r="I62" s="13">
        <v>22</v>
      </c>
    </row>
    <row r="73" spans="1:12">
      <c r="A73" s="7"/>
      <c r="B73" s="13"/>
      <c r="C73" s="13"/>
      <c r="D73" s="13"/>
      <c r="I73" s="7"/>
      <c r="J73" s="13"/>
      <c r="K73" s="13"/>
      <c r="L73" s="13"/>
    </row>
    <row r="74" spans="1:12">
      <c r="A74" s="7"/>
      <c r="B74" s="13"/>
      <c r="C74" s="13"/>
      <c r="D74" s="13"/>
      <c r="I74" s="7"/>
      <c r="J74" s="13"/>
      <c r="K74" s="13"/>
      <c r="L74" s="13"/>
    </row>
    <row r="75" spans="1:12">
      <c r="A75" s="7"/>
      <c r="B75" s="13"/>
      <c r="C75" s="13"/>
      <c r="D75" s="13"/>
      <c r="I75" s="7"/>
      <c r="J75" s="13"/>
      <c r="K75" s="13"/>
      <c r="L75" s="13"/>
    </row>
    <row r="76" spans="1:12">
      <c r="A76" s="7"/>
      <c r="B76" s="13"/>
      <c r="C76" s="13"/>
      <c r="D76" s="13"/>
      <c r="I76" s="7"/>
      <c r="J76" s="13"/>
      <c r="K76" s="13"/>
      <c r="L76" s="13"/>
    </row>
    <row r="77" spans="1:12">
      <c r="A77" s="7"/>
      <c r="B77" s="13"/>
      <c r="C77" s="13"/>
      <c r="D77" s="13"/>
      <c r="I77" s="7"/>
      <c r="J77" s="13"/>
      <c r="K77" s="13"/>
      <c r="L77" s="13"/>
    </row>
    <row r="78" spans="1:12">
      <c r="A78" s="7"/>
      <c r="B78" s="13"/>
      <c r="C78" s="13"/>
      <c r="D78" s="13"/>
      <c r="I78" s="7"/>
      <c r="J78" s="13"/>
      <c r="K78" s="13"/>
      <c r="L78" s="13"/>
    </row>
    <row r="79" spans="1:12">
      <c r="A79" s="7"/>
      <c r="B79" s="13"/>
      <c r="C79" s="13"/>
      <c r="D79" s="13"/>
      <c r="I79" s="7"/>
      <c r="J79" s="13"/>
      <c r="K79" s="13"/>
      <c r="L79" s="13"/>
    </row>
    <row r="80" spans="1:12">
      <c r="A80" s="7"/>
      <c r="B80" s="13"/>
      <c r="C80" s="13"/>
      <c r="D80" s="13"/>
      <c r="I80" s="7"/>
      <c r="J80" s="13"/>
      <c r="K80" s="13"/>
      <c r="L80" s="13"/>
    </row>
    <row r="81" spans="1:12">
      <c r="A81" s="7"/>
      <c r="B81" s="13"/>
      <c r="C81" s="13"/>
      <c r="D81" s="13"/>
      <c r="I81" s="7"/>
      <c r="J81" s="13"/>
      <c r="K81" s="13"/>
      <c r="L81" s="13"/>
    </row>
    <row r="82" spans="1:12">
      <c r="A82" s="7"/>
      <c r="B82" s="13"/>
      <c r="C82" s="13"/>
      <c r="D82" s="13"/>
      <c r="I82" s="7"/>
      <c r="J82" s="13"/>
      <c r="K82" s="13"/>
      <c r="L82" s="13"/>
    </row>
    <row r="83" spans="1:12">
      <c r="A83" s="7"/>
      <c r="B83" s="13"/>
      <c r="C83" s="13"/>
      <c r="D83" s="13"/>
      <c r="I83" s="7"/>
      <c r="J83" s="13"/>
      <c r="K83" s="13"/>
      <c r="L83" s="13"/>
    </row>
    <row r="84" spans="1:12">
      <c r="A84" s="7"/>
      <c r="B84" s="13"/>
      <c r="C84" s="13"/>
      <c r="D84" s="13"/>
      <c r="I84" s="7"/>
      <c r="J84" s="13"/>
      <c r="K84" s="13"/>
      <c r="L84" s="13"/>
    </row>
    <row r="85" spans="1:12">
      <c r="A85" s="7"/>
      <c r="B85" s="13"/>
      <c r="C85" s="13"/>
      <c r="D85" s="13"/>
      <c r="I85" s="7"/>
      <c r="J85" s="13"/>
      <c r="K85" s="13"/>
      <c r="L85" s="13"/>
    </row>
    <row r="86" spans="1:12">
      <c r="A86" s="7"/>
      <c r="B86" s="13"/>
      <c r="C86" s="13"/>
      <c r="D86" s="13"/>
      <c r="I86" s="7"/>
      <c r="J86" s="13"/>
      <c r="K86" s="13"/>
      <c r="L86" s="13"/>
    </row>
    <row r="87" spans="1:12">
      <c r="A87" s="7"/>
      <c r="B87" s="13"/>
      <c r="C87" s="13"/>
      <c r="D87" s="13"/>
      <c r="I87" s="7"/>
      <c r="J87" s="13"/>
      <c r="K87" s="13"/>
      <c r="L87" s="13"/>
    </row>
    <row r="88" spans="1:12">
      <c r="A88" s="7"/>
      <c r="B88" s="13"/>
      <c r="C88" s="13"/>
      <c r="D88" s="13"/>
      <c r="I88" s="7"/>
      <c r="J88" s="13"/>
      <c r="K88" s="13"/>
      <c r="L88" s="13"/>
    </row>
    <row r="89" spans="1:12">
      <c r="A89" s="7"/>
      <c r="B89" s="13"/>
      <c r="C89" s="13"/>
      <c r="D89" s="13"/>
      <c r="I89" s="7"/>
      <c r="J89" s="13"/>
      <c r="K89" s="13"/>
      <c r="L89" s="13"/>
    </row>
    <row r="90" spans="1:12">
      <c r="A90" s="7"/>
      <c r="B90" s="13"/>
      <c r="C90" s="13"/>
      <c r="D90" s="13"/>
      <c r="I90" s="7"/>
      <c r="J90" s="13"/>
      <c r="K90" s="13"/>
      <c r="L90" s="13"/>
    </row>
    <row r="91" spans="1:12">
      <c r="A91" s="7"/>
      <c r="B91" s="13"/>
      <c r="C91" s="13"/>
      <c r="D91" s="13"/>
      <c r="I91" s="7"/>
      <c r="J91" s="13"/>
      <c r="K91" s="13"/>
      <c r="L91" s="13"/>
    </row>
    <row r="92" spans="1:12">
      <c r="A92" s="7"/>
      <c r="B92" s="13"/>
      <c r="C92" s="13"/>
      <c r="D92" s="13"/>
      <c r="I92" s="7"/>
      <c r="J92" s="13"/>
      <c r="K92" s="13"/>
      <c r="L92" s="13"/>
    </row>
    <row r="93" spans="1:12">
      <c r="A93" s="7"/>
      <c r="B93" s="13"/>
      <c r="C93" s="13"/>
      <c r="D93" s="13"/>
      <c r="I93" s="7"/>
      <c r="J93" s="13"/>
      <c r="K93" s="13"/>
      <c r="L93" s="13"/>
    </row>
    <row r="94" spans="1:12">
      <c r="A94" s="7"/>
      <c r="B94" s="13"/>
      <c r="C94" s="13"/>
      <c r="D94" s="13"/>
      <c r="I94" s="7"/>
      <c r="J94" s="13"/>
      <c r="K94" s="13"/>
      <c r="L94" s="13"/>
    </row>
    <row r="95" spans="1:12">
      <c r="A95" s="7"/>
      <c r="B95" s="13"/>
      <c r="C95" s="13"/>
      <c r="D95" s="13"/>
      <c r="I95" s="7"/>
      <c r="J95" s="13"/>
      <c r="K95" s="13"/>
      <c r="L95" s="13"/>
    </row>
    <row r="96" spans="1:12">
      <c r="A96" s="7"/>
      <c r="B96" s="13"/>
      <c r="C96" s="13"/>
      <c r="D96" s="13"/>
      <c r="I96" s="7"/>
      <c r="J96" s="13"/>
      <c r="K96" s="13"/>
      <c r="L96" s="13"/>
    </row>
    <row r="97" spans="1:12">
      <c r="A97" s="7"/>
      <c r="B97" s="13"/>
      <c r="C97" s="13"/>
      <c r="D97" s="13"/>
      <c r="I97" s="7"/>
      <c r="J97" s="13"/>
      <c r="K97" s="13"/>
      <c r="L97" s="13"/>
    </row>
  </sheetData>
  <mergeCells count="1">
    <mergeCell ref="B2:F2"/>
  </mergeCells>
  <pageMargins left="0.7" right="0.7" top="0.75" bottom="0.75" header="0.3" footer="0.3"/>
  <pageSetup orientation="portrait" r:id="rId6"/>
</worksheet>
</file>

<file path=xl/worksheets/sheet5.xml><?xml version="1.0" encoding="utf-8"?>
<worksheet xmlns="http://schemas.openxmlformats.org/spreadsheetml/2006/main" xmlns:r="http://schemas.openxmlformats.org/officeDocument/2006/relationships">
  <dimension ref="B25:Z89"/>
  <sheetViews>
    <sheetView topLeftCell="A31" zoomScale="62" zoomScaleNormal="62" workbookViewId="0">
      <selection activeCell="O1" sqref="O1"/>
    </sheetView>
  </sheetViews>
  <sheetFormatPr defaultRowHeight="15"/>
  <cols>
    <col min="1" max="16384" width="9.140625" style="16"/>
  </cols>
  <sheetData>
    <row r="25" spans="3:25">
      <c r="C25" s="23" t="s">
        <v>78</v>
      </c>
      <c r="D25" s="23"/>
      <c r="E25" s="23"/>
      <c r="F25" s="23"/>
      <c r="G25" s="23"/>
      <c r="H25" s="23"/>
      <c r="I25" s="23"/>
      <c r="J25" s="23"/>
      <c r="K25" s="23"/>
      <c r="Q25" s="24" t="s">
        <v>79</v>
      </c>
      <c r="R25" s="22"/>
      <c r="S25" s="22"/>
      <c r="T25" s="22"/>
      <c r="U25" s="22"/>
      <c r="V25" s="22"/>
      <c r="W25" s="22"/>
      <c r="X25" s="22"/>
      <c r="Y25" s="22"/>
    </row>
    <row r="26" spans="3:25">
      <c r="C26" s="23"/>
      <c r="D26" s="23"/>
      <c r="E26" s="23"/>
      <c r="F26" s="23"/>
      <c r="G26" s="23"/>
      <c r="H26" s="23"/>
      <c r="I26" s="23"/>
      <c r="J26" s="23"/>
      <c r="K26" s="23"/>
      <c r="Q26" s="22"/>
      <c r="R26" s="22"/>
      <c r="S26" s="22"/>
      <c r="T26" s="22"/>
      <c r="U26" s="22"/>
      <c r="V26" s="22"/>
      <c r="W26" s="22"/>
      <c r="X26" s="22"/>
      <c r="Y26" s="22"/>
    </row>
    <row r="53" spans="2:26" ht="15" customHeight="1">
      <c r="B53" s="24" t="s">
        <v>80</v>
      </c>
      <c r="C53" s="24"/>
      <c r="D53" s="24"/>
      <c r="E53" s="24"/>
      <c r="F53" s="24"/>
      <c r="G53" s="24"/>
      <c r="H53" s="24"/>
      <c r="I53" s="24"/>
      <c r="J53" s="24"/>
      <c r="K53" s="24"/>
      <c r="L53" s="24"/>
      <c r="M53" s="24"/>
      <c r="P53" s="24" t="s">
        <v>81</v>
      </c>
      <c r="Q53" s="24"/>
      <c r="R53" s="24"/>
      <c r="S53" s="24"/>
      <c r="T53" s="24"/>
      <c r="U53" s="24"/>
      <c r="V53" s="24"/>
      <c r="W53" s="24"/>
      <c r="X53" s="24"/>
      <c r="Y53" s="24"/>
      <c r="Z53" s="24"/>
    </row>
    <row r="54" spans="2:26">
      <c r="B54" s="24"/>
      <c r="C54" s="24"/>
      <c r="D54" s="24"/>
      <c r="E54" s="24"/>
      <c r="F54" s="24"/>
      <c r="G54" s="24"/>
      <c r="H54" s="24"/>
      <c r="I54" s="24"/>
      <c r="J54" s="24"/>
      <c r="K54" s="24"/>
      <c r="L54" s="24"/>
      <c r="M54" s="24"/>
      <c r="P54" s="24"/>
      <c r="Q54" s="24"/>
      <c r="R54" s="24"/>
      <c r="S54" s="24"/>
      <c r="T54" s="24"/>
      <c r="U54" s="24"/>
      <c r="V54" s="24"/>
      <c r="W54" s="24"/>
      <c r="X54" s="24"/>
      <c r="Y54" s="24"/>
      <c r="Z54" s="24"/>
    </row>
    <row r="55" spans="2:26">
      <c r="B55" s="24"/>
      <c r="C55" s="24"/>
      <c r="D55" s="24"/>
      <c r="E55" s="24"/>
      <c r="F55" s="24"/>
      <c r="G55" s="24"/>
      <c r="H55" s="24"/>
      <c r="I55" s="24"/>
      <c r="J55" s="24"/>
      <c r="K55" s="24"/>
      <c r="L55" s="24"/>
      <c r="M55" s="24"/>
      <c r="P55" s="24"/>
      <c r="Q55" s="24"/>
      <c r="R55" s="24"/>
      <c r="S55" s="24"/>
      <c r="T55" s="24"/>
      <c r="U55" s="24"/>
      <c r="V55" s="24"/>
      <c r="W55" s="24"/>
      <c r="X55" s="24"/>
      <c r="Y55" s="24"/>
      <c r="Z55" s="24"/>
    </row>
    <row r="89" spans="6:17">
      <c r="F89" s="22" t="s">
        <v>88</v>
      </c>
      <c r="G89" s="22"/>
      <c r="H89" s="22"/>
      <c r="I89" s="22"/>
      <c r="J89" s="22"/>
      <c r="K89" s="22"/>
      <c r="L89" s="22"/>
      <c r="M89" s="22"/>
      <c r="N89" s="22"/>
      <c r="O89" s="22"/>
      <c r="P89" s="22"/>
      <c r="Q89" s="22"/>
    </row>
  </sheetData>
  <mergeCells count="5">
    <mergeCell ref="F89:Q89"/>
    <mergeCell ref="C25:K26"/>
    <mergeCell ref="Q25:Y26"/>
    <mergeCell ref="B53:M55"/>
    <mergeCell ref="P53:Z5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sample data</vt:lpstr>
      <vt:lpstr>meta data</vt:lpstr>
      <vt:lpstr>clean data</vt:lpstr>
      <vt:lpstr>pivot table</vt:lpstr>
      <vt:lpstr>Analysis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2022-05-12T10:25:25Z</dcterms:created>
  <dcterms:modified xsi:type="dcterms:W3CDTF">2022-05-13T06:25:34Z</dcterms:modified>
</cp:coreProperties>
</file>