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4"/>
  </bookViews>
  <sheets>
    <sheet name="Budget" sheetId="1" r:id="rId1"/>
    <sheet name="Needs" sheetId="2" r:id="rId2"/>
    <sheet name="Wants" sheetId="3" r:id="rId3"/>
    <sheet name="Investments" sheetId="4" r:id="rId4"/>
    <sheet name="Future Investments" sheetId="5" r:id="rId5"/>
    <sheet name="Sheet6" sheetId="6" state="hidden" r:id="rId6"/>
  </sheets>
  <calcPr calcId="144525"/>
</workbook>
</file>

<file path=xl/sharedStrings.xml><?xml version="1.0" encoding="utf-8"?>
<sst xmlns="http://schemas.openxmlformats.org/spreadsheetml/2006/main" count="72" uniqueCount="47">
  <si>
    <t>Year</t>
  </si>
  <si>
    <t>Starting Salary</t>
  </si>
  <si>
    <t>Increment</t>
  </si>
  <si>
    <t>Ending Salary</t>
  </si>
  <si>
    <t>Needs</t>
  </si>
  <si>
    <t>Wants</t>
  </si>
  <si>
    <t>Investments</t>
  </si>
  <si>
    <t>Amount</t>
  </si>
  <si>
    <t>Rent</t>
  </si>
  <si>
    <t>Food</t>
  </si>
  <si>
    <t>Electricity</t>
  </si>
  <si>
    <t>Mobile</t>
  </si>
  <si>
    <t>Clothes</t>
  </si>
  <si>
    <t>Transport</t>
  </si>
  <si>
    <t>Internet</t>
  </si>
  <si>
    <t>Total</t>
  </si>
  <si>
    <t>Over/Under Budget?</t>
  </si>
  <si>
    <t>Car/Bike</t>
  </si>
  <si>
    <t>Phone</t>
  </si>
  <si>
    <t>Vacation</t>
  </si>
  <si>
    <t>Dining Out</t>
  </si>
  <si>
    <t>PPF</t>
  </si>
  <si>
    <t>Insurance</t>
  </si>
  <si>
    <t>Emergency</t>
  </si>
  <si>
    <t>FD</t>
  </si>
  <si>
    <t>MF</t>
  </si>
  <si>
    <t>Stocks</t>
  </si>
  <si>
    <t>Real Estate</t>
  </si>
  <si>
    <t>Gold</t>
  </si>
  <si>
    <t>Cypto</t>
  </si>
  <si>
    <t>Expected returns (pre-tax)</t>
  </si>
  <si>
    <t>Inflation</t>
  </si>
  <si>
    <t>Total Investment (10 years)</t>
  </si>
  <si>
    <t>Value in 2030</t>
  </si>
  <si>
    <t xml:space="preserve">This means, in 2030 you will have </t>
  </si>
  <si>
    <t>lakhs in the bank, but because of inflation, it will be equal to</t>
  </si>
  <si>
    <t>lakhs in today's money</t>
  </si>
  <si>
    <t>Value in 2040</t>
  </si>
  <si>
    <t>Value in 2050</t>
  </si>
  <si>
    <t>Value in 2060</t>
  </si>
  <si>
    <t>Value in 2070</t>
  </si>
  <si>
    <t xml:space="preserve">this will be the </t>
  </si>
  <si>
    <t>this will be the</t>
  </si>
  <si>
    <t>amount in your</t>
  </si>
  <si>
    <t>value of that</t>
  </si>
  <si>
    <t>bank</t>
  </si>
  <si>
    <t>money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</si>
</sst>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0_ "/>
    <numFmt numFmtId="178" formatCode="_ * #,##0.00_ ;_ * \-#,##0.00_ ;_ * &quot;-&quot;??_ ;_ @_ "/>
    <numFmt numFmtId="179" formatCode="_ * #,##0_ ;_ * \-#,##0_ ;_ * &quot;-&quot;_ ;_ @_ "/>
    <numFmt numFmtId="180" formatCode="_ &quot;₹&quot;* #,##0_ ;_ &quot;₹&quot;* \-#,##0_ ;_ &quot;₹&quot;* &quot;-&quot;_ ;_ @_ "/>
    <numFmt numFmtId="181" formatCode="_ * #,##0_ ;_ * \-#,##0_ ;_ * &quot;-&quot;??_ ;_ @_ "/>
  </numFmts>
  <fonts count="23">
    <font>
      <sz val="11"/>
      <color theme="1"/>
      <name val="Arial"/>
      <charset val="134"/>
    </font>
    <font>
      <sz val="11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14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0" xfId="0" applyFont="1"/>
    <xf numFmtId="181" fontId="1" fillId="0" borderId="0" xfId="0" applyNumberFormat="1" applyFont="1"/>
    <xf numFmtId="9" fontId="1" fillId="0" borderId="0" xfId="0" applyNumberFormat="1" applyFont="1"/>
    <xf numFmtId="181" fontId="1" fillId="2" borderId="0" xfId="0" applyNumberFormat="1" applyFont="1" applyFill="1"/>
    <xf numFmtId="0" fontId="2" fillId="0" borderId="0" xfId="0" applyFont="1"/>
    <xf numFmtId="181" fontId="2" fillId="0" borderId="0" xfId="0" applyNumberFormat="1" applyFont="1"/>
    <xf numFmtId="181" fontId="1" fillId="0" borderId="0" xfId="0" applyNumberFormat="1" applyFont="1" applyAlignment="1"/>
    <xf numFmtId="178" fontId="1" fillId="0" borderId="0" xfId="0" applyNumberFormat="1" applyFont="1"/>
    <xf numFmtId="177" fontId="0" fillId="0" borderId="0" xfId="0" applyNumberFormat="1" applyFont="1" applyAlignment="1"/>
    <xf numFmtId="0" fontId="0" fillId="0" borderId="0" xfId="0" applyNumberFormat="1" applyFont="1" applyAlignment="1"/>
    <xf numFmtId="181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topLeftCell="A2" workbookViewId="0">
      <selection activeCell="M13" sqref="M13"/>
    </sheetView>
  </sheetViews>
  <sheetFormatPr defaultColWidth="12.6333333333333" defaultRowHeight="15" customHeight="1"/>
  <cols>
    <col min="1" max="1" width="8.13333333333333" customWidth="1"/>
    <col min="4" max="4" width="12.6666666666667"/>
    <col min="5" max="5" width="11" customWidth="1"/>
    <col min="6" max="6" width="11.6333333333333" customWidth="1"/>
    <col min="7" max="10" width="11" customWidth="1"/>
    <col min="11" max="26" width="7.63333333333333" customWidth="1"/>
  </cols>
  <sheetData>
    <row r="1" ht="14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5</v>
      </c>
      <c r="J1" s="1" t="s">
        <v>6</v>
      </c>
    </row>
    <row r="2" ht="14.5" spans="1:10">
      <c r="A2" s="1">
        <v>2023</v>
      </c>
      <c r="B2" s="2">
        <v>0</v>
      </c>
      <c r="C2" s="2">
        <v>0</v>
      </c>
      <c r="D2" s="7">
        <v>1044000</v>
      </c>
      <c r="E2" s="2">
        <f>D2*H2/12</f>
        <v>43500</v>
      </c>
      <c r="F2" s="2">
        <f>I2*D2/12</f>
        <v>26100</v>
      </c>
      <c r="G2" s="2">
        <f>J2*D2/12</f>
        <v>17400</v>
      </c>
      <c r="H2" s="3">
        <v>0.5</v>
      </c>
      <c r="I2" s="3">
        <v>0.3</v>
      </c>
      <c r="J2" s="3">
        <v>0.2</v>
      </c>
    </row>
    <row r="3" ht="14.5" spans="1:13">
      <c r="A3" s="1">
        <f t="shared" ref="A3:A11" si="0">A2+1</f>
        <v>2024</v>
      </c>
      <c r="B3" s="2">
        <f t="shared" ref="B3:B11" si="1">D2</f>
        <v>1044000</v>
      </c>
      <c r="C3" s="2">
        <f t="shared" ref="C3:C11" si="2">10%*B3</f>
        <v>104400</v>
      </c>
      <c r="D3" s="2">
        <f t="shared" ref="D3:D11" si="3">B3+C3</f>
        <v>1148400</v>
      </c>
      <c r="E3" s="2">
        <f t="shared" ref="E3:E11" si="4">E2+C3*$J$2/12</f>
        <v>45240</v>
      </c>
      <c r="F3" s="2">
        <f t="shared" ref="F3:F11" si="5">F2+C3*$I$2/12</f>
        <v>28710</v>
      </c>
      <c r="G3" s="2">
        <f>G2+C3*$H$2/12</f>
        <v>21750</v>
      </c>
      <c r="H3" s="3">
        <f t="shared" ref="H3:J3" si="6">E3*12/$D3</f>
        <v>0.472727272727273</v>
      </c>
      <c r="I3" s="3">
        <f t="shared" si="6"/>
        <v>0.3</v>
      </c>
      <c r="J3" s="3">
        <f t="shared" si="6"/>
        <v>0.227272727272727</v>
      </c>
      <c r="L3" s="11">
        <f>G3-G2</f>
        <v>4350</v>
      </c>
      <c r="M3" s="11">
        <f>L3/G2*100</f>
        <v>25</v>
      </c>
    </row>
    <row r="4" ht="14.5" spans="1:13">
      <c r="A4" s="1">
        <f t="shared" si="0"/>
        <v>2025</v>
      </c>
      <c r="B4" s="2">
        <f t="shared" si="1"/>
        <v>1148400</v>
      </c>
      <c r="C4" s="2">
        <f t="shared" si="2"/>
        <v>114840</v>
      </c>
      <c r="D4" s="2">
        <f t="shared" si="3"/>
        <v>1263240</v>
      </c>
      <c r="E4" s="2">
        <f t="shared" si="4"/>
        <v>47154</v>
      </c>
      <c r="F4" s="2">
        <f t="shared" si="5"/>
        <v>31581</v>
      </c>
      <c r="G4" s="2">
        <f>G3+C4*$H$2/12</f>
        <v>26535</v>
      </c>
      <c r="H4" s="3">
        <f t="shared" ref="H4:J4" si="7">E4*12/$D4</f>
        <v>0.447933884297521</v>
      </c>
      <c r="I4" s="3">
        <f t="shared" si="7"/>
        <v>0.3</v>
      </c>
      <c r="J4" s="3">
        <f t="shared" si="7"/>
        <v>0.252066115702479</v>
      </c>
      <c r="L4" s="11">
        <f>G4-G3</f>
        <v>4785</v>
      </c>
      <c r="M4" s="11">
        <f>L4/G3*100</f>
        <v>22</v>
      </c>
    </row>
    <row r="5" ht="14.5" spans="1:13">
      <c r="A5" s="1">
        <f t="shared" si="0"/>
        <v>2026</v>
      </c>
      <c r="B5" s="2">
        <f t="shared" si="1"/>
        <v>1263240</v>
      </c>
      <c r="C5" s="2">
        <f t="shared" si="2"/>
        <v>126324</v>
      </c>
      <c r="D5" s="2">
        <f t="shared" si="3"/>
        <v>1389564</v>
      </c>
      <c r="E5" s="2">
        <f t="shared" si="4"/>
        <v>49259.4</v>
      </c>
      <c r="F5" s="2">
        <f t="shared" si="5"/>
        <v>34739.1</v>
      </c>
      <c r="G5" s="2">
        <f>G4+C5*$H$2/12</f>
        <v>31798.5</v>
      </c>
      <c r="H5" s="3">
        <f t="shared" ref="H5:J5" si="8">E5*12/$D5</f>
        <v>0.425394440270473</v>
      </c>
      <c r="I5" s="3">
        <f t="shared" si="8"/>
        <v>0.3</v>
      </c>
      <c r="J5" s="3">
        <f t="shared" si="8"/>
        <v>0.274605559729527</v>
      </c>
      <c r="L5" s="11">
        <f t="shared" ref="L5:L11" si="9">G5-G4</f>
        <v>5263.5</v>
      </c>
      <c r="M5" s="11">
        <f t="shared" ref="M5:M11" si="10">L5/G4*100</f>
        <v>19.8360655737705</v>
      </c>
    </row>
    <row r="6" ht="14.5" spans="1:13">
      <c r="A6" s="1">
        <f t="shared" si="0"/>
        <v>2027</v>
      </c>
      <c r="B6" s="2">
        <f t="shared" si="1"/>
        <v>1389564</v>
      </c>
      <c r="C6" s="2">
        <f t="shared" si="2"/>
        <v>138956.4</v>
      </c>
      <c r="D6" s="2">
        <f t="shared" si="3"/>
        <v>1528520.4</v>
      </c>
      <c r="E6" s="2">
        <f t="shared" si="4"/>
        <v>51575.34</v>
      </c>
      <c r="F6" s="2">
        <f t="shared" si="5"/>
        <v>38213.01</v>
      </c>
      <c r="G6" s="2">
        <f>G5+C6*$H$2/12</f>
        <v>37588.35</v>
      </c>
      <c r="H6" s="3">
        <f t="shared" ref="H6:J6" si="11">E6*12/$D6</f>
        <v>0.404904036609521</v>
      </c>
      <c r="I6" s="3">
        <f t="shared" si="11"/>
        <v>0.3</v>
      </c>
      <c r="J6" s="3">
        <f t="shared" si="11"/>
        <v>0.295095963390479</v>
      </c>
      <c r="L6" s="11">
        <f t="shared" si="9"/>
        <v>5789.85</v>
      </c>
      <c r="M6" s="11">
        <f t="shared" si="10"/>
        <v>18.2079343365253</v>
      </c>
    </row>
    <row r="7" ht="14.5" spans="1:13">
      <c r="A7" s="1">
        <f t="shared" si="0"/>
        <v>2028</v>
      </c>
      <c r="B7" s="2">
        <f t="shared" si="1"/>
        <v>1528520.4</v>
      </c>
      <c r="C7" s="2">
        <f t="shared" si="2"/>
        <v>152852.04</v>
      </c>
      <c r="D7" s="2">
        <f t="shared" si="3"/>
        <v>1681372.44</v>
      </c>
      <c r="E7" s="2">
        <f t="shared" si="4"/>
        <v>54122.874</v>
      </c>
      <c r="F7" s="2">
        <f t="shared" si="5"/>
        <v>42034.311</v>
      </c>
      <c r="G7" s="2">
        <f>G6+C7*$H$2/12</f>
        <v>43957.185</v>
      </c>
      <c r="H7" s="3">
        <f t="shared" ref="H7:J7" si="12">E7*12/$D7</f>
        <v>0.386276396917747</v>
      </c>
      <c r="I7" s="3">
        <f t="shared" si="12"/>
        <v>0.3</v>
      </c>
      <c r="J7" s="3">
        <f t="shared" si="12"/>
        <v>0.313723603082253</v>
      </c>
      <c r="L7" s="11">
        <f t="shared" si="9"/>
        <v>6368.835</v>
      </c>
      <c r="M7" s="11">
        <f t="shared" si="10"/>
        <v>16.9436407823169</v>
      </c>
    </row>
    <row r="8" ht="14.5" spans="1:13">
      <c r="A8" s="1">
        <f t="shared" si="0"/>
        <v>2029</v>
      </c>
      <c r="B8" s="2">
        <f t="shared" si="1"/>
        <v>1681372.44</v>
      </c>
      <c r="C8" s="2">
        <f t="shared" si="2"/>
        <v>168137.244</v>
      </c>
      <c r="D8" s="2">
        <f t="shared" si="3"/>
        <v>1849509.684</v>
      </c>
      <c r="E8" s="2">
        <f t="shared" si="4"/>
        <v>56925.1614</v>
      </c>
      <c r="F8" s="2">
        <f t="shared" si="5"/>
        <v>46237.7421</v>
      </c>
      <c r="G8" s="2">
        <f>G7+C8*$H$2/12</f>
        <v>50962.9035</v>
      </c>
      <c r="H8" s="3">
        <f t="shared" ref="H8:J8" si="13">E8*12/$D8</f>
        <v>0.369342179016133</v>
      </c>
      <c r="I8" s="3">
        <f t="shared" si="13"/>
        <v>0.3</v>
      </c>
      <c r="J8" s="3">
        <f t="shared" si="13"/>
        <v>0.330657820983867</v>
      </c>
      <c r="L8" s="11">
        <f t="shared" si="9"/>
        <v>7005.7185</v>
      </c>
      <c r="M8" s="11">
        <f t="shared" si="10"/>
        <v>15.9375958674333</v>
      </c>
    </row>
    <row r="9" ht="14.5" spans="1:13">
      <c r="A9" s="1">
        <f t="shared" si="0"/>
        <v>2030</v>
      </c>
      <c r="B9" s="2">
        <f t="shared" si="1"/>
        <v>1849509.684</v>
      </c>
      <c r="C9" s="2">
        <f t="shared" si="2"/>
        <v>184950.9684</v>
      </c>
      <c r="D9" s="2">
        <f t="shared" si="3"/>
        <v>2034460.6524</v>
      </c>
      <c r="E9" s="2">
        <f t="shared" si="4"/>
        <v>60007.67754</v>
      </c>
      <c r="F9" s="2">
        <f t="shared" si="5"/>
        <v>50861.51631</v>
      </c>
      <c r="G9" s="2">
        <f>G8+C9*$H$2/12</f>
        <v>58669.19385</v>
      </c>
      <c r="H9" s="3">
        <f t="shared" ref="H9:J9" si="14">E9*12/$D9</f>
        <v>0.353947435469212</v>
      </c>
      <c r="I9" s="3">
        <f t="shared" si="14"/>
        <v>0.3</v>
      </c>
      <c r="J9" s="3">
        <f t="shared" si="14"/>
        <v>0.346052564530788</v>
      </c>
      <c r="L9" s="11">
        <f t="shared" si="9"/>
        <v>7706.29035</v>
      </c>
      <c r="M9" s="11">
        <f t="shared" si="10"/>
        <v>15.1213722546244</v>
      </c>
    </row>
    <row r="10" ht="14.5" spans="1:13">
      <c r="A10" s="1">
        <f t="shared" si="0"/>
        <v>2031</v>
      </c>
      <c r="B10" s="2">
        <f t="shared" si="1"/>
        <v>2034460.6524</v>
      </c>
      <c r="C10" s="2">
        <f t="shared" si="2"/>
        <v>203446.06524</v>
      </c>
      <c r="D10" s="2">
        <f t="shared" si="3"/>
        <v>2237906.71764</v>
      </c>
      <c r="E10" s="2">
        <f t="shared" si="4"/>
        <v>63398.445294</v>
      </c>
      <c r="F10" s="2">
        <f t="shared" si="5"/>
        <v>55947.667941</v>
      </c>
      <c r="G10" s="2">
        <f>G9+C10*$H$2/12</f>
        <v>67146.113235</v>
      </c>
      <c r="H10" s="3">
        <f t="shared" ref="H10:J10" si="15">E10*12/$D10</f>
        <v>0.33995221406292</v>
      </c>
      <c r="I10" s="3">
        <f t="shared" si="15"/>
        <v>0.3</v>
      </c>
      <c r="J10" s="3">
        <f t="shared" si="15"/>
        <v>0.36004778593708</v>
      </c>
      <c r="L10" s="11">
        <f t="shared" si="9"/>
        <v>8476.91938499999</v>
      </c>
      <c r="M10" s="11">
        <f t="shared" si="10"/>
        <v>14.4486720009704</v>
      </c>
    </row>
    <row r="11" ht="14.5" spans="1:13">
      <c r="A11" s="1">
        <f t="shared" si="0"/>
        <v>2032</v>
      </c>
      <c r="B11" s="2">
        <f t="shared" si="1"/>
        <v>2237906.71764</v>
      </c>
      <c r="C11" s="2">
        <f t="shared" si="2"/>
        <v>223790.671764</v>
      </c>
      <c r="D11" s="2">
        <f t="shared" si="3"/>
        <v>2461697.389404</v>
      </c>
      <c r="E11" s="2">
        <f t="shared" si="4"/>
        <v>67128.2898234</v>
      </c>
      <c r="F11" s="2">
        <f t="shared" si="5"/>
        <v>61542.4347351</v>
      </c>
      <c r="G11" s="2">
        <f>G10+C11*$H$2/12</f>
        <v>76470.7245585</v>
      </c>
      <c r="H11" s="3">
        <f t="shared" ref="H11:J11" si="16">E11*12/$D11</f>
        <v>0.327229285511746</v>
      </c>
      <c r="I11" s="3">
        <f t="shared" si="16"/>
        <v>0.3</v>
      </c>
      <c r="J11" s="3">
        <f t="shared" si="16"/>
        <v>0.372770714488254</v>
      </c>
      <c r="L11" s="11">
        <f t="shared" si="9"/>
        <v>9324.61132349999</v>
      </c>
      <c r="M11" s="11">
        <f t="shared" si="10"/>
        <v>13.8870455403211</v>
      </c>
    </row>
    <row r="12" ht="14.5" spans="6:13">
      <c r="F12" s="8">
        <f>SUM(F2:F11)*12</f>
        <v>4991601.3850332</v>
      </c>
      <c r="M12">
        <f>AVERAGE(M3:M11)</f>
        <v>17.9313695951069</v>
      </c>
    </row>
    <row r="14" customHeight="1" spans="4:8">
      <c r="D14">
        <v>26100</v>
      </c>
      <c r="E14">
        <f>D14*12</f>
        <v>313200</v>
      </c>
      <c r="H14">
        <f>35%*87000</f>
        <v>30450</v>
      </c>
    </row>
    <row r="15" customHeight="1" spans="4:5">
      <c r="D15">
        <v>28710</v>
      </c>
      <c r="E15">
        <f t="shared" ref="E15:E23" si="17">D15*12</f>
        <v>344520</v>
      </c>
    </row>
    <row r="16" customHeight="1" spans="4:5">
      <c r="D16">
        <v>31581</v>
      </c>
      <c r="E16">
        <f t="shared" si="17"/>
        <v>378972</v>
      </c>
    </row>
    <row r="17" customHeight="1" spans="4:5">
      <c r="D17" s="9">
        <v>34739.1</v>
      </c>
      <c r="E17">
        <f t="shared" si="17"/>
        <v>416869.2</v>
      </c>
    </row>
    <row r="18" customHeight="1" spans="4:5">
      <c r="D18" s="9">
        <v>38213.01</v>
      </c>
      <c r="E18">
        <f t="shared" si="17"/>
        <v>458556.12</v>
      </c>
    </row>
    <row r="19" customHeight="1" spans="4:5">
      <c r="D19" s="9">
        <v>42034.311</v>
      </c>
      <c r="E19">
        <f t="shared" si="17"/>
        <v>504411.732</v>
      </c>
    </row>
    <row r="20" customHeight="1" spans="4:5">
      <c r="D20" s="9">
        <v>46237.7421</v>
      </c>
      <c r="E20">
        <f t="shared" si="17"/>
        <v>554852.9052</v>
      </c>
    </row>
    <row r="21" ht="15.75" customHeight="1" spans="4:5">
      <c r="D21" s="9">
        <v>50861.51631</v>
      </c>
      <c r="E21">
        <f t="shared" si="17"/>
        <v>610338.19572</v>
      </c>
    </row>
    <row r="22" ht="15.75" customHeight="1" spans="4:5">
      <c r="D22" s="9">
        <v>55947.667941</v>
      </c>
      <c r="E22">
        <f t="shared" si="17"/>
        <v>671372.015292</v>
      </c>
    </row>
    <row r="23" ht="15.75" customHeight="1" spans="4:5">
      <c r="D23" s="9">
        <v>61542.4347351</v>
      </c>
      <c r="E23">
        <f t="shared" si="17"/>
        <v>738509.2168212</v>
      </c>
    </row>
    <row r="24" ht="15.75" customHeight="1" spans="5:5">
      <c r="E24" s="10">
        <f>SUM(E14:E23)</f>
        <v>4991601.3850332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A1"/>
    </sheetView>
  </sheetViews>
  <sheetFormatPr defaultColWidth="12.6333333333333" defaultRowHeight="15" customHeight="1"/>
  <cols>
    <col min="1" max="1" width="7.63333333333333" customWidth="1"/>
    <col min="2" max="2" width="9.63333333333333" customWidth="1"/>
    <col min="3" max="10" width="8.88333333333333" customWidth="1"/>
    <col min="11" max="11" width="9.38333333333333" customWidth="1"/>
    <col min="12" max="26" width="7.63333333333333" customWidth="1"/>
  </cols>
  <sheetData>
    <row r="1" ht="14.5" spans="1:1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ht="14.5" spans="1:11">
      <c r="A2" s="1">
        <f>Budget!A2</f>
        <v>2023</v>
      </c>
      <c r="B2" s="2">
        <f>Budget!E2</f>
        <v>43500</v>
      </c>
      <c r="C2" s="2">
        <v>5500</v>
      </c>
      <c r="D2" s="2">
        <v>2000</v>
      </c>
      <c r="E2" s="2">
        <v>500</v>
      </c>
      <c r="F2" s="2">
        <v>500</v>
      </c>
      <c r="G2" s="2">
        <v>500</v>
      </c>
      <c r="H2" s="2">
        <v>1000</v>
      </c>
      <c r="I2" s="2">
        <v>500</v>
      </c>
      <c r="J2" s="2">
        <f t="shared" ref="J2:J11" si="0">SUM(C2:I2)</f>
        <v>10500</v>
      </c>
      <c r="K2" s="2">
        <f t="shared" ref="K2:K11" si="1">B2-J2</f>
        <v>33000</v>
      </c>
    </row>
    <row r="3" ht="14.5" spans="1:11">
      <c r="A3" s="1">
        <f>Budget!A3</f>
        <v>2024</v>
      </c>
      <c r="B3" s="2">
        <f>Budget!E3</f>
        <v>45240</v>
      </c>
      <c r="C3" s="2"/>
      <c r="D3" s="2"/>
      <c r="E3" s="2"/>
      <c r="F3" s="2"/>
      <c r="G3" s="2"/>
      <c r="H3" s="2"/>
      <c r="I3" s="2"/>
      <c r="J3" s="2">
        <f t="shared" si="0"/>
        <v>0</v>
      </c>
      <c r="K3" s="2">
        <f t="shared" si="1"/>
        <v>45240</v>
      </c>
    </row>
    <row r="4" ht="14.5" spans="1:11">
      <c r="A4" s="1">
        <f>Budget!A4</f>
        <v>2025</v>
      </c>
      <c r="B4" s="2">
        <f>Budget!E4</f>
        <v>47154</v>
      </c>
      <c r="C4" s="2"/>
      <c r="D4" s="2"/>
      <c r="E4" s="2"/>
      <c r="F4" s="2"/>
      <c r="G4" s="2"/>
      <c r="H4" s="2"/>
      <c r="I4" s="2"/>
      <c r="J4" s="2">
        <f t="shared" si="0"/>
        <v>0</v>
      </c>
      <c r="K4" s="2">
        <f t="shared" si="1"/>
        <v>47154</v>
      </c>
    </row>
    <row r="5" ht="14.5" spans="1:11">
      <c r="A5" s="1">
        <f>Budget!A5</f>
        <v>2026</v>
      </c>
      <c r="B5" s="2">
        <f>Budget!E5</f>
        <v>49259.4</v>
      </c>
      <c r="C5" s="2"/>
      <c r="D5" s="2"/>
      <c r="E5" s="2"/>
      <c r="F5" s="2"/>
      <c r="G5" s="2"/>
      <c r="H5" s="2"/>
      <c r="I5" s="2"/>
      <c r="J5" s="2">
        <f t="shared" si="0"/>
        <v>0</v>
      </c>
      <c r="K5" s="2">
        <f t="shared" si="1"/>
        <v>49259.4</v>
      </c>
    </row>
    <row r="6" ht="14.5" spans="1:11">
      <c r="A6" s="1">
        <f>Budget!A6</f>
        <v>2027</v>
      </c>
      <c r="B6" s="2">
        <f>Budget!E6</f>
        <v>51575.34</v>
      </c>
      <c r="C6" s="2"/>
      <c r="D6" s="2"/>
      <c r="E6" s="2"/>
      <c r="F6" s="2"/>
      <c r="G6" s="2"/>
      <c r="H6" s="2"/>
      <c r="I6" s="2"/>
      <c r="J6" s="2">
        <f t="shared" si="0"/>
        <v>0</v>
      </c>
      <c r="K6" s="2">
        <f t="shared" si="1"/>
        <v>51575.34</v>
      </c>
    </row>
    <row r="7" ht="14.5" spans="1:11">
      <c r="A7" s="1">
        <f>Budget!A7</f>
        <v>2028</v>
      </c>
      <c r="B7" s="2">
        <f>Budget!E7</f>
        <v>54122.874</v>
      </c>
      <c r="C7" s="2"/>
      <c r="D7" s="2"/>
      <c r="E7" s="2"/>
      <c r="F7" s="2"/>
      <c r="G7" s="2"/>
      <c r="H7" s="2"/>
      <c r="I7" s="2"/>
      <c r="J7" s="2">
        <f t="shared" si="0"/>
        <v>0</v>
      </c>
      <c r="K7" s="2">
        <f t="shared" si="1"/>
        <v>54122.874</v>
      </c>
    </row>
    <row r="8" ht="14.5" spans="1:11">
      <c r="A8" s="1">
        <f>Budget!A8</f>
        <v>2029</v>
      </c>
      <c r="B8" s="2">
        <f>Budget!E8</f>
        <v>56925.1614</v>
      </c>
      <c r="C8" s="2"/>
      <c r="D8" s="2"/>
      <c r="E8" s="2"/>
      <c r="F8" s="2"/>
      <c r="G8" s="2"/>
      <c r="H8" s="2"/>
      <c r="I8" s="2"/>
      <c r="J8" s="2">
        <f t="shared" si="0"/>
        <v>0</v>
      </c>
      <c r="K8" s="2">
        <f t="shared" si="1"/>
        <v>56925.1614</v>
      </c>
    </row>
    <row r="9" ht="14.5" spans="1:11">
      <c r="A9" s="1">
        <f>Budget!A9</f>
        <v>2030</v>
      </c>
      <c r="B9" s="2">
        <f>Budget!E9</f>
        <v>60007.67754</v>
      </c>
      <c r="C9" s="2"/>
      <c r="D9" s="2"/>
      <c r="E9" s="2"/>
      <c r="F9" s="2"/>
      <c r="G9" s="2"/>
      <c r="H9" s="2"/>
      <c r="I9" s="2"/>
      <c r="J9" s="2">
        <f t="shared" si="0"/>
        <v>0</v>
      </c>
      <c r="K9" s="2">
        <f t="shared" si="1"/>
        <v>60007.67754</v>
      </c>
    </row>
    <row r="10" ht="14.5" spans="1:11">
      <c r="A10" s="1">
        <f>Budget!A10</f>
        <v>2031</v>
      </c>
      <c r="B10" s="2">
        <f>Budget!E10</f>
        <v>63398.445294</v>
      </c>
      <c r="C10" s="2"/>
      <c r="D10" s="2"/>
      <c r="E10" s="2"/>
      <c r="F10" s="2"/>
      <c r="G10" s="2"/>
      <c r="H10" s="2"/>
      <c r="I10" s="2"/>
      <c r="J10" s="2">
        <f t="shared" si="0"/>
        <v>0</v>
      </c>
      <c r="K10" s="2">
        <f t="shared" si="1"/>
        <v>63398.445294</v>
      </c>
    </row>
    <row r="11" ht="14.5" spans="1:11">
      <c r="A11" s="1">
        <f>Budget!A11</f>
        <v>2032</v>
      </c>
      <c r="B11" s="2">
        <f>Budget!E11</f>
        <v>67128.2898234</v>
      </c>
      <c r="C11" s="2"/>
      <c r="D11" s="2"/>
      <c r="E11" s="2"/>
      <c r="F11" s="2"/>
      <c r="G11" s="2"/>
      <c r="H11" s="2"/>
      <c r="I11" s="2"/>
      <c r="J11" s="2">
        <f t="shared" si="0"/>
        <v>0</v>
      </c>
      <c r="K11" s="2">
        <f t="shared" si="1"/>
        <v>67128.2898234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C11" sqref="C2:H11"/>
    </sheetView>
  </sheetViews>
  <sheetFormatPr defaultColWidth="12.6333333333333" defaultRowHeight="15" customHeight="1"/>
  <cols>
    <col min="1" max="1" width="7.63333333333333" customWidth="1"/>
    <col min="2" max="2" width="9.63333333333333" customWidth="1"/>
    <col min="3" max="8" width="8.88333333333333" customWidth="1"/>
    <col min="9" max="9" width="9.38333333333333" customWidth="1"/>
    <col min="10" max="26" width="7.63333333333333" customWidth="1"/>
  </cols>
  <sheetData>
    <row r="1" ht="14.5" spans="1:9">
      <c r="A1" s="1" t="s">
        <v>0</v>
      </c>
      <c r="B1" s="1" t="s">
        <v>7</v>
      </c>
      <c r="C1" s="1" t="s">
        <v>17</v>
      </c>
      <c r="D1" s="1" t="s">
        <v>18</v>
      </c>
      <c r="E1" s="1" t="s">
        <v>19</v>
      </c>
      <c r="F1" s="1" t="s">
        <v>12</v>
      </c>
      <c r="G1" s="1" t="s">
        <v>20</v>
      </c>
      <c r="H1" s="1" t="s">
        <v>15</v>
      </c>
      <c r="I1" s="1" t="s">
        <v>16</v>
      </c>
    </row>
    <row r="2" ht="14.5" spans="1:9">
      <c r="A2" s="1">
        <f>Budget!A2</f>
        <v>2023</v>
      </c>
      <c r="B2" s="2">
        <f>Budget!F2</f>
        <v>26100</v>
      </c>
      <c r="C2" s="2">
        <v>3000</v>
      </c>
      <c r="D2" s="2">
        <v>1500</v>
      </c>
      <c r="E2" s="2">
        <v>500</v>
      </c>
      <c r="F2" s="2">
        <v>500</v>
      </c>
      <c r="G2" s="2">
        <v>500</v>
      </c>
      <c r="H2" s="2">
        <f>SUM(C2:G2)</f>
        <v>6000</v>
      </c>
      <c r="I2" s="2">
        <f t="shared" ref="I2:I11" si="0">B2-H2</f>
        <v>20100</v>
      </c>
    </row>
    <row r="3" ht="14.5" spans="1:9">
      <c r="A3" s="1">
        <f>Budget!A3</f>
        <v>2024</v>
      </c>
      <c r="B3" s="2">
        <f>Budget!F3</f>
        <v>28710</v>
      </c>
      <c r="C3" s="2">
        <v>3000</v>
      </c>
      <c r="D3" s="2">
        <v>1500</v>
      </c>
      <c r="E3" s="2">
        <v>500</v>
      </c>
      <c r="F3" s="2">
        <v>500</v>
      </c>
      <c r="G3" s="2">
        <v>500</v>
      </c>
      <c r="H3" s="2">
        <f t="shared" ref="H3:H11" si="1">SUM(C3:G3)</f>
        <v>6000</v>
      </c>
      <c r="I3" s="2">
        <f t="shared" si="0"/>
        <v>22710</v>
      </c>
    </row>
    <row r="4" ht="14.5" spans="1:9">
      <c r="A4" s="1">
        <f>Budget!A4</f>
        <v>2025</v>
      </c>
      <c r="B4" s="2">
        <f>Budget!F4</f>
        <v>31581</v>
      </c>
      <c r="C4" s="2">
        <v>3000</v>
      </c>
      <c r="D4" s="2">
        <v>1500</v>
      </c>
      <c r="E4" s="2">
        <v>500</v>
      </c>
      <c r="F4" s="2">
        <v>500</v>
      </c>
      <c r="G4" s="2">
        <v>500</v>
      </c>
      <c r="H4" s="2">
        <f t="shared" si="1"/>
        <v>6000</v>
      </c>
      <c r="I4" s="2">
        <f t="shared" si="0"/>
        <v>25581</v>
      </c>
    </row>
    <row r="5" ht="14.5" spans="1:9">
      <c r="A5" s="1">
        <f>Budget!A5</f>
        <v>2026</v>
      </c>
      <c r="B5" s="2">
        <f>Budget!F5</f>
        <v>34739.1</v>
      </c>
      <c r="C5" s="2">
        <v>3000</v>
      </c>
      <c r="D5" s="2">
        <v>1500</v>
      </c>
      <c r="E5" s="2">
        <v>500</v>
      </c>
      <c r="F5" s="2">
        <v>500</v>
      </c>
      <c r="G5" s="2">
        <v>500</v>
      </c>
      <c r="H5" s="2">
        <f t="shared" si="1"/>
        <v>6000</v>
      </c>
      <c r="I5" s="2">
        <f t="shared" si="0"/>
        <v>28739.1</v>
      </c>
    </row>
    <row r="6" ht="14.5" spans="1:9">
      <c r="A6" s="1">
        <f>Budget!A6</f>
        <v>2027</v>
      </c>
      <c r="B6" s="2">
        <f>Budget!F6</f>
        <v>38213.01</v>
      </c>
      <c r="C6" s="2">
        <v>3000</v>
      </c>
      <c r="D6" s="2">
        <v>1500</v>
      </c>
      <c r="E6" s="2">
        <v>500</v>
      </c>
      <c r="F6" s="2">
        <v>500</v>
      </c>
      <c r="G6" s="2">
        <v>500</v>
      </c>
      <c r="H6" s="2">
        <f t="shared" si="1"/>
        <v>6000</v>
      </c>
      <c r="I6" s="2">
        <f t="shared" si="0"/>
        <v>32213.01</v>
      </c>
    </row>
    <row r="7" ht="14.5" spans="1:9">
      <c r="A7" s="1">
        <f>Budget!A7</f>
        <v>2028</v>
      </c>
      <c r="B7" s="2">
        <f>Budget!F7</f>
        <v>42034.311</v>
      </c>
      <c r="C7" s="2">
        <v>3000</v>
      </c>
      <c r="D7" s="2">
        <v>1500</v>
      </c>
      <c r="E7" s="2">
        <v>500</v>
      </c>
      <c r="F7" s="2">
        <v>500</v>
      </c>
      <c r="G7" s="2">
        <v>500</v>
      </c>
      <c r="H7" s="2">
        <f t="shared" si="1"/>
        <v>6000</v>
      </c>
      <c r="I7" s="2">
        <f t="shared" si="0"/>
        <v>36034.311</v>
      </c>
    </row>
    <row r="8" ht="14.5" spans="1:9">
      <c r="A8" s="1">
        <f>Budget!A8</f>
        <v>2029</v>
      </c>
      <c r="B8" s="2">
        <f>Budget!F8</f>
        <v>46237.7421</v>
      </c>
      <c r="C8" s="2">
        <v>3000</v>
      </c>
      <c r="D8" s="2">
        <v>1500</v>
      </c>
      <c r="E8" s="2">
        <v>500</v>
      </c>
      <c r="F8" s="2">
        <v>500</v>
      </c>
      <c r="G8" s="2">
        <v>500</v>
      </c>
      <c r="H8" s="2">
        <f t="shared" si="1"/>
        <v>6000</v>
      </c>
      <c r="I8" s="2">
        <f t="shared" si="0"/>
        <v>40237.7421</v>
      </c>
    </row>
    <row r="9" ht="14.5" spans="1:9">
      <c r="A9" s="1">
        <f>Budget!A9</f>
        <v>2030</v>
      </c>
      <c r="B9" s="2">
        <f>Budget!F9</f>
        <v>50861.51631</v>
      </c>
      <c r="C9" s="2">
        <v>3000</v>
      </c>
      <c r="D9" s="2">
        <v>1500</v>
      </c>
      <c r="E9" s="2">
        <v>500</v>
      </c>
      <c r="F9" s="2">
        <v>500</v>
      </c>
      <c r="G9" s="2">
        <v>500</v>
      </c>
      <c r="H9" s="2">
        <f t="shared" si="1"/>
        <v>6000</v>
      </c>
      <c r="I9" s="2">
        <f t="shared" si="0"/>
        <v>44861.51631</v>
      </c>
    </row>
    <row r="10" ht="14.5" spans="1:9">
      <c r="A10" s="1">
        <f>Budget!A10</f>
        <v>2031</v>
      </c>
      <c r="B10" s="2">
        <f>Budget!F10</f>
        <v>55947.667941</v>
      </c>
      <c r="C10" s="2">
        <v>3000</v>
      </c>
      <c r="D10" s="2">
        <v>1500</v>
      </c>
      <c r="E10" s="2">
        <v>500</v>
      </c>
      <c r="F10" s="2">
        <v>500</v>
      </c>
      <c r="G10" s="2">
        <v>500</v>
      </c>
      <c r="H10" s="2">
        <f t="shared" si="1"/>
        <v>6000</v>
      </c>
      <c r="I10" s="2">
        <f t="shared" si="0"/>
        <v>49947.667941</v>
      </c>
    </row>
    <row r="11" ht="14.5" spans="1:9">
      <c r="A11" s="1">
        <f>Budget!A11</f>
        <v>2032</v>
      </c>
      <c r="B11" s="2">
        <f>Budget!F11</f>
        <v>61542.4347351</v>
      </c>
      <c r="C11" s="2">
        <v>3000</v>
      </c>
      <c r="D11" s="2">
        <v>1500</v>
      </c>
      <c r="E11" s="2">
        <v>500</v>
      </c>
      <c r="F11" s="2">
        <v>500</v>
      </c>
      <c r="G11" s="2">
        <v>500</v>
      </c>
      <c r="H11" s="2">
        <f t="shared" si="1"/>
        <v>6000</v>
      </c>
      <c r="I11" s="2">
        <f t="shared" si="0"/>
        <v>55542.4347351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L3" sqref="L3:L11"/>
    </sheetView>
  </sheetViews>
  <sheetFormatPr defaultColWidth="12.6333333333333" defaultRowHeight="15" customHeight="1"/>
  <cols>
    <col min="1" max="1" width="7.63333333333333" customWidth="1"/>
    <col min="2" max="2" width="9.63333333333333" customWidth="1"/>
    <col min="3" max="4" width="9.5" customWidth="1"/>
    <col min="5" max="5" width="10.25" customWidth="1"/>
    <col min="6" max="11" width="9.5" customWidth="1"/>
    <col min="12" max="12" width="8.88333333333333" customWidth="1"/>
    <col min="13" max="13" width="9.38333333333333" customWidth="1"/>
    <col min="14" max="26" width="7.63333333333333" customWidth="1"/>
  </cols>
  <sheetData>
    <row r="1" ht="14.5" spans="1:13">
      <c r="A1" s="1" t="s">
        <v>0</v>
      </c>
      <c r="B1" s="1" t="s">
        <v>7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16</v>
      </c>
    </row>
    <row r="2" ht="14.5" spans="1:13">
      <c r="A2" s="1">
        <f>Budget!A2</f>
        <v>2023</v>
      </c>
      <c r="B2" s="2">
        <f>Budget!G2</f>
        <v>17400</v>
      </c>
      <c r="C2" s="2">
        <v>0</v>
      </c>
      <c r="D2" s="2">
        <v>1000</v>
      </c>
      <c r="E2" s="2">
        <v>0</v>
      </c>
      <c r="F2" s="2">
        <v>0</v>
      </c>
      <c r="G2" s="2">
        <v>3000</v>
      </c>
      <c r="H2" s="2">
        <v>0</v>
      </c>
      <c r="I2" s="2">
        <v>0</v>
      </c>
      <c r="J2" s="2">
        <v>5000</v>
      </c>
      <c r="K2" s="2">
        <v>0</v>
      </c>
      <c r="L2" s="2">
        <f>SUM(C2:K2)</f>
        <v>9000</v>
      </c>
      <c r="M2" s="2">
        <f t="shared" ref="M2:M11" si="0">B2-L2</f>
        <v>8400</v>
      </c>
    </row>
    <row r="3" ht="14.5" spans="1:13">
      <c r="A3" s="1">
        <f>Budget!A3</f>
        <v>2024</v>
      </c>
      <c r="B3" s="2">
        <f>Budget!G3</f>
        <v>21750</v>
      </c>
      <c r="C3" s="2"/>
      <c r="D3" s="2">
        <v>1000</v>
      </c>
      <c r="E3" s="2"/>
      <c r="F3" s="2"/>
      <c r="G3" s="2">
        <f>10%*G2+G2</f>
        <v>3300</v>
      </c>
      <c r="H3" s="2"/>
      <c r="I3" s="2"/>
      <c r="J3" s="2">
        <f>10%*J2+J2</f>
        <v>5500</v>
      </c>
      <c r="K3" s="2"/>
      <c r="L3" s="2">
        <f>SUM(D3:K3)</f>
        <v>9800</v>
      </c>
      <c r="M3" s="2">
        <f t="shared" si="0"/>
        <v>11950</v>
      </c>
    </row>
    <row r="4" ht="14.5" spans="1:13">
      <c r="A4" s="1">
        <f>Budget!A4</f>
        <v>2025</v>
      </c>
      <c r="B4" s="2">
        <f>Budget!G4</f>
        <v>26535</v>
      </c>
      <c r="C4" s="2"/>
      <c r="D4" s="2">
        <v>1000</v>
      </c>
      <c r="E4" s="2"/>
      <c r="F4" s="2"/>
      <c r="G4" s="2">
        <f t="shared" ref="G4:G11" si="1">10%*G3+G3</f>
        <v>3630</v>
      </c>
      <c r="H4" s="2"/>
      <c r="I4" s="2"/>
      <c r="J4" s="2">
        <f t="shared" ref="J4:J11" si="2">10%*J3+J3</f>
        <v>6050</v>
      </c>
      <c r="K4" s="2"/>
      <c r="L4" s="2">
        <f t="shared" ref="L2:L11" si="3">SUM(C4:I4)</f>
        <v>4630</v>
      </c>
      <c r="M4" s="2">
        <f t="shared" si="0"/>
        <v>21905</v>
      </c>
    </row>
    <row r="5" ht="14.5" spans="1:13">
      <c r="A5" s="1">
        <f>Budget!A5</f>
        <v>2026</v>
      </c>
      <c r="B5" s="2">
        <f>Budget!G5</f>
        <v>31798.5</v>
      </c>
      <c r="C5" s="2"/>
      <c r="D5" s="2">
        <v>1000</v>
      </c>
      <c r="E5" s="2"/>
      <c r="F5" s="2"/>
      <c r="G5" s="2">
        <f t="shared" si="1"/>
        <v>3993</v>
      </c>
      <c r="H5" s="2"/>
      <c r="I5" s="2"/>
      <c r="J5" s="2">
        <f t="shared" si="2"/>
        <v>6655</v>
      </c>
      <c r="K5" s="2"/>
      <c r="L5" s="2">
        <f t="shared" si="3"/>
        <v>4993</v>
      </c>
      <c r="M5" s="2">
        <f t="shared" si="0"/>
        <v>26805.5</v>
      </c>
    </row>
    <row r="6" ht="14.5" spans="1:13">
      <c r="A6" s="1">
        <f>Budget!A6</f>
        <v>2027</v>
      </c>
      <c r="B6" s="2">
        <f>Budget!G6</f>
        <v>37588.35</v>
      </c>
      <c r="C6" s="2"/>
      <c r="D6" s="2">
        <v>1000</v>
      </c>
      <c r="E6" s="2"/>
      <c r="F6" s="2"/>
      <c r="G6" s="2">
        <f t="shared" si="1"/>
        <v>4392.3</v>
      </c>
      <c r="H6" s="2"/>
      <c r="I6" s="2"/>
      <c r="J6" s="2">
        <f t="shared" si="2"/>
        <v>7320.5</v>
      </c>
      <c r="K6" s="2"/>
      <c r="L6" s="2">
        <f t="shared" si="3"/>
        <v>5392.3</v>
      </c>
      <c r="M6" s="2">
        <f t="shared" si="0"/>
        <v>32196.05</v>
      </c>
    </row>
    <row r="7" ht="14.5" spans="1:13">
      <c r="A7" s="1">
        <f>Budget!A7</f>
        <v>2028</v>
      </c>
      <c r="B7" s="2">
        <f>Budget!G7</f>
        <v>43957.185</v>
      </c>
      <c r="C7" s="2"/>
      <c r="D7" s="2">
        <v>1000</v>
      </c>
      <c r="E7" s="2"/>
      <c r="F7" s="2"/>
      <c r="G7" s="2">
        <f t="shared" si="1"/>
        <v>4831.53</v>
      </c>
      <c r="H7" s="2"/>
      <c r="I7" s="2"/>
      <c r="J7" s="2">
        <f t="shared" si="2"/>
        <v>8052.55</v>
      </c>
      <c r="K7" s="2"/>
      <c r="L7" s="2">
        <f t="shared" si="3"/>
        <v>5831.53</v>
      </c>
      <c r="M7" s="2">
        <f t="shared" si="0"/>
        <v>38125.655</v>
      </c>
    </row>
    <row r="8" ht="14.5" spans="1:13">
      <c r="A8" s="1">
        <f>Budget!A8</f>
        <v>2029</v>
      </c>
      <c r="B8" s="2">
        <f>Budget!G8</f>
        <v>50962.9035</v>
      </c>
      <c r="C8" s="2"/>
      <c r="D8" s="2">
        <v>1000</v>
      </c>
      <c r="E8" s="2"/>
      <c r="F8" s="2"/>
      <c r="G8" s="2">
        <f t="shared" si="1"/>
        <v>5314.683</v>
      </c>
      <c r="H8" s="2"/>
      <c r="I8" s="2"/>
      <c r="J8" s="2">
        <f t="shared" si="2"/>
        <v>8857.805</v>
      </c>
      <c r="K8" s="2"/>
      <c r="L8" s="2">
        <f t="shared" si="3"/>
        <v>6314.683</v>
      </c>
      <c r="M8" s="2">
        <f t="shared" si="0"/>
        <v>44648.2205</v>
      </c>
    </row>
    <row r="9" ht="14.5" spans="1:13">
      <c r="A9" s="1">
        <f>Budget!A9</f>
        <v>2030</v>
      </c>
      <c r="B9" s="2">
        <f>Budget!G9</f>
        <v>58669.19385</v>
      </c>
      <c r="C9" s="2"/>
      <c r="D9" s="2">
        <v>1000</v>
      </c>
      <c r="E9" s="2"/>
      <c r="F9" s="2"/>
      <c r="G9" s="2">
        <f t="shared" si="1"/>
        <v>5846.1513</v>
      </c>
      <c r="H9" s="2"/>
      <c r="I9" s="2"/>
      <c r="J9" s="2">
        <f t="shared" si="2"/>
        <v>9743.5855</v>
      </c>
      <c r="K9" s="2"/>
      <c r="L9" s="2">
        <f t="shared" si="3"/>
        <v>6846.1513</v>
      </c>
      <c r="M9" s="2">
        <f t="shared" si="0"/>
        <v>51823.04255</v>
      </c>
    </row>
    <row r="10" ht="14.5" spans="1:13">
      <c r="A10" s="1">
        <f>Budget!A10</f>
        <v>2031</v>
      </c>
      <c r="B10" s="2">
        <f>Budget!G10</f>
        <v>67146.113235</v>
      </c>
      <c r="C10" s="2"/>
      <c r="D10" s="2">
        <v>1000</v>
      </c>
      <c r="E10" s="2"/>
      <c r="F10" s="2"/>
      <c r="G10" s="2">
        <f t="shared" si="1"/>
        <v>6430.76643</v>
      </c>
      <c r="H10" s="2"/>
      <c r="I10" s="2"/>
      <c r="J10" s="2">
        <f t="shared" si="2"/>
        <v>10717.94405</v>
      </c>
      <c r="K10" s="2"/>
      <c r="L10" s="2">
        <f t="shared" si="3"/>
        <v>7430.76643</v>
      </c>
      <c r="M10" s="2">
        <f t="shared" si="0"/>
        <v>59715.346805</v>
      </c>
    </row>
    <row r="11" ht="14.5" spans="1:13">
      <c r="A11" s="1">
        <f>Budget!A11</f>
        <v>2032</v>
      </c>
      <c r="B11" s="2">
        <f>Budget!G11</f>
        <v>76470.7245585</v>
      </c>
      <c r="C11" s="2"/>
      <c r="D11" s="2">
        <v>1000</v>
      </c>
      <c r="E11" s="2"/>
      <c r="F11" s="2"/>
      <c r="G11" s="2">
        <f t="shared" si="1"/>
        <v>7073.843073</v>
      </c>
      <c r="H11" s="2"/>
      <c r="I11" s="2"/>
      <c r="J11" s="2">
        <v>1000000</v>
      </c>
      <c r="K11" s="2"/>
      <c r="L11" s="2">
        <f t="shared" si="3"/>
        <v>8073.843073</v>
      </c>
      <c r="M11" s="2">
        <f t="shared" si="0"/>
        <v>68396.8814855</v>
      </c>
    </row>
    <row r="19" customHeight="1" spans="2:2">
      <c r="B19">
        <f>5000/12</f>
        <v>416.666666666667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F18" sqref="F18"/>
    </sheetView>
  </sheetViews>
  <sheetFormatPr defaultColWidth="12.6333333333333" defaultRowHeight="15" customHeight="1"/>
  <cols>
    <col min="1" max="1" width="22.3833333333333" customWidth="1"/>
    <col min="2" max="2" width="13.3833333333333" customWidth="1"/>
    <col min="3" max="3" width="12.1333333333333" customWidth="1"/>
    <col min="4" max="6" width="7.63333333333333" customWidth="1"/>
    <col min="7" max="7" width="2.75" customWidth="1"/>
    <col min="8" max="13" width="7.63333333333333" customWidth="1"/>
    <col min="14" max="14" width="9.75" customWidth="1"/>
    <col min="15" max="26" width="7.63333333333333" customWidth="1"/>
  </cols>
  <sheetData>
    <row r="1" ht="14.5" spans="1:26">
      <c r="A1" s="1" t="s">
        <v>30</v>
      </c>
      <c r="B1" s="3">
        <v>0.16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1" t="s">
        <v>31</v>
      </c>
      <c r="B2" s="3">
        <v>0.06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5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5" spans="1:26">
      <c r="A4" s="1" t="s">
        <v>32</v>
      </c>
      <c r="B4" s="2">
        <f>SUM(Budget!G2:G11)*12</f>
        <v>5187335.641722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5" spans="1:26">
      <c r="A5" s="1" t="s">
        <v>33</v>
      </c>
      <c r="B5" s="4">
        <f>Sheet6!C122</f>
        <v>10443882.6974906</v>
      </c>
      <c r="C5" s="2">
        <f>B5/(1+$B$2)^10</f>
        <v>5831809.54899291</v>
      </c>
      <c r="D5" s="5" t="s">
        <v>34</v>
      </c>
      <c r="E5" s="5"/>
      <c r="F5" s="5"/>
      <c r="G5" s="5"/>
      <c r="H5" s="6">
        <f t="shared" ref="H5:H9" si="0">B5/100000</f>
        <v>104.438826974906</v>
      </c>
      <c r="I5" s="5" t="s">
        <v>35</v>
      </c>
      <c r="J5" s="5"/>
      <c r="K5" s="5"/>
      <c r="L5" s="5"/>
      <c r="M5" s="5"/>
      <c r="N5" s="5"/>
      <c r="O5" s="6">
        <f t="shared" ref="O5:O9" si="1">C5/100000</f>
        <v>58.3180954899291</v>
      </c>
      <c r="P5" s="5" t="s">
        <v>36</v>
      </c>
      <c r="Q5" s="5"/>
      <c r="R5" s="1"/>
      <c r="S5" s="1"/>
      <c r="T5" s="1"/>
      <c r="U5" s="1"/>
      <c r="V5" s="1"/>
      <c r="W5" s="1"/>
      <c r="X5" s="1"/>
      <c r="Y5" s="1"/>
      <c r="Z5" s="1"/>
    </row>
    <row r="6" ht="14.5" spans="1:26">
      <c r="A6" s="1" t="s">
        <v>37</v>
      </c>
      <c r="B6" s="2">
        <f>Sheet6!D122</f>
        <v>51184852.0159484</v>
      </c>
      <c r="C6" s="2">
        <f>B6/(1+$B$2)^20</f>
        <v>15959678.8035374</v>
      </c>
      <c r="D6" s="5" t="s">
        <v>34</v>
      </c>
      <c r="E6" s="5"/>
      <c r="F6" s="5"/>
      <c r="G6" s="5"/>
      <c r="H6" s="6">
        <f t="shared" si="0"/>
        <v>511.848520159484</v>
      </c>
      <c r="I6" s="5" t="s">
        <v>35</v>
      </c>
      <c r="J6" s="5"/>
      <c r="K6" s="5"/>
      <c r="L6" s="5"/>
      <c r="M6" s="5"/>
      <c r="N6" s="5"/>
      <c r="O6" s="6">
        <f t="shared" si="1"/>
        <v>159.596788035374</v>
      </c>
      <c r="P6" s="5" t="s">
        <v>36</v>
      </c>
      <c r="Q6" s="5"/>
      <c r="R6" s="1"/>
      <c r="S6" s="1"/>
      <c r="T6" s="1"/>
      <c r="U6" s="1"/>
      <c r="V6" s="1"/>
      <c r="W6" s="1"/>
      <c r="X6" s="1"/>
      <c r="Y6" s="1"/>
      <c r="Z6" s="1"/>
    </row>
    <row r="7" ht="14.5" spans="1:26">
      <c r="A7" s="1" t="s">
        <v>38</v>
      </c>
      <c r="B7" s="2">
        <f>Sheet6!E122</f>
        <v>250853935.43572</v>
      </c>
      <c r="C7" s="2">
        <f>B7/(1+$B$2)^30</f>
        <v>43676211.5381611</v>
      </c>
      <c r="D7" s="5" t="s">
        <v>34</v>
      </c>
      <c r="E7" s="5"/>
      <c r="F7" s="5"/>
      <c r="G7" s="5"/>
      <c r="H7" s="6">
        <f t="shared" si="0"/>
        <v>2508.5393543572</v>
      </c>
      <c r="I7" s="5" t="s">
        <v>35</v>
      </c>
      <c r="J7" s="5"/>
      <c r="K7" s="5"/>
      <c r="L7" s="5"/>
      <c r="M7" s="5"/>
      <c r="N7" s="5"/>
      <c r="O7" s="6">
        <f t="shared" si="1"/>
        <v>436.762115381611</v>
      </c>
      <c r="P7" s="5" t="s">
        <v>36</v>
      </c>
      <c r="Q7" s="5"/>
      <c r="R7" s="1"/>
      <c r="S7" s="1"/>
      <c r="T7" s="1"/>
      <c r="U7" s="1"/>
      <c r="V7" s="1"/>
      <c r="W7" s="1"/>
      <c r="X7" s="1"/>
      <c r="Y7" s="1"/>
      <c r="Z7" s="1"/>
    </row>
    <row r="8" ht="14.5" spans="1:26">
      <c r="A8" s="1" t="s">
        <v>39</v>
      </c>
      <c r="B8" s="2">
        <f>Sheet6!F122</f>
        <v>1229420315.68209</v>
      </c>
      <c r="C8" s="2">
        <f>B8/(1+$B$2)^40</f>
        <v>119526932.703895</v>
      </c>
      <c r="D8" s="5" t="s">
        <v>34</v>
      </c>
      <c r="E8" s="5"/>
      <c r="F8" s="5"/>
      <c r="G8" s="5"/>
      <c r="H8" s="6">
        <f t="shared" si="0"/>
        <v>12294.2031568209</v>
      </c>
      <c r="I8" s="5" t="s">
        <v>35</v>
      </c>
      <c r="J8" s="5"/>
      <c r="K8" s="5"/>
      <c r="L8" s="5"/>
      <c r="M8" s="5"/>
      <c r="N8" s="5"/>
      <c r="O8" s="6">
        <f t="shared" si="1"/>
        <v>1195.26932703895</v>
      </c>
      <c r="P8" s="5" t="s">
        <v>36</v>
      </c>
      <c r="Q8" s="5"/>
      <c r="R8" s="1"/>
      <c r="S8" s="1"/>
      <c r="T8" s="1"/>
      <c r="U8" s="1"/>
      <c r="V8" s="1"/>
      <c r="W8" s="1"/>
      <c r="X8" s="1"/>
      <c r="Y8" s="1"/>
      <c r="Z8" s="1"/>
    </row>
    <row r="9" ht="14.5" spans="1:26">
      <c r="A9" s="1" t="s">
        <v>40</v>
      </c>
      <c r="B9" s="2">
        <f>Sheet6!G122</f>
        <v>6025316325.9588</v>
      </c>
      <c r="C9" s="2">
        <f>B9/(1+$B$2)^50</f>
        <v>327104552.763665</v>
      </c>
      <c r="D9" s="5" t="s">
        <v>34</v>
      </c>
      <c r="E9" s="5"/>
      <c r="F9" s="5"/>
      <c r="G9" s="5"/>
      <c r="H9" s="6">
        <f t="shared" si="0"/>
        <v>60253.163259588</v>
      </c>
      <c r="I9" s="5" t="s">
        <v>35</v>
      </c>
      <c r="J9" s="5"/>
      <c r="K9" s="5"/>
      <c r="L9" s="5"/>
      <c r="M9" s="5"/>
      <c r="N9" s="5"/>
      <c r="O9" s="6">
        <f t="shared" si="1"/>
        <v>3271.04552763665</v>
      </c>
      <c r="P9" s="5" t="s">
        <v>36</v>
      </c>
      <c r="Q9" s="5"/>
      <c r="R9" s="1"/>
      <c r="S9" s="1"/>
      <c r="T9" s="1"/>
      <c r="U9" s="1"/>
      <c r="V9" s="1"/>
      <c r="W9" s="1"/>
      <c r="X9" s="1"/>
      <c r="Y9" s="1"/>
      <c r="Z9" s="1"/>
    </row>
    <row r="10" customHeight="1" spans="1:26">
      <c r="A10" s="1"/>
      <c r="B10" s="5" t="s">
        <v>41</v>
      </c>
      <c r="C10" s="5" t="s">
        <v>42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Height="1" spans="1:26">
      <c r="A11" s="1"/>
      <c r="B11" s="5" t="s">
        <v>43</v>
      </c>
      <c r="C11" s="5" t="s">
        <v>44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Height="1" spans="1:26">
      <c r="A12" s="1"/>
      <c r="B12" s="5" t="s">
        <v>45</v>
      </c>
      <c r="C12" s="5" t="s">
        <v>46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5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5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5" spans="1:26">
      <c r="A16" s="1"/>
      <c r="B16" s="1">
        <f>15+10+15</f>
        <v>40</v>
      </c>
      <c r="C16" s="1">
        <f>B16/3</f>
        <v>13.3333333333333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5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5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5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5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workbookViewId="0">
      <selection activeCell="A1" sqref="A1"/>
    </sheetView>
  </sheetViews>
  <sheetFormatPr defaultColWidth="12.6333333333333" defaultRowHeight="15" customHeight="1"/>
  <cols>
    <col min="1" max="1" width="3.5" customWidth="1"/>
    <col min="2" max="2" width="10.5" customWidth="1"/>
    <col min="3" max="3" width="11" customWidth="1"/>
    <col min="4" max="4" width="12.5" customWidth="1"/>
    <col min="5" max="6" width="13.3833333333333" customWidth="1"/>
    <col min="7" max="7" width="14.75" customWidth="1"/>
    <col min="8" max="9" width="7.63333333333333" customWidth="1"/>
    <col min="10" max="10" width="4.25" customWidth="1"/>
    <col min="11" max="11" width="11" customWidth="1"/>
    <col min="12" max="13" width="12.5" customWidth="1"/>
    <col min="14" max="14" width="13.3833333333333" customWidth="1"/>
    <col min="15" max="15" width="14.75" customWidth="1"/>
    <col min="16" max="26" width="7.63333333333333" customWidth="1"/>
  </cols>
  <sheetData>
    <row r="1" ht="14.5" spans="3:7">
      <c r="C1" s="1">
        <v>120</v>
      </c>
      <c r="D1" s="1">
        <v>240</v>
      </c>
      <c r="E1" s="1">
        <v>360</v>
      </c>
      <c r="F1" s="1">
        <v>480</v>
      </c>
      <c r="G1" s="1">
        <v>600</v>
      </c>
    </row>
    <row r="2" ht="14.5" spans="1:15">
      <c r="A2" s="1">
        <v>1</v>
      </c>
      <c r="B2" s="2">
        <f>Budget!G2</f>
        <v>17400</v>
      </c>
      <c r="C2" s="2">
        <f>$B2*(1+'Future Investments'!$B$1/12)^(C$1+1-$A2)</f>
        <v>85276.3719082652</v>
      </c>
      <c r="D2" s="2">
        <f>$B2*(1+'Future Investments'!$B$1/12)^(D$1+1-$A2)</f>
        <v>417934.460105561</v>
      </c>
      <c r="E2" s="2">
        <f>$B2*(1+'Future Investments'!$B$1/12)^(E$1+1-$A2)</f>
        <v>2048272.0950139</v>
      </c>
      <c r="F2" s="2">
        <f>$B2*(1+'Future Investments'!$B$1/12)^(F$1+1-$A2)</f>
        <v>10038460.5140073</v>
      </c>
      <c r="G2" s="2">
        <f>$B2*(1+'Future Investments'!$B$1/12)^(G$1+1-$A2)</f>
        <v>49197901.8493633</v>
      </c>
      <c r="K2" s="2"/>
      <c r="L2" s="2"/>
      <c r="M2" s="2"/>
      <c r="N2" s="2"/>
      <c r="O2" s="2"/>
    </row>
    <row r="3" ht="14.5" spans="1:15">
      <c r="A3" s="1">
        <f t="shared" ref="A3:A615" si="0">A2+1</f>
        <v>2</v>
      </c>
      <c r="B3" s="2">
        <f t="shared" ref="B3:B13" si="1">B2</f>
        <v>17400</v>
      </c>
      <c r="C3" s="2">
        <f>$B3*(1+'Future Investments'!$B$1/12)^(C$1+1-$A3)</f>
        <v>84154.3143831565</v>
      </c>
      <c r="D3" s="2">
        <f>$B3*(1+'Future Investments'!$B$1/12)^(D$1+1-$A3)</f>
        <v>412435.322472593</v>
      </c>
      <c r="E3" s="2">
        <f>$B3*(1+'Future Investments'!$B$1/12)^(E$1+1-$A3)</f>
        <v>2021321.1463953</v>
      </c>
      <c r="F3" s="2">
        <f>$B3*(1+'Future Investments'!$B$1/12)^(F$1+1-$A3)</f>
        <v>9906375.50724404</v>
      </c>
      <c r="G3" s="2">
        <f>$B3*(1+'Future Investments'!$B$1/12)^(G$1+1-$A3)</f>
        <v>48550561.0355559</v>
      </c>
      <c r="K3" s="2"/>
      <c r="L3" s="2"/>
      <c r="M3" s="2"/>
      <c r="N3" s="2"/>
      <c r="O3" s="2"/>
    </row>
    <row r="4" ht="14.5" spans="1:15">
      <c r="A4" s="1">
        <f t="shared" si="0"/>
        <v>3</v>
      </c>
      <c r="B4" s="2">
        <f t="shared" si="1"/>
        <v>17400</v>
      </c>
      <c r="C4" s="2">
        <f>$B4*(1+'Future Investments'!$B$1/12)^(C$1+1-$A4)</f>
        <v>83047.0207728518</v>
      </c>
      <c r="D4" s="2">
        <f>$B4*(1+'Future Investments'!$B$1/12)^(D$1+1-$A4)</f>
        <v>407008.541913743</v>
      </c>
      <c r="E4" s="2">
        <f>$B4*(1+'Future Investments'!$B$1/12)^(E$1+1-$A4)</f>
        <v>1994724.81552167</v>
      </c>
      <c r="F4" s="2">
        <f>$B4*(1+'Future Investments'!$B$1/12)^(F$1+1-$A4)</f>
        <v>9776028.46109609</v>
      </c>
      <c r="G4" s="2">
        <f>$B4*(1+'Future Investments'!$B$1/12)^(G$1+1-$A4)</f>
        <v>47911737.8640354</v>
      </c>
      <c r="K4" s="2"/>
      <c r="L4" s="2"/>
      <c r="M4" s="2"/>
      <c r="N4" s="2"/>
      <c r="O4" s="2"/>
    </row>
    <row r="5" ht="14.5" spans="1:15">
      <c r="A5" s="1">
        <f t="shared" si="0"/>
        <v>4</v>
      </c>
      <c r="B5" s="2">
        <f t="shared" si="1"/>
        <v>17400</v>
      </c>
      <c r="C5" s="2">
        <f>$B5*(1+'Future Investments'!$B$1/12)^(C$1+1-$A5)</f>
        <v>81954.2968153142</v>
      </c>
      <c r="D5" s="2">
        <f>$B5*(1+'Future Investments'!$B$1/12)^(D$1+1-$A5)</f>
        <v>401653.166362247</v>
      </c>
      <c r="E5" s="2">
        <f>$B5*(1+'Future Investments'!$B$1/12)^(E$1+1-$A5)</f>
        <v>1968478.43637007</v>
      </c>
      <c r="F5" s="2">
        <f>$B5*(1+'Future Investments'!$B$1/12)^(F$1+1-$A5)</f>
        <v>9647396.50766062</v>
      </c>
      <c r="G5" s="2">
        <f>$B5*(1+'Future Investments'!$B$1/12)^(G$1+1-$A5)</f>
        <v>47281320.2605613</v>
      </c>
      <c r="K5" s="2"/>
      <c r="L5" s="2"/>
      <c r="M5" s="2"/>
      <c r="N5" s="2"/>
      <c r="O5" s="2"/>
    </row>
    <row r="6" ht="14.5" spans="1:15">
      <c r="A6" s="1">
        <f t="shared" si="0"/>
        <v>5</v>
      </c>
      <c r="B6" s="2">
        <f t="shared" si="1"/>
        <v>17400</v>
      </c>
      <c r="C6" s="2">
        <f>$B6*(1+'Future Investments'!$B$1/12)^(C$1+1-$A6)</f>
        <v>80875.9508045864</v>
      </c>
      <c r="D6" s="2">
        <f>$B6*(1+'Future Investments'!$B$1/12)^(D$1+1-$A6)</f>
        <v>396368.256278533</v>
      </c>
      <c r="E6" s="2">
        <f>$B6*(1+'Future Investments'!$B$1/12)^(E$1+1-$A6)</f>
        <v>1942577.40431257</v>
      </c>
      <c r="F6" s="2">
        <f>$B6*(1+'Future Investments'!$B$1/12)^(F$1+1-$A6)</f>
        <v>9520457.07992824</v>
      </c>
      <c r="G6" s="2">
        <f>$B6*(1+'Future Investments'!$B$1/12)^(G$1+1-$A6)</f>
        <v>46659197.6255539</v>
      </c>
      <c r="K6" s="2"/>
      <c r="L6" s="2"/>
      <c r="M6" s="2"/>
      <c r="N6" s="2"/>
      <c r="O6" s="2"/>
    </row>
    <row r="7" ht="14.5" spans="1:15">
      <c r="A7" s="1">
        <f t="shared" si="0"/>
        <v>6</v>
      </c>
      <c r="B7" s="2">
        <f t="shared" si="1"/>
        <v>17400</v>
      </c>
      <c r="C7" s="2">
        <f>$B7*(1+'Future Investments'!$B$1/12)^(C$1+1-$A7)</f>
        <v>79811.7935571576</v>
      </c>
      <c r="D7" s="2">
        <f>$B7*(1+'Future Investments'!$B$1/12)^(D$1+1-$A7)</f>
        <v>391152.884485394</v>
      </c>
      <c r="E7" s="2">
        <f>$B7*(1+'Future Investments'!$B$1/12)^(E$1+1-$A7)</f>
        <v>1917017.17530846</v>
      </c>
      <c r="F7" s="2">
        <f>$B7*(1+'Future Investments'!$B$1/12)^(F$1+1-$A7)</f>
        <v>9395187.90782392</v>
      </c>
      <c r="G7" s="2">
        <f>$B7*(1+'Future Investments'!$B$1/12)^(G$1+1-$A7)</f>
        <v>46045260.8146913</v>
      </c>
      <c r="K7" s="2"/>
      <c r="L7" s="2"/>
      <c r="M7" s="2"/>
      <c r="N7" s="2"/>
      <c r="O7" s="2"/>
    </row>
    <row r="8" ht="14.5" spans="1:15">
      <c r="A8" s="1">
        <f t="shared" si="0"/>
        <v>7</v>
      </c>
      <c r="B8" s="2">
        <f t="shared" si="1"/>
        <v>17400</v>
      </c>
      <c r="C8" s="2">
        <f>$B8*(1+'Future Investments'!$B$1/12)^(C$1+1-$A8)</f>
        <v>78761.638378774</v>
      </c>
      <c r="D8" s="2">
        <f>$B8*(1+'Future Investments'!$B$1/12)^(D$1+1-$A8)</f>
        <v>386006.136005323</v>
      </c>
      <c r="E8" s="2">
        <f>$B8*(1+'Future Investments'!$B$1/12)^(E$1+1-$A8)</f>
        <v>1891793.26510703</v>
      </c>
      <c r="F8" s="2">
        <f>$B8*(1+'Future Investments'!$B$1/12)^(F$1+1-$A8)</f>
        <v>9271567.01429992</v>
      </c>
      <c r="G8" s="2">
        <f>$B8*(1+'Future Investments'!$B$1/12)^(G$1+1-$A8)</f>
        <v>45439402.1197612</v>
      </c>
      <c r="K8" s="2"/>
      <c r="L8" s="2"/>
      <c r="M8" s="2"/>
      <c r="N8" s="2"/>
      <c r="O8" s="2"/>
    </row>
    <row r="9" ht="14.5" spans="1:15">
      <c r="A9" s="1">
        <f t="shared" si="0"/>
        <v>8</v>
      </c>
      <c r="B9" s="2">
        <f t="shared" si="1"/>
        <v>17400</v>
      </c>
      <c r="C9" s="2">
        <f>$B9*(1+'Future Investments'!$B$1/12)^(C$1+1-$A9)</f>
        <v>77725.3010316848</v>
      </c>
      <c r="D9" s="2">
        <f>$B9*(1+'Future Investments'!$B$1/12)^(D$1+1-$A9)</f>
        <v>380927.10789999</v>
      </c>
      <c r="E9" s="2">
        <f>$B9*(1+'Future Investments'!$B$1/12)^(E$1+1-$A9)</f>
        <v>1866901.24846089</v>
      </c>
      <c r="F9" s="2">
        <f>$B9*(1+'Future Investments'!$B$1/12)^(F$1+1-$A9)</f>
        <v>9149572.71148019</v>
      </c>
      <c r="G9" s="2">
        <f>$B9*(1+'Future Investments'!$B$1/12)^(G$1+1-$A9)</f>
        <v>44841515.2497643</v>
      </c>
      <c r="K9" s="2"/>
      <c r="L9" s="2"/>
      <c r="M9" s="2"/>
      <c r="N9" s="2"/>
      <c r="O9" s="2"/>
    </row>
    <row r="10" ht="14.5" spans="1:15">
      <c r="A10" s="1">
        <f t="shared" si="0"/>
        <v>9</v>
      </c>
      <c r="B10" s="2">
        <f t="shared" si="1"/>
        <v>17400</v>
      </c>
      <c r="C10" s="2">
        <f>$B10*(1+'Future Investments'!$B$1/12)^(C$1+1-$A10)</f>
        <v>76702.5997023206</v>
      </c>
      <c r="D10" s="2">
        <f>$B10*(1+'Future Investments'!$B$1/12)^(D$1+1-$A10)</f>
        <v>375914.909111832</v>
      </c>
      <c r="E10" s="2">
        <f>$B10*(1+'Future Investments'!$B$1/12)^(E$1+1-$A10)</f>
        <v>1842336.75834956</v>
      </c>
      <c r="F10" s="2">
        <f>$B10*(1+'Future Investments'!$B$1/12)^(F$1+1-$A10)</f>
        <v>9029183.59685544</v>
      </c>
      <c r="G10" s="2">
        <f>$B10*(1+'Future Investments'!$B$1/12)^(G$1+1-$A10)</f>
        <v>44251495.3122674</v>
      </c>
      <c r="K10" s="2"/>
      <c r="L10" s="2"/>
      <c r="M10" s="2"/>
      <c r="N10" s="2"/>
      <c r="O10" s="2"/>
    </row>
    <row r="11" ht="14.5" spans="1:15">
      <c r="A11" s="1">
        <f t="shared" si="0"/>
        <v>10</v>
      </c>
      <c r="B11" s="2">
        <f t="shared" si="1"/>
        <v>17400</v>
      </c>
      <c r="C11" s="2">
        <f>$B11*(1+'Future Investments'!$B$1/12)^(C$1+1-$A11)</f>
        <v>75693.3549693953</v>
      </c>
      <c r="D11" s="2">
        <f>$B11*(1+'Future Investments'!$B$1/12)^(D$1+1-$A11)</f>
        <v>370968.660307729</v>
      </c>
      <c r="E11" s="2">
        <f>$B11*(1+'Future Investments'!$B$1/12)^(E$1+1-$A11)</f>
        <v>1818095.48521338</v>
      </c>
      <c r="F11" s="2">
        <f>$B11*(1+'Future Investments'!$B$1/12)^(F$1+1-$A11)</f>
        <v>8910378.5495284</v>
      </c>
      <c r="G11" s="2">
        <f>$B11*(1+'Future Investments'!$B$1/12)^(G$1+1-$A11)</f>
        <v>43669238.7950007</v>
      </c>
      <c r="K11" s="2"/>
      <c r="L11" s="2"/>
      <c r="M11" s="2"/>
      <c r="N11" s="2"/>
      <c r="O11" s="2"/>
    </row>
    <row r="12" ht="14.5" spans="1:15">
      <c r="A12" s="1">
        <f t="shared" si="0"/>
        <v>11</v>
      </c>
      <c r="B12" s="2">
        <f t="shared" si="1"/>
        <v>17400</v>
      </c>
      <c r="C12" s="2">
        <f>$B12*(1+'Future Investments'!$B$1/12)^(C$1+1-$A12)</f>
        <v>74697.3897724296</v>
      </c>
      <c r="D12" s="2">
        <f>$B12*(1+'Future Investments'!$B$1/12)^(D$1+1-$A12)</f>
        <v>366087.493724733</v>
      </c>
      <c r="E12" s="2">
        <f>$B12*(1+'Future Investments'!$B$1/12)^(E$1+1-$A12)</f>
        <v>1794173.17619741</v>
      </c>
      <c r="F12" s="2">
        <f>$B12*(1+'Future Investments'!$B$1/12)^(F$1+1-$A12)</f>
        <v>8793136.72650829</v>
      </c>
      <c r="G12" s="2">
        <f>$B12*(1+'Future Investments'!$B$1/12)^(G$1+1-$A12)</f>
        <v>43094643.5476981</v>
      </c>
      <c r="K12" s="2"/>
      <c r="L12" s="2"/>
      <c r="M12" s="2"/>
      <c r="N12" s="2"/>
      <c r="O12" s="2"/>
    </row>
    <row r="13" ht="14.5" spans="1:7">
      <c r="A13" s="1">
        <f t="shared" si="0"/>
        <v>12</v>
      </c>
      <c r="B13" s="2">
        <f t="shared" si="1"/>
        <v>17400</v>
      </c>
      <c r="C13" s="2">
        <f>$B13*(1+'Future Investments'!$B$1/12)^(C$1+1-$A13)</f>
        <v>73714.529380687</v>
      </c>
      <c r="D13" s="2">
        <f>$B13*(1+'Future Investments'!$B$1/12)^(D$1+1-$A13)</f>
        <v>361270.553017828</v>
      </c>
      <c r="E13" s="2">
        <f>$B13*(1+'Future Investments'!$B$1/12)^(E$1+1-$A13)</f>
        <v>1770565.63440534</v>
      </c>
      <c r="F13" s="2">
        <f>$B13*(1+'Future Investments'!$B$1/12)^(F$1+1-$A13)</f>
        <v>8677437.55905423</v>
      </c>
      <c r="G13" s="2">
        <f>$B13*(1+'Future Investments'!$B$1/12)^(G$1+1-$A13)</f>
        <v>42527608.7641757</v>
      </c>
    </row>
    <row r="14" ht="14.5" spans="1:7">
      <c r="A14" s="1">
        <f t="shared" si="0"/>
        <v>13</v>
      </c>
      <c r="B14" s="2">
        <f>Budget!G3</f>
        <v>21750</v>
      </c>
      <c r="C14" s="2">
        <f>$B14*(1+'Future Investments'!$B$1/12)^(C$1+1-$A14)</f>
        <v>90930.7517031501</v>
      </c>
      <c r="D14" s="2">
        <f>$B14*(1+'Future Investments'!$B$1/12)^(D$1+1-$A14)</f>
        <v>445646.241387124</v>
      </c>
      <c r="E14" s="2">
        <f>$B14*(1+'Future Investments'!$B$1/12)^(E$1+1-$A14)</f>
        <v>2184085.89770396</v>
      </c>
      <c r="F14" s="2">
        <f>$B14*(1+'Future Investments'!$B$1/12)^(F$1+1-$A14)</f>
        <v>10704075.9363333</v>
      </c>
      <c r="G14" s="2">
        <f>$B14*(1+'Future Investments'!$B$1/12)^(G$1+1-$A14)</f>
        <v>52460043.7058089</v>
      </c>
    </row>
    <row r="15" ht="14.5" spans="1:7">
      <c r="A15" s="1">
        <f t="shared" si="0"/>
        <v>14</v>
      </c>
      <c r="B15" s="2">
        <f t="shared" ref="B15:B25" si="2">B14</f>
        <v>21750</v>
      </c>
      <c r="C15" s="2">
        <f>$B15*(1+'Future Investments'!$B$1/12)^(C$1+1-$A15)</f>
        <v>89734.2944438982</v>
      </c>
      <c r="D15" s="2">
        <f>$B15*(1+'Future Investments'!$B$1/12)^(D$1+1-$A15)</f>
        <v>439782.475053083</v>
      </c>
      <c r="E15" s="2">
        <f>$B15*(1+'Future Investments'!$B$1/12)^(E$1+1-$A15)</f>
        <v>2155347.92536575</v>
      </c>
      <c r="F15" s="2">
        <f>$B15*(1+'Future Investments'!$B$1/12)^(F$1+1-$A15)</f>
        <v>10563232.8319079</v>
      </c>
      <c r="G15" s="2">
        <f>$B15*(1+'Future Investments'!$B$1/12)^(G$1+1-$A15)</f>
        <v>51769779.9728377</v>
      </c>
    </row>
    <row r="16" ht="14.5" spans="1:7">
      <c r="A16" s="1">
        <f t="shared" si="0"/>
        <v>15</v>
      </c>
      <c r="B16" s="2">
        <f t="shared" si="2"/>
        <v>21750</v>
      </c>
      <c r="C16" s="2">
        <f>$B16*(1+'Future Investments'!$B$1/12)^(C$1+1-$A16)</f>
        <v>88553.5800433205</v>
      </c>
      <c r="D16" s="2">
        <f>$B16*(1+'Future Investments'!$B$1/12)^(D$1+1-$A16)</f>
        <v>433995.863539226</v>
      </c>
      <c r="E16" s="2">
        <f>$B16*(1+'Future Investments'!$B$1/12)^(E$1+1-$A16)</f>
        <v>2126988.08424252</v>
      </c>
      <c r="F16" s="2">
        <f>$B16*(1+'Future Investments'!$B$1/12)^(F$1+1-$A16)</f>
        <v>10424242.9262249</v>
      </c>
      <c r="G16" s="2">
        <f>$B16*(1+'Future Investments'!$B$1/12)^(G$1+1-$A16)</f>
        <v>51088598.6574056</v>
      </c>
    </row>
    <row r="17" ht="14.5" spans="1:7">
      <c r="A17" s="1">
        <f t="shared" si="0"/>
        <v>16</v>
      </c>
      <c r="B17" s="2">
        <f t="shared" si="2"/>
        <v>21750</v>
      </c>
      <c r="C17" s="2">
        <f>$B17*(1+'Future Investments'!$B$1/12)^(C$1+1-$A17)</f>
        <v>87388.40135854</v>
      </c>
      <c r="D17" s="2">
        <f>$B17*(1+'Future Investments'!$B$1/12)^(D$1+1-$A17)</f>
        <v>428285.391650552</v>
      </c>
      <c r="E17" s="2">
        <f>$B17*(1+'Future Investments'!$B$1/12)^(E$1+1-$A17)</f>
        <v>2099001.39892353</v>
      </c>
      <c r="F17" s="2">
        <f>$B17*(1+'Future Investments'!$B$1/12)^(F$1+1-$A17)</f>
        <v>10287081.8350904</v>
      </c>
      <c r="G17" s="2">
        <f>$B17*(1+'Future Investments'!$B$1/12)^(G$1+1-$A17)</f>
        <v>50416380.2540187</v>
      </c>
    </row>
    <row r="18" ht="14.5" spans="1:7">
      <c r="A18" s="1">
        <f t="shared" si="0"/>
        <v>17</v>
      </c>
      <c r="B18" s="2">
        <f t="shared" si="2"/>
        <v>21750</v>
      </c>
      <c r="C18" s="2">
        <f>$B18*(1+'Future Investments'!$B$1/12)^(C$1+1-$A18)</f>
        <v>86238.5539722434</v>
      </c>
      <c r="D18" s="2">
        <f>$B18*(1+'Future Investments'!$B$1/12)^(D$1+1-$A18)</f>
        <v>422650.057549887</v>
      </c>
      <c r="E18" s="2">
        <f>$B18*(1+'Future Investments'!$B$1/12)^(E$1+1-$A18)</f>
        <v>2071382.95946401</v>
      </c>
      <c r="F18" s="2">
        <f>$B18*(1+'Future Investments'!$B$1/12)^(F$1+1-$A18)</f>
        <v>10151725.495155</v>
      </c>
      <c r="G18" s="2">
        <f>$B18*(1+'Future Investments'!$B$1/12)^(G$1+1-$A18)</f>
        <v>49753006.8296237</v>
      </c>
    </row>
    <row r="19" ht="14.5" spans="1:7">
      <c r="A19" s="1">
        <f t="shared" si="0"/>
        <v>18</v>
      </c>
      <c r="B19" s="2">
        <f t="shared" si="2"/>
        <v>21750</v>
      </c>
      <c r="C19" s="2">
        <f>$B19*(1+'Future Investments'!$B$1/12)^(C$1+1-$A19)</f>
        <v>85103.8361568191</v>
      </c>
      <c r="D19" s="2">
        <f>$B19*(1+'Future Investments'!$B$1/12)^(D$1+1-$A19)</f>
        <v>417088.872582125</v>
      </c>
      <c r="E19" s="2">
        <f>$B19*(1+'Future Investments'!$B$1/12)^(E$1+1-$A19)</f>
        <v>2044127.9205237</v>
      </c>
      <c r="F19" s="2">
        <f>$B19*(1+'Future Investments'!$B$1/12)^(F$1+1-$A19)</f>
        <v>10018150.1596924</v>
      </c>
      <c r="G19" s="2">
        <f>$B19*(1+'Future Investments'!$B$1/12)^(G$1+1-$A19)</f>
        <v>49098362.0029181</v>
      </c>
    </row>
    <row r="20" ht="14.5" spans="1:7">
      <c r="A20" s="1">
        <f t="shared" si="0"/>
        <v>19</v>
      </c>
      <c r="B20" s="2">
        <f t="shared" si="2"/>
        <v>21750</v>
      </c>
      <c r="C20" s="2">
        <f>$B20*(1+'Future Investments'!$B$1/12)^(C$1+1-$A20)</f>
        <v>83984.0488389662</v>
      </c>
      <c r="D20" s="2">
        <f>$B20*(1+'Future Investments'!$B$1/12)^(D$1+1-$A20)</f>
        <v>411600.861100781</v>
      </c>
      <c r="E20" s="2">
        <f>$B20*(1+'Future Investments'!$B$1/12)^(E$1+1-$A20)</f>
        <v>2017231.50051681</v>
      </c>
      <c r="F20" s="2">
        <f>$B20*(1+'Future Investments'!$B$1/12)^(F$1+1-$A20)</f>
        <v>9886332.39443329</v>
      </c>
      <c r="G20" s="2">
        <f>$B20*(1+'Future Investments'!$B$1/12)^(G$1+1-$A20)</f>
        <v>48452330.9239324</v>
      </c>
    </row>
    <row r="21" ht="15.75" customHeight="1" spans="1:7">
      <c r="A21" s="1">
        <f t="shared" si="0"/>
        <v>20</v>
      </c>
      <c r="B21" s="2">
        <f t="shared" si="2"/>
        <v>21750</v>
      </c>
      <c r="C21" s="2">
        <f>$B21*(1+'Future Investments'!$B$1/12)^(C$1+1-$A21)</f>
        <v>82878.9955647693</v>
      </c>
      <c r="D21" s="2">
        <f>$B21*(1+'Future Investments'!$B$1/12)^(D$1+1-$A21)</f>
        <v>406185.060296824</v>
      </c>
      <c r="E21" s="2">
        <f>$B21*(1+'Future Investments'!$B$1/12)^(E$1+1-$A21)</f>
        <v>1990688.98077317</v>
      </c>
      <c r="F21" s="2">
        <f>$B21*(1+'Future Investments'!$B$1/12)^(F$1+1-$A21)</f>
        <v>9756249.0734539</v>
      </c>
      <c r="G21" s="2">
        <f>$B21*(1+'Future Investments'!$B$1/12)^(G$1+1-$A21)</f>
        <v>47814800.2538806</v>
      </c>
    </row>
    <row r="22" ht="15.75" customHeight="1" spans="1:7">
      <c r="A22" s="1">
        <f t="shared" si="0"/>
        <v>21</v>
      </c>
      <c r="B22" s="2">
        <f t="shared" si="2"/>
        <v>21750</v>
      </c>
      <c r="C22" s="2">
        <f>$B22*(1+'Future Investments'!$B$1/12)^(C$1+1-$A22)</f>
        <v>81788.4824652329</v>
      </c>
      <c r="D22" s="2">
        <f>$B22*(1+'Future Investments'!$B$1/12)^(D$1+1-$A22)</f>
        <v>400840.52002976</v>
      </c>
      <c r="E22" s="2">
        <f>$B22*(1+'Future Investments'!$B$1/12)^(E$1+1-$A22)</f>
        <v>1964495.70471036</v>
      </c>
      <c r="F22" s="2">
        <f>$B22*(1+'Future Investments'!$B$1/12)^(F$1+1-$A22)</f>
        <v>9627877.37511898</v>
      </c>
      <c r="G22" s="2">
        <f>$B22*(1+'Future Investments'!$B$1/12)^(G$1+1-$A22)</f>
        <v>47185658.1452769</v>
      </c>
    </row>
    <row r="23" ht="15.75" customHeight="1" spans="1:7">
      <c r="A23" s="1">
        <f t="shared" si="0"/>
        <v>22</v>
      </c>
      <c r="B23" s="2">
        <f t="shared" si="2"/>
        <v>21750</v>
      </c>
      <c r="C23" s="2">
        <f>$B23*(1+'Future Investments'!$B$1/12)^(C$1+1-$A23)</f>
        <v>80712.3182222693</v>
      </c>
      <c r="D23" s="2">
        <f>$B23*(1+'Future Investments'!$B$1/12)^(D$1+1-$A23)</f>
        <v>395566.302660948</v>
      </c>
      <c r="E23" s="2">
        <f>$B23*(1+'Future Investments'!$B$1/12)^(E$1+1-$A23)</f>
        <v>1938647.0770168</v>
      </c>
      <c r="F23" s="2">
        <f>$B23*(1+'Future Investments'!$B$1/12)^(F$1+1-$A23)</f>
        <v>9501194.77807794</v>
      </c>
      <c r="G23" s="2">
        <f>$B23*(1+'Future Investments'!$B$1/12)^(G$1+1-$A23)</f>
        <v>46564794.2223127</v>
      </c>
    </row>
    <row r="24" ht="15.75" customHeight="1" spans="1:7">
      <c r="A24" s="1">
        <f t="shared" si="0"/>
        <v>23</v>
      </c>
      <c r="B24" s="2">
        <f t="shared" si="2"/>
        <v>21750</v>
      </c>
      <c r="C24" s="2">
        <f>$B24*(1+'Future Investments'!$B$1/12)^(C$1+1-$A24)</f>
        <v>79650.3140351341</v>
      </c>
      <c r="D24" s="2">
        <f>$B24*(1+'Future Investments'!$B$1/12)^(D$1+1-$A24)</f>
        <v>390361.482889093</v>
      </c>
      <c r="E24" s="2">
        <f>$B24*(1+'Future Investments'!$B$1/12)^(E$1+1-$A24)</f>
        <v>1913138.56284553</v>
      </c>
      <c r="F24" s="2">
        <f>$B24*(1+'Future Investments'!$B$1/12)^(F$1+1-$A24)</f>
        <v>9376179.05731376</v>
      </c>
      <c r="G24" s="2">
        <f>$B24*(1+'Future Investments'!$B$1/12)^(G$1+1-$A24)</f>
        <v>45952099.5614928</v>
      </c>
    </row>
    <row r="25" ht="15.75" customHeight="1" spans="1:7">
      <c r="A25" s="1">
        <f t="shared" si="0"/>
        <v>24</v>
      </c>
      <c r="B25" s="2">
        <f t="shared" si="2"/>
        <v>21750</v>
      </c>
      <c r="C25" s="2">
        <f>$B25*(1+'Future Investments'!$B$1/12)^(C$1+1-$A25)</f>
        <v>78602.2835873034</v>
      </c>
      <c r="D25" s="2">
        <f>$B25*(1+'Future Investments'!$B$1/12)^(D$1+1-$A25)</f>
        <v>385225.147587921</v>
      </c>
      <c r="E25" s="2">
        <f>$B25*(1+'Future Investments'!$B$1/12)^(E$1+1-$A25)</f>
        <v>1887965.68701861</v>
      </c>
      <c r="F25" s="2">
        <f>$B25*(1+'Future Investments'!$B$1/12)^(F$1+1-$A25)</f>
        <v>9252808.28024384</v>
      </c>
      <c r="G25" s="2">
        <f>$B25*(1+'Future Investments'!$B$1/12)^(G$1+1-$A25)</f>
        <v>45347466.6725258</v>
      </c>
    </row>
    <row r="26" ht="15.75" customHeight="1" spans="1:7">
      <c r="A26" s="1">
        <f t="shared" si="0"/>
        <v>25</v>
      </c>
      <c r="B26" s="2">
        <f>Budget!G4</f>
        <v>26535</v>
      </c>
      <c r="C26" s="2">
        <f>$B26*(1+'Future Investments'!$B$1/12)^(C$1+1-$A26)</f>
        <v>94633.0124768192</v>
      </c>
      <c r="D26" s="2">
        <f>$B26*(1+'Future Investments'!$B$1/12)^(D$1+1-$A26)</f>
        <v>463790.802688089</v>
      </c>
      <c r="E26" s="2">
        <f>$B26*(1+'Future Investments'!$B$1/12)^(E$1+1-$A26)</f>
        <v>2273011.3205553</v>
      </c>
      <c r="F26" s="2">
        <f>$B26*(1+'Future Investments'!$B$1/12)^(F$1+1-$A26)</f>
        <v>11139894.1795041</v>
      </c>
      <c r="G26" s="2">
        <f>$B26*(1+'Future Investments'!$B$1/12)^(G$1+1-$A26)</f>
        <v>54595963.1649489</v>
      </c>
    </row>
    <row r="27" ht="15.75" customHeight="1" spans="1:7">
      <c r="A27" s="1">
        <f t="shared" si="0"/>
        <v>26</v>
      </c>
      <c r="B27" s="2">
        <f t="shared" ref="B27:B37" si="3">B26</f>
        <v>26535</v>
      </c>
      <c r="C27" s="2">
        <f>$B27*(1+'Future Investments'!$B$1/12)^(C$1+1-$A27)</f>
        <v>93387.841260019</v>
      </c>
      <c r="D27" s="2">
        <f>$B27*(1+'Future Investments'!$B$1/12)^(D$1+1-$A27)</f>
        <v>457688.292126403</v>
      </c>
      <c r="E27" s="2">
        <f>$B27*(1+'Future Investments'!$B$1/12)^(E$1+1-$A27)</f>
        <v>2243103.27686379</v>
      </c>
      <c r="F27" s="2">
        <f>$B27*(1+'Future Investments'!$B$1/12)^(F$1+1-$A27)</f>
        <v>10993316.6245106</v>
      </c>
      <c r="G27" s="2">
        <f>$B27*(1+'Future Investments'!$B$1/12)^(G$1+1-$A27)</f>
        <v>53877595.2285679</v>
      </c>
    </row>
    <row r="28" ht="15.75" customHeight="1" spans="1:7">
      <c r="A28" s="1">
        <f t="shared" si="0"/>
        <v>27</v>
      </c>
      <c r="B28" s="2">
        <f t="shared" si="3"/>
        <v>26535</v>
      </c>
      <c r="C28" s="2">
        <f>$B28*(1+'Future Investments'!$B$1/12)^(C$1+1-$A28)</f>
        <v>92159.0538750187</v>
      </c>
      <c r="D28" s="2">
        <f>$B28*(1+'Future Investments'!$B$1/12)^(D$1+1-$A28)</f>
        <v>451666.077756319</v>
      </c>
      <c r="E28" s="2">
        <f>$B28*(1+'Future Investments'!$B$1/12)^(E$1+1-$A28)</f>
        <v>2213588.76006295</v>
      </c>
      <c r="F28" s="2">
        <f>$B28*(1+'Future Investments'!$B$1/12)^(F$1+1-$A28)</f>
        <v>10848667.7215565</v>
      </c>
      <c r="G28" s="2">
        <f>$B28*(1+'Future Investments'!$B$1/12)^(G$1+1-$A28)</f>
        <v>53168679.5018763</v>
      </c>
    </row>
    <row r="29" ht="15.75" customHeight="1" spans="1:7">
      <c r="A29" s="1">
        <f t="shared" si="0"/>
        <v>28</v>
      </c>
      <c r="B29" s="2">
        <f t="shared" si="3"/>
        <v>26535</v>
      </c>
      <c r="C29" s="2">
        <f>$B29*(1+'Future Investments'!$B$1/12)^(C$1+1-$A29)</f>
        <v>90946.4347450843</v>
      </c>
      <c r="D29" s="2">
        <f>$B29*(1+'Future Investments'!$B$1/12)^(D$1+1-$A29)</f>
        <v>445723.103048999</v>
      </c>
      <c r="E29" s="2">
        <f>$B29*(1+'Future Investments'!$B$1/12)^(E$1+1-$A29)</f>
        <v>2184462.59216738</v>
      </c>
      <c r="F29" s="2">
        <f>$B29*(1+'Future Investments'!$B$1/12)^(F$1+1-$A29)</f>
        <v>10705922.0936413</v>
      </c>
      <c r="G29" s="2">
        <f>$B29*(1+'Future Investments'!$B$1/12)^(G$1+1-$A29)</f>
        <v>52469091.6136937</v>
      </c>
    </row>
    <row r="30" ht="15.75" customHeight="1" spans="1:7">
      <c r="A30" s="1">
        <f t="shared" si="0"/>
        <v>29</v>
      </c>
      <c r="B30" s="2">
        <f t="shared" si="3"/>
        <v>26535</v>
      </c>
      <c r="C30" s="2">
        <f>$B30*(1+'Future Investments'!$B$1/12)^(C$1+1-$A30)</f>
        <v>89749.7711300174</v>
      </c>
      <c r="D30" s="2">
        <f>$B30*(1+'Future Investments'!$B$1/12)^(D$1+1-$A30)</f>
        <v>439858.325377301</v>
      </c>
      <c r="E30" s="2">
        <f>$B30*(1+'Future Investments'!$B$1/12)^(E$1+1-$A30)</f>
        <v>2155719.66332307</v>
      </c>
      <c r="F30" s="2">
        <f>$B30*(1+'Future Investments'!$B$1/12)^(F$1+1-$A30)</f>
        <v>10565054.6976723</v>
      </c>
      <c r="G30" s="2">
        <f>$B30*(1+'Future Investments'!$B$1/12)^(G$1+1-$A30)</f>
        <v>51778708.829303</v>
      </c>
    </row>
    <row r="31" ht="15.75" customHeight="1" spans="1:7">
      <c r="A31" s="1">
        <f t="shared" si="0"/>
        <v>30</v>
      </c>
      <c r="B31" s="2">
        <f t="shared" si="3"/>
        <v>26535</v>
      </c>
      <c r="C31" s="2">
        <f>$B31*(1+'Future Investments'!$B$1/12)^(C$1+1-$A31)</f>
        <v>88568.8530888329</v>
      </c>
      <c r="D31" s="2">
        <f>$B31*(1+'Future Investments'!$B$1/12)^(D$1+1-$A31)</f>
        <v>434070.715832863</v>
      </c>
      <c r="E31" s="2">
        <f>$B31*(1+'Future Investments'!$B$1/12)^(E$1+1-$A31)</f>
        <v>2127354.93091093</v>
      </c>
      <c r="F31" s="2">
        <f>$B31*(1+'Future Investments'!$B$1/12)^(F$1+1-$A31)</f>
        <v>10426040.8200714</v>
      </c>
      <c r="G31" s="2">
        <f>$B31*(1+'Future Investments'!$B$1/12)^(G$1+1-$A31)</f>
        <v>51097410.0289174</v>
      </c>
    </row>
    <row r="32" ht="15.75" customHeight="1" spans="1:7">
      <c r="A32" s="1">
        <f t="shared" si="0"/>
        <v>31</v>
      </c>
      <c r="B32" s="2">
        <f t="shared" si="3"/>
        <v>26535</v>
      </c>
      <c r="C32" s="2">
        <f>$B32*(1+'Future Investments'!$B$1/12)^(C$1+1-$A32)</f>
        <v>87403.4734429272</v>
      </c>
      <c r="D32" s="2">
        <f>$B32*(1+'Future Investments'!$B$1/12)^(D$1+1-$A32)</f>
        <v>428359.259045589</v>
      </c>
      <c r="E32" s="2">
        <f>$B32*(1+'Future Investments'!$B$1/12)^(E$1+1-$A32)</f>
        <v>2099363.4186621</v>
      </c>
      <c r="F32" s="2">
        <f>$B32*(1+'Future Investments'!$B$1/12)^(F$1+1-$A32)</f>
        <v>10288856.0724389</v>
      </c>
      <c r="G32" s="2">
        <f>$B32*(1+'Future Investments'!$B$1/12)^(G$1+1-$A32)</f>
        <v>50425075.6864316</v>
      </c>
    </row>
    <row r="33" ht="15.75" customHeight="1" spans="1:7">
      <c r="A33" s="1">
        <f t="shared" si="0"/>
        <v>32</v>
      </c>
      <c r="B33" s="2">
        <f t="shared" si="3"/>
        <v>26535</v>
      </c>
      <c r="C33" s="2">
        <f>$B33*(1+'Future Investments'!$B$1/12)^(C$1+1-$A33)</f>
        <v>86253.4277397308</v>
      </c>
      <c r="D33" s="2">
        <f>$B33*(1+'Future Investments'!$B$1/12)^(D$1+1-$A33)</f>
        <v>422722.953005515</v>
      </c>
      <c r="E33" s="2">
        <f>$B33*(1+'Future Investments'!$B$1/12)^(E$1+1-$A33)</f>
        <v>2071740.21578497</v>
      </c>
      <c r="F33" s="2">
        <f>$B33*(1+'Future Investments'!$B$1/12)^(F$1+1-$A33)</f>
        <v>10153476.3872752</v>
      </c>
      <c r="G33" s="2">
        <f>$B33*(1+'Future Investments'!$B$1/12)^(G$1+1-$A33)</f>
        <v>49761587.8484523</v>
      </c>
    </row>
    <row r="34" ht="15.75" customHeight="1" spans="1:7">
      <c r="A34" s="1">
        <f t="shared" si="0"/>
        <v>33</v>
      </c>
      <c r="B34" s="2">
        <f t="shared" si="3"/>
        <v>26535</v>
      </c>
      <c r="C34" s="2">
        <f>$B34*(1+'Future Investments'!$B$1/12)^(C$1+1-$A34)</f>
        <v>85118.5142168396</v>
      </c>
      <c r="D34" s="2">
        <f>$B34*(1+'Future Investments'!$B$1/12)^(D$1+1-$A34)</f>
        <v>417160.808887021</v>
      </c>
      <c r="E34" s="2">
        <f>$B34*(1+'Future Investments'!$B$1/12)^(E$1+1-$A34)</f>
        <v>2044480.47610359</v>
      </c>
      <c r="F34" s="2">
        <f>$B34*(1+'Future Investments'!$B$1/12)^(F$1+1-$A34)</f>
        <v>10019878.0137584</v>
      </c>
      <c r="G34" s="2">
        <f>$B34*(1+'Future Investments'!$B$1/12)^(G$1+1-$A34)</f>
        <v>49106830.1136042</v>
      </c>
    </row>
    <row r="35" ht="15.75" customHeight="1" spans="1:7">
      <c r="A35" s="1">
        <f t="shared" si="0"/>
        <v>34</v>
      </c>
      <c r="B35" s="2">
        <f t="shared" si="3"/>
        <v>26535</v>
      </c>
      <c r="C35" s="2">
        <f>$B35*(1+'Future Investments'!$B$1/12)^(C$1+1-$A35)</f>
        <v>83998.533766618</v>
      </c>
      <c r="D35" s="2">
        <f>$B35*(1+'Future Investments'!$B$1/12)^(D$1+1-$A35)</f>
        <v>411671.85087535</v>
      </c>
      <c r="E35" s="2">
        <f>$B35*(1+'Future Investments'!$B$1/12)^(E$1+1-$A35)</f>
        <v>2017579.41720749</v>
      </c>
      <c r="F35" s="2">
        <f>$B35*(1+'Future Investments'!$B$1/12)^(F$1+1-$A35)</f>
        <v>9888037.51357739</v>
      </c>
      <c r="G35" s="2">
        <f>$B35*(1+'Future Investments'!$B$1/12)^(G$1+1-$A35)</f>
        <v>48460687.6121094</v>
      </c>
    </row>
    <row r="36" ht="15.75" customHeight="1" spans="1:7">
      <c r="A36" s="1">
        <f t="shared" si="0"/>
        <v>35</v>
      </c>
      <c r="B36" s="2">
        <f t="shared" si="3"/>
        <v>26535</v>
      </c>
      <c r="C36" s="2">
        <f>$B36*(1+'Future Investments'!$B$1/12)^(C$1+1-$A36)</f>
        <v>82893.2899012678</v>
      </c>
      <c r="D36" s="2">
        <f>$B36*(1+'Future Investments'!$B$1/12)^(D$1+1-$A36)</f>
        <v>406255.115995411</v>
      </c>
      <c r="E36" s="2">
        <f>$B36*(1+'Future Investments'!$B$1/12)^(E$1+1-$A36)</f>
        <v>1991032.31961265</v>
      </c>
      <c r="F36" s="2">
        <f>$B36*(1+'Future Investments'!$B$1/12)^(F$1+1-$A36)</f>
        <v>9757931.75681979</v>
      </c>
      <c r="G36" s="2">
        <f>$B36*(1+'Future Investments'!$B$1/12)^(G$1+1-$A36)</f>
        <v>47823046.9856343</v>
      </c>
    </row>
    <row r="37" ht="15.75" customHeight="1" spans="1:7">
      <c r="A37" s="1">
        <f t="shared" si="0"/>
        <v>36</v>
      </c>
      <c r="B37" s="2">
        <f t="shared" si="3"/>
        <v>26535</v>
      </c>
      <c r="C37" s="2">
        <f>$B37*(1+'Future Investments'!$B$1/12)^(C$1+1-$A37)</f>
        <v>81802.5887183563</v>
      </c>
      <c r="D37" s="2">
        <f>$B37*(1+'Future Investments'!$B$1/12)^(D$1+1-$A37)</f>
        <v>400909.65394284</v>
      </c>
      <c r="E37" s="2">
        <f>$B37*(1+'Future Investments'!$B$1/12)^(E$1+1-$A37)</f>
        <v>1964834.52593354</v>
      </c>
      <c r="F37" s="2">
        <f>$B37*(1+'Future Investments'!$B$1/12)^(F$1+1-$A37)</f>
        <v>9629537.91791427</v>
      </c>
      <c r="G37" s="2">
        <f>$B37*(1+'Future Investments'!$B$1/12)^(G$1+1-$A37)</f>
        <v>47193796.3674022</v>
      </c>
    </row>
    <row r="38" ht="15.75" customHeight="1" spans="1:7">
      <c r="A38" s="1">
        <f t="shared" si="0"/>
        <v>37</v>
      </c>
      <c r="B38" s="2">
        <f>Budget!G5</f>
        <v>31798.5</v>
      </c>
      <c r="C38" s="2">
        <f>$B38*(1+'Future Investments'!$B$1/12)^(C$1+1-$A38)</f>
        <v>96739.1485436559</v>
      </c>
      <c r="D38" s="2">
        <f>$B38*(1+'Future Investments'!$B$1/12)^(D$1+1-$A38)</f>
        <v>474112.851109064</v>
      </c>
      <c r="E38" s="2">
        <f>$B38*(1+'Future Investments'!$B$1/12)^(E$1+1-$A38)</f>
        <v>2323599.06998072</v>
      </c>
      <c r="F38" s="2">
        <f>$B38*(1+'Future Investments'!$B$1/12)^(F$1+1-$A38)</f>
        <v>11387821.7504239</v>
      </c>
      <c r="G38" s="2">
        <f>$B38*(1+'Future Investments'!$B$1/12)^(G$1+1-$A38)</f>
        <v>55811041.5410446</v>
      </c>
    </row>
    <row r="39" ht="15.75" customHeight="1" spans="1:7">
      <c r="A39" s="1">
        <f t="shared" si="0"/>
        <v>38</v>
      </c>
      <c r="B39" s="2">
        <f t="shared" ref="B39:B49" si="4">B38</f>
        <v>31798.5</v>
      </c>
      <c r="C39" s="2">
        <f>$B39*(1+'Future Investments'!$B$1/12)^(C$1+1-$A39)</f>
        <v>95466.2650101867</v>
      </c>
      <c r="D39" s="2">
        <f>$B39*(1+'Future Investments'!$B$1/12)^(D$1+1-$A39)</f>
        <v>467874.524120787</v>
      </c>
      <c r="E39" s="2">
        <f>$B39*(1+'Future Investments'!$B$1/12)^(E$1+1-$A39)</f>
        <v>2293025.39800729</v>
      </c>
      <c r="F39" s="2">
        <f>$B39*(1+'Future Investments'!$B$1/12)^(F$1+1-$A39)</f>
        <v>11237981.9905499</v>
      </c>
      <c r="G39" s="2">
        <f>$B39*(1+'Future Investments'!$B$1/12)^(G$1+1-$A39)</f>
        <v>55076685.731294</v>
      </c>
    </row>
    <row r="40" ht="15.75" customHeight="1" spans="1:7">
      <c r="A40" s="1">
        <f t="shared" si="0"/>
        <v>39</v>
      </c>
      <c r="B40" s="2">
        <f t="shared" si="4"/>
        <v>31798.5</v>
      </c>
      <c r="C40" s="2">
        <f>$B40*(1+'Future Investments'!$B$1/12)^(C$1+1-$A40)</f>
        <v>94210.1299442632</v>
      </c>
      <c r="D40" s="2">
        <f>$B40*(1+'Future Investments'!$B$1/12)^(D$1+1-$A40)</f>
        <v>461718.280382355</v>
      </c>
      <c r="E40" s="2">
        <f>$B40*(1+'Future Investments'!$B$1/12)^(E$1+1-$A40)</f>
        <v>2262854.0111914</v>
      </c>
      <c r="F40" s="2">
        <f>$B40*(1+'Future Investments'!$B$1/12)^(F$1+1-$A40)</f>
        <v>11090113.8064637</v>
      </c>
      <c r="G40" s="2">
        <f>$B40*(1+'Future Investments'!$B$1/12)^(G$1+1-$A40)</f>
        <v>54351992.4979875</v>
      </c>
    </row>
    <row r="41" ht="15.75" customHeight="1" spans="1:7">
      <c r="A41" s="1">
        <f t="shared" si="0"/>
        <v>40</v>
      </c>
      <c r="B41" s="2">
        <f t="shared" si="4"/>
        <v>31798.5</v>
      </c>
      <c r="C41" s="2">
        <f>$B41*(1+'Future Investments'!$B$1/12)^(C$1+1-$A41)</f>
        <v>92970.5229713124</v>
      </c>
      <c r="D41" s="2">
        <f>$B41*(1+'Future Investments'!$B$1/12)^(D$1+1-$A41)</f>
        <v>455643.039851008</v>
      </c>
      <c r="E41" s="2">
        <f>$B41*(1+'Future Investments'!$B$1/12)^(E$1+1-$A41)</f>
        <v>2233079.61630731</v>
      </c>
      <c r="F41" s="2">
        <f>$B41*(1+'Future Investments'!$B$1/12)^(F$1+1-$A41)</f>
        <v>10944191.2563786</v>
      </c>
      <c r="G41" s="2">
        <f>$B41*(1+'Future Investments'!$B$1/12)^(G$1+1-$A41)</f>
        <v>53636834.7019614</v>
      </c>
    </row>
    <row r="42" ht="15.75" customHeight="1" spans="1:7">
      <c r="A42" s="1">
        <f t="shared" si="0"/>
        <v>41</v>
      </c>
      <c r="B42" s="2">
        <f t="shared" si="4"/>
        <v>31798.5</v>
      </c>
      <c r="C42" s="2">
        <f>$B42*(1+'Future Investments'!$B$1/12)^(C$1+1-$A42)</f>
        <v>91747.2266164267</v>
      </c>
      <c r="D42" s="2">
        <f>$B42*(1+'Future Investments'!$B$1/12)^(D$1+1-$A42)</f>
        <v>449647.736695074</v>
      </c>
      <c r="E42" s="2">
        <f>$B42*(1+'Future Investments'!$B$1/12)^(E$1+1-$A42)</f>
        <v>2203696.98977695</v>
      </c>
      <c r="F42" s="2">
        <f>$B42*(1+'Future Investments'!$B$1/12)^(F$1+1-$A42)</f>
        <v>10800188.7398473</v>
      </c>
      <c r="G42" s="2">
        <f>$B42*(1+'Future Investments'!$B$1/12)^(G$1+1-$A42)</f>
        <v>52931086.8769355</v>
      </c>
    </row>
    <row r="43" ht="15.75" customHeight="1" spans="1:7">
      <c r="A43" s="1">
        <f t="shared" si="0"/>
        <v>42</v>
      </c>
      <c r="B43" s="2">
        <f t="shared" si="4"/>
        <v>31798.5</v>
      </c>
      <c r="C43" s="2">
        <f>$B43*(1+'Future Investments'!$B$1/12)^(C$1+1-$A43)</f>
        <v>90540.0262662105</v>
      </c>
      <c r="D43" s="2">
        <f>$B43*(1+'Future Investments'!$B$1/12)^(D$1+1-$A43)</f>
        <v>443731.319106981</v>
      </c>
      <c r="E43" s="2">
        <f>$B43*(1+'Future Investments'!$B$1/12)^(E$1+1-$A43)</f>
        <v>2174700.97675356</v>
      </c>
      <c r="F43" s="2">
        <f>$B43*(1+'Future Investments'!$B$1/12)^(F$1+1-$A43)</f>
        <v>10658080.9932704</v>
      </c>
      <c r="G43" s="2">
        <f>$B43*(1+'Future Investments'!$B$1/12)^(G$1+1-$A43)</f>
        <v>52234625.2075022</v>
      </c>
    </row>
    <row r="44" ht="15.75" customHeight="1" spans="1:7">
      <c r="A44" s="1">
        <f t="shared" si="0"/>
        <v>43</v>
      </c>
      <c r="B44" s="2">
        <f t="shared" si="4"/>
        <v>31798.5</v>
      </c>
      <c r="C44" s="2">
        <f>$B44*(1+'Future Investments'!$B$1/12)^(C$1+1-$A44)</f>
        <v>89348.7101311288</v>
      </c>
      <c r="D44" s="2">
        <f>$B44*(1+'Future Investments'!$B$1/12)^(D$1+1-$A44)</f>
        <v>437892.749118731</v>
      </c>
      <c r="E44" s="2">
        <f>$B44*(1+'Future Investments'!$B$1/12)^(E$1+1-$A44)</f>
        <v>2146086.49021733</v>
      </c>
      <c r="F44" s="2">
        <f>$B44*(1+'Future Investments'!$B$1/12)^(F$1+1-$A44)</f>
        <v>10517843.0854642</v>
      </c>
      <c r="G44" s="2">
        <f>$B44*(1+'Future Investments'!$B$1/12)^(G$1+1-$A44)</f>
        <v>51547327.5074035</v>
      </c>
    </row>
    <row r="45" ht="15.75" customHeight="1" spans="1:7">
      <c r="A45" s="1">
        <f t="shared" si="0"/>
        <v>44</v>
      </c>
      <c r="B45" s="2">
        <f t="shared" si="4"/>
        <v>31798.5</v>
      </c>
      <c r="C45" s="2">
        <f>$B45*(1+'Future Investments'!$B$1/12)^(C$1+1-$A45)</f>
        <v>88173.0692083508</v>
      </c>
      <c r="D45" s="2">
        <f>$B45*(1+'Future Investments'!$B$1/12)^(D$1+1-$A45)</f>
        <v>432131.0024198</v>
      </c>
      <c r="E45" s="2">
        <f>$B45*(1+'Future Investments'!$B$1/12)^(E$1+1-$A45)</f>
        <v>2117848.51008289</v>
      </c>
      <c r="F45" s="2">
        <f>$B45*(1+'Future Investments'!$B$1/12)^(F$1+1-$A45)</f>
        <v>10379450.413287</v>
      </c>
      <c r="G45" s="2">
        <f>$B45*(1+'Future Investments'!$B$1/12)^(G$1+1-$A45)</f>
        <v>50869073.1980955</v>
      </c>
    </row>
    <row r="46" ht="15.75" customHeight="1" spans="1:7">
      <c r="A46" s="1">
        <f t="shared" si="0"/>
        <v>45</v>
      </c>
      <c r="B46" s="2">
        <f t="shared" si="4"/>
        <v>31798.5</v>
      </c>
      <c r="C46" s="2">
        <f>$B46*(1+'Future Investments'!$B$1/12)^(C$1+1-$A46)</f>
        <v>87012.897245083</v>
      </c>
      <c r="D46" s="2">
        <f>$B46*(1+'Future Investments'!$B$1/12)^(D$1+1-$A46)</f>
        <v>426445.068177435</v>
      </c>
      <c r="E46" s="2">
        <f>$B46*(1+'Future Investments'!$B$1/12)^(E$1+1-$A46)</f>
        <v>2089982.08231865</v>
      </c>
      <c r="F46" s="2">
        <f>$B46*(1+'Future Investments'!$B$1/12)^(F$1+1-$A46)</f>
        <v>10242878.6973227</v>
      </c>
      <c r="G46" s="2">
        <f>$B46*(1+'Future Investments'!$B$1/12)^(G$1+1-$A46)</f>
        <v>50199743.2875943</v>
      </c>
    </row>
    <row r="47" ht="15.75" customHeight="1" spans="1:7">
      <c r="A47" s="1">
        <f t="shared" si="0"/>
        <v>46</v>
      </c>
      <c r="B47" s="2">
        <f t="shared" si="4"/>
        <v>31798.5</v>
      </c>
      <c r="C47" s="2">
        <f>$B47*(1+'Future Investments'!$B$1/12)^(C$1+1-$A47)</f>
        <v>85867.9907023845</v>
      </c>
      <c r="D47" s="2">
        <f>$B47*(1+'Future Investments'!$B$1/12)^(D$1+1-$A47)</f>
        <v>420833.94885931</v>
      </c>
      <c r="E47" s="2">
        <f>$B47*(1+'Future Investments'!$B$1/12)^(E$1+1-$A47)</f>
        <v>2062482.31807761</v>
      </c>
      <c r="F47" s="2">
        <f>$B47*(1+'Future Investments'!$B$1/12)^(F$1+1-$A47)</f>
        <v>10108103.9776211</v>
      </c>
      <c r="G47" s="2">
        <f>$B47*(1+'Future Investments'!$B$1/12)^(G$1+1-$A47)</f>
        <v>49539220.3495996</v>
      </c>
    </row>
    <row r="48" ht="15.75" customHeight="1" spans="1:7">
      <c r="A48" s="1">
        <f t="shared" si="0"/>
        <v>47</v>
      </c>
      <c r="B48" s="2">
        <f t="shared" si="4"/>
        <v>31798.5</v>
      </c>
      <c r="C48" s="2">
        <f>$B48*(1+'Future Investments'!$B$1/12)^(C$1+1-$A48)</f>
        <v>84738.1487194584</v>
      </c>
      <c r="D48" s="2">
        <f>$B48*(1+'Future Investments'!$B$1/12)^(D$1+1-$A48)</f>
        <v>415296.66005853</v>
      </c>
      <c r="E48" s="2">
        <f>$B48*(1+'Future Investments'!$B$1/12)^(E$1+1-$A48)</f>
        <v>2035344.39283975</v>
      </c>
      <c r="F48" s="2">
        <f>$B48*(1+'Future Investments'!$B$1/12)^(F$1+1-$A48)</f>
        <v>9975102.60949451</v>
      </c>
      <c r="G48" s="2">
        <f>$B48*(1+'Future Investments'!$B$1/12)^(G$1+1-$A48)</f>
        <v>48887388.5028943</v>
      </c>
    </row>
    <row r="49" ht="15.75" customHeight="1" spans="1:7">
      <c r="A49" s="1">
        <f t="shared" si="0"/>
        <v>48</v>
      </c>
      <c r="B49" s="2">
        <f t="shared" si="4"/>
        <v>31798.5</v>
      </c>
      <c r="C49" s="2">
        <f>$B49*(1+'Future Investments'!$B$1/12)^(C$1+1-$A49)</f>
        <v>83623.1730784129</v>
      </c>
      <c r="D49" s="2">
        <f>$B49*(1+'Future Investments'!$B$1/12)^(D$1+1-$A49)</f>
        <v>409832.230320918</v>
      </c>
      <c r="E49" s="2">
        <f>$B49*(1+'Future Investments'!$B$1/12)^(E$1+1-$A49)</f>
        <v>2008563.54556554</v>
      </c>
      <c r="F49" s="2">
        <f>$B49*(1+'Future Investments'!$B$1/12)^(F$1+1-$A49)</f>
        <v>9843851.25936959</v>
      </c>
      <c r="G49" s="2">
        <f>$B49*(1+'Future Investments'!$B$1/12)^(G$1+1-$A49)</f>
        <v>48244133.3910141</v>
      </c>
    </row>
    <row r="50" ht="15.75" customHeight="1" spans="1:7">
      <c r="A50" s="1">
        <f t="shared" si="0"/>
        <v>49</v>
      </c>
      <c r="B50" s="2">
        <f>Budget!G6</f>
        <v>37588.35</v>
      </c>
      <c r="C50" s="2">
        <f>$B50*(1+'Future Investments'!$B$1/12)^(C$1+1-$A50)</f>
        <v>97548.5778184038</v>
      </c>
      <c r="D50" s="2">
        <f>$B50*(1+'Future Investments'!$B$1/12)^(D$1+1-$A50)</f>
        <v>478079.816158882</v>
      </c>
      <c r="E50" s="2">
        <f>$B50*(1+'Future Investments'!$B$1/12)^(E$1+1-$A50)</f>
        <v>2343040.93129885</v>
      </c>
      <c r="F50" s="2">
        <f>$B50*(1+'Future Investments'!$B$1/12)^(F$1+1-$A50)</f>
        <v>11483105.1640074</v>
      </c>
      <c r="G50" s="2">
        <f>$B50*(1+'Future Investments'!$B$1/12)^(G$1+1-$A50)</f>
        <v>56278019.9211273</v>
      </c>
    </row>
    <row r="51" ht="15.75" customHeight="1" spans="1:7">
      <c r="A51" s="1">
        <f t="shared" si="0"/>
        <v>50</v>
      </c>
      <c r="B51" s="2">
        <f t="shared" ref="B51:B61" si="5">B50</f>
        <v>37588.35</v>
      </c>
      <c r="C51" s="2">
        <f>$B51*(1+'Future Investments'!$B$1/12)^(C$1+1-$A51)</f>
        <v>96265.0438997406</v>
      </c>
      <c r="D51" s="2">
        <f>$B51*(1+'Future Investments'!$B$1/12)^(D$1+1-$A51)</f>
        <v>471789.292262055</v>
      </c>
      <c r="E51" s="2">
        <f>$B51*(1+'Future Investments'!$B$1/12)^(E$1+1-$A51)</f>
        <v>2312211.4453607</v>
      </c>
      <c r="F51" s="2">
        <f>$B51*(1+'Future Investments'!$B$1/12)^(F$1+1-$A51)</f>
        <v>11332011.6750073</v>
      </c>
      <c r="G51" s="2">
        <f>$B51*(1+'Future Investments'!$B$1/12)^(G$1+1-$A51)</f>
        <v>55537519.6590072</v>
      </c>
    </row>
    <row r="52" ht="15.75" customHeight="1" spans="1:7">
      <c r="A52" s="1">
        <f t="shared" si="0"/>
        <v>51</v>
      </c>
      <c r="B52" s="2">
        <f t="shared" si="5"/>
        <v>37588.35</v>
      </c>
      <c r="C52" s="2">
        <f>$B52*(1+'Future Investments'!$B$1/12)^(C$1+1-$A52)</f>
        <v>94998.3985852703</v>
      </c>
      <c r="D52" s="2">
        <f>$B52*(1+'Future Investments'!$B$1/12)^(D$1+1-$A52)</f>
        <v>465581.538416502</v>
      </c>
      <c r="E52" s="2">
        <f>$B52*(1+'Future Investments'!$B$1/12)^(E$1+1-$A52)</f>
        <v>2281787.61055333</v>
      </c>
      <c r="F52" s="2">
        <f>$B52*(1+'Future Investments'!$B$1/12)^(F$1+1-$A52)</f>
        <v>11182906.2582309</v>
      </c>
      <c r="G52" s="2">
        <f>$B52*(1+'Future Investments'!$B$1/12)^(G$1+1-$A52)</f>
        <v>54806762.8213887</v>
      </c>
    </row>
    <row r="53" ht="15.75" customHeight="1" spans="1:7">
      <c r="A53" s="1">
        <f t="shared" si="0"/>
        <v>52</v>
      </c>
      <c r="B53" s="2">
        <f t="shared" si="5"/>
        <v>37588.35</v>
      </c>
      <c r="C53" s="2">
        <f>$B53*(1+'Future Investments'!$B$1/12)^(C$1+1-$A53)</f>
        <v>93748.4196565168</v>
      </c>
      <c r="D53" s="2">
        <f>$B53*(1+'Future Investments'!$B$1/12)^(D$1+1-$A53)</f>
        <v>459455.4655426</v>
      </c>
      <c r="E53" s="2">
        <f>$B53*(1+'Future Investments'!$B$1/12)^(E$1+1-$A53)</f>
        <v>2251764.08936183</v>
      </c>
      <c r="F53" s="2">
        <f>$B53*(1+'Future Investments'!$B$1/12)^(F$1+1-$A53)</f>
        <v>11035762.7548331</v>
      </c>
      <c r="G53" s="2">
        <f>$B53*(1+'Future Investments'!$B$1/12)^(G$1+1-$A53)</f>
        <v>54085621.2053178</v>
      </c>
    </row>
    <row r="54" ht="15.75" customHeight="1" spans="1:7">
      <c r="A54" s="1">
        <f t="shared" si="0"/>
        <v>53</v>
      </c>
      <c r="B54" s="2">
        <f t="shared" si="5"/>
        <v>37588.35</v>
      </c>
      <c r="C54" s="2">
        <f>$B54*(1+'Future Investments'!$B$1/12)^(C$1+1-$A54)</f>
        <v>92514.887818931</v>
      </c>
      <c r="D54" s="2">
        <f>$B54*(1+'Future Investments'!$B$1/12)^(D$1+1-$A54)</f>
        <v>453409.998890724</v>
      </c>
      <c r="E54" s="2">
        <f>$B54*(1+'Future Investments'!$B$1/12)^(E$1+1-$A54)</f>
        <v>2222135.61450181</v>
      </c>
      <c r="F54" s="2">
        <f>$B54*(1+'Future Investments'!$B$1/12)^(F$1+1-$A54)</f>
        <v>10890555.3501642</v>
      </c>
      <c r="G54" s="2">
        <f>$B54*(1+'Future Investments'!$B$1/12)^(G$1+1-$A54)</f>
        <v>53373968.2947215</v>
      </c>
    </row>
    <row r="55" ht="15.75" customHeight="1" spans="1:7">
      <c r="A55" s="1">
        <f t="shared" si="0"/>
        <v>54</v>
      </c>
      <c r="B55" s="2">
        <f t="shared" si="5"/>
        <v>37588.35</v>
      </c>
      <c r="C55" s="2">
        <f>$B55*(1+'Future Investments'!$B$1/12)^(C$1+1-$A55)</f>
        <v>91297.5866634187</v>
      </c>
      <c r="D55" s="2">
        <f>$B55*(1+'Future Investments'!$B$1/12)^(D$1+1-$A55)</f>
        <v>447444.077852688</v>
      </c>
      <c r="E55" s="2">
        <f>$B55*(1+'Future Investments'!$B$1/12)^(E$1+1-$A55)</f>
        <v>2192896.98799521</v>
      </c>
      <c r="F55" s="2">
        <f>$B55*(1+'Future Investments'!$B$1/12)^(F$1+1-$A55)</f>
        <v>10747258.569241</v>
      </c>
      <c r="G55" s="2">
        <f>$B55*(1+'Future Investments'!$B$1/12)^(G$1+1-$A55)</f>
        <v>52671679.238212</v>
      </c>
    </row>
    <row r="56" ht="15.75" customHeight="1" spans="1:7">
      <c r="A56" s="1">
        <f t="shared" si="0"/>
        <v>55</v>
      </c>
      <c r="B56" s="2">
        <f t="shared" si="5"/>
        <v>37588.35</v>
      </c>
      <c r="C56" s="2">
        <f>$B56*(1+'Future Investments'!$B$1/12)^(C$1+1-$A56)</f>
        <v>90096.3026283738</v>
      </c>
      <c r="D56" s="2">
        <f>$B56*(1+'Future Investments'!$B$1/12)^(D$1+1-$A56)</f>
        <v>441556.655775679</v>
      </c>
      <c r="E56" s="2">
        <f>$B56*(1+'Future Investments'!$B$1/12)^(E$1+1-$A56)</f>
        <v>2164043.08025843</v>
      </c>
      <c r="F56" s="2">
        <f>$B56*(1+'Future Investments'!$B$1/12)^(F$1+1-$A56)</f>
        <v>10605847.2722773</v>
      </c>
      <c r="G56" s="2">
        <f>$B56*(1+'Future Investments'!$B$1/12)^(G$1+1-$A56)</f>
        <v>51978630.8271829</v>
      </c>
    </row>
    <row r="57" ht="15.75" customHeight="1" spans="1:7">
      <c r="A57" s="1">
        <f t="shared" si="0"/>
        <v>56</v>
      </c>
      <c r="B57" s="2">
        <f t="shared" si="5"/>
        <v>37588.35</v>
      </c>
      <c r="C57" s="2">
        <f>$B57*(1+'Future Investments'!$B$1/12)^(C$1+1-$A57)</f>
        <v>88910.8249622109</v>
      </c>
      <c r="D57" s="2">
        <f>$B57*(1+'Future Investments'!$B$1/12)^(D$1+1-$A57)</f>
        <v>435746.69977863</v>
      </c>
      <c r="E57" s="2">
        <f>$B57*(1+'Future Investments'!$B$1/12)^(E$1+1-$A57)</f>
        <v>2135568.8292024</v>
      </c>
      <c r="F57" s="2">
        <f>$B57*(1+'Future Investments'!$B$1/12)^(F$1+1-$A57)</f>
        <v>10466296.6502737</v>
      </c>
      <c r="G57" s="2">
        <f>$B57*(1+'Future Investments'!$B$1/12)^(G$1+1-$A57)</f>
        <v>51294701.4741936</v>
      </c>
    </row>
    <row r="58" ht="15.75" customHeight="1" spans="1:7">
      <c r="A58" s="1">
        <f t="shared" si="0"/>
        <v>57</v>
      </c>
      <c r="B58" s="2">
        <f t="shared" si="5"/>
        <v>37588.35</v>
      </c>
      <c r="C58" s="2">
        <f>$B58*(1+'Future Investments'!$B$1/12)^(C$1+1-$A58)</f>
        <v>87740.9456863924</v>
      </c>
      <c r="D58" s="2">
        <f>$B58*(1+'Future Investments'!$B$1/12)^(D$1+1-$A58)</f>
        <v>430013.190571017</v>
      </c>
      <c r="E58" s="2">
        <f>$B58*(1+'Future Investments'!$B$1/12)^(E$1+1-$A58)</f>
        <v>2107469.23934447</v>
      </c>
      <c r="F58" s="2">
        <f>$B58*(1+'Future Investments'!$B$1/12)^(F$1+1-$A58)</f>
        <v>10328582.2206648</v>
      </c>
      <c r="G58" s="2">
        <f>$B58*(1+'Future Investments'!$B$1/12)^(G$1+1-$A58)</f>
        <v>50619771.1916384</v>
      </c>
    </row>
    <row r="59" ht="15.75" customHeight="1" spans="1:7">
      <c r="A59" s="1">
        <f t="shared" si="0"/>
        <v>58</v>
      </c>
      <c r="B59" s="2">
        <f t="shared" si="5"/>
        <v>37588.35</v>
      </c>
      <c r="C59" s="2">
        <f>$B59*(1+'Future Investments'!$B$1/12)^(C$1+1-$A59)</f>
        <v>86586.4595589398</v>
      </c>
      <c r="D59" s="2">
        <f>$B59*(1+'Future Investments'!$B$1/12)^(D$1+1-$A59)</f>
        <v>424355.12227403</v>
      </c>
      <c r="E59" s="2">
        <f>$B59*(1+'Future Investments'!$B$1/12)^(E$1+1-$A59)</f>
        <v>2079739.38093204</v>
      </c>
      <c r="F59" s="2">
        <f>$B59*(1+'Future Investments'!$B$1/12)^(F$1+1-$A59)</f>
        <v>10192679.8230245</v>
      </c>
      <c r="G59" s="2">
        <f>$B59*(1+'Future Investments'!$B$1/12)^(G$1+1-$A59)</f>
        <v>49953721.5706958</v>
      </c>
    </row>
    <row r="60" ht="15.75" customHeight="1" spans="1:7">
      <c r="A60" s="1">
        <f t="shared" si="0"/>
        <v>59</v>
      </c>
      <c r="B60" s="2">
        <f t="shared" si="5"/>
        <v>37588.35</v>
      </c>
      <c r="C60" s="2">
        <f>$B60*(1+'Future Investments'!$B$1/12)^(C$1+1-$A60)</f>
        <v>85447.1640384275</v>
      </c>
      <c r="D60" s="2">
        <f>$B60*(1+'Future Investments'!$B$1/12)^(D$1+1-$A60)</f>
        <v>418771.502244108</v>
      </c>
      <c r="E60" s="2">
        <f>$B60*(1+'Future Investments'!$B$1/12)^(E$1+1-$A60)</f>
        <v>2052374.38907767</v>
      </c>
      <c r="F60" s="2">
        <f>$B60*(1+'Future Investments'!$B$1/12)^(F$1+1-$A60)</f>
        <v>10058565.6148268</v>
      </c>
      <c r="G60" s="2">
        <f>$B60*(1+'Future Investments'!$B$1/12)^(G$1+1-$A60)</f>
        <v>49296435.7605551</v>
      </c>
    </row>
    <row r="61" ht="15.75" customHeight="1" spans="1:7">
      <c r="A61" s="1">
        <f t="shared" si="0"/>
        <v>60</v>
      </c>
      <c r="B61" s="2">
        <f t="shared" si="5"/>
        <v>37588.35</v>
      </c>
      <c r="C61" s="2">
        <f>$B61*(1+'Future Investments'!$B$1/12)^(C$1+1-$A61)</f>
        <v>84322.8592484481</v>
      </c>
      <c r="D61" s="2">
        <f>$B61*(1+'Future Investments'!$B$1/12)^(D$1+1-$A61)</f>
        <v>413261.350898791</v>
      </c>
      <c r="E61" s="2">
        <f>$B61*(1+'Future Investments'!$B$1/12)^(E$1+1-$A61)</f>
        <v>2025369.4629056</v>
      </c>
      <c r="F61" s="2">
        <f>$B61*(1+'Future Investments'!$B$1/12)^(F$1+1-$A61)</f>
        <v>9926216.06726328</v>
      </c>
      <c r="G61" s="2">
        <f>$B61*(1+'Future Investments'!$B$1/12)^(G$1+1-$A61)</f>
        <v>48647798.4479162</v>
      </c>
    </row>
    <row r="62" ht="15.75" customHeight="1" spans="1:7">
      <c r="A62" s="1">
        <f t="shared" si="0"/>
        <v>61</v>
      </c>
      <c r="B62" s="2">
        <f>Budget!G7</f>
        <v>43957.185</v>
      </c>
      <c r="C62" s="2">
        <f>$B62*(1+'Future Investments'!$B$1/12)^(C$1+1-$A62)</f>
        <v>97312.7187008722</v>
      </c>
      <c r="D62" s="2">
        <f>$B62*(1+'Future Investments'!$B$1/12)^(D$1+1-$A62)</f>
        <v>476923.884559769</v>
      </c>
      <c r="E62" s="2">
        <f>$B62*(1+'Future Investments'!$B$1/12)^(E$1+1-$A62)</f>
        <v>2337375.77883065</v>
      </c>
      <c r="F62" s="2">
        <f>$B62*(1+'Future Investments'!$B$1/12)^(F$1+1-$A62)</f>
        <v>11455340.5864905</v>
      </c>
      <c r="G62" s="2">
        <f>$B62*(1+'Future Investments'!$B$1/12)^(G$1+1-$A62)</f>
        <v>56141947.3672072</v>
      </c>
    </row>
    <row r="63" ht="15.75" customHeight="1" spans="1:7">
      <c r="A63" s="1">
        <f t="shared" si="0"/>
        <v>62</v>
      </c>
      <c r="B63" s="2">
        <f t="shared" ref="B63:B73" si="6">B62</f>
        <v>43957.185</v>
      </c>
      <c r="C63" s="2">
        <f>$B63*(1+'Future Investments'!$B$1/12)^(C$1+1-$A63)</f>
        <v>96032.2881916502</v>
      </c>
      <c r="D63" s="2">
        <f>$B63*(1+'Future Investments'!$B$1/12)^(D$1+1-$A63)</f>
        <v>470648.570289245</v>
      </c>
      <c r="E63" s="2">
        <f>$B63*(1+'Future Investments'!$B$1/12)^(E$1+1-$A63)</f>
        <v>2306620.83437236</v>
      </c>
      <c r="F63" s="2">
        <f>$B63*(1+'Future Investments'!$B$1/12)^(F$1+1-$A63)</f>
        <v>11304612.4208787</v>
      </c>
      <c r="G63" s="2">
        <f>$B63*(1+'Future Investments'!$B$1/12)^(G$1+1-$A63)</f>
        <v>55403237.5334281</v>
      </c>
    </row>
    <row r="64" ht="15.75" customHeight="1" spans="1:7">
      <c r="A64" s="1">
        <f t="shared" si="0"/>
        <v>63</v>
      </c>
      <c r="B64" s="2">
        <f t="shared" si="6"/>
        <v>43957.185</v>
      </c>
      <c r="C64" s="2">
        <f>$B64*(1+'Future Investments'!$B$1/12)^(C$1+1-$A64)</f>
        <v>94768.7054522864</v>
      </c>
      <c r="D64" s="2">
        <f>$B64*(1+'Future Investments'!$B$1/12)^(D$1+1-$A64)</f>
        <v>464455.825943334</v>
      </c>
      <c r="E64" s="2">
        <f>$B64*(1+'Future Investments'!$B$1/12)^(E$1+1-$A64)</f>
        <v>2276270.56023588</v>
      </c>
      <c r="F64" s="2">
        <f>$B64*(1+'Future Investments'!$B$1/12)^(F$1+1-$A64)</f>
        <v>11155867.520604</v>
      </c>
      <c r="G64" s="2">
        <f>$B64*(1+'Future Investments'!$B$1/12)^(G$1+1-$A64)</f>
        <v>54674247.565883</v>
      </c>
    </row>
    <row r="65" ht="15.75" customHeight="1" spans="1:7">
      <c r="A65" s="1">
        <f t="shared" si="0"/>
        <v>64</v>
      </c>
      <c r="B65" s="2">
        <f t="shared" si="6"/>
        <v>43957.185</v>
      </c>
      <c r="C65" s="2">
        <f>$B65*(1+'Future Investments'!$B$1/12)^(C$1+1-$A65)</f>
        <v>93521.7488015984</v>
      </c>
      <c r="D65" s="2">
        <f>$B65*(1+'Future Investments'!$B$1/12)^(D$1+1-$A65)</f>
        <v>458344.565075659</v>
      </c>
      <c r="E65" s="2">
        <f>$B65*(1+'Future Investments'!$B$1/12)^(E$1+1-$A65)</f>
        <v>2246319.63181172</v>
      </c>
      <c r="F65" s="2">
        <f>$B65*(1+'Future Investments'!$B$1/12)^(F$1+1-$A65)</f>
        <v>11009079.7900698</v>
      </c>
      <c r="G65" s="2">
        <f>$B65*(1+'Future Investments'!$B$1/12)^(G$1+1-$A65)</f>
        <v>53954849.5715951</v>
      </c>
    </row>
    <row r="66" ht="15.75" customHeight="1" spans="1:7">
      <c r="A66" s="1">
        <f t="shared" si="0"/>
        <v>65</v>
      </c>
      <c r="B66" s="2">
        <f t="shared" si="6"/>
        <v>43957.185</v>
      </c>
      <c r="C66" s="2">
        <f>$B66*(1+'Future Investments'!$B$1/12)^(C$1+1-$A66)</f>
        <v>92291.1994752615</v>
      </c>
      <c r="D66" s="2">
        <f>$B66*(1+'Future Investments'!$B$1/12)^(D$1+1-$A66)</f>
        <v>452313.715535189</v>
      </c>
      <c r="E66" s="2">
        <f>$B66*(1+'Future Investments'!$B$1/12)^(E$1+1-$A66)</f>
        <v>2216762.79455104</v>
      </c>
      <c r="F66" s="2">
        <f>$B66*(1+'Future Investments'!$B$1/12)^(F$1+1-$A66)</f>
        <v>10864223.4770425</v>
      </c>
      <c r="G66" s="2">
        <f>$B66*(1+'Future Investments'!$B$1/12)^(G$1+1-$A66)</f>
        <v>53244917.3403899</v>
      </c>
    </row>
    <row r="67" ht="15.75" customHeight="1" spans="1:7">
      <c r="A67" s="1">
        <f t="shared" si="0"/>
        <v>66</v>
      </c>
      <c r="B67" s="2">
        <f t="shared" si="6"/>
        <v>43957.185</v>
      </c>
      <c r="C67" s="2">
        <f>$B67*(1+'Future Investments'!$B$1/12)^(C$1+1-$A67)</f>
        <v>91076.8415874292</v>
      </c>
      <c r="D67" s="2">
        <f>$B67*(1+'Future Investments'!$B$1/12)^(D$1+1-$A67)</f>
        <v>446362.219278147</v>
      </c>
      <c r="E67" s="2">
        <f>$B67*(1+'Future Investments'!$B$1/12)^(E$1+1-$A67)</f>
        <v>2187594.86304379</v>
      </c>
      <c r="F67" s="2">
        <f>$B67*(1+'Future Investments'!$B$1/12)^(F$1+1-$A67)</f>
        <v>10721273.1681341</v>
      </c>
      <c r="G67" s="2">
        <f>$B67*(1+'Future Investments'!$B$1/12)^(G$1+1-$A67)</f>
        <v>52544326.3227532</v>
      </c>
    </row>
    <row r="68" ht="15.75" customHeight="1" spans="1:7">
      <c r="A68" s="1">
        <f t="shared" si="0"/>
        <v>67</v>
      </c>
      <c r="B68" s="2">
        <f t="shared" si="6"/>
        <v>43957.185</v>
      </c>
      <c r="C68" s="2">
        <f>$B68*(1+'Future Investments'!$B$1/12)^(C$1+1-$A68)</f>
        <v>89878.4620928577</v>
      </c>
      <c r="D68" s="2">
        <f>$B68*(1+'Future Investments'!$B$1/12)^(D$1+1-$A68)</f>
        <v>440489.032182382</v>
      </c>
      <c r="E68" s="2">
        <f>$B68*(1+'Future Investments'!$B$1/12)^(E$1+1-$A68)</f>
        <v>2158810.720109</v>
      </c>
      <c r="F68" s="2">
        <f>$B68*(1+'Future Investments'!$B$1/12)^(F$1+1-$A68)</f>
        <v>10580203.7843428</v>
      </c>
      <c r="G68" s="2">
        <f>$B68*(1+'Future Investments'!$B$1/12)^(G$1+1-$A68)</f>
        <v>51852953.6079801</v>
      </c>
    </row>
    <row r="69" ht="15.75" customHeight="1" spans="1:7">
      <c r="A69" s="1">
        <f t="shared" si="0"/>
        <v>68</v>
      </c>
      <c r="B69" s="2">
        <f t="shared" si="6"/>
        <v>43957.185</v>
      </c>
      <c r="C69" s="2">
        <f>$B69*(1+'Future Investments'!$B$1/12)^(C$1+1-$A69)</f>
        <v>88695.8507495306</v>
      </c>
      <c r="D69" s="2">
        <f>$B69*(1+'Future Investments'!$B$1/12)^(D$1+1-$A69)</f>
        <v>434693.123864193</v>
      </c>
      <c r="E69" s="2">
        <f>$B69*(1+'Future Investments'!$B$1/12)^(E$1+1-$A69)</f>
        <v>2130405.31589704</v>
      </c>
      <c r="F69" s="2">
        <f>$B69*(1+'Future Investments'!$B$1/12)^(F$1+1-$A69)</f>
        <v>10440990.5766541</v>
      </c>
      <c r="G69" s="2">
        <f>$B69*(1+'Future Investments'!$B$1/12)^(G$1+1-$A69)</f>
        <v>51170677.9026119</v>
      </c>
    </row>
    <row r="70" ht="15.75" customHeight="1" spans="1:7">
      <c r="A70" s="1">
        <f t="shared" si="0"/>
        <v>69</v>
      </c>
      <c r="B70" s="2">
        <f t="shared" si="6"/>
        <v>43957.185</v>
      </c>
      <c r="C70" s="2">
        <f>$B70*(1+'Future Investments'!$B$1/12)^(C$1+1-$A70)</f>
        <v>87528.8000817736</v>
      </c>
      <c r="D70" s="2">
        <f>$B70*(1+'Future Investments'!$B$1/12)^(D$1+1-$A70)</f>
        <v>428973.477497559</v>
      </c>
      <c r="E70" s="2">
        <f>$B70*(1+'Future Investments'!$B$1/12)^(E$1+1-$A70)</f>
        <v>2102373.66700366</v>
      </c>
      <c r="F70" s="2">
        <f>$B70*(1+'Future Investments'!$B$1/12)^(F$1+1-$A70)</f>
        <v>10303609.1216981</v>
      </c>
      <c r="G70" s="2">
        <f>$B70*(1+'Future Investments'!$B$1/12)^(G$1+1-$A70)</f>
        <v>50497379.5091565</v>
      </c>
    </row>
    <row r="71" ht="15.75" customHeight="1" spans="1:7">
      <c r="A71" s="1">
        <f t="shared" si="0"/>
        <v>70</v>
      </c>
      <c r="B71" s="2">
        <f t="shared" si="6"/>
        <v>43957.185</v>
      </c>
      <c r="C71" s="2">
        <f>$B71*(1+'Future Investments'!$B$1/12)^(C$1+1-$A71)</f>
        <v>86377.1053438556</v>
      </c>
      <c r="D71" s="2">
        <f>$B71*(1+'Future Investments'!$B$1/12)^(D$1+1-$A71)</f>
        <v>423329.089635749</v>
      </c>
      <c r="E71" s="2">
        <f>$B71*(1+'Future Investments'!$B$1/12)^(E$1+1-$A71)</f>
        <v>2074710.85559572</v>
      </c>
      <c r="F71" s="2">
        <f>$B71*(1+'Future Investments'!$B$1/12)^(F$1+1-$A71)</f>
        <v>10168035.3174653</v>
      </c>
      <c r="G71" s="2">
        <f>$B71*(1+'Future Investments'!$B$1/12)^(G$1+1-$A71)</f>
        <v>49832940.3050887</v>
      </c>
    </row>
    <row r="72" ht="15.75" customHeight="1" spans="1:7">
      <c r="A72" s="1">
        <f t="shared" si="0"/>
        <v>71</v>
      </c>
      <c r="B72" s="2">
        <f t="shared" si="6"/>
        <v>43957.185</v>
      </c>
      <c r="C72" s="2">
        <f>$B72*(1+'Future Investments'!$B$1/12)^(C$1+1-$A72)</f>
        <v>85240.564484068</v>
      </c>
      <c r="D72" s="2">
        <f>$B72*(1+'Future Investments'!$B$1/12)^(D$1+1-$A72)</f>
        <v>417758.970035278</v>
      </c>
      <c r="E72" s="2">
        <f>$B72*(1+'Future Investments'!$B$1/12)^(E$1+1-$A72)</f>
        <v>2047412.0285484</v>
      </c>
      <c r="F72" s="2">
        <f>$B72*(1+'Future Investments'!$B$1/12)^(F$1+1-$A72)</f>
        <v>10034245.3790776</v>
      </c>
      <c r="G72" s="2">
        <f>$B72*(1+'Future Investments'!$B$1/12)^(G$1+1-$A72)</f>
        <v>49177243.722127</v>
      </c>
    </row>
    <row r="73" ht="15.75" customHeight="1" spans="1:7">
      <c r="A73" s="1">
        <f t="shared" si="0"/>
        <v>72</v>
      </c>
      <c r="B73" s="2">
        <f t="shared" si="6"/>
        <v>43957.185</v>
      </c>
      <c r="C73" s="2">
        <f>$B73*(1+'Future Investments'!$B$1/12)^(C$1+1-$A73)</f>
        <v>84118.9781092776</v>
      </c>
      <c r="D73" s="2">
        <f>$B73*(1+'Future Investments'!$B$1/12)^(D$1+1-$A73)</f>
        <v>412262.141482183</v>
      </c>
      <c r="E73" s="2">
        <f>$B73*(1+'Future Investments'!$B$1/12)^(E$1+1-$A73)</f>
        <v>2020472.39659382</v>
      </c>
      <c r="F73" s="2">
        <f>$B73*(1+'Future Investments'!$B$1/12)^(F$1+1-$A73)</f>
        <v>9902215.83461601</v>
      </c>
      <c r="G73" s="2">
        <f>$B73*(1+'Future Investments'!$B$1/12)^(G$1+1-$A73)</f>
        <v>48530174.7257832</v>
      </c>
    </row>
    <row r="74" ht="15.75" customHeight="1" spans="1:7">
      <c r="A74" s="1">
        <f t="shared" si="0"/>
        <v>73</v>
      </c>
      <c r="B74" s="2">
        <f>Budget!G8</f>
        <v>50962.9035</v>
      </c>
      <c r="C74" s="2">
        <f>$B74*(1+'Future Investments'!$B$1/12)^(C$1+1-$A74)</f>
        <v>96242.290350147</v>
      </c>
      <c r="D74" s="2">
        <f>$B74*(1+'Future Investments'!$B$1/12)^(D$1+1-$A74)</f>
        <v>471677.778459907</v>
      </c>
      <c r="E74" s="2">
        <f>$B74*(1+'Future Investments'!$B$1/12)^(E$1+1-$A74)</f>
        <v>2311664.92280525</v>
      </c>
      <c r="F74" s="2">
        <f>$B74*(1+'Future Investments'!$B$1/12)^(F$1+1-$A74)</f>
        <v>11329333.2002547</v>
      </c>
      <c r="G74" s="2">
        <f>$B74*(1+'Future Investments'!$B$1/12)^(G$1+1-$A74)</f>
        <v>55524392.6125044</v>
      </c>
    </row>
    <row r="75" ht="15.75" customHeight="1" spans="1:7">
      <c r="A75" s="1">
        <f t="shared" si="0"/>
        <v>74</v>
      </c>
      <c r="B75" s="2">
        <f t="shared" ref="B75:B85" si="7">B74</f>
        <v>50962.9035</v>
      </c>
      <c r="C75" s="2">
        <f>$B75*(1+'Future Investments'!$B$1/12)^(C$1+1-$A75)</f>
        <v>94975.9444244871</v>
      </c>
      <c r="D75" s="2">
        <f>$B75*(1+'Future Investments'!$B$1/12)^(D$1+1-$A75)</f>
        <v>465471.491901224</v>
      </c>
      <c r="E75" s="2">
        <f>$B75*(1+'Future Investments'!$B$1/12)^(E$1+1-$A75)</f>
        <v>2281248.27908413</v>
      </c>
      <c r="F75" s="2">
        <f>$B75*(1+'Future Investments'!$B$1/12)^(F$1+1-$A75)</f>
        <v>11180263.0265671</v>
      </c>
      <c r="G75" s="2">
        <f>$B75*(1+'Future Investments'!$B$1/12)^(G$1+1-$A75)</f>
        <v>54793808.4991819</v>
      </c>
    </row>
    <row r="76" ht="15.75" customHeight="1" spans="1:7">
      <c r="A76" s="1">
        <f t="shared" si="0"/>
        <v>75</v>
      </c>
      <c r="B76" s="2">
        <f t="shared" si="7"/>
        <v>50962.9035</v>
      </c>
      <c r="C76" s="2">
        <f>$B76*(1+'Future Investments'!$B$1/12)^(C$1+1-$A76)</f>
        <v>93726.2609452175</v>
      </c>
      <c r="D76" s="2">
        <f>$B76*(1+'Future Investments'!$B$1/12)^(D$1+1-$A76)</f>
        <v>459346.867007787</v>
      </c>
      <c r="E76" s="2">
        <f>$B76*(1+'Future Investments'!$B$1/12)^(E$1+1-$A76)</f>
        <v>2251231.85435934</v>
      </c>
      <c r="F76" s="2">
        <f>$B76*(1+'Future Investments'!$B$1/12)^(F$1+1-$A76)</f>
        <v>11033154.3025334</v>
      </c>
      <c r="G76" s="2">
        <f>$B76*(1+'Future Investments'!$B$1/12)^(G$1+1-$A76)</f>
        <v>54072837.334719</v>
      </c>
    </row>
    <row r="77" ht="15.75" customHeight="1" spans="1:7">
      <c r="A77" s="1">
        <f t="shared" si="0"/>
        <v>76</v>
      </c>
      <c r="B77" s="2">
        <f t="shared" si="7"/>
        <v>50962.9035</v>
      </c>
      <c r="C77" s="2">
        <f>$B77*(1+'Future Investments'!$B$1/12)^(C$1+1-$A77)</f>
        <v>92493.0206696226</v>
      </c>
      <c r="D77" s="2">
        <f>$B77*(1+'Future Investments'!$B$1/12)^(D$1+1-$A77)</f>
        <v>453302.829284</v>
      </c>
      <c r="E77" s="2">
        <f>$B77*(1+'Future Investments'!$B$1/12)^(E$1+1-$A77)</f>
        <v>2221610.38259145</v>
      </c>
      <c r="F77" s="2">
        <f>$B77*(1+'Future Investments'!$B$1/12)^(F$1+1-$A77)</f>
        <v>10887981.2196053</v>
      </c>
      <c r="G77" s="2">
        <f>$B77*(1+'Future Investments'!$B$1/12)^(G$1+1-$A77)</f>
        <v>53361352.6329464</v>
      </c>
    </row>
    <row r="78" ht="15.75" customHeight="1" spans="1:7">
      <c r="A78" s="1">
        <f t="shared" si="0"/>
        <v>77</v>
      </c>
      <c r="B78" s="2">
        <f t="shared" si="7"/>
        <v>50962.9035</v>
      </c>
      <c r="C78" s="2">
        <f>$B78*(1+'Future Investments'!$B$1/12)^(C$1+1-$A78)</f>
        <v>91276.0072397591</v>
      </c>
      <c r="D78" s="2">
        <f>$B78*(1+'Future Investments'!$B$1/12)^(D$1+1-$A78)</f>
        <v>447338.318372368</v>
      </c>
      <c r="E78" s="2">
        <f>$B78*(1+'Future Investments'!$B$1/12)^(E$1+1-$A78)</f>
        <v>2192378.66703104</v>
      </c>
      <c r="F78" s="2">
        <f>$B78*(1+'Future Investments'!$B$1/12)^(F$1+1-$A78)</f>
        <v>10744718.308821</v>
      </c>
      <c r="G78" s="2">
        <f>$B78*(1+'Future Investments'!$B$1/12)^(G$1+1-$A78)</f>
        <v>52659229.5719866</v>
      </c>
    </row>
    <row r="79" ht="15.75" customHeight="1" spans="1:7">
      <c r="A79" s="1">
        <f t="shared" si="0"/>
        <v>78</v>
      </c>
      <c r="B79" s="2">
        <f t="shared" si="7"/>
        <v>50962.9035</v>
      </c>
      <c r="C79" s="2">
        <f>$B79*(1+'Future Investments'!$B$1/12)^(C$1+1-$A79)</f>
        <v>90075.0071444991</v>
      </c>
      <c r="D79" s="2">
        <f>$B79*(1+'Future Investments'!$B$1/12)^(D$1+1-$A79)</f>
        <v>441452.287867469</v>
      </c>
      <c r="E79" s="2">
        <f>$B79*(1+'Future Investments'!$B$1/12)^(E$1+1-$A79)</f>
        <v>2163531.57930694</v>
      </c>
      <c r="F79" s="2">
        <f>$B79*(1+'Future Investments'!$B$1/12)^(F$1+1-$A79)</f>
        <v>10603340.4363365</v>
      </c>
      <c r="G79" s="2">
        <f>$B79*(1+'Future Investments'!$B$1/12)^(G$1+1-$A79)</f>
        <v>51966344.9723552</v>
      </c>
    </row>
    <row r="80" ht="15.75" customHeight="1" spans="1:7">
      <c r="A80" s="1">
        <f t="shared" si="0"/>
        <v>79</v>
      </c>
      <c r="B80" s="2">
        <f t="shared" si="7"/>
        <v>50962.9035</v>
      </c>
      <c r="C80" s="2">
        <f>$B80*(1+'Future Investments'!$B$1/12)^(C$1+1-$A80)</f>
        <v>88889.8096820715</v>
      </c>
      <c r="D80" s="2">
        <f>$B80*(1+'Future Investments'!$B$1/12)^(D$1+1-$A80)</f>
        <v>435643.70513237</v>
      </c>
      <c r="E80" s="2">
        <f>$B80*(1+'Future Investments'!$B$1/12)^(E$1+1-$A80)</f>
        <v>2135064.05852659</v>
      </c>
      <c r="F80" s="2">
        <f>$B80*(1+'Future Investments'!$B$1/12)^(F$1+1-$A80)</f>
        <v>10463822.7990163</v>
      </c>
      <c r="G80" s="2">
        <f>$B80*(1+'Future Investments'!$B$1/12)^(G$1+1-$A80)</f>
        <v>51282577.2753505</v>
      </c>
    </row>
    <row r="81" ht="15.75" customHeight="1" spans="1:7">
      <c r="A81" s="1">
        <f t="shared" si="0"/>
        <v>80</v>
      </c>
      <c r="B81" s="2">
        <f t="shared" si="7"/>
        <v>50962.9035</v>
      </c>
      <c r="C81" s="2">
        <f>$B81*(1+'Future Investments'!$B$1/12)^(C$1+1-$A81)</f>
        <v>87720.2069230968</v>
      </c>
      <c r="D81" s="2">
        <f>$B81*(1+'Future Investments'!$B$1/12)^(D$1+1-$A81)</f>
        <v>429911.551117471</v>
      </c>
      <c r="E81" s="2">
        <f>$B81*(1+'Future Investments'!$B$1/12)^(E$1+1-$A81)</f>
        <v>2106971.11038808</v>
      </c>
      <c r="F81" s="2">
        <f>$B81*(1+'Future Investments'!$B$1/12)^(F$1+1-$A81)</f>
        <v>10326140.9200819</v>
      </c>
      <c r="G81" s="2">
        <f>$B81*(1+'Future Investments'!$B$1/12)^(G$1+1-$A81)</f>
        <v>50607806.5217274</v>
      </c>
    </row>
    <row r="82" ht="15.75" customHeight="1" spans="1:7">
      <c r="A82" s="1">
        <f t="shared" si="0"/>
        <v>81</v>
      </c>
      <c r="B82" s="2">
        <f t="shared" si="7"/>
        <v>50962.9035</v>
      </c>
      <c r="C82" s="2">
        <f>$B82*(1+'Future Investments'!$B$1/12)^(C$1+1-$A82)</f>
        <v>86565.9936741087</v>
      </c>
      <c r="D82" s="2">
        <f>$B82*(1+'Future Investments'!$B$1/12)^(D$1+1-$A82)</f>
        <v>424254.820181714</v>
      </c>
      <c r="E82" s="2">
        <f>$B82*(1+'Future Investments'!$B$1/12)^(E$1+1-$A82)</f>
        <v>2079247.80630403</v>
      </c>
      <c r="F82" s="2">
        <f>$B82*(1+'Future Investments'!$B$1/12)^(F$1+1-$A82)</f>
        <v>10190270.6448176</v>
      </c>
      <c r="G82" s="2">
        <f>$B82*(1+'Future Investments'!$B$1/12)^(G$1+1-$A82)</f>
        <v>49941914.3306521</v>
      </c>
    </row>
    <row r="83" ht="15.75" customHeight="1" spans="1:7">
      <c r="A83" s="1">
        <f t="shared" si="0"/>
        <v>82</v>
      </c>
      <c r="B83" s="2">
        <f t="shared" si="7"/>
        <v>50962.9035</v>
      </c>
      <c r="C83" s="2">
        <f>$B83*(1+'Future Investments'!$B$1/12)^(C$1+1-$A83)</f>
        <v>85426.9674415547</v>
      </c>
      <c r="D83" s="2">
        <f>$B83*(1+'Future Investments'!$B$1/12)^(D$1+1-$A83)</f>
        <v>418672.519916166</v>
      </c>
      <c r="E83" s="2">
        <f>$B83*(1+'Future Investments'!$B$1/12)^(E$1+1-$A83)</f>
        <v>2051889.28253687</v>
      </c>
      <c r="F83" s="2">
        <f>$B83*(1+'Future Investments'!$B$1/12)^(F$1+1-$A83)</f>
        <v>10056188.1363332</v>
      </c>
      <c r="G83" s="2">
        <f>$B83*(1+'Future Investments'!$B$1/12)^(G$1+1-$A83)</f>
        <v>49284783.878933</v>
      </c>
    </row>
    <row r="84" ht="15.75" customHeight="1" spans="1:7">
      <c r="A84" s="1">
        <f t="shared" si="0"/>
        <v>83</v>
      </c>
      <c r="B84" s="2">
        <f t="shared" si="7"/>
        <v>50962.9035</v>
      </c>
      <c r="C84" s="2">
        <f>$B84*(1+'Future Investments'!$B$1/12)^(C$1+1-$A84)</f>
        <v>84302.928396271</v>
      </c>
      <c r="D84" s="2">
        <f>$B84*(1+'Future Investments'!$B$1/12)^(D$1+1-$A84)</f>
        <v>413163.6709699</v>
      </c>
      <c r="E84" s="2">
        <f>$B84*(1+'Future Investments'!$B$1/12)^(E$1+1-$A84)</f>
        <v>2024890.73934559</v>
      </c>
      <c r="F84" s="2">
        <f>$B84*(1+'Future Investments'!$B$1/12)^(F$1+1-$A84)</f>
        <v>9923869.87138144</v>
      </c>
      <c r="G84" s="2">
        <f>$B84*(1+'Future Investments'!$B$1/12)^(G$1+1-$A84)</f>
        <v>48636299.8805259</v>
      </c>
    </row>
    <row r="85" ht="15.75" customHeight="1" spans="1:7">
      <c r="A85" s="1">
        <f t="shared" si="0"/>
        <v>84</v>
      </c>
      <c r="B85" s="2">
        <f t="shared" si="7"/>
        <v>50962.9035</v>
      </c>
      <c r="C85" s="2">
        <f>$B85*(1+'Future Investments'!$B$1/12)^(C$1+1-$A85)</f>
        <v>83193.6793384254</v>
      </c>
      <c r="D85" s="2">
        <f>$B85*(1+'Future Investments'!$B$1/12)^(D$1+1-$A85)</f>
        <v>407727.306878191</v>
      </c>
      <c r="E85" s="2">
        <f>$B85*(1+'Future Investments'!$B$1/12)^(E$1+1-$A85)</f>
        <v>1998247.44014368</v>
      </c>
      <c r="F85" s="2">
        <f>$B85*(1+'Future Investments'!$B$1/12)^(F$1+1-$A85)</f>
        <v>9793292.63623168</v>
      </c>
      <c r="G85" s="2">
        <f>$B85*(1+'Future Investments'!$B$1/12)^(G$1+1-$A85)</f>
        <v>47996348.5663085</v>
      </c>
    </row>
    <row r="86" ht="15.75" customHeight="1" spans="1:7">
      <c r="A86" s="1">
        <f t="shared" si="0"/>
        <v>85</v>
      </c>
      <c r="B86" s="2">
        <f>Budget!G9</f>
        <v>58669.19385</v>
      </c>
      <c r="C86" s="2">
        <f>$B86*(1+'Future Investments'!$B$1/12)^(C$1+1-$A86)</f>
        <v>94513.5249508295</v>
      </c>
      <c r="D86" s="2">
        <f>$B86*(1+'Future Investments'!$B$1/12)^(D$1+1-$A86)</f>
        <v>463205.201383221</v>
      </c>
      <c r="E86" s="2">
        <f>$B86*(1+'Future Investments'!$B$1/12)^(E$1+1-$A86)</f>
        <v>2270141.32316083</v>
      </c>
      <c r="F86" s="2">
        <f>$B86*(1+'Future Investments'!$B$1/12)^(F$1+1-$A86)</f>
        <v>11125828.4918497</v>
      </c>
      <c r="G86" s="2">
        <f>$B86*(1+'Future Investments'!$B$1/12)^(G$1+1-$A86)</f>
        <v>54527028.0608359</v>
      </c>
    </row>
    <row r="87" ht="15.75" customHeight="1" spans="1:7">
      <c r="A87" s="1">
        <f t="shared" si="0"/>
        <v>86</v>
      </c>
      <c r="B87" s="2">
        <f t="shared" ref="B87:B97" si="8">B86</f>
        <v>58669.19385</v>
      </c>
      <c r="C87" s="2">
        <f>$B87*(1+'Future Investments'!$B$1/12)^(C$1+1-$A87)</f>
        <v>93269.9259383185</v>
      </c>
      <c r="D87" s="2">
        <f>$B87*(1+'Future Investments'!$B$1/12)^(D$1+1-$A87)</f>
        <v>457110.396101862</v>
      </c>
      <c r="E87" s="2">
        <f>$B87*(1+'Future Investments'!$B$1/12)^(E$1+1-$A87)</f>
        <v>2240271.04259292</v>
      </c>
      <c r="F87" s="2">
        <f>$B87*(1+'Future Investments'!$B$1/12)^(F$1+1-$A87)</f>
        <v>10979436.0116937</v>
      </c>
      <c r="G87" s="2">
        <f>$B87*(1+'Future Investments'!$B$1/12)^(G$1+1-$A87)</f>
        <v>53809567.1652986</v>
      </c>
    </row>
    <row r="88" ht="15.75" customHeight="1" spans="1:7">
      <c r="A88" s="1">
        <f t="shared" si="0"/>
        <v>87</v>
      </c>
      <c r="B88" s="2">
        <f t="shared" si="8"/>
        <v>58669.19385</v>
      </c>
      <c r="C88" s="2">
        <f>$B88*(1+'Future Investments'!$B$1/12)^(C$1+1-$A88)</f>
        <v>92042.6900707091</v>
      </c>
      <c r="D88" s="2">
        <f>$B88*(1+'Future Investments'!$B$1/12)^(D$1+1-$A88)</f>
        <v>451095.785626838</v>
      </c>
      <c r="E88" s="2">
        <f>$B88*(1+'Future Investments'!$B$1/12)^(E$1+1-$A88)</f>
        <v>2210793.79203249</v>
      </c>
      <c r="F88" s="2">
        <f>$B88*(1+'Future Investments'!$B$1/12)^(F$1+1-$A88)</f>
        <v>10834969.748382</v>
      </c>
      <c r="G88" s="2">
        <f>$B88*(1+'Future Investments'!$B$1/12)^(G$1+1-$A88)</f>
        <v>53101546.5447026</v>
      </c>
    </row>
    <row r="89" ht="15.75" customHeight="1" spans="1:7">
      <c r="A89" s="1">
        <f t="shared" si="0"/>
        <v>88</v>
      </c>
      <c r="B89" s="2">
        <f t="shared" si="8"/>
        <v>58669.19385</v>
      </c>
      <c r="C89" s="2">
        <f>$B89*(1+'Future Investments'!$B$1/12)^(C$1+1-$A89)</f>
        <v>90831.6020434629</v>
      </c>
      <c r="D89" s="2">
        <f>$B89*(1+'Future Investments'!$B$1/12)^(D$1+1-$A89)</f>
        <v>445160.314763327</v>
      </c>
      <c r="E89" s="2">
        <f>$B89*(1+'Future Investments'!$B$1/12)^(E$1+1-$A89)</f>
        <v>2181704.40003206</v>
      </c>
      <c r="F89" s="2">
        <f>$B89*(1+'Future Investments'!$B$1/12)^(F$1+1-$A89)</f>
        <v>10692404.3569559</v>
      </c>
      <c r="G89" s="2">
        <f>$B89*(1+'Future Investments'!$B$1/12)^(G$1+1-$A89)</f>
        <v>52402841.9849038</v>
      </c>
    </row>
    <row r="90" ht="15.75" customHeight="1" spans="1:7">
      <c r="A90" s="1">
        <f t="shared" si="0"/>
        <v>89</v>
      </c>
      <c r="B90" s="2">
        <f t="shared" si="8"/>
        <v>58669.19385</v>
      </c>
      <c r="C90" s="2">
        <f>$B90*(1+'Future Investments'!$B$1/12)^(C$1+1-$A90)</f>
        <v>89636.4493849963</v>
      </c>
      <c r="D90" s="2">
        <f>$B90*(1+'Future Investments'!$B$1/12)^(D$1+1-$A90)</f>
        <v>439302.942200651</v>
      </c>
      <c r="E90" s="2">
        <f>$B90*(1+'Future Investments'!$B$1/12)^(E$1+1-$A90)</f>
        <v>2152997.76318953</v>
      </c>
      <c r="F90" s="2">
        <f>$B90*(1+'Future Investments'!$B$1/12)^(F$1+1-$A90)</f>
        <v>10551714.8259433</v>
      </c>
      <c r="G90" s="2">
        <f>$B90*(1+'Future Investments'!$B$1/12)^(G$1+1-$A90)</f>
        <v>51713330.9061551</v>
      </c>
    </row>
    <row r="91" ht="15.75" customHeight="1" spans="1:7">
      <c r="A91" s="1">
        <f t="shared" si="0"/>
        <v>90</v>
      </c>
      <c r="B91" s="2">
        <f t="shared" si="8"/>
        <v>58669.19385</v>
      </c>
      <c r="C91" s="2">
        <f>$B91*(1+'Future Investments'!$B$1/12)^(C$1+1-$A91)</f>
        <v>88457.0224194042</v>
      </c>
      <c r="D91" s="2">
        <f>$B91*(1+'Future Investments'!$B$1/12)^(D$1+1-$A91)</f>
        <v>433522.64032959</v>
      </c>
      <c r="E91" s="2">
        <f>$B91*(1+'Future Investments'!$B$1/12)^(E$1+1-$A91)</f>
        <v>2124668.84525283</v>
      </c>
      <c r="F91" s="2">
        <f>$B91*(1+'Future Investments'!$B$1/12)^(F$1+1-$A91)</f>
        <v>10412876.4729704</v>
      </c>
      <c r="G91" s="2">
        <f>$B91*(1+'Future Investments'!$B$1/12)^(G$1+1-$A91)</f>
        <v>51032892.3416004</v>
      </c>
    </row>
    <row r="92" ht="15.75" customHeight="1" spans="1:7">
      <c r="A92" s="1">
        <f t="shared" si="0"/>
        <v>91</v>
      </c>
      <c r="B92" s="2">
        <f t="shared" si="8"/>
        <v>58669.19385</v>
      </c>
      <c r="C92" s="2">
        <f>$B92*(1+'Future Investments'!$B$1/12)^(C$1+1-$A92)</f>
        <v>87293.1142296752</v>
      </c>
      <c r="D92" s="2">
        <f>$B92*(1+'Future Investments'!$B$1/12)^(D$1+1-$A92)</f>
        <v>427818.395062095</v>
      </c>
      <c r="E92" s="2">
        <f>$B92*(1+'Future Investments'!$B$1/12)^(E$1+1-$A92)</f>
        <v>2096712.67623634</v>
      </c>
      <c r="F92" s="2">
        <f>$B92*(1+'Future Investments'!$B$1/12)^(F$1+1-$A92)</f>
        <v>10275864.9404313</v>
      </c>
      <c r="G92" s="2">
        <f>$B92*(1+'Future Investments'!$B$1/12)^(G$1+1-$A92)</f>
        <v>50361406.916053</v>
      </c>
    </row>
    <row r="93" ht="15.75" customHeight="1" spans="1:7">
      <c r="A93" s="1">
        <f t="shared" si="0"/>
        <v>92</v>
      </c>
      <c r="B93" s="2">
        <f t="shared" si="8"/>
        <v>58669.19385</v>
      </c>
      <c r="C93" s="2">
        <f>$B93*(1+'Future Investments'!$B$1/12)^(C$1+1-$A93)</f>
        <v>86144.52062139</v>
      </c>
      <c r="D93" s="2">
        <f>$B93*(1+'Future Investments'!$B$1/12)^(D$1+1-$A93)</f>
        <v>422189.205653384</v>
      </c>
      <c r="E93" s="2">
        <f>$B93*(1+'Future Investments'!$B$1/12)^(E$1+1-$A93)</f>
        <v>2069124.35154902</v>
      </c>
      <c r="F93" s="2">
        <f>$B93*(1+'Future Investments'!$B$1/12)^(F$1+1-$A93)</f>
        <v>10140656.1912151</v>
      </c>
      <c r="G93" s="2">
        <f>$B93*(1+'Future Investments'!$B$1/12)^(G$1+1-$A93)</f>
        <v>49698756.8250524</v>
      </c>
    </row>
    <row r="94" ht="15.75" customHeight="1" spans="1:7">
      <c r="A94" s="1">
        <f t="shared" si="0"/>
        <v>93</v>
      </c>
      <c r="B94" s="2">
        <f t="shared" si="8"/>
        <v>58669.19385</v>
      </c>
      <c r="C94" s="2">
        <f>$B94*(1+'Future Investments'!$B$1/12)^(C$1+1-$A94)</f>
        <v>85011.040086898</v>
      </c>
      <c r="D94" s="2">
        <f>$B94*(1+'Future Investments'!$B$1/12)^(D$1+1-$A94)</f>
        <v>416634.084526365</v>
      </c>
      <c r="E94" s="2">
        <f>$B94*(1+'Future Investments'!$B$1/12)^(E$1+1-$A94)</f>
        <v>2041899.03113391</v>
      </c>
      <c r="F94" s="2">
        <f>$B94*(1+'Future Investments'!$B$1/12)^(F$1+1-$A94)</f>
        <v>10007226.5044886</v>
      </c>
      <c r="G94" s="2">
        <f>$B94*(1+'Future Investments'!$B$1/12)^(G$1+1-$A94)</f>
        <v>49044825.8141964</v>
      </c>
    </row>
    <row r="95" ht="15.75" customHeight="1" spans="1:7">
      <c r="A95" s="1">
        <f t="shared" si="0"/>
        <v>94</v>
      </c>
      <c r="B95" s="2">
        <f t="shared" si="8"/>
        <v>58669.19385</v>
      </c>
      <c r="C95" s="2">
        <f>$B95*(1+'Future Investments'!$B$1/12)^(C$1+1-$A95)</f>
        <v>83892.4737699651</v>
      </c>
      <c r="D95" s="2">
        <f>$B95*(1+'Future Investments'!$B$1/12)^(D$1+1-$A95)</f>
        <v>411152.057098387</v>
      </c>
      <c r="E95" s="2">
        <f>$B95*(1+'Future Investments'!$B$1/12)^(E$1+1-$A95)</f>
        <v>2015031.93861899</v>
      </c>
      <c r="F95" s="2">
        <f>$B95*(1+'Future Investments'!$B$1/12)^(F$1+1-$A95)</f>
        <v>9875552.47153478</v>
      </c>
      <c r="G95" s="2">
        <f>$B95*(1+'Future Investments'!$B$1/12)^(G$1+1-$A95)</f>
        <v>48399499.1587464</v>
      </c>
    </row>
    <row r="96" ht="15.75" customHeight="1" spans="1:7">
      <c r="A96" s="1">
        <f t="shared" si="0"/>
        <v>95</v>
      </c>
      <c r="B96" s="2">
        <f t="shared" si="8"/>
        <v>58669.19385</v>
      </c>
      <c r="C96" s="2">
        <f>$B96*(1+'Future Investments'!$B$1/12)^(C$1+1-$A96)</f>
        <v>82788.6254308866</v>
      </c>
      <c r="D96" s="2">
        <f>$B96*(1+'Future Investments'!$B$1/12)^(D$1+1-$A96)</f>
        <v>405742.16161025</v>
      </c>
      <c r="E96" s="2">
        <f>$B96*(1+'Future Investments'!$B$1/12)^(E$1+1-$A96)</f>
        <v>1988518.36047926</v>
      </c>
      <c r="F96" s="2">
        <f>$B96*(1+'Future Investments'!$B$1/12)^(F$1+1-$A96)</f>
        <v>9745610.99164617</v>
      </c>
      <c r="G96" s="2">
        <f>$B96*(1+'Future Investments'!$B$1/12)^(G$1+1-$A96)</f>
        <v>47762663.6434998</v>
      </c>
    </row>
    <row r="97" ht="15.75" customHeight="1" spans="1:7">
      <c r="A97" s="1">
        <f t="shared" si="0"/>
        <v>96</v>
      </c>
      <c r="B97" s="2">
        <f t="shared" si="8"/>
        <v>58669.19385</v>
      </c>
      <c r="C97" s="2">
        <f>$B97*(1+'Future Investments'!$B$1/12)^(C$1+1-$A97)</f>
        <v>81699.3014120592</v>
      </c>
      <c r="D97" s="2">
        <f>$B97*(1+'Future Investments'!$B$1/12)^(D$1+1-$A97)</f>
        <v>400403.448957484</v>
      </c>
      <c r="E97" s="2">
        <f>$B97*(1+'Future Investments'!$B$1/12)^(E$1+1-$A97)</f>
        <v>1962353.6452098</v>
      </c>
      <c r="F97" s="2">
        <f>$B97*(1+'Future Investments'!$B$1/12)^(F$1+1-$A97)</f>
        <v>9617379.26807187</v>
      </c>
      <c r="G97" s="2">
        <f>$B97*(1+'Future Investments'!$B$1/12)^(G$1+1-$A97)</f>
        <v>47134207.5429274</v>
      </c>
    </row>
    <row r="98" ht="15.75" customHeight="1" spans="1:7">
      <c r="A98" s="1">
        <f t="shared" si="0"/>
        <v>97</v>
      </c>
      <c r="B98" s="2">
        <f>Budget!G10</f>
        <v>67146.113235</v>
      </c>
      <c r="C98" s="2">
        <f>$B98*(1+'Future Investments'!$B$1/12)^(C$1+1-$A98)</f>
        <v>92273.4527962221</v>
      </c>
      <c r="D98" s="2">
        <f>$B98*(1+'Future Investments'!$B$1/12)^(D$1+1-$A98)</f>
        <v>452226.740109793</v>
      </c>
      <c r="E98" s="2">
        <f>$B98*(1+'Future Investments'!$B$1/12)^(E$1+1-$A98)</f>
        <v>2216336.53313018</v>
      </c>
      <c r="F98" s="2">
        <f>$B98*(1+'Future Investments'!$B$1/12)^(F$1+1-$A98)</f>
        <v>10862134.3950048</v>
      </c>
      <c r="G98" s="2">
        <f>$B98*(1+'Future Investments'!$B$1/12)^(G$1+1-$A98)</f>
        <v>53234678.8727582</v>
      </c>
    </row>
    <row r="99" ht="15.75" customHeight="1" spans="1:7">
      <c r="A99" s="1">
        <f t="shared" si="0"/>
        <v>98</v>
      </c>
      <c r="B99" s="2">
        <f t="shared" ref="B99:B109" si="9">B98</f>
        <v>67146.113235</v>
      </c>
      <c r="C99" s="2">
        <f>$B99*(1+'Future Investments'!$B$1/12)^(C$1+1-$A99)</f>
        <v>91059.3284173245</v>
      </c>
      <c r="D99" s="2">
        <f>$B99*(1+'Future Investments'!$B$1/12)^(D$1+1-$A99)</f>
        <v>446276.388266243</v>
      </c>
      <c r="E99" s="2">
        <f>$B99*(1+'Future Investments'!$B$1/12)^(E$1+1-$A99)</f>
        <v>2187174.21032583</v>
      </c>
      <c r="F99" s="2">
        <f>$B99*(1+'Future Investments'!$B$1/12)^(F$1+1-$A99)</f>
        <v>10719211.5740179</v>
      </c>
      <c r="G99" s="2">
        <f>$B99*(1+'Future Investments'!$B$1/12)^(G$1+1-$A99)</f>
        <v>52534222.5718008</v>
      </c>
    </row>
    <row r="100" ht="15.75" customHeight="1" spans="1:7">
      <c r="A100" s="1">
        <f t="shared" si="0"/>
        <v>99</v>
      </c>
      <c r="B100" s="2">
        <f t="shared" si="9"/>
        <v>67146.113235</v>
      </c>
      <c r="C100" s="2">
        <f>$B100*(1+'Future Investments'!$B$1/12)^(C$1+1-$A100)</f>
        <v>89861.1793592018</v>
      </c>
      <c r="D100" s="2">
        <f>$B100*(1+'Future Investments'!$B$1/12)^(D$1+1-$A100)</f>
        <v>440404.330525898</v>
      </c>
      <c r="E100" s="2">
        <f>$B100*(1+'Future Investments'!$B$1/12)^(E$1+1-$A100)</f>
        <v>2158395.60229523</v>
      </c>
      <c r="F100" s="2">
        <f>$B100*(1+'Future Investments'!$B$1/12)^(F$1+1-$A100)</f>
        <v>10578169.3164651</v>
      </c>
      <c r="G100" s="2">
        <f>$B100*(1+'Future Investments'!$B$1/12)^(G$1+1-$A100)</f>
        <v>51842982.8011192</v>
      </c>
    </row>
    <row r="101" ht="15.75" customHeight="1" spans="1:7">
      <c r="A101" s="1">
        <f t="shared" si="0"/>
        <v>100</v>
      </c>
      <c r="B101" s="2">
        <f t="shared" si="9"/>
        <v>67146.113235</v>
      </c>
      <c r="C101" s="2">
        <f>$B101*(1+'Future Investments'!$B$1/12)^(C$1+1-$A101)</f>
        <v>88678.7954202649</v>
      </c>
      <c r="D101" s="2">
        <f>$B101*(1+'Future Investments'!$B$1/12)^(D$1+1-$A101)</f>
        <v>434609.536703188</v>
      </c>
      <c r="E101" s="2">
        <f>$B101*(1+'Future Investments'!$B$1/12)^(E$1+1-$A101)</f>
        <v>2129995.66015977</v>
      </c>
      <c r="F101" s="2">
        <f>$B101*(1+'Future Investments'!$B$1/12)^(F$1+1-$A101)</f>
        <v>10438982.8780905</v>
      </c>
      <c r="G101" s="2">
        <f>$B101*(1+'Future Investments'!$B$1/12)^(G$1+1-$A101)</f>
        <v>51160838.2905782</v>
      </c>
    </row>
    <row r="102" ht="15.75" customHeight="1" spans="1:7">
      <c r="A102" s="1">
        <f t="shared" si="0"/>
        <v>101</v>
      </c>
      <c r="B102" s="2">
        <f t="shared" si="9"/>
        <v>67146.113235</v>
      </c>
      <c r="C102" s="2">
        <f>$B102*(1+'Future Investments'!$B$1/12)^(C$1+1-$A102)</f>
        <v>87511.9691647351</v>
      </c>
      <c r="D102" s="2">
        <f>$B102*(1+'Future Investments'!$B$1/12)^(D$1+1-$A102)</f>
        <v>428890.99016762</v>
      </c>
      <c r="E102" s="2">
        <f>$B102*(1+'Future Investments'!$B$1/12)^(E$1+1-$A102)</f>
        <v>2101969.40147345</v>
      </c>
      <c r="F102" s="2">
        <f>$B102*(1+'Future Investments'!$B$1/12)^(F$1+1-$A102)</f>
        <v>10301627.8402209</v>
      </c>
      <c r="G102" s="2">
        <f>$B102*(1+'Future Investments'!$B$1/12)^(G$1+1-$A102)</f>
        <v>50487669.3657022</v>
      </c>
    </row>
    <row r="103" ht="15.75" customHeight="1" spans="1:7">
      <c r="A103" s="1">
        <f t="shared" si="0"/>
        <v>102</v>
      </c>
      <c r="B103" s="2">
        <f t="shared" si="9"/>
        <v>67146.113235</v>
      </c>
      <c r="C103" s="2">
        <f>$B103*(1+'Future Investments'!$B$1/12)^(C$1+1-$A103)</f>
        <v>86360.4958862517</v>
      </c>
      <c r="D103" s="2">
        <f>$B103*(1+'Future Investments'!$B$1/12)^(D$1+1-$A103)</f>
        <v>423247.687665414</v>
      </c>
      <c r="E103" s="2">
        <f>$B103*(1+'Future Investments'!$B$1/12)^(E$1+1-$A103)</f>
        <v>2074311.9093488</v>
      </c>
      <c r="F103" s="2">
        <f>$B103*(1+'Future Investments'!$B$1/12)^(F$1+1-$A103)</f>
        <v>10166080.1054812</v>
      </c>
      <c r="G103" s="2">
        <f>$B103*(1+'Future Investments'!$B$1/12)^(G$1+1-$A103)</f>
        <v>49823357.9266798</v>
      </c>
    </row>
    <row r="104" ht="15.75" customHeight="1" spans="1:7">
      <c r="A104" s="1">
        <f t="shared" si="0"/>
        <v>103</v>
      </c>
      <c r="B104" s="2">
        <f t="shared" si="9"/>
        <v>67146.113235</v>
      </c>
      <c r="C104" s="2">
        <f>$B104*(1+'Future Investments'!$B$1/12)^(C$1+1-$A104)</f>
        <v>85224.1735719589</v>
      </c>
      <c r="D104" s="2">
        <f>$B104*(1+'Future Investments'!$B$1/12)^(D$1+1-$A104)</f>
        <v>417678.639143501</v>
      </c>
      <c r="E104" s="2">
        <f>$B104*(1+'Future Investments'!$B$1/12)^(E$1+1-$A104)</f>
        <v>2047018.33159421</v>
      </c>
      <c r="F104" s="2">
        <f>$B104*(1+'Future Investments'!$B$1/12)^(F$1+1-$A104)</f>
        <v>10032315.8935669</v>
      </c>
      <c r="G104" s="2">
        <f>$B104*(1+'Future Investments'!$B$1/12)^(G$1+1-$A104)</f>
        <v>49167787.4276445</v>
      </c>
    </row>
    <row r="105" ht="15.75" customHeight="1" spans="1:7">
      <c r="A105" s="1">
        <f t="shared" si="0"/>
        <v>104</v>
      </c>
      <c r="B105" s="2">
        <f t="shared" si="9"/>
        <v>67146.113235</v>
      </c>
      <c r="C105" s="2">
        <f>$B105*(1+'Future Investments'!$B$1/12)^(C$1+1-$A105)</f>
        <v>84102.8028670647</v>
      </c>
      <c r="D105" s="2">
        <f>$B105*(1+'Future Investments'!$B$1/12)^(D$1+1-$A105)</f>
        <v>412182.867575823</v>
      </c>
      <c r="E105" s="2">
        <f>$B105*(1+'Future Investments'!$B$1/12)^(E$1+1-$A105)</f>
        <v>2020083.87986271</v>
      </c>
      <c r="F105" s="2">
        <f>$B105*(1+'Future Investments'!$B$1/12)^(F$1+1-$A105)</f>
        <v>9900311.73707263</v>
      </c>
      <c r="G105" s="2">
        <f>$B105*(1+'Future Investments'!$B$1/12)^(G$1+1-$A105)</f>
        <v>48520842.8562281</v>
      </c>
    </row>
    <row r="106" ht="15.75" customHeight="1" spans="1:7">
      <c r="A106" s="1">
        <f t="shared" si="0"/>
        <v>105</v>
      </c>
      <c r="B106" s="2">
        <f t="shared" si="9"/>
        <v>67146.113235</v>
      </c>
      <c r="C106" s="2">
        <f>$B106*(1+'Future Investments'!$B$1/12)^(C$1+1-$A106)</f>
        <v>82996.1870398665</v>
      </c>
      <c r="D106" s="2">
        <f>$B106*(1+'Future Investments'!$B$1/12)^(D$1+1-$A106)</f>
        <v>406759.408791931</v>
      </c>
      <c r="E106" s="2">
        <f>$B106*(1+'Future Investments'!$B$1/12)^(E$1+1-$A106)</f>
        <v>1993503.82881188</v>
      </c>
      <c r="F106" s="2">
        <f>$B106*(1+'Future Investments'!$B$1/12)^(F$1+1-$A106)</f>
        <v>9770044.47737431</v>
      </c>
      <c r="G106" s="2">
        <f>$B106*(1+'Future Investments'!$B$1/12)^(G$1+1-$A106)</f>
        <v>47882410.713383</v>
      </c>
    </row>
    <row r="107" ht="15.75" customHeight="1" spans="1:7">
      <c r="A107" s="1">
        <f t="shared" si="0"/>
        <v>106</v>
      </c>
      <c r="B107" s="2">
        <f t="shared" si="9"/>
        <v>67146.113235</v>
      </c>
      <c r="C107" s="2">
        <f>$B107*(1+'Future Investments'!$B$1/12)^(C$1+1-$A107)</f>
        <v>81904.1319472367</v>
      </c>
      <c r="D107" s="2">
        <f>$B107*(1+'Future Investments'!$B$1/12)^(D$1+1-$A107)</f>
        <v>401407.311307827</v>
      </c>
      <c r="E107" s="2">
        <f>$B107*(1+'Future Investments'!$B$1/12)^(E$1+1-$A107)</f>
        <v>1967273.51527489</v>
      </c>
      <c r="F107" s="2">
        <f>$B107*(1+'Future Investments'!$B$1/12)^(F$1+1-$A107)</f>
        <v>9641491.26056675</v>
      </c>
      <c r="G107" s="2">
        <f>$B107*(1+'Future Investments'!$B$1/12)^(G$1+1-$A107)</f>
        <v>47252378.9934701</v>
      </c>
    </row>
    <row r="108" ht="15.75" customHeight="1" spans="1:7">
      <c r="A108" s="1">
        <f t="shared" si="0"/>
        <v>107</v>
      </c>
      <c r="B108" s="2">
        <f t="shared" si="9"/>
        <v>67146.113235</v>
      </c>
      <c r="C108" s="2">
        <f>$B108*(1+'Future Investments'!$B$1/12)^(C$1+1-$A108)</f>
        <v>80826.4460005625</v>
      </c>
      <c r="D108" s="2">
        <f>$B108*(1+'Future Investments'!$B$1/12)^(D$1+1-$A108)</f>
        <v>396125.636159039</v>
      </c>
      <c r="E108" s="2">
        <f>$B108*(1+'Future Investments'!$B$1/12)^(E$1+1-$A108)</f>
        <v>1941388.33744232</v>
      </c>
      <c r="F108" s="2">
        <f>$B108*(1+'Future Investments'!$B$1/12)^(F$1+1-$A108)</f>
        <v>9514629.53345403</v>
      </c>
      <c r="G108" s="2">
        <f>$B108*(1+'Future Investments'!$B$1/12)^(G$1+1-$A108)</f>
        <v>46630637.1646086</v>
      </c>
    </row>
    <row r="109" ht="15.75" customHeight="1" spans="1:7">
      <c r="A109" s="1">
        <f t="shared" si="0"/>
        <v>108</v>
      </c>
      <c r="B109" s="2">
        <f t="shared" si="9"/>
        <v>67146.113235</v>
      </c>
      <c r="C109" s="2">
        <f>$B109*(1+'Future Investments'!$B$1/12)^(C$1+1-$A109)</f>
        <v>79762.9401321341</v>
      </c>
      <c r="D109" s="2">
        <f>$B109*(1+'Future Investments'!$B$1/12)^(D$1+1-$A109)</f>
        <v>390913.456735894</v>
      </c>
      <c r="E109" s="2">
        <f>$B109*(1+'Future Investments'!$B$1/12)^(E$1+1-$A109)</f>
        <v>1915843.75405492</v>
      </c>
      <c r="F109" s="2">
        <f>$B109*(1+'Future Investments'!$B$1/12)^(F$1+1-$A109)</f>
        <v>9389437.03959279</v>
      </c>
      <c r="G109" s="2">
        <f>$B109*(1+'Future Investments'!$B$1/12)^(G$1+1-$A109)</f>
        <v>46017076.1492848</v>
      </c>
    </row>
    <row r="110" ht="15.75" customHeight="1" spans="1:7">
      <c r="A110" s="1">
        <f t="shared" si="0"/>
        <v>109</v>
      </c>
      <c r="B110" s="2">
        <f>Budget!G11</f>
        <v>76470.7245585</v>
      </c>
      <c r="C110" s="2">
        <f>$B110*(1+'Future Investments'!$B$1/12)^(C$1+1-$A110)</f>
        <v>89644.3973216275</v>
      </c>
      <c r="D110" s="2">
        <f>$B110*(1+'Future Investments'!$B$1/12)^(D$1+1-$A110)</f>
        <v>439341.894568471</v>
      </c>
      <c r="E110" s="2">
        <f>$B110*(1+'Future Investments'!$B$1/12)^(E$1+1-$A110)</f>
        <v>2153188.66644269</v>
      </c>
      <c r="F110" s="2">
        <f>$B110*(1+'Future Investments'!$B$1/12)^(F$1+1-$A110)</f>
        <v>10552650.4315074</v>
      </c>
      <c r="G110" s="2">
        <f>$B110*(1+'Future Investments'!$B$1/12)^(G$1+1-$A110)</f>
        <v>51717916.2537436</v>
      </c>
    </row>
    <row r="111" ht="15.75" customHeight="1" spans="1:7">
      <c r="A111" s="1">
        <f t="shared" si="0"/>
        <v>110</v>
      </c>
      <c r="B111" s="2">
        <f t="shared" ref="B111:B121" si="10">B110</f>
        <v>76470.7245585</v>
      </c>
      <c r="C111" s="2">
        <f>$B111*(1+'Future Investments'!$B$1/12)^(C$1+1-$A111)</f>
        <v>88464.8657779219</v>
      </c>
      <c r="D111" s="2">
        <f>$B111*(1+'Future Investments'!$B$1/12)^(D$1+1-$A111)</f>
        <v>433561.080166255</v>
      </c>
      <c r="E111" s="2">
        <f>$B111*(1+'Future Investments'!$B$1/12)^(E$1+1-$A111)</f>
        <v>2124857.23662108</v>
      </c>
      <c r="F111" s="2">
        <f>$B111*(1+'Future Investments'!$B$1/12)^(F$1+1-$A111)</f>
        <v>10413799.7679349</v>
      </c>
      <c r="G111" s="2">
        <f>$B111*(1+'Future Investments'!$B$1/12)^(G$1+1-$A111)</f>
        <v>51037417.3556681</v>
      </c>
    </row>
    <row r="112" ht="15.75" customHeight="1" spans="1:7">
      <c r="A112" s="1">
        <f t="shared" si="0"/>
        <v>111</v>
      </c>
      <c r="B112" s="2">
        <f t="shared" si="10"/>
        <v>76470.7245585</v>
      </c>
      <c r="C112" s="2">
        <f>$B112*(1+'Future Investments'!$B$1/12)^(C$1+1-$A112)</f>
        <v>87300.8543861071</v>
      </c>
      <c r="D112" s="2">
        <f>$B112*(1+'Future Investments'!$B$1/12)^(D$1+1-$A112)</f>
        <v>427856.329111435</v>
      </c>
      <c r="E112" s="2">
        <f>$B112*(1+'Future Investments'!$B$1/12)^(E$1+1-$A112)</f>
        <v>2096898.5887708</v>
      </c>
      <c r="F112" s="2">
        <f>$B112*(1+'Future Investments'!$B$1/12)^(F$1+1-$A112)</f>
        <v>10276776.0867779</v>
      </c>
      <c r="G112" s="2">
        <f>$B112*(1+'Future Investments'!$B$1/12)^(G$1+1-$A112)</f>
        <v>50365872.3904619</v>
      </c>
    </row>
    <row r="113" ht="15.75" customHeight="1" spans="1:7">
      <c r="A113" s="1">
        <f t="shared" si="0"/>
        <v>112</v>
      </c>
      <c r="B113" s="2">
        <f t="shared" si="10"/>
        <v>76470.7245585</v>
      </c>
      <c r="C113" s="2">
        <f>$B113*(1+'Future Investments'!$B$1/12)^(C$1+1-$A113)</f>
        <v>86152.1589336583</v>
      </c>
      <c r="D113" s="2">
        <f>$B113*(1+'Future Investments'!$B$1/12)^(D$1+1-$A113)</f>
        <v>422226.640570495</v>
      </c>
      <c r="E113" s="2">
        <f>$B113*(1+'Future Investments'!$B$1/12)^(E$1+1-$A113)</f>
        <v>2069307.81786592</v>
      </c>
      <c r="F113" s="2">
        <f>$B113*(1+'Future Investments'!$B$1/12)^(F$1+1-$A113)</f>
        <v>10141555.348794</v>
      </c>
      <c r="G113" s="2">
        <f>$B113*(1+'Future Investments'!$B$1/12)^(G$1+1-$A113)</f>
        <v>49703163.543219</v>
      </c>
    </row>
    <row r="114" ht="15.75" customHeight="1" spans="1:7">
      <c r="A114" s="1">
        <f t="shared" si="0"/>
        <v>113</v>
      </c>
      <c r="B114" s="2">
        <f t="shared" si="10"/>
        <v>76470.7245585</v>
      </c>
      <c r="C114" s="2">
        <f>$B114*(1+'Future Investments'!$B$1/12)^(C$1+1-$A114)</f>
        <v>85018.5778950575</v>
      </c>
      <c r="D114" s="2">
        <f>$B114*(1+'Future Investments'!$B$1/12)^(D$1+1-$A114)</f>
        <v>416671.026878778</v>
      </c>
      <c r="E114" s="2">
        <f>$B114*(1+'Future Investments'!$B$1/12)^(E$1+1-$A114)</f>
        <v>2042080.08342031</v>
      </c>
      <c r="F114" s="2">
        <f>$B114*(1+'Future Investments'!$B$1/12)^(F$1+1-$A114)</f>
        <v>10008113.8310467</v>
      </c>
      <c r="G114" s="2">
        <f>$B114*(1+'Future Investments'!$B$1/12)^(G$1+1-$A114)</f>
        <v>49049174.5492292</v>
      </c>
    </row>
    <row r="115" ht="15.75" customHeight="1" spans="1:7">
      <c r="A115" s="1">
        <f t="shared" si="0"/>
        <v>114</v>
      </c>
      <c r="B115" s="2">
        <f t="shared" si="10"/>
        <v>76470.7245585</v>
      </c>
      <c r="C115" s="2">
        <f>$B115*(1+'Future Investments'!$B$1/12)^(C$1+1-$A115)</f>
        <v>83899.9123964384</v>
      </c>
      <c r="D115" s="2">
        <f>$B115*(1+'Future Investments'!$B$1/12)^(D$1+1-$A115)</f>
        <v>411188.513367215</v>
      </c>
      <c r="E115" s="2">
        <f>$B115*(1+'Future Investments'!$B$1/12)^(E$1+1-$A115)</f>
        <v>2015210.60863847</v>
      </c>
      <c r="F115" s="2">
        <f>$B115*(1+'Future Investments'!$B$1/12)^(F$1+1-$A115)</f>
        <v>9876428.12274342</v>
      </c>
      <c r="G115" s="2">
        <f>$B115*(1+'Future Investments'!$B$1/12)^(G$1+1-$A115)</f>
        <v>48403790.6735815</v>
      </c>
    </row>
    <row r="116" ht="15.75" customHeight="1" spans="1:7">
      <c r="A116" s="1">
        <f t="shared" si="0"/>
        <v>115</v>
      </c>
      <c r="B116" s="2">
        <f t="shared" si="10"/>
        <v>76470.7245585</v>
      </c>
      <c r="C116" s="2">
        <f>$B116*(1+'Future Investments'!$B$1/12)^(C$1+1-$A116)</f>
        <v>82795.9661806957</v>
      </c>
      <c r="D116" s="2">
        <f>$B116*(1+'Future Investments'!$B$1/12)^(D$1+1-$A116)</f>
        <v>405778.138191331</v>
      </c>
      <c r="E116" s="2">
        <f>$B116*(1+'Future Investments'!$B$1/12)^(E$1+1-$A116)</f>
        <v>1988694.67957744</v>
      </c>
      <c r="F116" s="2">
        <f>$B116*(1+'Future Investments'!$B$1/12)^(F$1+1-$A116)</f>
        <v>9746475.12112838</v>
      </c>
      <c r="G116" s="2">
        <f>$B116*(1+'Future Investments'!$B$1/12)^(G$1+1-$A116)</f>
        <v>47766898.6910344</v>
      </c>
    </row>
    <row r="117" ht="15.75" customHeight="1" spans="1:7">
      <c r="A117" s="1">
        <f t="shared" si="0"/>
        <v>116</v>
      </c>
      <c r="B117" s="2">
        <f t="shared" si="10"/>
        <v>76470.7245585</v>
      </c>
      <c r="C117" s="2">
        <f>$B117*(1+'Future Investments'!$B$1/12)^(C$1+1-$A117)</f>
        <v>81706.545573055</v>
      </c>
      <c r="D117" s="2">
        <f>$B117*(1+'Future Investments'!$B$1/12)^(D$1+1-$A117)</f>
        <v>400438.952162498</v>
      </c>
      <c r="E117" s="2">
        <f>$B117*(1+'Future Investments'!$B$1/12)^(E$1+1-$A117)</f>
        <v>1962527.64431984</v>
      </c>
      <c r="F117" s="2">
        <f>$B117*(1+'Future Investments'!$B$1/12)^(F$1+1-$A117)</f>
        <v>9618232.02742932</v>
      </c>
      <c r="G117" s="2">
        <f>$B117*(1+'Future Investments'!$B$1/12)^(G$1+1-$A117)</f>
        <v>47138386.8661523</v>
      </c>
    </row>
    <row r="118" ht="15.75" customHeight="1" spans="1:7">
      <c r="A118" s="1">
        <f t="shared" si="0"/>
        <v>117</v>
      </c>
      <c r="B118" s="2">
        <f t="shared" si="10"/>
        <v>76470.7245585</v>
      </c>
      <c r="C118" s="2">
        <f>$B118*(1+'Future Investments'!$B$1/12)^(C$1+1-$A118)</f>
        <v>80631.4594470937</v>
      </c>
      <c r="D118" s="2">
        <f>$B118*(1+'Future Investments'!$B$1/12)^(D$1+1-$A118)</f>
        <v>395170.018581412</v>
      </c>
      <c r="E118" s="2">
        <f>$B118*(1+'Future Investments'!$B$1/12)^(E$1+1-$A118)</f>
        <v>1936704.91215773</v>
      </c>
      <c r="F118" s="2">
        <f>$B118*(1+'Future Investments'!$B$1/12)^(F$1+1-$A118)</f>
        <v>9491676.34285788</v>
      </c>
      <c r="G118" s="2">
        <f>$B118*(1+'Future Investments'!$B$1/12)^(G$1+1-$A118)</f>
        <v>46518144.9337029</v>
      </c>
    </row>
    <row r="119" ht="15.75" customHeight="1" spans="1:7">
      <c r="A119" s="1">
        <f t="shared" si="0"/>
        <v>118</v>
      </c>
      <c r="B119" s="2">
        <f t="shared" si="10"/>
        <v>76470.7245585</v>
      </c>
      <c r="C119" s="2">
        <f>$B119*(1+'Future Investments'!$B$1/12)^(C$1+1-$A119)</f>
        <v>79570.5191912109</v>
      </c>
      <c r="D119" s="2">
        <f>$B119*(1+'Future Investments'!$B$1/12)^(D$1+1-$A119)</f>
        <v>389970.413073762</v>
      </c>
      <c r="E119" s="2">
        <f>$B119*(1+'Future Investments'!$B$1/12)^(E$1+1-$A119)</f>
        <v>1911221.95278724</v>
      </c>
      <c r="F119" s="2">
        <f>$B119*(1+'Future Investments'!$B$1/12)^(F$1+1-$A119)</f>
        <v>9366785.86466238</v>
      </c>
      <c r="G119" s="2">
        <f>$B119*(1+'Future Investments'!$B$1/12)^(G$1+1-$A119)</f>
        <v>45906064.0793121</v>
      </c>
    </row>
    <row r="120" ht="15.75" customHeight="1" spans="1:7">
      <c r="A120" s="1">
        <f t="shared" si="0"/>
        <v>119</v>
      </c>
      <c r="B120" s="2">
        <f t="shared" si="10"/>
        <v>76470.7245585</v>
      </c>
      <c r="C120" s="2">
        <f>$B120*(1+'Future Investments'!$B$1/12)^(C$1+1-$A120)</f>
        <v>78523.5386755371</v>
      </c>
      <c r="D120" s="2">
        <f>$B120*(1+'Future Investments'!$B$1/12)^(D$1+1-$A120)</f>
        <v>384839.223428054</v>
      </c>
      <c r="E120" s="2">
        <f>$B120*(1+'Future Investments'!$B$1/12)^(E$1+1-$A120)</f>
        <v>1886074.29551372</v>
      </c>
      <c r="F120" s="2">
        <f>$B120*(1+'Future Investments'!$B$1/12)^(F$1+1-$A120)</f>
        <v>9243538.68223261</v>
      </c>
      <c r="G120" s="2">
        <f>$B120*(1+'Future Investments'!$B$1/12)^(G$1+1-$A120)</f>
        <v>45302036.9203738</v>
      </c>
    </row>
    <row r="121" ht="15.75" customHeight="1" spans="1:7">
      <c r="A121" s="1">
        <f t="shared" si="0"/>
        <v>120</v>
      </c>
      <c r="B121" s="2">
        <f t="shared" si="10"/>
        <v>76470.7245585</v>
      </c>
      <c r="C121" s="2">
        <f>$B121*(1+'Future Investments'!$B$1/12)^(C$1+1-$A121)</f>
        <v>77490.33421928</v>
      </c>
      <c r="D121" s="2">
        <f>$B121*(1+'Future Investments'!$B$1/12)^(D$1+1-$A121)</f>
        <v>379775.54943558</v>
      </c>
      <c r="E121" s="2">
        <f>$B121*(1+'Future Investments'!$B$1/12)^(E$1+1-$A121)</f>
        <v>1861257.52846749</v>
      </c>
      <c r="F121" s="2">
        <f>$B121*(1+'Future Investments'!$B$1/12)^(F$1+1-$A121)</f>
        <v>9121913.17325586</v>
      </c>
      <c r="G121" s="2">
        <f>$B121*(1+'Future Investments'!$B$1/12)^(G$1+1-$A121)</f>
        <v>44705957.487211</v>
      </c>
    </row>
    <row r="122" ht="15.75" customHeight="1" spans="1:7">
      <c r="A122" s="1">
        <f t="shared" si="0"/>
        <v>121</v>
      </c>
      <c r="C122" s="2">
        <f t="shared" ref="C122:G122" si="11">SUM(C2:C121)</f>
        <v>10443882.6974906</v>
      </c>
      <c r="D122" s="2">
        <f t="shared" si="11"/>
        <v>51184852.0159484</v>
      </c>
      <c r="E122" s="2">
        <f t="shared" si="11"/>
        <v>250853935.43572</v>
      </c>
      <c r="F122" s="2">
        <f t="shared" si="11"/>
        <v>1229420315.68209</v>
      </c>
      <c r="G122" s="2">
        <f t="shared" si="11"/>
        <v>6025316325.9588</v>
      </c>
    </row>
    <row r="123" ht="15.75" customHeight="1" spans="1:1">
      <c r="A123" s="1">
        <f t="shared" si="0"/>
        <v>122</v>
      </c>
    </row>
    <row r="124" ht="15.75" customHeight="1" spans="1:1">
      <c r="A124" s="1">
        <f t="shared" si="0"/>
        <v>123</v>
      </c>
    </row>
    <row r="125" ht="15.75" customHeight="1" spans="1:1">
      <c r="A125" s="1">
        <f t="shared" si="0"/>
        <v>124</v>
      </c>
    </row>
    <row r="126" ht="15.75" customHeight="1" spans="1:1">
      <c r="A126" s="1">
        <f t="shared" si="0"/>
        <v>125</v>
      </c>
    </row>
    <row r="127" ht="15.75" customHeight="1" spans="1:1">
      <c r="A127" s="1">
        <f t="shared" si="0"/>
        <v>126</v>
      </c>
    </row>
    <row r="128" ht="15.75" customHeight="1" spans="1:1">
      <c r="A128" s="1">
        <f t="shared" si="0"/>
        <v>127</v>
      </c>
    </row>
    <row r="129" ht="15.75" customHeight="1" spans="1:1">
      <c r="A129" s="1">
        <f t="shared" si="0"/>
        <v>128</v>
      </c>
    </row>
    <row r="130" ht="15.75" customHeight="1" spans="1:1">
      <c r="A130" s="1">
        <f t="shared" si="0"/>
        <v>129</v>
      </c>
    </row>
    <row r="131" ht="15.75" customHeight="1" spans="1:1">
      <c r="A131" s="1">
        <f t="shared" si="0"/>
        <v>130</v>
      </c>
    </row>
    <row r="132" ht="15.75" customHeight="1" spans="1:1">
      <c r="A132" s="1">
        <f t="shared" si="0"/>
        <v>131</v>
      </c>
    </row>
    <row r="133" ht="15.75" customHeight="1" spans="1:1">
      <c r="A133" s="1">
        <f t="shared" si="0"/>
        <v>132</v>
      </c>
    </row>
    <row r="134" ht="15.75" customHeight="1" spans="1:1">
      <c r="A134" s="1">
        <f t="shared" si="0"/>
        <v>133</v>
      </c>
    </row>
    <row r="135" ht="15.75" customHeight="1" spans="1:1">
      <c r="A135" s="1">
        <f t="shared" si="0"/>
        <v>134</v>
      </c>
    </row>
    <row r="136" ht="15.75" customHeight="1" spans="1:1">
      <c r="A136" s="1">
        <f t="shared" si="0"/>
        <v>135</v>
      </c>
    </row>
    <row r="137" ht="15.75" customHeight="1" spans="1:1">
      <c r="A137" s="1">
        <f t="shared" si="0"/>
        <v>136</v>
      </c>
    </row>
    <row r="138" ht="15.75" customHeight="1" spans="1:1">
      <c r="A138" s="1">
        <f t="shared" si="0"/>
        <v>137</v>
      </c>
    </row>
    <row r="139" ht="15.75" customHeight="1" spans="1:1">
      <c r="A139" s="1">
        <f t="shared" si="0"/>
        <v>138</v>
      </c>
    </row>
    <row r="140" ht="15.75" customHeight="1" spans="1:1">
      <c r="A140" s="1">
        <f t="shared" si="0"/>
        <v>139</v>
      </c>
    </row>
    <row r="141" ht="15.75" customHeight="1" spans="1:1">
      <c r="A141" s="1">
        <f t="shared" si="0"/>
        <v>140</v>
      </c>
    </row>
    <row r="142" ht="15.75" customHeight="1" spans="1:1">
      <c r="A142" s="1">
        <f t="shared" si="0"/>
        <v>141</v>
      </c>
    </row>
    <row r="143" ht="15.75" customHeight="1" spans="1:1">
      <c r="A143" s="1">
        <f t="shared" si="0"/>
        <v>142</v>
      </c>
    </row>
    <row r="144" ht="15.75" customHeight="1" spans="1:1">
      <c r="A144" s="1">
        <f t="shared" si="0"/>
        <v>143</v>
      </c>
    </row>
    <row r="145" ht="15.75" customHeight="1" spans="1:1">
      <c r="A145" s="1">
        <f t="shared" si="0"/>
        <v>144</v>
      </c>
    </row>
    <row r="146" ht="15.75" customHeight="1" spans="1:1">
      <c r="A146" s="1">
        <f t="shared" si="0"/>
        <v>145</v>
      </c>
    </row>
    <row r="147" ht="15.75" customHeight="1" spans="1:1">
      <c r="A147" s="1">
        <f t="shared" si="0"/>
        <v>146</v>
      </c>
    </row>
    <row r="148" ht="15.75" customHeight="1" spans="1:1">
      <c r="A148" s="1">
        <f t="shared" si="0"/>
        <v>147</v>
      </c>
    </row>
    <row r="149" ht="15.75" customHeight="1" spans="1:1">
      <c r="A149" s="1">
        <f t="shared" si="0"/>
        <v>148</v>
      </c>
    </row>
    <row r="150" ht="15.75" customHeight="1" spans="1:1">
      <c r="A150" s="1">
        <f t="shared" si="0"/>
        <v>149</v>
      </c>
    </row>
    <row r="151" ht="15.75" customHeight="1" spans="1:1">
      <c r="A151" s="1">
        <f t="shared" si="0"/>
        <v>150</v>
      </c>
    </row>
    <row r="152" ht="15.75" customHeight="1" spans="1:1">
      <c r="A152" s="1">
        <f t="shared" si="0"/>
        <v>151</v>
      </c>
    </row>
    <row r="153" ht="15.75" customHeight="1" spans="1:1">
      <c r="A153" s="1">
        <f t="shared" si="0"/>
        <v>152</v>
      </c>
    </row>
    <row r="154" ht="15.75" customHeight="1" spans="1:1">
      <c r="A154" s="1">
        <f t="shared" si="0"/>
        <v>153</v>
      </c>
    </row>
    <row r="155" ht="15.75" customHeight="1" spans="1:1">
      <c r="A155" s="1">
        <f t="shared" si="0"/>
        <v>154</v>
      </c>
    </row>
    <row r="156" ht="15.75" customHeight="1" spans="1:1">
      <c r="A156" s="1">
        <f t="shared" si="0"/>
        <v>155</v>
      </c>
    </row>
    <row r="157" ht="15.75" customHeight="1" spans="1:1">
      <c r="A157" s="1">
        <f t="shared" si="0"/>
        <v>156</v>
      </c>
    </row>
    <row r="158" ht="15.75" customHeight="1" spans="1:1">
      <c r="A158" s="1">
        <f t="shared" si="0"/>
        <v>157</v>
      </c>
    </row>
    <row r="159" ht="15.75" customHeight="1" spans="1:1">
      <c r="A159" s="1">
        <f t="shared" si="0"/>
        <v>158</v>
      </c>
    </row>
    <row r="160" ht="15.75" customHeight="1" spans="1:1">
      <c r="A160" s="1">
        <f t="shared" si="0"/>
        <v>159</v>
      </c>
    </row>
    <row r="161" ht="15.75" customHeight="1" spans="1:1">
      <c r="A161" s="1">
        <f t="shared" si="0"/>
        <v>160</v>
      </c>
    </row>
    <row r="162" ht="15.75" customHeight="1" spans="1:1">
      <c r="A162" s="1">
        <f t="shared" si="0"/>
        <v>161</v>
      </c>
    </row>
    <row r="163" ht="15.75" customHeight="1" spans="1:1">
      <c r="A163" s="1">
        <f t="shared" si="0"/>
        <v>162</v>
      </c>
    </row>
    <row r="164" ht="15.75" customHeight="1" spans="1:1">
      <c r="A164" s="1">
        <f t="shared" si="0"/>
        <v>163</v>
      </c>
    </row>
    <row r="165" ht="15.75" customHeight="1" spans="1:1">
      <c r="A165" s="1">
        <f t="shared" si="0"/>
        <v>164</v>
      </c>
    </row>
    <row r="166" ht="15.75" customHeight="1" spans="1:1">
      <c r="A166" s="1">
        <f t="shared" si="0"/>
        <v>165</v>
      </c>
    </row>
    <row r="167" ht="15.75" customHeight="1" spans="1:1">
      <c r="A167" s="1">
        <f t="shared" si="0"/>
        <v>166</v>
      </c>
    </row>
    <row r="168" ht="15.75" customHeight="1" spans="1:1">
      <c r="A168" s="1">
        <f t="shared" si="0"/>
        <v>167</v>
      </c>
    </row>
    <row r="169" ht="15.75" customHeight="1" spans="1:1">
      <c r="A169" s="1">
        <f t="shared" si="0"/>
        <v>168</v>
      </c>
    </row>
    <row r="170" ht="15.75" customHeight="1" spans="1:1">
      <c r="A170" s="1">
        <f t="shared" si="0"/>
        <v>169</v>
      </c>
    </row>
    <row r="171" ht="15.75" customHeight="1" spans="1:1">
      <c r="A171" s="1">
        <f t="shared" si="0"/>
        <v>170</v>
      </c>
    </row>
    <row r="172" ht="15.75" customHeight="1" spans="1:1">
      <c r="A172" s="1">
        <f t="shared" si="0"/>
        <v>171</v>
      </c>
    </row>
    <row r="173" ht="15.75" customHeight="1" spans="1:1">
      <c r="A173" s="1">
        <f t="shared" si="0"/>
        <v>172</v>
      </c>
    </row>
    <row r="174" ht="15.75" customHeight="1" spans="1:1">
      <c r="A174" s="1">
        <f t="shared" si="0"/>
        <v>173</v>
      </c>
    </row>
    <row r="175" ht="15.75" customHeight="1" spans="1:1">
      <c r="A175" s="1">
        <f t="shared" si="0"/>
        <v>174</v>
      </c>
    </row>
    <row r="176" ht="15.75" customHeight="1" spans="1:1">
      <c r="A176" s="1">
        <f t="shared" si="0"/>
        <v>175</v>
      </c>
    </row>
    <row r="177" ht="15.75" customHeight="1" spans="1:1">
      <c r="A177" s="1">
        <f t="shared" si="0"/>
        <v>176</v>
      </c>
    </row>
    <row r="178" ht="15.75" customHeight="1" spans="1:1">
      <c r="A178" s="1">
        <f t="shared" si="0"/>
        <v>177</v>
      </c>
    </row>
    <row r="179" ht="15.75" customHeight="1" spans="1:1">
      <c r="A179" s="1">
        <f t="shared" si="0"/>
        <v>178</v>
      </c>
    </row>
    <row r="180" ht="15.75" customHeight="1" spans="1:1">
      <c r="A180" s="1">
        <f t="shared" si="0"/>
        <v>179</v>
      </c>
    </row>
    <row r="181" ht="15.75" customHeight="1" spans="1:1">
      <c r="A181" s="1">
        <f t="shared" si="0"/>
        <v>180</v>
      </c>
    </row>
    <row r="182" ht="15.75" customHeight="1" spans="1:1">
      <c r="A182" s="1">
        <f t="shared" si="0"/>
        <v>181</v>
      </c>
    </row>
    <row r="183" ht="15.75" customHeight="1" spans="1:1">
      <c r="A183" s="1">
        <f t="shared" si="0"/>
        <v>182</v>
      </c>
    </row>
    <row r="184" ht="15.75" customHeight="1" spans="1:1">
      <c r="A184" s="1">
        <f t="shared" si="0"/>
        <v>183</v>
      </c>
    </row>
    <row r="185" ht="15.75" customHeight="1" spans="1:1">
      <c r="A185" s="1">
        <f t="shared" si="0"/>
        <v>184</v>
      </c>
    </row>
    <row r="186" ht="15.75" customHeight="1" spans="1:1">
      <c r="A186" s="1">
        <f t="shared" si="0"/>
        <v>185</v>
      </c>
    </row>
    <row r="187" ht="15.75" customHeight="1" spans="1:1">
      <c r="A187" s="1">
        <f t="shared" si="0"/>
        <v>186</v>
      </c>
    </row>
    <row r="188" ht="15.75" customHeight="1" spans="1:1">
      <c r="A188" s="1">
        <f t="shared" si="0"/>
        <v>187</v>
      </c>
    </row>
    <row r="189" ht="15.75" customHeight="1" spans="1:1">
      <c r="A189" s="1">
        <f t="shared" si="0"/>
        <v>188</v>
      </c>
    </row>
    <row r="190" ht="15.75" customHeight="1" spans="1:1">
      <c r="A190" s="1">
        <f t="shared" si="0"/>
        <v>189</v>
      </c>
    </row>
    <row r="191" ht="15.75" customHeight="1" spans="1:1">
      <c r="A191" s="1">
        <f t="shared" si="0"/>
        <v>190</v>
      </c>
    </row>
    <row r="192" ht="15.75" customHeight="1" spans="1:1">
      <c r="A192" s="1">
        <f t="shared" si="0"/>
        <v>191</v>
      </c>
    </row>
    <row r="193" ht="15.75" customHeight="1" spans="1:1">
      <c r="A193" s="1">
        <f t="shared" si="0"/>
        <v>192</v>
      </c>
    </row>
    <row r="194" ht="15.75" customHeight="1" spans="1:1">
      <c r="A194" s="1">
        <f t="shared" si="0"/>
        <v>193</v>
      </c>
    </row>
    <row r="195" ht="15.75" customHeight="1" spans="1:1">
      <c r="A195" s="1">
        <f t="shared" si="0"/>
        <v>194</v>
      </c>
    </row>
    <row r="196" ht="15.75" customHeight="1" spans="1:1">
      <c r="A196" s="1">
        <f t="shared" si="0"/>
        <v>195</v>
      </c>
    </row>
    <row r="197" ht="15.75" customHeight="1" spans="1:1">
      <c r="A197" s="1">
        <f t="shared" si="0"/>
        <v>196</v>
      </c>
    </row>
    <row r="198" ht="15.75" customHeight="1" spans="1:1">
      <c r="A198" s="1">
        <f t="shared" si="0"/>
        <v>197</v>
      </c>
    </row>
    <row r="199" ht="15.75" customHeight="1" spans="1:1">
      <c r="A199" s="1">
        <f t="shared" si="0"/>
        <v>198</v>
      </c>
    </row>
    <row r="200" ht="15.75" customHeight="1" spans="1:1">
      <c r="A200" s="1">
        <f t="shared" si="0"/>
        <v>199</v>
      </c>
    </row>
    <row r="201" ht="15.75" customHeight="1" spans="1:1">
      <c r="A201" s="1">
        <f t="shared" si="0"/>
        <v>200</v>
      </c>
    </row>
    <row r="202" ht="15.75" customHeight="1" spans="1:1">
      <c r="A202" s="1">
        <f t="shared" si="0"/>
        <v>201</v>
      </c>
    </row>
    <row r="203" ht="15.75" customHeight="1" spans="1:1">
      <c r="A203" s="1">
        <f t="shared" si="0"/>
        <v>202</v>
      </c>
    </row>
    <row r="204" ht="15.75" customHeight="1" spans="1:1">
      <c r="A204" s="1">
        <f t="shared" si="0"/>
        <v>203</v>
      </c>
    </row>
    <row r="205" ht="15.75" customHeight="1" spans="1:1">
      <c r="A205" s="1">
        <f t="shared" si="0"/>
        <v>204</v>
      </c>
    </row>
    <row r="206" ht="15.75" customHeight="1" spans="1:1">
      <c r="A206" s="1">
        <f t="shared" si="0"/>
        <v>205</v>
      </c>
    </row>
    <row r="207" ht="15.75" customHeight="1" spans="1:1">
      <c r="A207" s="1">
        <f t="shared" si="0"/>
        <v>206</v>
      </c>
    </row>
    <row r="208" ht="15.75" customHeight="1" spans="1:1">
      <c r="A208" s="1">
        <f t="shared" si="0"/>
        <v>207</v>
      </c>
    </row>
    <row r="209" ht="15.75" customHeight="1" spans="1:1">
      <c r="A209" s="1">
        <f t="shared" si="0"/>
        <v>208</v>
      </c>
    </row>
    <row r="210" ht="15.75" customHeight="1" spans="1:1">
      <c r="A210" s="1">
        <f t="shared" si="0"/>
        <v>209</v>
      </c>
    </row>
    <row r="211" ht="15.75" customHeight="1" spans="1:1">
      <c r="A211" s="1">
        <f t="shared" si="0"/>
        <v>210</v>
      </c>
    </row>
    <row r="212" ht="15.75" customHeight="1" spans="1:1">
      <c r="A212" s="1">
        <f t="shared" si="0"/>
        <v>211</v>
      </c>
    </row>
    <row r="213" ht="15.75" customHeight="1" spans="1:1">
      <c r="A213" s="1">
        <f t="shared" si="0"/>
        <v>212</v>
      </c>
    </row>
    <row r="214" ht="15.75" customHeight="1" spans="1:1">
      <c r="A214" s="1">
        <f t="shared" si="0"/>
        <v>213</v>
      </c>
    </row>
    <row r="215" ht="15.75" customHeight="1" spans="1:1">
      <c r="A215" s="1">
        <f t="shared" si="0"/>
        <v>214</v>
      </c>
    </row>
    <row r="216" ht="15.75" customHeight="1" spans="1:1">
      <c r="A216" s="1">
        <f t="shared" si="0"/>
        <v>215</v>
      </c>
    </row>
    <row r="217" ht="15.75" customHeight="1" spans="1:1">
      <c r="A217" s="1">
        <f t="shared" si="0"/>
        <v>216</v>
      </c>
    </row>
    <row r="218" ht="15.75" customHeight="1" spans="1:1">
      <c r="A218" s="1">
        <f t="shared" si="0"/>
        <v>217</v>
      </c>
    </row>
    <row r="219" ht="15.75" customHeight="1" spans="1:1">
      <c r="A219" s="1">
        <f t="shared" si="0"/>
        <v>218</v>
      </c>
    </row>
    <row r="220" ht="15.75" customHeight="1" spans="1:1">
      <c r="A220" s="1">
        <f t="shared" si="0"/>
        <v>219</v>
      </c>
    </row>
    <row r="221" ht="15.75" customHeight="1" spans="1:1">
      <c r="A221" s="1">
        <f t="shared" si="0"/>
        <v>220</v>
      </c>
    </row>
    <row r="222" ht="15.75" customHeight="1" spans="1:1">
      <c r="A222" s="1">
        <f t="shared" si="0"/>
        <v>221</v>
      </c>
    </row>
    <row r="223" ht="15.75" customHeight="1" spans="1:1">
      <c r="A223" s="1">
        <f t="shared" si="0"/>
        <v>222</v>
      </c>
    </row>
    <row r="224" ht="15.75" customHeight="1" spans="1:1">
      <c r="A224" s="1">
        <f t="shared" si="0"/>
        <v>223</v>
      </c>
    </row>
    <row r="225" ht="15.75" customHeight="1" spans="1:1">
      <c r="A225" s="1">
        <f t="shared" si="0"/>
        <v>224</v>
      </c>
    </row>
    <row r="226" ht="15.75" customHeight="1" spans="1:1">
      <c r="A226" s="1">
        <f t="shared" si="0"/>
        <v>225</v>
      </c>
    </row>
    <row r="227" ht="15.75" customHeight="1" spans="1:1">
      <c r="A227" s="1">
        <f t="shared" si="0"/>
        <v>226</v>
      </c>
    </row>
    <row r="228" ht="15.75" customHeight="1" spans="1:1">
      <c r="A228" s="1">
        <f t="shared" si="0"/>
        <v>227</v>
      </c>
    </row>
    <row r="229" ht="15.75" customHeight="1" spans="1:1">
      <c r="A229" s="1">
        <f t="shared" si="0"/>
        <v>228</v>
      </c>
    </row>
    <row r="230" ht="15.75" customHeight="1" spans="1:1">
      <c r="A230" s="1">
        <f t="shared" si="0"/>
        <v>229</v>
      </c>
    </row>
    <row r="231" ht="15.75" customHeight="1" spans="1:1">
      <c r="A231" s="1">
        <f t="shared" si="0"/>
        <v>230</v>
      </c>
    </row>
    <row r="232" ht="15.75" customHeight="1" spans="1:1">
      <c r="A232" s="1">
        <f t="shared" si="0"/>
        <v>231</v>
      </c>
    </row>
    <row r="233" ht="15.75" customHeight="1" spans="1:1">
      <c r="A233" s="1">
        <f t="shared" si="0"/>
        <v>232</v>
      </c>
    </row>
    <row r="234" ht="15.75" customHeight="1" spans="1:1">
      <c r="A234" s="1">
        <f t="shared" si="0"/>
        <v>233</v>
      </c>
    </row>
    <row r="235" ht="15.75" customHeight="1" spans="1:1">
      <c r="A235" s="1">
        <f t="shared" si="0"/>
        <v>234</v>
      </c>
    </row>
    <row r="236" ht="15.75" customHeight="1" spans="1:1">
      <c r="A236" s="1">
        <f t="shared" si="0"/>
        <v>235</v>
      </c>
    </row>
    <row r="237" ht="15.75" customHeight="1" spans="1:1">
      <c r="A237" s="1">
        <f t="shared" si="0"/>
        <v>236</v>
      </c>
    </row>
    <row r="238" ht="15.75" customHeight="1" spans="1:1">
      <c r="A238" s="1">
        <f t="shared" si="0"/>
        <v>237</v>
      </c>
    </row>
    <row r="239" ht="15.75" customHeight="1" spans="1:1">
      <c r="A239" s="1">
        <f t="shared" si="0"/>
        <v>238</v>
      </c>
    </row>
    <row r="240" ht="15.75" customHeight="1" spans="1:1">
      <c r="A240" s="1">
        <f t="shared" si="0"/>
        <v>239</v>
      </c>
    </row>
    <row r="241" ht="15.75" customHeight="1" spans="1:1">
      <c r="A241" s="1">
        <f t="shared" si="0"/>
        <v>240</v>
      </c>
    </row>
    <row r="242" ht="15.75" customHeight="1" spans="1:1">
      <c r="A242" s="1">
        <f t="shared" si="0"/>
        <v>241</v>
      </c>
    </row>
    <row r="243" ht="15.75" customHeight="1" spans="1:1">
      <c r="A243" s="1">
        <f t="shared" si="0"/>
        <v>242</v>
      </c>
    </row>
    <row r="244" ht="15.75" customHeight="1" spans="1:1">
      <c r="A244" s="1">
        <f t="shared" si="0"/>
        <v>243</v>
      </c>
    </row>
    <row r="245" ht="15.75" customHeight="1" spans="1:1">
      <c r="A245" s="1">
        <f t="shared" si="0"/>
        <v>244</v>
      </c>
    </row>
    <row r="246" ht="15.75" customHeight="1" spans="1:1">
      <c r="A246" s="1">
        <f t="shared" si="0"/>
        <v>245</v>
      </c>
    </row>
    <row r="247" ht="15.75" customHeight="1" spans="1:1">
      <c r="A247" s="1">
        <f t="shared" si="0"/>
        <v>246</v>
      </c>
    </row>
    <row r="248" ht="15.75" customHeight="1" spans="1:1">
      <c r="A248" s="1">
        <f t="shared" si="0"/>
        <v>247</v>
      </c>
    </row>
    <row r="249" ht="15.75" customHeight="1" spans="1:1">
      <c r="A249" s="1">
        <f t="shared" si="0"/>
        <v>248</v>
      </c>
    </row>
    <row r="250" ht="15.75" customHeight="1" spans="1:1">
      <c r="A250" s="1">
        <f t="shared" si="0"/>
        <v>249</v>
      </c>
    </row>
    <row r="251" ht="15.75" customHeight="1" spans="1:1">
      <c r="A251" s="1">
        <f t="shared" si="0"/>
        <v>250</v>
      </c>
    </row>
    <row r="252" ht="15.75" customHeight="1" spans="1:1">
      <c r="A252" s="1">
        <f t="shared" si="0"/>
        <v>251</v>
      </c>
    </row>
    <row r="253" ht="15.75" customHeight="1" spans="1:1">
      <c r="A253" s="1">
        <f t="shared" si="0"/>
        <v>252</v>
      </c>
    </row>
    <row r="254" ht="15.75" customHeight="1" spans="1:1">
      <c r="A254" s="1">
        <f t="shared" si="0"/>
        <v>253</v>
      </c>
    </row>
    <row r="255" ht="15.75" customHeight="1" spans="1:1">
      <c r="A255" s="1">
        <f t="shared" si="0"/>
        <v>254</v>
      </c>
    </row>
    <row r="256" ht="15.75" customHeight="1" spans="1:1">
      <c r="A256" s="1">
        <f t="shared" si="0"/>
        <v>255</v>
      </c>
    </row>
    <row r="257" ht="15.75" customHeight="1" spans="1:1">
      <c r="A257" s="1">
        <f t="shared" si="0"/>
        <v>256</v>
      </c>
    </row>
    <row r="258" ht="15.75" customHeight="1" spans="1:1">
      <c r="A258" s="1">
        <f t="shared" si="0"/>
        <v>257</v>
      </c>
    </row>
    <row r="259" ht="15.75" customHeight="1" spans="1:1">
      <c r="A259" s="1">
        <f t="shared" si="0"/>
        <v>258</v>
      </c>
    </row>
    <row r="260" ht="15.75" customHeight="1" spans="1:1">
      <c r="A260" s="1">
        <f t="shared" si="0"/>
        <v>259</v>
      </c>
    </row>
    <row r="261" ht="15.75" customHeight="1" spans="1:1">
      <c r="A261" s="1">
        <f t="shared" si="0"/>
        <v>260</v>
      </c>
    </row>
    <row r="262" ht="15.75" customHeight="1" spans="1:1">
      <c r="A262" s="1">
        <f t="shared" si="0"/>
        <v>261</v>
      </c>
    </row>
    <row r="263" ht="15.75" customHeight="1" spans="1:1">
      <c r="A263" s="1">
        <f t="shared" si="0"/>
        <v>262</v>
      </c>
    </row>
    <row r="264" ht="15.75" customHeight="1" spans="1:1">
      <c r="A264" s="1">
        <f t="shared" si="0"/>
        <v>263</v>
      </c>
    </row>
    <row r="265" ht="15.75" customHeight="1" spans="1:1">
      <c r="A265" s="1">
        <f t="shared" si="0"/>
        <v>264</v>
      </c>
    </row>
    <row r="266" ht="15.75" customHeight="1" spans="1:1">
      <c r="A266" s="1">
        <f t="shared" si="0"/>
        <v>265</v>
      </c>
    </row>
    <row r="267" ht="15.75" customHeight="1" spans="1:1">
      <c r="A267" s="1">
        <f t="shared" si="0"/>
        <v>266</v>
      </c>
    </row>
    <row r="268" ht="15.75" customHeight="1" spans="1:1">
      <c r="A268" s="1">
        <f t="shared" si="0"/>
        <v>267</v>
      </c>
    </row>
    <row r="269" ht="15.75" customHeight="1" spans="1:1">
      <c r="A269" s="1">
        <f t="shared" si="0"/>
        <v>268</v>
      </c>
    </row>
    <row r="270" ht="15.75" customHeight="1" spans="1:1">
      <c r="A270" s="1">
        <f t="shared" si="0"/>
        <v>269</v>
      </c>
    </row>
    <row r="271" ht="15.75" customHeight="1" spans="1:1">
      <c r="A271" s="1">
        <f t="shared" si="0"/>
        <v>270</v>
      </c>
    </row>
    <row r="272" ht="15.75" customHeight="1" spans="1:1">
      <c r="A272" s="1">
        <f t="shared" si="0"/>
        <v>271</v>
      </c>
    </row>
    <row r="273" ht="15.75" customHeight="1" spans="1:1">
      <c r="A273" s="1">
        <f t="shared" si="0"/>
        <v>272</v>
      </c>
    </row>
    <row r="274" ht="15.75" customHeight="1" spans="1:1">
      <c r="A274" s="1">
        <f t="shared" si="0"/>
        <v>273</v>
      </c>
    </row>
    <row r="275" ht="15.75" customHeight="1" spans="1:1">
      <c r="A275" s="1">
        <f t="shared" si="0"/>
        <v>274</v>
      </c>
    </row>
    <row r="276" ht="15.75" customHeight="1" spans="1:1">
      <c r="A276" s="1">
        <f t="shared" si="0"/>
        <v>275</v>
      </c>
    </row>
    <row r="277" ht="15.75" customHeight="1" spans="1:1">
      <c r="A277" s="1">
        <f t="shared" si="0"/>
        <v>276</v>
      </c>
    </row>
    <row r="278" ht="15.75" customHeight="1" spans="1:1">
      <c r="A278" s="1">
        <f t="shared" si="0"/>
        <v>277</v>
      </c>
    </row>
    <row r="279" ht="15.75" customHeight="1" spans="1:1">
      <c r="A279" s="1">
        <f t="shared" si="0"/>
        <v>278</v>
      </c>
    </row>
    <row r="280" ht="15.75" customHeight="1" spans="1:1">
      <c r="A280" s="1">
        <f t="shared" si="0"/>
        <v>279</v>
      </c>
    </row>
    <row r="281" ht="15.75" customHeight="1" spans="1:1">
      <c r="A281" s="1">
        <f t="shared" si="0"/>
        <v>280</v>
      </c>
    </row>
    <row r="282" ht="15.75" customHeight="1" spans="1:1">
      <c r="A282" s="1">
        <f t="shared" si="0"/>
        <v>281</v>
      </c>
    </row>
    <row r="283" ht="15.75" customHeight="1" spans="1:1">
      <c r="A283" s="1">
        <f t="shared" si="0"/>
        <v>282</v>
      </c>
    </row>
    <row r="284" ht="15.75" customHeight="1" spans="1:1">
      <c r="A284" s="1">
        <f t="shared" si="0"/>
        <v>283</v>
      </c>
    </row>
    <row r="285" ht="15.75" customHeight="1" spans="1:1">
      <c r="A285" s="1">
        <f t="shared" si="0"/>
        <v>284</v>
      </c>
    </row>
    <row r="286" ht="15.75" customHeight="1" spans="1:1">
      <c r="A286" s="1">
        <f t="shared" si="0"/>
        <v>285</v>
      </c>
    </row>
    <row r="287" ht="15.75" customHeight="1" spans="1:1">
      <c r="A287" s="1">
        <f t="shared" si="0"/>
        <v>286</v>
      </c>
    </row>
    <row r="288" ht="15.75" customHeight="1" spans="1:1">
      <c r="A288" s="1">
        <f t="shared" si="0"/>
        <v>287</v>
      </c>
    </row>
    <row r="289" ht="15.75" customHeight="1" spans="1:1">
      <c r="A289" s="1">
        <f t="shared" si="0"/>
        <v>288</v>
      </c>
    </row>
    <row r="290" ht="15.75" customHeight="1" spans="1:1">
      <c r="A290" s="1">
        <f t="shared" si="0"/>
        <v>289</v>
      </c>
    </row>
    <row r="291" ht="15.75" customHeight="1" spans="1:1">
      <c r="A291" s="1">
        <f t="shared" si="0"/>
        <v>290</v>
      </c>
    </row>
    <row r="292" ht="15.75" customHeight="1" spans="1:1">
      <c r="A292" s="1">
        <f t="shared" si="0"/>
        <v>291</v>
      </c>
    </row>
    <row r="293" ht="15.75" customHeight="1" spans="1:1">
      <c r="A293" s="1">
        <f t="shared" si="0"/>
        <v>292</v>
      </c>
    </row>
    <row r="294" ht="15.75" customHeight="1" spans="1:1">
      <c r="A294" s="1">
        <f t="shared" si="0"/>
        <v>293</v>
      </c>
    </row>
    <row r="295" ht="15.75" customHeight="1" spans="1:1">
      <c r="A295" s="1">
        <f t="shared" si="0"/>
        <v>294</v>
      </c>
    </row>
    <row r="296" ht="15.75" customHeight="1" spans="1:1">
      <c r="A296" s="1">
        <f t="shared" si="0"/>
        <v>295</v>
      </c>
    </row>
    <row r="297" ht="15.75" customHeight="1" spans="1:1">
      <c r="A297" s="1">
        <f t="shared" si="0"/>
        <v>296</v>
      </c>
    </row>
    <row r="298" ht="15.75" customHeight="1" spans="1:1">
      <c r="A298" s="1">
        <f t="shared" si="0"/>
        <v>297</v>
      </c>
    </row>
    <row r="299" ht="15.75" customHeight="1" spans="1:1">
      <c r="A299" s="1">
        <f t="shared" si="0"/>
        <v>298</v>
      </c>
    </row>
    <row r="300" ht="15.75" customHeight="1" spans="1:1">
      <c r="A300" s="1">
        <f t="shared" si="0"/>
        <v>299</v>
      </c>
    </row>
    <row r="301" ht="15.75" customHeight="1" spans="1:1">
      <c r="A301" s="1">
        <f t="shared" si="0"/>
        <v>300</v>
      </c>
    </row>
    <row r="302" ht="15.75" customHeight="1" spans="1:1">
      <c r="A302" s="1">
        <f t="shared" si="0"/>
        <v>301</v>
      </c>
    </row>
    <row r="303" ht="15.75" customHeight="1" spans="1:1">
      <c r="A303" s="1">
        <f t="shared" si="0"/>
        <v>302</v>
      </c>
    </row>
    <row r="304" ht="15.75" customHeight="1" spans="1:1">
      <c r="A304" s="1">
        <f t="shared" si="0"/>
        <v>303</v>
      </c>
    </row>
    <row r="305" ht="15.75" customHeight="1" spans="1:1">
      <c r="A305" s="1">
        <f t="shared" si="0"/>
        <v>304</v>
      </c>
    </row>
    <row r="306" ht="15.75" customHeight="1" spans="1:1">
      <c r="A306" s="1">
        <f t="shared" si="0"/>
        <v>305</v>
      </c>
    </row>
    <row r="307" ht="15.75" customHeight="1" spans="1:1">
      <c r="A307" s="1">
        <f t="shared" si="0"/>
        <v>306</v>
      </c>
    </row>
    <row r="308" ht="15.75" customHeight="1" spans="1:1">
      <c r="A308" s="1">
        <f t="shared" si="0"/>
        <v>307</v>
      </c>
    </row>
    <row r="309" ht="15.75" customHeight="1" spans="1:1">
      <c r="A309" s="1">
        <f t="shared" si="0"/>
        <v>308</v>
      </c>
    </row>
    <row r="310" ht="15.75" customHeight="1" spans="1:1">
      <c r="A310" s="1">
        <f t="shared" si="0"/>
        <v>309</v>
      </c>
    </row>
    <row r="311" ht="15.75" customHeight="1" spans="1:1">
      <c r="A311" s="1">
        <f t="shared" si="0"/>
        <v>310</v>
      </c>
    </row>
    <row r="312" ht="15.75" customHeight="1" spans="1:1">
      <c r="A312" s="1">
        <f t="shared" si="0"/>
        <v>311</v>
      </c>
    </row>
    <row r="313" ht="15.75" customHeight="1" spans="1:1">
      <c r="A313" s="1">
        <f t="shared" si="0"/>
        <v>312</v>
      </c>
    </row>
    <row r="314" ht="15.75" customHeight="1" spans="1:1">
      <c r="A314" s="1">
        <f t="shared" si="0"/>
        <v>313</v>
      </c>
    </row>
    <row r="315" ht="15.75" customHeight="1" spans="1:1">
      <c r="A315" s="1">
        <f t="shared" si="0"/>
        <v>314</v>
      </c>
    </row>
    <row r="316" ht="15.75" customHeight="1" spans="1:1">
      <c r="A316" s="1">
        <f t="shared" si="0"/>
        <v>315</v>
      </c>
    </row>
    <row r="317" ht="15.75" customHeight="1" spans="1:1">
      <c r="A317" s="1">
        <f t="shared" si="0"/>
        <v>316</v>
      </c>
    </row>
    <row r="318" ht="15.75" customHeight="1" spans="1:1">
      <c r="A318" s="1">
        <f t="shared" si="0"/>
        <v>317</v>
      </c>
    </row>
    <row r="319" ht="15.75" customHeight="1" spans="1:1">
      <c r="A319" s="1">
        <f t="shared" si="0"/>
        <v>318</v>
      </c>
    </row>
    <row r="320" ht="15.75" customHeight="1" spans="1:1">
      <c r="A320" s="1">
        <f t="shared" si="0"/>
        <v>319</v>
      </c>
    </row>
    <row r="321" ht="15.75" customHeight="1" spans="1:1">
      <c r="A321" s="1">
        <f t="shared" si="0"/>
        <v>320</v>
      </c>
    </row>
    <row r="322" ht="15.75" customHeight="1" spans="1:1">
      <c r="A322" s="1">
        <f t="shared" si="0"/>
        <v>321</v>
      </c>
    </row>
    <row r="323" ht="15.75" customHeight="1" spans="1:1">
      <c r="A323" s="1">
        <f t="shared" si="0"/>
        <v>322</v>
      </c>
    </row>
    <row r="324" ht="15.75" customHeight="1" spans="1:1">
      <c r="A324" s="1">
        <f t="shared" si="0"/>
        <v>323</v>
      </c>
    </row>
    <row r="325" ht="15.75" customHeight="1" spans="1:1">
      <c r="A325" s="1">
        <f t="shared" si="0"/>
        <v>324</v>
      </c>
    </row>
    <row r="326" ht="15.75" customHeight="1" spans="1:1">
      <c r="A326" s="1">
        <f t="shared" si="0"/>
        <v>325</v>
      </c>
    </row>
    <row r="327" ht="15.75" customHeight="1" spans="1:1">
      <c r="A327" s="1">
        <f t="shared" si="0"/>
        <v>326</v>
      </c>
    </row>
    <row r="328" ht="15.75" customHeight="1" spans="1:1">
      <c r="A328" s="1">
        <f t="shared" si="0"/>
        <v>327</v>
      </c>
    </row>
    <row r="329" ht="15.75" customHeight="1" spans="1:1">
      <c r="A329" s="1">
        <f t="shared" si="0"/>
        <v>328</v>
      </c>
    </row>
    <row r="330" ht="15.75" customHeight="1" spans="1:1">
      <c r="A330" s="1">
        <f t="shared" si="0"/>
        <v>329</v>
      </c>
    </row>
    <row r="331" ht="15.75" customHeight="1" spans="1:1">
      <c r="A331" s="1">
        <f t="shared" si="0"/>
        <v>330</v>
      </c>
    </row>
    <row r="332" ht="15.75" customHeight="1" spans="1:1">
      <c r="A332" s="1">
        <f t="shared" si="0"/>
        <v>331</v>
      </c>
    </row>
    <row r="333" ht="15.75" customHeight="1" spans="1:1">
      <c r="A333" s="1">
        <f t="shared" si="0"/>
        <v>332</v>
      </c>
    </row>
    <row r="334" ht="15.75" customHeight="1" spans="1:1">
      <c r="A334" s="1">
        <f t="shared" si="0"/>
        <v>333</v>
      </c>
    </row>
    <row r="335" ht="15.75" customHeight="1" spans="1:1">
      <c r="A335" s="1">
        <f t="shared" si="0"/>
        <v>334</v>
      </c>
    </row>
    <row r="336" ht="15.75" customHeight="1" spans="1:1">
      <c r="A336" s="1">
        <f t="shared" si="0"/>
        <v>335</v>
      </c>
    </row>
    <row r="337" ht="15.75" customHeight="1" spans="1:1">
      <c r="A337" s="1">
        <f t="shared" si="0"/>
        <v>336</v>
      </c>
    </row>
    <row r="338" ht="15.75" customHeight="1" spans="1:1">
      <c r="A338" s="1">
        <f t="shared" si="0"/>
        <v>337</v>
      </c>
    </row>
    <row r="339" ht="15.75" customHeight="1" spans="1:1">
      <c r="A339" s="1">
        <f t="shared" si="0"/>
        <v>338</v>
      </c>
    </row>
    <row r="340" ht="15.75" customHeight="1" spans="1:1">
      <c r="A340" s="1">
        <f t="shared" si="0"/>
        <v>339</v>
      </c>
    </row>
    <row r="341" ht="15.75" customHeight="1" spans="1:1">
      <c r="A341" s="1">
        <f t="shared" si="0"/>
        <v>340</v>
      </c>
    </row>
    <row r="342" ht="15.75" customHeight="1" spans="1:1">
      <c r="A342" s="1">
        <f t="shared" si="0"/>
        <v>341</v>
      </c>
    </row>
    <row r="343" ht="15.75" customHeight="1" spans="1:1">
      <c r="A343" s="1">
        <f t="shared" si="0"/>
        <v>342</v>
      </c>
    </row>
    <row r="344" ht="15.75" customHeight="1" spans="1:1">
      <c r="A344" s="1">
        <f t="shared" si="0"/>
        <v>343</v>
      </c>
    </row>
    <row r="345" ht="15.75" customHeight="1" spans="1:1">
      <c r="A345" s="1">
        <f t="shared" si="0"/>
        <v>344</v>
      </c>
    </row>
    <row r="346" ht="15.75" customHeight="1" spans="1:1">
      <c r="A346" s="1">
        <f t="shared" si="0"/>
        <v>345</v>
      </c>
    </row>
    <row r="347" ht="15.75" customHeight="1" spans="1:1">
      <c r="A347" s="1">
        <f t="shared" si="0"/>
        <v>346</v>
      </c>
    </row>
    <row r="348" ht="15.75" customHeight="1" spans="1:1">
      <c r="A348" s="1">
        <f t="shared" si="0"/>
        <v>347</v>
      </c>
    </row>
    <row r="349" ht="15.75" customHeight="1" spans="1:1">
      <c r="A349" s="1">
        <f t="shared" si="0"/>
        <v>348</v>
      </c>
    </row>
    <row r="350" ht="15.75" customHeight="1" spans="1:1">
      <c r="A350" s="1">
        <f t="shared" si="0"/>
        <v>349</v>
      </c>
    </row>
    <row r="351" ht="15.75" customHeight="1" spans="1:1">
      <c r="A351" s="1">
        <f t="shared" si="0"/>
        <v>350</v>
      </c>
    </row>
    <row r="352" ht="15.75" customHeight="1" spans="1:1">
      <c r="A352" s="1">
        <f t="shared" si="0"/>
        <v>351</v>
      </c>
    </row>
    <row r="353" ht="15.75" customHeight="1" spans="1:1">
      <c r="A353" s="1">
        <f t="shared" si="0"/>
        <v>352</v>
      </c>
    </row>
    <row r="354" ht="15.75" customHeight="1" spans="1:1">
      <c r="A354" s="1">
        <f t="shared" si="0"/>
        <v>353</v>
      </c>
    </row>
    <row r="355" ht="15.75" customHeight="1" spans="1:1">
      <c r="A355" s="1">
        <f t="shared" si="0"/>
        <v>354</v>
      </c>
    </row>
    <row r="356" ht="15.75" customHeight="1" spans="1:1">
      <c r="A356" s="1">
        <f t="shared" si="0"/>
        <v>355</v>
      </c>
    </row>
    <row r="357" ht="15.75" customHeight="1" spans="1:1">
      <c r="A357" s="1">
        <f t="shared" si="0"/>
        <v>356</v>
      </c>
    </row>
    <row r="358" ht="15.75" customHeight="1" spans="1:1">
      <c r="A358" s="1">
        <f t="shared" si="0"/>
        <v>357</v>
      </c>
    </row>
    <row r="359" ht="15.75" customHeight="1" spans="1:1">
      <c r="A359" s="1">
        <f t="shared" si="0"/>
        <v>358</v>
      </c>
    </row>
    <row r="360" ht="15.75" customHeight="1" spans="1:1">
      <c r="A360" s="1">
        <f t="shared" si="0"/>
        <v>359</v>
      </c>
    </row>
    <row r="361" ht="15.75" customHeight="1" spans="1:1">
      <c r="A361" s="1">
        <f t="shared" si="0"/>
        <v>360</v>
      </c>
    </row>
    <row r="362" ht="15.75" customHeight="1" spans="1:1">
      <c r="A362" s="1">
        <f t="shared" si="0"/>
        <v>361</v>
      </c>
    </row>
    <row r="363" ht="15.75" customHeight="1" spans="1:1">
      <c r="A363" s="1">
        <f t="shared" si="0"/>
        <v>362</v>
      </c>
    </row>
    <row r="364" ht="15.75" customHeight="1" spans="1:1">
      <c r="A364" s="1">
        <f t="shared" si="0"/>
        <v>363</v>
      </c>
    </row>
    <row r="365" ht="15.75" customHeight="1" spans="1:1">
      <c r="A365" s="1">
        <f t="shared" si="0"/>
        <v>364</v>
      </c>
    </row>
    <row r="366" ht="15.75" customHeight="1" spans="1:1">
      <c r="A366" s="1">
        <f t="shared" si="0"/>
        <v>365</v>
      </c>
    </row>
    <row r="367" ht="15.75" customHeight="1" spans="1:1">
      <c r="A367" s="1">
        <f t="shared" si="0"/>
        <v>366</v>
      </c>
    </row>
    <row r="368" ht="15.75" customHeight="1" spans="1:1">
      <c r="A368" s="1">
        <f t="shared" si="0"/>
        <v>367</v>
      </c>
    </row>
    <row r="369" ht="15.75" customHeight="1" spans="1:1">
      <c r="A369" s="1">
        <f t="shared" si="0"/>
        <v>368</v>
      </c>
    </row>
    <row r="370" ht="15.75" customHeight="1" spans="1:1">
      <c r="A370" s="1">
        <f t="shared" si="0"/>
        <v>369</v>
      </c>
    </row>
    <row r="371" ht="15.75" customHeight="1" spans="1:1">
      <c r="A371" s="1">
        <f t="shared" si="0"/>
        <v>370</v>
      </c>
    </row>
    <row r="372" ht="15.75" customHeight="1" spans="1:1">
      <c r="A372" s="1">
        <f t="shared" si="0"/>
        <v>371</v>
      </c>
    </row>
    <row r="373" ht="15.75" customHeight="1" spans="1:1">
      <c r="A373" s="1">
        <f t="shared" si="0"/>
        <v>372</v>
      </c>
    </row>
    <row r="374" ht="15.75" customHeight="1" spans="1:1">
      <c r="A374" s="1">
        <f t="shared" si="0"/>
        <v>373</v>
      </c>
    </row>
    <row r="375" ht="15.75" customHeight="1" spans="1:1">
      <c r="A375" s="1">
        <f t="shared" si="0"/>
        <v>374</v>
      </c>
    </row>
    <row r="376" ht="15.75" customHeight="1" spans="1:1">
      <c r="A376" s="1">
        <f t="shared" si="0"/>
        <v>375</v>
      </c>
    </row>
    <row r="377" ht="15.75" customHeight="1" spans="1:1">
      <c r="A377" s="1">
        <f t="shared" si="0"/>
        <v>376</v>
      </c>
    </row>
    <row r="378" ht="15.75" customHeight="1" spans="1:1">
      <c r="A378" s="1">
        <f t="shared" si="0"/>
        <v>377</v>
      </c>
    </row>
    <row r="379" ht="15.75" customHeight="1" spans="1:1">
      <c r="A379" s="1">
        <f t="shared" si="0"/>
        <v>378</v>
      </c>
    </row>
    <row r="380" ht="15.75" customHeight="1" spans="1:1">
      <c r="A380" s="1">
        <f t="shared" si="0"/>
        <v>379</v>
      </c>
    </row>
    <row r="381" ht="15.75" customHeight="1" spans="1:1">
      <c r="A381" s="1">
        <f t="shared" si="0"/>
        <v>380</v>
      </c>
    </row>
    <row r="382" ht="15.75" customHeight="1" spans="1:1">
      <c r="A382" s="1">
        <f t="shared" si="0"/>
        <v>381</v>
      </c>
    </row>
    <row r="383" ht="15.75" customHeight="1" spans="1:1">
      <c r="A383" s="1">
        <f t="shared" si="0"/>
        <v>382</v>
      </c>
    </row>
    <row r="384" ht="15.75" customHeight="1" spans="1:1">
      <c r="A384" s="1">
        <f t="shared" si="0"/>
        <v>383</v>
      </c>
    </row>
    <row r="385" ht="15.75" customHeight="1" spans="1:1">
      <c r="A385" s="1">
        <f t="shared" si="0"/>
        <v>384</v>
      </c>
    </row>
    <row r="386" ht="15.75" customHeight="1" spans="1:1">
      <c r="A386" s="1">
        <f t="shared" si="0"/>
        <v>385</v>
      </c>
    </row>
    <row r="387" ht="15.75" customHeight="1" spans="1:1">
      <c r="A387" s="1">
        <f t="shared" si="0"/>
        <v>386</v>
      </c>
    </row>
    <row r="388" ht="15.75" customHeight="1" spans="1:1">
      <c r="A388" s="1">
        <f t="shared" si="0"/>
        <v>387</v>
      </c>
    </row>
    <row r="389" ht="15.75" customHeight="1" spans="1:1">
      <c r="A389" s="1">
        <f t="shared" si="0"/>
        <v>388</v>
      </c>
    </row>
    <row r="390" ht="15.75" customHeight="1" spans="1:1">
      <c r="A390" s="1">
        <f t="shared" si="0"/>
        <v>389</v>
      </c>
    </row>
    <row r="391" ht="15.75" customHeight="1" spans="1:1">
      <c r="A391" s="1">
        <f t="shared" si="0"/>
        <v>390</v>
      </c>
    </row>
    <row r="392" ht="15.75" customHeight="1" spans="1:1">
      <c r="A392" s="1">
        <f t="shared" si="0"/>
        <v>391</v>
      </c>
    </row>
    <row r="393" ht="15.75" customHeight="1" spans="1:1">
      <c r="A393" s="1">
        <f t="shared" si="0"/>
        <v>392</v>
      </c>
    </row>
    <row r="394" ht="15.75" customHeight="1" spans="1:1">
      <c r="A394" s="1">
        <f t="shared" si="0"/>
        <v>393</v>
      </c>
    </row>
    <row r="395" ht="15.75" customHeight="1" spans="1:1">
      <c r="A395" s="1">
        <f t="shared" si="0"/>
        <v>394</v>
      </c>
    </row>
    <row r="396" ht="15.75" customHeight="1" spans="1:1">
      <c r="A396" s="1">
        <f t="shared" si="0"/>
        <v>395</v>
      </c>
    </row>
    <row r="397" ht="15.75" customHeight="1" spans="1:1">
      <c r="A397" s="1">
        <f t="shared" si="0"/>
        <v>396</v>
      </c>
    </row>
    <row r="398" ht="15.75" customHeight="1" spans="1:1">
      <c r="A398" s="1">
        <f t="shared" si="0"/>
        <v>397</v>
      </c>
    </row>
    <row r="399" ht="15.75" customHeight="1" spans="1:1">
      <c r="A399" s="1">
        <f t="shared" si="0"/>
        <v>398</v>
      </c>
    </row>
    <row r="400" ht="15.75" customHeight="1" spans="1:1">
      <c r="A400" s="1">
        <f t="shared" si="0"/>
        <v>399</v>
      </c>
    </row>
    <row r="401" ht="15.75" customHeight="1" spans="1:1">
      <c r="A401" s="1">
        <f t="shared" si="0"/>
        <v>400</v>
      </c>
    </row>
    <row r="402" ht="15.75" customHeight="1" spans="1:1">
      <c r="A402" s="1">
        <f t="shared" si="0"/>
        <v>401</v>
      </c>
    </row>
    <row r="403" ht="15.75" customHeight="1" spans="1:1">
      <c r="A403" s="1">
        <f t="shared" si="0"/>
        <v>402</v>
      </c>
    </row>
    <row r="404" ht="15.75" customHeight="1" spans="1:1">
      <c r="A404" s="1">
        <f t="shared" si="0"/>
        <v>403</v>
      </c>
    </row>
    <row r="405" ht="15.75" customHeight="1" spans="1:1">
      <c r="A405" s="1">
        <f t="shared" si="0"/>
        <v>404</v>
      </c>
    </row>
    <row r="406" ht="15.75" customHeight="1" spans="1:1">
      <c r="A406" s="1">
        <f t="shared" si="0"/>
        <v>405</v>
      </c>
    </row>
    <row r="407" ht="15.75" customHeight="1" spans="1:1">
      <c r="A407" s="1">
        <f t="shared" si="0"/>
        <v>406</v>
      </c>
    </row>
    <row r="408" ht="15.75" customHeight="1" spans="1:1">
      <c r="A408" s="1">
        <f t="shared" si="0"/>
        <v>407</v>
      </c>
    </row>
    <row r="409" ht="15.75" customHeight="1" spans="1:1">
      <c r="A409" s="1">
        <f t="shared" si="0"/>
        <v>408</v>
      </c>
    </row>
    <row r="410" ht="15.75" customHeight="1" spans="1:1">
      <c r="A410" s="1">
        <f t="shared" si="0"/>
        <v>409</v>
      </c>
    </row>
    <row r="411" ht="15.75" customHeight="1" spans="1:1">
      <c r="A411" s="1">
        <f t="shared" si="0"/>
        <v>410</v>
      </c>
    </row>
    <row r="412" ht="15.75" customHeight="1" spans="1:1">
      <c r="A412" s="1">
        <f t="shared" si="0"/>
        <v>411</v>
      </c>
    </row>
    <row r="413" ht="15.75" customHeight="1" spans="1:1">
      <c r="A413" s="1">
        <f t="shared" si="0"/>
        <v>412</v>
      </c>
    </row>
    <row r="414" ht="15.75" customHeight="1" spans="1:1">
      <c r="A414" s="1">
        <f t="shared" si="0"/>
        <v>413</v>
      </c>
    </row>
    <row r="415" ht="15.75" customHeight="1" spans="1:1">
      <c r="A415" s="1">
        <f t="shared" si="0"/>
        <v>414</v>
      </c>
    </row>
    <row r="416" ht="15.75" customHeight="1" spans="1:1">
      <c r="A416" s="1">
        <f t="shared" si="0"/>
        <v>415</v>
      </c>
    </row>
    <row r="417" ht="15.75" customHeight="1" spans="1:1">
      <c r="A417" s="1">
        <f t="shared" si="0"/>
        <v>416</v>
      </c>
    </row>
    <row r="418" ht="15.75" customHeight="1" spans="1:1">
      <c r="A418" s="1">
        <f t="shared" si="0"/>
        <v>417</v>
      </c>
    </row>
    <row r="419" ht="15.75" customHeight="1" spans="1:1">
      <c r="A419" s="1">
        <f t="shared" si="0"/>
        <v>418</v>
      </c>
    </row>
    <row r="420" ht="15.75" customHeight="1" spans="1:1">
      <c r="A420" s="1">
        <f t="shared" si="0"/>
        <v>419</v>
      </c>
    </row>
    <row r="421" ht="15.75" customHeight="1" spans="1:1">
      <c r="A421" s="1">
        <f t="shared" si="0"/>
        <v>420</v>
      </c>
    </row>
    <row r="422" ht="15.75" customHeight="1" spans="1:1">
      <c r="A422" s="1">
        <f t="shared" si="0"/>
        <v>421</v>
      </c>
    </row>
    <row r="423" ht="15.75" customHeight="1" spans="1:1">
      <c r="A423" s="1">
        <f t="shared" si="0"/>
        <v>422</v>
      </c>
    </row>
    <row r="424" ht="15.75" customHeight="1" spans="1:1">
      <c r="A424" s="1">
        <f t="shared" si="0"/>
        <v>423</v>
      </c>
    </row>
    <row r="425" ht="15.75" customHeight="1" spans="1:1">
      <c r="A425" s="1">
        <f t="shared" si="0"/>
        <v>424</v>
      </c>
    </row>
    <row r="426" ht="15.75" customHeight="1" spans="1:1">
      <c r="A426" s="1">
        <f t="shared" si="0"/>
        <v>425</v>
      </c>
    </row>
    <row r="427" ht="15.75" customHeight="1" spans="1:1">
      <c r="A427" s="1">
        <f t="shared" si="0"/>
        <v>426</v>
      </c>
    </row>
    <row r="428" ht="15.75" customHeight="1" spans="1:1">
      <c r="A428" s="1">
        <f t="shared" si="0"/>
        <v>427</v>
      </c>
    </row>
    <row r="429" ht="15.75" customHeight="1" spans="1:1">
      <c r="A429" s="1">
        <f t="shared" si="0"/>
        <v>428</v>
      </c>
    </row>
    <row r="430" ht="15.75" customHeight="1" spans="1:1">
      <c r="A430" s="1">
        <f t="shared" si="0"/>
        <v>429</v>
      </c>
    </row>
    <row r="431" ht="15.75" customHeight="1" spans="1:1">
      <c r="A431" s="1">
        <f t="shared" si="0"/>
        <v>430</v>
      </c>
    </row>
    <row r="432" ht="15.75" customHeight="1" spans="1:1">
      <c r="A432" s="1">
        <f t="shared" si="0"/>
        <v>431</v>
      </c>
    </row>
    <row r="433" ht="15.75" customHeight="1" spans="1:1">
      <c r="A433" s="1">
        <f t="shared" si="0"/>
        <v>432</v>
      </c>
    </row>
    <row r="434" ht="15.75" customHeight="1" spans="1:1">
      <c r="A434" s="1">
        <f t="shared" si="0"/>
        <v>433</v>
      </c>
    </row>
    <row r="435" ht="15.75" customHeight="1" spans="1:1">
      <c r="A435" s="1">
        <f t="shared" si="0"/>
        <v>434</v>
      </c>
    </row>
    <row r="436" ht="15.75" customHeight="1" spans="1:1">
      <c r="A436" s="1">
        <f t="shared" si="0"/>
        <v>435</v>
      </c>
    </row>
    <row r="437" ht="15.75" customHeight="1" spans="1:1">
      <c r="A437" s="1">
        <f t="shared" si="0"/>
        <v>436</v>
      </c>
    </row>
    <row r="438" ht="15.75" customHeight="1" spans="1:1">
      <c r="A438" s="1">
        <f t="shared" si="0"/>
        <v>437</v>
      </c>
    </row>
    <row r="439" ht="15.75" customHeight="1" spans="1:1">
      <c r="A439" s="1">
        <f t="shared" si="0"/>
        <v>438</v>
      </c>
    </row>
    <row r="440" ht="15.75" customHeight="1" spans="1:1">
      <c r="A440" s="1">
        <f t="shared" si="0"/>
        <v>439</v>
      </c>
    </row>
    <row r="441" ht="15.75" customHeight="1" spans="1:1">
      <c r="A441" s="1">
        <f t="shared" si="0"/>
        <v>440</v>
      </c>
    </row>
    <row r="442" ht="15.75" customHeight="1" spans="1:1">
      <c r="A442" s="1">
        <f t="shared" si="0"/>
        <v>441</v>
      </c>
    </row>
    <row r="443" ht="15.75" customHeight="1" spans="1:1">
      <c r="A443" s="1">
        <f t="shared" si="0"/>
        <v>442</v>
      </c>
    </row>
    <row r="444" ht="15.75" customHeight="1" spans="1:1">
      <c r="A444" s="1">
        <f t="shared" si="0"/>
        <v>443</v>
      </c>
    </row>
    <row r="445" ht="15.75" customHeight="1" spans="1:1">
      <c r="A445" s="1">
        <f t="shared" si="0"/>
        <v>444</v>
      </c>
    </row>
    <row r="446" ht="15.75" customHeight="1" spans="1:1">
      <c r="A446" s="1">
        <f t="shared" si="0"/>
        <v>445</v>
      </c>
    </row>
    <row r="447" ht="15.75" customHeight="1" spans="1:1">
      <c r="A447" s="1">
        <f t="shared" si="0"/>
        <v>446</v>
      </c>
    </row>
    <row r="448" ht="15.75" customHeight="1" spans="1:1">
      <c r="A448" s="1">
        <f t="shared" si="0"/>
        <v>447</v>
      </c>
    </row>
    <row r="449" ht="15.75" customHeight="1" spans="1:1">
      <c r="A449" s="1">
        <f t="shared" si="0"/>
        <v>448</v>
      </c>
    </row>
    <row r="450" ht="15.75" customHeight="1" spans="1:1">
      <c r="A450" s="1">
        <f t="shared" si="0"/>
        <v>449</v>
      </c>
    </row>
    <row r="451" ht="15.75" customHeight="1" spans="1:1">
      <c r="A451" s="1">
        <f t="shared" si="0"/>
        <v>450</v>
      </c>
    </row>
    <row r="452" ht="15.75" customHeight="1" spans="1:1">
      <c r="A452" s="1">
        <f t="shared" si="0"/>
        <v>451</v>
      </c>
    </row>
    <row r="453" ht="15.75" customHeight="1" spans="1:1">
      <c r="A453" s="1">
        <f t="shared" si="0"/>
        <v>452</v>
      </c>
    </row>
    <row r="454" ht="15.75" customHeight="1" spans="1:1">
      <c r="A454" s="1">
        <f t="shared" si="0"/>
        <v>453</v>
      </c>
    </row>
    <row r="455" ht="15.75" customHeight="1" spans="1:1">
      <c r="A455" s="1">
        <f t="shared" si="0"/>
        <v>454</v>
      </c>
    </row>
    <row r="456" ht="15.75" customHeight="1" spans="1:1">
      <c r="A456" s="1">
        <f t="shared" si="0"/>
        <v>455</v>
      </c>
    </row>
    <row r="457" ht="15.75" customHeight="1" spans="1:1">
      <c r="A457" s="1">
        <f t="shared" si="0"/>
        <v>456</v>
      </c>
    </row>
    <row r="458" ht="15.75" customHeight="1" spans="1:1">
      <c r="A458" s="1">
        <f t="shared" si="0"/>
        <v>457</v>
      </c>
    </row>
    <row r="459" ht="15.75" customHeight="1" spans="1:1">
      <c r="A459" s="1">
        <f t="shared" si="0"/>
        <v>458</v>
      </c>
    </row>
    <row r="460" ht="15.75" customHeight="1" spans="1:1">
      <c r="A460" s="1">
        <f t="shared" si="0"/>
        <v>459</v>
      </c>
    </row>
    <row r="461" ht="15.75" customHeight="1" spans="1:1">
      <c r="A461" s="1">
        <f t="shared" si="0"/>
        <v>460</v>
      </c>
    </row>
    <row r="462" ht="15.75" customHeight="1" spans="1:1">
      <c r="A462" s="1">
        <f t="shared" si="0"/>
        <v>461</v>
      </c>
    </row>
    <row r="463" ht="15.75" customHeight="1" spans="1:1">
      <c r="A463" s="1">
        <f t="shared" si="0"/>
        <v>462</v>
      </c>
    </row>
    <row r="464" ht="15.75" customHeight="1" spans="1:1">
      <c r="A464" s="1">
        <f t="shared" si="0"/>
        <v>463</v>
      </c>
    </row>
    <row r="465" ht="15.75" customHeight="1" spans="1:1">
      <c r="A465" s="1">
        <f t="shared" si="0"/>
        <v>464</v>
      </c>
    </row>
    <row r="466" ht="15.75" customHeight="1" spans="1:1">
      <c r="A466" s="1">
        <f t="shared" si="0"/>
        <v>465</v>
      </c>
    </row>
    <row r="467" ht="15.75" customHeight="1" spans="1:1">
      <c r="A467" s="1">
        <f t="shared" si="0"/>
        <v>466</v>
      </c>
    </row>
    <row r="468" ht="15.75" customHeight="1" spans="1:1">
      <c r="A468" s="1">
        <f t="shared" si="0"/>
        <v>467</v>
      </c>
    </row>
    <row r="469" ht="15.75" customHeight="1" spans="1:1">
      <c r="A469" s="1">
        <f t="shared" si="0"/>
        <v>468</v>
      </c>
    </row>
    <row r="470" ht="15.75" customHeight="1" spans="1:1">
      <c r="A470" s="1">
        <f t="shared" si="0"/>
        <v>469</v>
      </c>
    </row>
    <row r="471" ht="15.75" customHeight="1" spans="1:1">
      <c r="A471" s="1">
        <f t="shared" si="0"/>
        <v>470</v>
      </c>
    </row>
    <row r="472" ht="15.75" customHeight="1" spans="1:1">
      <c r="A472" s="1">
        <f t="shared" si="0"/>
        <v>471</v>
      </c>
    </row>
    <row r="473" ht="15.75" customHeight="1" spans="1:1">
      <c r="A473" s="1">
        <f t="shared" si="0"/>
        <v>472</v>
      </c>
    </row>
    <row r="474" ht="15.75" customHeight="1" spans="1:1">
      <c r="A474" s="1">
        <f t="shared" si="0"/>
        <v>473</v>
      </c>
    </row>
    <row r="475" ht="15.75" customHeight="1" spans="1:1">
      <c r="A475" s="1">
        <f t="shared" si="0"/>
        <v>474</v>
      </c>
    </row>
    <row r="476" ht="15.75" customHeight="1" spans="1:1">
      <c r="A476" s="1">
        <f t="shared" si="0"/>
        <v>475</v>
      </c>
    </row>
    <row r="477" ht="15.75" customHeight="1" spans="1:1">
      <c r="A477" s="1">
        <f t="shared" si="0"/>
        <v>476</v>
      </c>
    </row>
    <row r="478" ht="15.75" customHeight="1" spans="1:1">
      <c r="A478" s="1">
        <f t="shared" si="0"/>
        <v>477</v>
      </c>
    </row>
    <row r="479" ht="15.75" customHeight="1" spans="1:1">
      <c r="A479" s="1">
        <f t="shared" si="0"/>
        <v>478</v>
      </c>
    </row>
    <row r="480" ht="15.75" customHeight="1" spans="1:1">
      <c r="A480" s="1">
        <f t="shared" si="0"/>
        <v>479</v>
      </c>
    </row>
    <row r="481" ht="15.75" customHeight="1" spans="1:1">
      <c r="A481" s="1">
        <f t="shared" si="0"/>
        <v>480</v>
      </c>
    </row>
    <row r="482" ht="15.75" customHeight="1" spans="1:1">
      <c r="A482" s="1">
        <f t="shared" si="0"/>
        <v>481</v>
      </c>
    </row>
    <row r="483" ht="15.75" customHeight="1" spans="1:1">
      <c r="A483" s="1">
        <f t="shared" si="0"/>
        <v>482</v>
      </c>
    </row>
    <row r="484" ht="15.75" customHeight="1" spans="1:1">
      <c r="A484" s="1">
        <f t="shared" si="0"/>
        <v>483</v>
      </c>
    </row>
    <row r="485" ht="15.75" customHeight="1" spans="1:1">
      <c r="A485" s="1">
        <f t="shared" si="0"/>
        <v>484</v>
      </c>
    </row>
    <row r="486" ht="15.75" customHeight="1" spans="1:1">
      <c r="A486" s="1">
        <f t="shared" si="0"/>
        <v>485</v>
      </c>
    </row>
    <row r="487" ht="15.75" customHeight="1" spans="1:1">
      <c r="A487" s="1">
        <f t="shared" si="0"/>
        <v>486</v>
      </c>
    </row>
    <row r="488" ht="15.75" customHeight="1" spans="1:1">
      <c r="A488" s="1">
        <f t="shared" si="0"/>
        <v>487</v>
      </c>
    </row>
    <row r="489" ht="15.75" customHeight="1" spans="1:1">
      <c r="A489" s="1">
        <f t="shared" si="0"/>
        <v>488</v>
      </c>
    </row>
    <row r="490" ht="15.75" customHeight="1" spans="1:1">
      <c r="A490" s="1">
        <f t="shared" si="0"/>
        <v>489</v>
      </c>
    </row>
    <row r="491" ht="15.75" customHeight="1" spans="1:1">
      <c r="A491" s="1">
        <f t="shared" si="0"/>
        <v>490</v>
      </c>
    </row>
    <row r="492" ht="15.75" customHeight="1" spans="1:1">
      <c r="A492" s="1">
        <f t="shared" si="0"/>
        <v>491</v>
      </c>
    </row>
    <row r="493" ht="15.75" customHeight="1" spans="1:1">
      <c r="A493" s="1">
        <f t="shared" si="0"/>
        <v>492</v>
      </c>
    </row>
    <row r="494" ht="15.75" customHeight="1" spans="1:1">
      <c r="A494" s="1">
        <f t="shared" si="0"/>
        <v>493</v>
      </c>
    </row>
    <row r="495" ht="15.75" customHeight="1" spans="1:1">
      <c r="A495" s="1">
        <f t="shared" si="0"/>
        <v>494</v>
      </c>
    </row>
    <row r="496" ht="15.75" customHeight="1" spans="1:1">
      <c r="A496" s="1">
        <f t="shared" si="0"/>
        <v>495</v>
      </c>
    </row>
    <row r="497" ht="15.75" customHeight="1" spans="1:1">
      <c r="A497" s="1">
        <f t="shared" si="0"/>
        <v>496</v>
      </c>
    </row>
    <row r="498" ht="15.75" customHeight="1" spans="1:1">
      <c r="A498" s="1">
        <f t="shared" si="0"/>
        <v>497</v>
      </c>
    </row>
    <row r="499" ht="15.75" customHeight="1" spans="1:1">
      <c r="A499" s="1">
        <f t="shared" si="0"/>
        <v>498</v>
      </c>
    </row>
    <row r="500" ht="15.75" customHeight="1" spans="1:1">
      <c r="A500" s="1">
        <f t="shared" si="0"/>
        <v>499</v>
      </c>
    </row>
    <row r="501" ht="15.75" customHeight="1" spans="1:1">
      <c r="A501" s="1">
        <f t="shared" si="0"/>
        <v>500</v>
      </c>
    </row>
    <row r="502" ht="15.75" customHeight="1" spans="1:1">
      <c r="A502" s="1">
        <f t="shared" si="0"/>
        <v>501</v>
      </c>
    </row>
    <row r="503" ht="15.75" customHeight="1" spans="1:1">
      <c r="A503" s="1">
        <f t="shared" si="0"/>
        <v>502</v>
      </c>
    </row>
    <row r="504" ht="15.75" customHeight="1" spans="1:1">
      <c r="A504" s="1">
        <f t="shared" si="0"/>
        <v>503</v>
      </c>
    </row>
    <row r="505" ht="15.75" customHeight="1" spans="1:1">
      <c r="A505" s="1">
        <f t="shared" si="0"/>
        <v>504</v>
      </c>
    </row>
    <row r="506" ht="15.75" customHeight="1" spans="1:1">
      <c r="A506" s="1">
        <f t="shared" si="0"/>
        <v>505</v>
      </c>
    </row>
    <row r="507" ht="15.75" customHeight="1" spans="1:1">
      <c r="A507" s="1">
        <f t="shared" si="0"/>
        <v>506</v>
      </c>
    </row>
    <row r="508" ht="15.75" customHeight="1" spans="1:1">
      <c r="A508" s="1">
        <f t="shared" si="0"/>
        <v>507</v>
      </c>
    </row>
    <row r="509" ht="15.75" customHeight="1" spans="1:1">
      <c r="A509" s="1">
        <f t="shared" si="0"/>
        <v>508</v>
      </c>
    </row>
    <row r="510" ht="15.75" customHeight="1" spans="1:1">
      <c r="A510" s="1">
        <f t="shared" si="0"/>
        <v>509</v>
      </c>
    </row>
    <row r="511" ht="15.75" customHeight="1" spans="1:1">
      <c r="A511" s="1">
        <f t="shared" si="0"/>
        <v>510</v>
      </c>
    </row>
    <row r="512" ht="15.75" customHeight="1" spans="1:1">
      <c r="A512" s="1">
        <f t="shared" si="0"/>
        <v>511</v>
      </c>
    </row>
    <row r="513" ht="15.75" customHeight="1" spans="1:1">
      <c r="A513" s="1">
        <f t="shared" si="0"/>
        <v>512</v>
      </c>
    </row>
    <row r="514" ht="15.75" customHeight="1" spans="1:1">
      <c r="A514" s="1">
        <f t="shared" si="0"/>
        <v>513</v>
      </c>
    </row>
    <row r="515" ht="15.75" customHeight="1" spans="1:1">
      <c r="A515" s="1">
        <f t="shared" si="0"/>
        <v>514</v>
      </c>
    </row>
    <row r="516" ht="15.75" customHeight="1" spans="1:1">
      <c r="A516" s="1">
        <f t="shared" si="0"/>
        <v>515</v>
      </c>
    </row>
    <row r="517" ht="15.75" customHeight="1" spans="1:1">
      <c r="A517" s="1">
        <f t="shared" si="0"/>
        <v>516</v>
      </c>
    </row>
    <row r="518" ht="15.75" customHeight="1" spans="1:1">
      <c r="A518" s="1">
        <f t="shared" si="0"/>
        <v>517</v>
      </c>
    </row>
    <row r="519" ht="15.75" customHeight="1" spans="1:1">
      <c r="A519" s="1">
        <f t="shared" si="0"/>
        <v>518</v>
      </c>
    </row>
    <row r="520" ht="15.75" customHeight="1" spans="1:1">
      <c r="A520" s="1">
        <f t="shared" si="0"/>
        <v>519</v>
      </c>
    </row>
    <row r="521" ht="15.75" customHeight="1" spans="1:1">
      <c r="A521" s="1">
        <f t="shared" si="0"/>
        <v>520</v>
      </c>
    </row>
    <row r="522" ht="15.75" customHeight="1" spans="1:1">
      <c r="A522" s="1">
        <f t="shared" si="0"/>
        <v>521</v>
      </c>
    </row>
    <row r="523" ht="15.75" customHeight="1" spans="1:1">
      <c r="A523" s="1">
        <f t="shared" si="0"/>
        <v>522</v>
      </c>
    </row>
    <row r="524" ht="15.75" customHeight="1" spans="1:1">
      <c r="A524" s="1">
        <f t="shared" si="0"/>
        <v>523</v>
      </c>
    </row>
    <row r="525" ht="15.75" customHeight="1" spans="1:1">
      <c r="A525" s="1">
        <f t="shared" si="0"/>
        <v>524</v>
      </c>
    </row>
    <row r="526" ht="15.75" customHeight="1" spans="1:1">
      <c r="A526" s="1">
        <f t="shared" si="0"/>
        <v>525</v>
      </c>
    </row>
    <row r="527" ht="15.75" customHeight="1" spans="1:1">
      <c r="A527" s="1">
        <f t="shared" si="0"/>
        <v>526</v>
      </c>
    </row>
    <row r="528" ht="15.75" customHeight="1" spans="1:1">
      <c r="A528" s="1">
        <f t="shared" si="0"/>
        <v>527</v>
      </c>
    </row>
    <row r="529" ht="15.75" customHeight="1" spans="1:1">
      <c r="A529" s="1">
        <f t="shared" si="0"/>
        <v>528</v>
      </c>
    </row>
    <row r="530" ht="15.75" customHeight="1" spans="1:1">
      <c r="A530" s="1">
        <f t="shared" si="0"/>
        <v>529</v>
      </c>
    </row>
    <row r="531" ht="15.75" customHeight="1" spans="1:1">
      <c r="A531" s="1">
        <f t="shared" si="0"/>
        <v>530</v>
      </c>
    </row>
    <row r="532" ht="15.75" customHeight="1" spans="1:1">
      <c r="A532" s="1">
        <f t="shared" si="0"/>
        <v>531</v>
      </c>
    </row>
    <row r="533" ht="15.75" customHeight="1" spans="1:1">
      <c r="A533" s="1">
        <f t="shared" si="0"/>
        <v>532</v>
      </c>
    </row>
    <row r="534" ht="15.75" customHeight="1" spans="1:1">
      <c r="A534" s="1">
        <f t="shared" si="0"/>
        <v>533</v>
      </c>
    </row>
    <row r="535" ht="15.75" customHeight="1" spans="1:1">
      <c r="A535" s="1">
        <f t="shared" si="0"/>
        <v>534</v>
      </c>
    </row>
    <row r="536" ht="15.75" customHeight="1" spans="1:1">
      <c r="A536" s="1">
        <f t="shared" si="0"/>
        <v>535</v>
      </c>
    </row>
    <row r="537" ht="15.75" customHeight="1" spans="1:1">
      <c r="A537" s="1">
        <f t="shared" si="0"/>
        <v>536</v>
      </c>
    </row>
    <row r="538" ht="15.75" customHeight="1" spans="1:1">
      <c r="A538" s="1">
        <f t="shared" si="0"/>
        <v>537</v>
      </c>
    </row>
    <row r="539" ht="15.75" customHeight="1" spans="1:1">
      <c r="A539" s="1">
        <f t="shared" si="0"/>
        <v>538</v>
      </c>
    </row>
    <row r="540" ht="15.75" customHeight="1" spans="1:1">
      <c r="A540" s="1">
        <f t="shared" si="0"/>
        <v>539</v>
      </c>
    </row>
    <row r="541" ht="15.75" customHeight="1" spans="1:1">
      <c r="A541" s="1">
        <f t="shared" si="0"/>
        <v>540</v>
      </c>
    </row>
    <row r="542" ht="15.75" customHeight="1" spans="1:1">
      <c r="A542" s="1">
        <f t="shared" si="0"/>
        <v>541</v>
      </c>
    </row>
    <row r="543" ht="15.75" customHeight="1" spans="1:1">
      <c r="A543" s="1">
        <f t="shared" si="0"/>
        <v>542</v>
      </c>
    </row>
    <row r="544" ht="15.75" customHeight="1" spans="1:1">
      <c r="A544" s="1">
        <f t="shared" si="0"/>
        <v>543</v>
      </c>
    </row>
    <row r="545" ht="15.75" customHeight="1" spans="1:1">
      <c r="A545" s="1">
        <f t="shared" si="0"/>
        <v>544</v>
      </c>
    </row>
    <row r="546" ht="15.75" customHeight="1" spans="1:1">
      <c r="A546" s="1">
        <f t="shared" si="0"/>
        <v>545</v>
      </c>
    </row>
    <row r="547" ht="15.75" customHeight="1" spans="1:1">
      <c r="A547" s="1">
        <f t="shared" si="0"/>
        <v>546</v>
      </c>
    </row>
    <row r="548" ht="15.75" customHeight="1" spans="1:1">
      <c r="A548" s="1">
        <f t="shared" si="0"/>
        <v>547</v>
      </c>
    </row>
    <row r="549" ht="15.75" customHeight="1" spans="1:1">
      <c r="A549" s="1">
        <f t="shared" si="0"/>
        <v>548</v>
      </c>
    </row>
    <row r="550" ht="15.75" customHeight="1" spans="1:1">
      <c r="A550" s="1">
        <f t="shared" si="0"/>
        <v>549</v>
      </c>
    </row>
    <row r="551" ht="15.75" customHeight="1" spans="1:1">
      <c r="A551" s="1">
        <f t="shared" si="0"/>
        <v>550</v>
      </c>
    </row>
    <row r="552" ht="15.75" customHeight="1" spans="1:1">
      <c r="A552" s="1">
        <f t="shared" si="0"/>
        <v>551</v>
      </c>
    </row>
    <row r="553" ht="15.75" customHeight="1" spans="1:1">
      <c r="A553" s="1">
        <f t="shared" si="0"/>
        <v>552</v>
      </c>
    </row>
    <row r="554" ht="15.75" customHeight="1" spans="1:1">
      <c r="A554" s="1">
        <f t="shared" si="0"/>
        <v>553</v>
      </c>
    </row>
    <row r="555" ht="15.75" customHeight="1" spans="1:1">
      <c r="A555" s="1">
        <f t="shared" si="0"/>
        <v>554</v>
      </c>
    </row>
    <row r="556" ht="15.75" customHeight="1" spans="1:1">
      <c r="A556" s="1">
        <f t="shared" si="0"/>
        <v>555</v>
      </c>
    </row>
    <row r="557" ht="15.75" customHeight="1" spans="1:1">
      <c r="A557" s="1">
        <f t="shared" si="0"/>
        <v>556</v>
      </c>
    </row>
    <row r="558" ht="15.75" customHeight="1" spans="1:1">
      <c r="A558" s="1">
        <f t="shared" si="0"/>
        <v>557</v>
      </c>
    </row>
    <row r="559" ht="15.75" customHeight="1" spans="1:1">
      <c r="A559" s="1">
        <f t="shared" si="0"/>
        <v>558</v>
      </c>
    </row>
    <row r="560" ht="15.75" customHeight="1" spans="1:1">
      <c r="A560" s="1">
        <f t="shared" si="0"/>
        <v>559</v>
      </c>
    </row>
    <row r="561" ht="15.75" customHeight="1" spans="1:1">
      <c r="A561" s="1">
        <f t="shared" si="0"/>
        <v>560</v>
      </c>
    </row>
    <row r="562" ht="15.75" customHeight="1" spans="1:1">
      <c r="A562" s="1">
        <f t="shared" si="0"/>
        <v>561</v>
      </c>
    </row>
    <row r="563" ht="15.75" customHeight="1" spans="1:1">
      <c r="A563" s="1">
        <f t="shared" si="0"/>
        <v>562</v>
      </c>
    </row>
    <row r="564" ht="15.75" customHeight="1" spans="1:1">
      <c r="A564" s="1">
        <f t="shared" si="0"/>
        <v>563</v>
      </c>
    </row>
    <row r="565" ht="15.75" customHeight="1" spans="1:1">
      <c r="A565" s="1">
        <f t="shared" si="0"/>
        <v>564</v>
      </c>
    </row>
    <row r="566" ht="15.75" customHeight="1" spans="1:1">
      <c r="A566" s="1">
        <f t="shared" si="0"/>
        <v>565</v>
      </c>
    </row>
    <row r="567" ht="15.75" customHeight="1" spans="1:1">
      <c r="A567" s="1">
        <f t="shared" si="0"/>
        <v>566</v>
      </c>
    </row>
    <row r="568" ht="15.75" customHeight="1" spans="1:1">
      <c r="A568" s="1">
        <f t="shared" si="0"/>
        <v>567</v>
      </c>
    </row>
    <row r="569" ht="15.75" customHeight="1" spans="1:1">
      <c r="A569" s="1">
        <f t="shared" si="0"/>
        <v>568</v>
      </c>
    </row>
    <row r="570" ht="15.75" customHeight="1" spans="1:1">
      <c r="A570" s="1">
        <f t="shared" si="0"/>
        <v>569</v>
      </c>
    </row>
    <row r="571" ht="15.75" customHeight="1" spans="1:1">
      <c r="A571" s="1">
        <f t="shared" si="0"/>
        <v>570</v>
      </c>
    </row>
    <row r="572" ht="15.75" customHeight="1" spans="1:1">
      <c r="A572" s="1">
        <f t="shared" si="0"/>
        <v>571</v>
      </c>
    </row>
    <row r="573" ht="15.75" customHeight="1" spans="1:1">
      <c r="A573" s="1">
        <f t="shared" si="0"/>
        <v>572</v>
      </c>
    </row>
    <row r="574" ht="15.75" customHeight="1" spans="1:1">
      <c r="A574" s="1">
        <f t="shared" si="0"/>
        <v>573</v>
      </c>
    </row>
    <row r="575" ht="15.75" customHeight="1" spans="1:1">
      <c r="A575" s="1">
        <f t="shared" si="0"/>
        <v>574</v>
      </c>
    </row>
    <row r="576" ht="15.75" customHeight="1" spans="1:1">
      <c r="A576" s="1">
        <f t="shared" si="0"/>
        <v>575</v>
      </c>
    </row>
    <row r="577" ht="15.75" customHeight="1" spans="1:1">
      <c r="A577" s="1">
        <f t="shared" si="0"/>
        <v>576</v>
      </c>
    </row>
    <row r="578" ht="15.75" customHeight="1" spans="1:1">
      <c r="A578" s="1">
        <f t="shared" si="0"/>
        <v>577</v>
      </c>
    </row>
    <row r="579" ht="15.75" customHeight="1" spans="1:1">
      <c r="A579" s="1">
        <f t="shared" si="0"/>
        <v>578</v>
      </c>
    </row>
    <row r="580" ht="15.75" customHeight="1" spans="1:1">
      <c r="A580" s="1">
        <f t="shared" si="0"/>
        <v>579</v>
      </c>
    </row>
    <row r="581" ht="15.75" customHeight="1" spans="1:1">
      <c r="A581" s="1">
        <f t="shared" si="0"/>
        <v>580</v>
      </c>
    </row>
    <row r="582" ht="15.75" customHeight="1" spans="1:1">
      <c r="A582" s="1">
        <f t="shared" si="0"/>
        <v>581</v>
      </c>
    </row>
    <row r="583" ht="15.75" customHeight="1" spans="1:1">
      <c r="A583" s="1">
        <f t="shared" si="0"/>
        <v>582</v>
      </c>
    </row>
    <row r="584" ht="15.75" customHeight="1" spans="1:1">
      <c r="A584" s="1">
        <f t="shared" si="0"/>
        <v>583</v>
      </c>
    </row>
    <row r="585" ht="15.75" customHeight="1" spans="1:1">
      <c r="A585" s="1">
        <f t="shared" si="0"/>
        <v>584</v>
      </c>
    </row>
    <row r="586" ht="15.75" customHeight="1" spans="1:1">
      <c r="A586" s="1">
        <f t="shared" si="0"/>
        <v>585</v>
      </c>
    </row>
    <row r="587" ht="15.75" customHeight="1" spans="1:1">
      <c r="A587" s="1">
        <f t="shared" si="0"/>
        <v>586</v>
      </c>
    </row>
    <row r="588" ht="15.75" customHeight="1" spans="1:1">
      <c r="A588" s="1">
        <f t="shared" si="0"/>
        <v>587</v>
      </c>
    </row>
    <row r="589" ht="15.75" customHeight="1" spans="1:1">
      <c r="A589" s="1">
        <f t="shared" si="0"/>
        <v>588</v>
      </c>
    </row>
    <row r="590" ht="15.75" customHeight="1" spans="1:1">
      <c r="A590" s="1">
        <f t="shared" si="0"/>
        <v>589</v>
      </c>
    </row>
    <row r="591" ht="15.75" customHeight="1" spans="1:1">
      <c r="A591" s="1">
        <f t="shared" si="0"/>
        <v>590</v>
      </c>
    </row>
    <row r="592" ht="15.75" customHeight="1" spans="1:1">
      <c r="A592" s="1">
        <f t="shared" si="0"/>
        <v>591</v>
      </c>
    </row>
    <row r="593" ht="15.75" customHeight="1" spans="1:1">
      <c r="A593" s="1">
        <f t="shared" si="0"/>
        <v>592</v>
      </c>
    </row>
    <row r="594" ht="15.75" customHeight="1" spans="1:1">
      <c r="A594" s="1">
        <f t="shared" si="0"/>
        <v>593</v>
      </c>
    </row>
    <row r="595" ht="15.75" customHeight="1" spans="1:1">
      <c r="A595" s="1">
        <f t="shared" si="0"/>
        <v>594</v>
      </c>
    </row>
    <row r="596" ht="15.75" customHeight="1" spans="1:1">
      <c r="A596" s="1">
        <f t="shared" si="0"/>
        <v>595</v>
      </c>
    </row>
    <row r="597" ht="15.75" customHeight="1" spans="1:1">
      <c r="A597" s="1">
        <f t="shared" si="0"/>
        <v>596</v>
      </c>
    </row>
    <row r="598" ht="15.75" customHeight="1" spans="1:1">
      <c r="A598" s="1">
        <f t="shared" si="0"/>
        <v>597</v>
      </c>
    </row>
    <row r="599" ht="15.75" customHeight="1" spans="1:1">
      <c r="A599" s="1">
        <f t="shared" si="0"/>
        <v>598</v>
      </c>
    </row>
    <row r="600" ht="15.75" customHeight="1" spans="1:1">
      <c r="A600" s="1">
        <f t="shared" si="0"/>
        <v>599</v>
      </c>
    </row>
    <row r="601" ht="15.75" customHeight="1" spans="1:1">
      <c r="A601" s="1">
        <f t="shared" si="0"/>
        <v>600</v>
      </c>
    </row>
    <row r="602" ht="15.75" customHeight="1" spans="1:1">
      <c r="A602" s="1">
        <f t="shared" si="0"/>
        <v>601</v>
      </c>
    </row>
    <row r="603" ht="15.75" customHeight="1" spans="1:1">
      <c r="A603" s="1">
        <f t="shared" si="0"/>
        <v>602</v>
      </c>
    </row>
    <row r="604" ht="15.75" customHeight="1" spans="1:1">
      <c r="A604" s="1">
        <f t="shared" si="0"/>
        <v>603</v>
      </c>
    </row>
    <row r="605" ht="15.75" customHeight="1" spans="1:1">
      <c r="A605" s="1">
        <f t="shared" si="0"/>
        <v>604</v>
      </c>
    </row>
    <row r="606" ht="15.75" customHeight="1" spans="1:1">
      <c r="A606" s="1">
        <f t="shared" si="0"/>
        <v>605</v>
      </c>
    </row>
    <row r="607" ht="15.75" customHeight="1" spans="1:1">
      <c r="A607" s="1">
        <f t="shared" si="0"/>
        <v>606</v>
      </c>
    </row>
    <row r="608" ht="15.75" customHeight="1" spans="1:1">
      <c r="A608" s="1">
        <f t="shared" si="0"/>
        <v>607</v>
      </c>
    </row>
    <row r="609" ht="15.75" customHeight="1" spans="1:1">
      <c r="A609" s="1">
        <f t="shared" si="0"/>
        <v>608</v>
      </c>
    </row>
    <row r="610" ht="15.75" customHeight="1" spans="1:1">
      <c r="A610" s="1">
        <f t="shared" si="0"/>
        <v>609</v>
      </c>
    </row>
    <row r="611" ht="15.75" customHeight="1" spans="1:1">
      <c r="A611" s="1">
        <f t="shared" si="0"/>
        <v>610</v>
      </c>
    </row>
    <row r="612" ht="15.75" customHeight="1" spans="1:1">
      <c r="A612" s="1">
        <f t="shared" si="0"/>
        <v>611</v>
      </c>
    </row>
    <row r="613" ht="15.75" customHeight="1" spans="1:1">
      <c r="A613" s="1">
        <f t="shared" si="0"/>
        <v>612</v>
      </c>
    </row>
    <row r="614" ht="15.75" customHeight="1" spans="1:1">
      <c r="A614" s="1">
        <f t="shared" si="0"/>
        <v>613</v>
      </c>
    </row>
    <row r="615" ht="15.75" customHeight="1" spans="1:1">
      <c r="A615" s="1">
        <f t="shared" si="0"/>
        <v>614</v>
      </c>
    </row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Budget</vt:lpstr>
      <vt:lpstr>Needs</vt:lpstr>
      <vt:lpstr>Wants</vt:lpstr>
      <vt:lpstr>Investments</vt:lpstr>
      <vt:lpstr>Future Investments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2112161</cp:lastModifiedBy>
  <dcterms:created xsi:type="dcterms:W3CDTF">2021-05-04T09:03:00Z</dcterms:created>
  <dcterms:modified xsi:type="dcterms:W3CDTF">2023-01-22T12:28:11Z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45C286CFAC47454DA8FECD46D6FF325C</vt:lpwstr>
  </property>
  <property fmtid="{D5CDD505-2E9C-101B-9397-08002B2CF9AE}" pid="3" name="KSOProductBuildVer">
    <vt:lpwstr>1033-11.2.0.11440</vt:lpwstr>
  </property>
</Properties>
</file>