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LocalData\Projects\STRX\docs\Software_Design\rfeDft\ATE\Basic Functionality\Documentation\"/>
    </mc:Choice>
  </mc:AlternateContent>
  <xr:revisionPtr revIDLastSave="0" documentId="13_ncr:1_{9F80A297-66F6-43FC-9469-0BB827BB3C7F}" xr6:coauthVersionLast="45" xr6:coauthVersionMax="45" xr10:uidLastSave="{00000000-0000-0000-0000-000000000000}"/>
  <bookViews>
    <workbookView xWindow="-9930" yWindow="2055" windowWidth="21600" windowHeight="11385" tabRatio="742" firstSheet="9" activeTab="14" xr2:uid="{5AFDC8FB-D0E9-4F53-AB4A-5954117E7A66}"/>
  </bookViews>
  <sheets>
    <sheet name="Global shared memory map" sheetId="5" r:id="rId1"/>
    <sheet name="Error codes" sheetId="3" r:id="rId2"/>
    <sheet name="Function overview" sheetId="6" r:id="rId3"/>
    <sheet name="rfeDft_addArrays" sheetId="8" r:id="rId4"/>
    <sheet name="rfeDft_addConstToArray" sheetId="10" r:id="rId5"/>
    <sheet name="rfeDft_shiftArray" sheetId="13" r:id="rId6"/>
    <sheet name="rfeDft_sortArray" sheetId="17" r:id="rId7"/>
    <sheet name="rfeDft_absArray" sheetId="19" r:id="rId8"/>
    <sheet name="rfeDft_slidingIntegrationArray" sheetId="14" r:id="rId9"/>
    <sheet name="rfeDft_absMaxMinArray" sheetId="16" r:id="rId10"/>
    <sheet name="rfeDft_maxminArray" sheetId="15" r:id="rId11"/>
    <sheet name="rfeDft_multiplyArrays" sheetId="7" r:id="rId12"/>
    <sheet name="rfeDft_multiplyConstToArray" sheetId="9" r:id="rId13"/>
    <sheet name="rfeDft_substractArrays" sheetId="11" r:id="rId14"/>
    <sheet name="rfeDft_substractConstToArray" sheetId="12"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13" l="1"/>
  <c r="B7" i="13"/>
  <c r="B9" i="12" l="1"/>
  <c r="B7" i="12"/>
  <c r="B9" i="9"/>
  <c r="B7" i="9"/>
  <c r="B9" i="10"/>
  <c r="B10" i="10" s="1"/>
  <c r="B7" i="10"/>
  <c r="G5" i="11" l="1"/>
  <c r="G5" i="12"/>
  <c r="G5" i="9"/>
  <c r="G5" i="7"/>
  <c r="G5" i="15"/>
  <c r="G5" i="16"/>
  <c r="G5" i="14"/>
  <c r="G5" i="19"/>
  <c r="G5" i="17"/>
  <c r="G5" i="13"/>
  <c r="G5" i="10"/>
  <c r="G5" i="8"/>
  <c r="C3" i="5"/>
  <c r="C4" i="5" s="1"/>
  <c r="B3" i="5"/>
  <c r="B4" i="5" s="1"/>
  <c r="B5" i="5" s="1"/>
  <c r="A15" i="6" l="1"/>
  <c r="G20" i="7"/>
  <c r="B16" i="17" l="1"/>
  <c r="B15" i="16"/>
  <c r="B15" i="15"/>
  <c r="B16" i="14"/>
  <c r="B16" i="19"/>
  <c r="B20" i="13"/>
  <c r="B18" i="12"/>
  <c r="B17" i="11"/>
  <c r="B18" i="10"/>
  <c r="B17" i="8"/>
  <c r="B18" i="9"/>
  <c r="B19" i="9" s="1"/>
  <c r="B18" i="7"/>
  <c r="B17" i="7"/>
  <c r="B4" i="17" l="1"/>
  <c r="B4" i="16"/>
  <c r="B4" i="15"/>
  <c r="B4" i="14"/>
  <c r="B4" i="19"/>
  <c r="B4" i="13"/>
  <c r="B4" i="12"/>
  <c r="B4" i="11"/>
  <c r="B4" i="8"/>
  <c r="B10" i="8" s="1"/>
  <c r="B5" i="8" s="1"/>
  <c r="B6" i="8" s="1"/>
  <c r="B7" i="8" s="1"/>
  <c r="B8" i="8" s="1"/>
  <c r="B9" i="8" s="1"/>
  <c r="B4" i="9"/>
  <c r="B4" i="7"/>
  <c r="A11" i="6" l="1"/>
  <c r="B11" i="6"/>
  <c r="G19" i="19"/>
  <c r="B17" i="19"/>
  <c r="B18" i="19" s="1"/>
  <c r="B19" i="19" s="1"/>
  <c r="B9" i="19"/>
  <c r="B5" i="19" s="1"/>
  <c r="B6" i="19" s="1"/>
  <c r="B7" i="19" s="1"/>
  <c r="B8" i="19" s="1"/>
  <c r="A12" i="6" l="1"/>
  <c r="B12" i="6"/>
  <c r="B10" i="6"/>
  <c r="A10" i="6"/>
  <c r="B13" i="6"/>
  <c r="A13" i="6"/>
  <c r="B14" i="6"/>
  <c r="A14" i="6"/>
  <c r="B9" i="6"/>
  <c r="A9" i="6"/>
  <c r="B17" i="6"/>
  <c r="A17" i="6"/>
  <c r="B18" i="6"/>
  <c r="A18" i="6"/>
  <c r="B8" i="6"/>
  <c r="A8" i="6"/>
  <c r="B7" i="6"/>
  <c r="A7" i="6"/>
  <c r="B16" i="6"/>
  <c r="B15" i="6"/>
  <c r="A16" i="6"/>
  <c r="G19" i="17"/>
  <c r="B17" i="17"/>
  <c r="B18" i="17" s="1"/>
  <c r="B19" i="17" s="1"/>
  <c r="B9" i="17"/>
  <c r="B5" i="17" s="1"/>
  <c r="B6" i="17" s="1"/>
  <c r="B7" i="17" s="1"/>
  <c r="B8" i="17" s="1"/>
  <c r="G18" i="16"/>
  <c r="B16" i="16"/>
  <c r="B17" i="16" s="1"/>
  <c r="B18" i="16" s="1"/>
  <c r="B8" i="16"/>
  <c r="B5" i="16" s="1"/>
  <c r="B6" i="16" s="1"/>
  <c r="B7" i="16" s="1"/>
  <c r="B21" i="16" l="1"/>
  <c r="B19" i="16"/>
  <c r="G18" i="15"/>
  <c r="B16" i="15"/>
  <c r="B17" i="15" s="1"/>
  <c r="B18" i="15" s="1"/>
  <c r="B8" i="15"/>
  <c r="B5" i="15" s="1"/>
  <c r="B6" i="15" s="1"/>
  <c r="B7" i="15" s="1"/>
  <c r="G19" i="14"/>
  <c r="B17" i="14"/>
  <c r="B18" i="14" s="1"/>
  <c r="B19" i="14" s="1"/>
  <c r="B9" i="14"/>
  <c r="B5" i="14" s="1"/>
  <c r="B6" i="14" s="1"/>
  <c r="B7" i="14" s="1"/>
  <c r="B8" i="14" s="1"/>
  <c r="G23" i="13"/>
  <c r="B21" i="13"/>
  <c r="B22" i="13" s="1"/>
  <c r="B23" i="13" s="1"/>
  <c r="B13" i="13"/>
  <c r="B5" i="13" s="1"/>
  <c r="B6" i="13" s="1"/>
  <c r="B12" i="13" s="1"/>
  <c r="B19" i="15" l="1"/>
  <c r="B21" i="15"/>
  <c r="G21" i="12"/>
  <c r="B19" i="12"/>
  <c r="B20" i="12" s="1"/>
  <c r="B21" i="12" s="1"/>
  <c r="B11" i="12"/>
  <c r="B5" i="12" s="1"/>
  <c r="B6" i="12" s="1"/>
  <c r="B10" i="12" s="1"/>
  <c r="G20" i="11"/>
  <c r="B18" i="11"/>
  <c r="B19" i="11" s="1"/>
  <c r="B20" i="11" s="1"/>
  <c r="B10" i="11"/>
  <c r="B5" i="11" s="1"/>
  <c r="B6" i="11" s="1"/>
  <c r="B7" i="11" s="1"/>
  <c r="B8" i="11" s="1"/>
  <c r="B9" i="11" s="1"/>
  <c r="G21" i="10"/>
  <c r="B19" i="10"/>
  <c r="B20" i="10" s="1"/>
  <c r="B21" i="10" s="1"/>
  <c r="B4" i="10"/>
  <c r="B11" i="10" s="1"/>
  <c r="B5" i="10" s="1"/>
  <c r="B6" i="10" s="1"/>
  <c r="G21" i="9"/>
  <c r="B20" i="9"/>
  <c r="B21" i="9" s="1"/>
  <c r="B11" i="9"/>
  <c r="B5" i="9" s="1"/>
  <c r="B6" i="9" s="1"/>
  <c r="B10" i="9" s="1"/>
  <c r="B18" i="8"/>
  <c r="B19" i="8" s="1"/>
  <c r="B20" i="8" s="1"/>
  <c r="G20" i="8"/>
  <c r="B10" i="7"/>
  <c r="B5" i="7" l="1"/>
  <c r="B6" i="7" s="1"/>
  <c r="B7" i="7" s="1"/>
  <c r="B8" i="7" s="1"/>
  <c r="B9" i="7" s="1"/>
  <c r="B19" i="7"/>
  <c r="B20" i="7" s="1"/>
</calcChain>
</file>

<file path=xl/sharedStrings.xml><?xml version="1.0" encoding="utf-8"?>
<sst xmlns="http://schemas.openxmlformats.org/spreadsheetml/2006/main" count="696" uniqueCount="159">
  <si>
    <t>RFE Command identifier</t>
  </si>
  <si>
    <t>31..0</t>
  </si>
  <si>
    <t>31…0</t>
  </si>
  <si>
    <t>Bit</t>
  </si>
  <si>
    <t>Bit description</t>
  </si>
  <si>
    <t>Address</t>
  </si>
  <si>
    <t>Command identifier</t>
  </si>
  <si>
    <t>Count of parameters+1</t>
  </si>
  <si>
    <t>Value [hex]</t>
  </si>
  <si>
    <t>Bit values/
valid range</t>
  </si>
  <si>
    <t>Description</t>
  </si>
  <si>
    <t>RFE Error Code</t>
  </si>
  <si>
    <t xml:space="preserve">ERROR code (0 = no error)
The error code will be generated by the RFE M7 SW and logged by ATE in order to track any issues regarding DSP function processing.  </t>
  </si>
  <si>
    <t>Response Command Identifier</t>
  </si>
  <si>
    <t>count</t>
  </si>
  <si>
    <t>Count of Responses</t>
  </si>
  <si>
    <t>Count of parameters</t>
  </si>
  <si>
    <t>Trigger count</t>
  </si>
  <si>
    <t>returns 1 if function is finished or 0 if function is still executing</t>
  </si>
  <si>
    <t>Identifies, which command was this response belongs to (always the same as he previously triggered command</t>
  </si>
  <si>
    <t>Function execution time [ms]:</t>
  </si>
  <si>
    <t>Sample count</t>
  </si>
  <si>
    <t>0-2^31-1</t>
  </si>
  <si>
    <t>Count of elements in vector to sum</t>
  </si>
  <si>
    <t>Parameter
Source Mem 1 start address</t>
  </si>
  <si>
    <t>Parameter
Source Mem 2 start address</t>
  </si>
  <si>
    <t>Parameter
Result Mem start address</t>
  </si>
  <si>
    <t>Address location to source data 1</t>
  </si>
  <si>
    <t>Address location to source data 2</t>
  </si>
  <si>
    <t>Address location to Result data</t>
  </si>
  <si>
    <t>No error</t>
  </si>
  <si>
    <t>Error code</t>
  </si>
  <si>
    <t>Descripion</t>
  </si>
  <si>
    <t>3407FFFF</t>
  </si>
  <si>
    <t>Commands to RFE M7 and responses</t>
  </si>
  <si>
    <t>Overview of Functions</t>
  </si>
  <si>
    <t>Command idenfier [hex]</t>
  </si>
  <si>
    <t>rfeDft_multiplyArrays</t>
  </si>
  <si>
    <t>rfeDft_multiplyConstToArray</t>
  </si>
  <si>
    <t>This function multiplies element wise  2 source memories of 16 bit elements together and writes them to the given result memory address.</t>
  </si>
  <si>
    <t>This function adds element wise  2 source memories of 16 bit elements together and writes them to the given result memory address.</t>
  </si>
  <si>
    <t>Response Area:</t>
  </si>
  <si>
    <t>Command Area:</t>
  </si>
  <si>
    <t>Function</t>
  </si>
  <si>
    <t>rfeDft_addConstToArray</t>
  </si>
  <si>
    <t>This function adds element wise  a constant to 1 source memory of 16 bit elements together and writes the result into the given result memory address.</t>
  </si>
  <si>
    <t>This function multiply element wise  a constant to 1 source memory of 16 bit elements together and writes the result into the given result memory address.</t>
  </si>
  <si>
    <t>rfeDft_substractArrays</t>
  </si>
  <si>
    <t>This function substract element wise  2 source memories of 16 bit elements together and writes them to the given result memory address.</t>
  </si>
  <si>
    <t>Count of elements in vector to substract</t>
  </si>
  <si>
    <t>Count of elements in vector to multiply</t>
  </si>
  <si>
    <t>rfeDft_substractConstToArray</t>
  </si>
  <si>
    <t>This function substracts element wise  a constant to 1 source memory of 16 bit elements together and writes the result into the given result memory address.</t>
  </si>
  <si>
    <t>Count of elements in vector where to substract</t>
  </si>
  <si>
    <t>Count of elements in vector to shift</t>
  </si>
  <si>
    <t>This function will shift the elements of source memory to the right,  the number of samples especified in  samplesToShift,   and store the result into the given result memory address.</t>
  </si>
  <si>
    <t>0-15</t>
  </si>
  <si>
    <t>1-2^31-1</t>
  </si>
  <si>
    <t>rfeDft_maxminArray</t>
  </si>
  <si>
    <t>This function will obtain the absolute maximum value, absolute minimum value, absolute maximum  index value and absolute minimum index value of the input array located at source mem1 and place the results on their respective memory  result addresses</t>
  </si>
  <si>
    <t>This function will sort in ascending order all elementes of the array especified in source 1  and store the result into the given result memory address.</t>
  </si>
  <si>
    <t>rfeDft_addArrays</t>
  </si>
  <si>
    <t>rfeDft_sortArrayData</t>
  </si>
  <si>
    <t>rfeDft_absMaxMinArray</t>
  </si>
  <si>
    <t>TBD</t>
  </si>
  <si>
    <t>15…0</t>
  </si>
  <si>
    <t>-32768...32767</t>
  </si>
  <si>
    <t>Not used</t>
  </si>
  <si>
    <t>rfeDft_shiftArray</t>
  </si>
  <si>
    <t>~TBD</t>
  </si>
  <si>
    <t>Parameter
samplesToShift</t>
  </si>
  <si>
    <t>samplesToShift &lt; 0, shift to the left</t>
  </si>
  <si>
    <t>samplesToShift == 0, nothing</t>
  </si>
  <si>
    <t>samplesToShift &gt;0, shift to the right</t>
  </si>
  <si>
    <t>-15 - 0</t>
  </si>
  <si>
    <t>Result of function</t>
  </si>
  <si>
    <t>This function will accumulate all elementes of the array especified in source 1  and store the result into the response area</t>
  </si>
  <si>
    <t>Result of the accumulation function</t>
  </si>
  <si>
    <t>Min value</t>
  </si>
  <si>
    <t>Max value</t>
  </si>
  <si>
    <t>Min index value</t>
  </si>
  <si>
    <t>Max index value</t>
  </si>
  <si>
    <t>This function will obtain the maximum value, minimum value, maximum index value and minimum index value of the input array located at source mem1 and place
 the results on their respective response area</t>
  </si>
  <si>
    <t>Abs min value</t>
  </si>
  <si>
    <t>Address location of the sorted input array</t>
  </si>
  <si>
    <t>Address location of input array</t>
  </si>
  <si>
    <t>31...16</t>
  </si>
  <si>
    <t>Abs max value</t>
  </si>
  <si>
    <t>Parameter
Constant</t>
  </si>
  <si>
    <t>rfeDft_absArray</t>
  </si>
  <si>
    <t>This function calculates the absolute value element wise from  source memory of 16 bit elements  and writes the result into the given result memory address.</t>
  </si>
  <si>
    <t>Address location with absolute value of the input</t>
  </si>
  <si>
    <t>3…0</t>
  </si>
  <si>
    <t>31…4</t>
  </si>
  <si>
    <t>33E00108</t>
  </si>
  <si>
    <t>33E00107</t>
  </si>
  <si>
    <t>33E00207</t>
  </si>
  <si>
    <t>33E00400</t>
  </si>
  <si>
    <t>index abs Max  value</t>
  </si>
  <si>
    <t>index abs min value</t>
  </si>
  <si>
    <t>0x0000100C</t>
  </si>
  <si>
    <t>0x0000100D</t>
  </si>
  <si>
    <t>0x00001010</t>
  </si>
  <si>
    <t>0x00001011</t>
  </si>
  <si>
    <t>0x0000100F</t>
  </si>
  <si>
    <t>0x0000100E</t>
  </si>
  <si>
    <t>0x00001012</t>
  </si>
  <si>
    <t>0x00001014</t>
  </si>
  <si>
    <t>0x00001018</t>
  </si>
  <si>
    <t>0x0000101A</t>
  </si>
  <si>
    <t>0x00001019</t>
  </si>
  <si>
    <t>0x00001013</t>
  </si>
  <si>
    <t>rfeDft_slidingIntegrationArrayData</t>
  </si>
  <si>
    <t>Saturation in operation</t>
  </si>
  <si>
    <t>Invalid samples count</t>
  </si>
  <si>
    <t>Invalid address, overlapping in Shared Memory</t>
  </si>
  <si>
    <t>Invalid address, address outside of valid Shared Memory area</t>
  </si>
  <si>
    <t>Invalid shifting parameter value</t>
  </si>
  <si>
    <t>There is no space left in shared memory</t>
  </si>
  <si>
    <t>X-axis max in lower than X-axis min in histogram</t>
  </si>
  <si>
    <t>Division (Max-Min)/Step has not a zero reminder</t>
  </si>
  <si>
    <t xml:space="preserve">Error indicating that configured bits for ADC are not supported </t>
  </si>
  <si>
    <t>Error indicating that number of samples given to FFT are not mulitple of 2</t>
  </si>
  <si>
    <t>Error indicating that the number of averages for FFT is not in a valid range</t>
  </si>
  <si>
    <t>Error indicating that the selected output for FFT is not supportd or have an invalid value</t>
  </si>
  <si>
    <t>Error indicating that FFT samples count is not divisble by number of average</t>
  </si>
  <si>
    <t>Error indicating the FFT output selected is not supported because full spectrum for real input is not supported</t>
  </si>
  <si>
    <t>Error indicating that number of samples given to DFT are not mulitple of 2</t>
  </si>
  <si>
    <t>Error indicating that the number of averages for DFT is not in a valid range</t>
  </si>
  <si>
    <t>Error indicating that the selected output for DFT is not supportd or have an invalid value</t>
  </si>
  <si>
    <t>Error indicating that DFT samples count is not divisble by number of average</t>
  </si>
  <si>
    <t>Error indicating the DFT selected ouput option is not supported</t>
  </si>
  <si>
    <t>Error indicating that dft configuration was for more than on single bin output and this is not supported</t>
  </si>
  <si>
    <t>Error indicatin that dft configuration was set for complex input and that is not supported</t>
  </si>
  <si>
    <t>33E103FF</t>
  </si>
  <si>
    <t>Scratch memory</t>
  </si>
  <si>
    <t>33E10400</t>
  </si>
  <si>
    <t>The following table shows  the layout of Shared Memory and how it is arranged</t>
  </si>
  <si>
    <t>Start address range</t>
  </si>
  <si>
    <t>End address range</t>
  </si>
  <si>
    <t>RFE FW version, address including the RFE SW revision</t>
  </si>
  <si>
    <t>4Bytes, RFE Command interface address</t>
  </si>
  <si>
    <t>256Bytes size for Command area, 
area of shared memory  where the comnand area is located at</t>
  </si>
  <si>
    <t>256B for Response area, 
area of shared memory  where the response area is located at</t>
  </si>
  <si>
    <t>64KB Reserved memory for internal RFE FW usage, not to be used by ATE.
Using this range of shared memory addresses externally by the ATE will provoke the RFE SW to trhow an error</t>
  </si>
  <si>
    <t>Shared memory dedicated for ATE</t>
  </si>
  <si>
    <t>2494KB Reserved memory for ATE usage, as source or result memories</t>
  </si>
  <si>
    <t>FFT stands for Fast Fourier Transformation</t>
  </si>
  <si>
    <t>DFT stands for Discrete Fourier Transformation</t>
  </si>
  <si>
    <t>Note: All DfT funcions have bit 12 of the command identifier set. This is included in below table.
Command Identifier is the last to be written in shared memory to process the command.</t>
  </si>
  <si>
    <t>Parameter
Result Mem  start address</t>
  </si>
  <si>
    <t>Address location to result data</t>
  </si>
  <si>
    <t>Count of elements in vector to sort</t>
  </si>
  <si>
    <t>Count of elements in vector where to perform abs</t>
  </si>
  <si>
    <t>Count of elements in vector to sliding integrate</t>
  </si>
  <si>
    <t>Count of elements in vector to calculate min/max</t>
  </si>
  <si>
    <t>Address location of constant to be added</t>
  </si>
  <si>
    <t>Address location of constant to be multiplied</t>
  </si>
  <si>
    <t>Address location of constant to be subtracted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</si>
</sst>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u/>
      <sz val="11"/>
      <color theme="1"/>
      <name val="Calibri"/>
      <family val="2"/>
      <scheme val="minor"/>
    </font>
    <font>
      <sz val="11"/>
      <name val="Calibri"/>
      <family val="2"/>
      <scheme val="minor"/>
    </font>
    <font>
      <sz val="8"/>
      <name val="Calibri"/>
      <family val="2"/>
      <scheme val="minor"/>
    </font>
    <font>
      <sz val="11"/>
      <color theme="1"/>
      <name val="Calibri"/>
      <family val="2"/>
      <scheme val="minor"/>
    </font>
  </fonts>
  <fills count="10">
    <fill>
      <patternFill patternType="none"/>
    </fill>
    <fill>
      <patternFill patternType="gray125"/>
    </fill>
    <fill>
      <patternFill patternType="solid">
        <fgColor theme="7"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79998168889431442"/>
        <bgColor indexed="65"/>
      </patternFill>
    </fill>
  </fills>
  <borders count="24">
    <border>
      <left/>
      <right/>
      <top/>
      <bottom/>
      <diagonal/>
    </border>
    <border>
      <left style="thin">
        <color auto="1"/>
      </left>
      <right style="thin">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top style="medium">
        <color auto="1"/>
      </top>
      <bottom style="medium">
        <color indexed="64"/>
      </bottom>
      <diagonal/>
    </border>
    <border>
      <left style="thin">
        <color auto="1"/>
      </left>
      <right style="medium">
        <color auto="1"/>
      </right>
      <top style="medium">
        <color auto="1"/>
      </top>
      <bottom style="medium">
        <color indexed="64"/>
      </bottom>
      <diagonal/>
    </border>
    <border>
      <left style="medium">
        <color indexed="64"/>
      </left>
      <right style="thin">
        <color auto="1"/>
      </right>
      <top style="medium">
        <color indexed="64"/>
      </top>
      <bottom style="medium">
        <color auto="1"/>
      </bottom>
      <diagonal/>
    </border>
    <border>
      <left style="thin">
        <color indexed="64"/>
      </left>
      <right/>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style="thin">
        <color auto="1"/>
      </right>
      <top/>
      <bottom style="thin">
        <color auto="1"/>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thin">
        <color auto="1"/>
      </left>
      <right style="medium">
        <color auto="1"/>
      </right>
      <top style="medium">
        <color auto="1"/>
      </top>
      <bottom/>
      <diagonal/>
    </border>
    <border>
      <left style="thin">
        <color indexed="64"/>
      </left>
      <right style="medium">
        <color indexed="64"/>
      </right>
      <top style="thin">
        <color indexed="64"/>
      </top>
      <bottom/>
      <diagonal/>
    </border>
    <border>
      <left/>
      <right/>
      <top/>
      <bottom style="medium">
        <color auto="1"/>
      </bottom>
      <diagonal/>
    </border>
  </borders>
  <cellStyleXfs count="2">
    <xf numFmtId="0" fontId="0" fillId="0" borderId="0"/>
    <xf numFmtId="0" fontId="5" fillId="9" borderId="0" applyNumberFormat="0" applyBorder="0" applyAlignment="0" applyProtection="0"/>
  </cellStyleXfs>
  <cellXfs count="112">
    <xf numFmtId="0" fontId="0" fillId="0" borderId="0" xfId="0"/>
    <xf numFmtId="0" fontId="0" fillId="2" borderId="11" xfId="0" applyFill="1" applyBorder="1"/>
    <xf numFmtId="0" fontId="1" fillId="0" borderId="0" xfId="0" applyFont="1"/>
    <xf numFmtId="0" fontId="1" fillId="0" borderId="0" xfId="0" applyFont="1" applyFill="1" applyBorder="1" applyAlignment="1">
      <alignment wrapText="1"/>
    </xf>
    <xf numFmtId="49" fontId="0" fillId="0" borderId="0" xfId="0" applyNumberFormat="1" applyFill="1" applyBorder="1" applyAlignment="1">
      <alignment horizontal="center" vertical="center"/>
    </xf>
    <xf numFmtId="0" fontId="0" fillId="0" borderId="0" xfId="0" quotePrefix="1" applyFill="1" applyBorder="1"/>
    <xf numFmtId="0" fontId="0" fillId="0" borderId="0" xfId="0" applyFill="1" applyBorder="1" applyAlignment="1">
      <alignment horizontal="left"/>
    </xf>
    <xf numFmtId="0" fontId="0" fillId="0" borderId="0" xfId="0" applyFill="1" applyBorder="1" applyAlignment="1">
      <alignment wrapText="1"/>
    </xf>
    <xf numFmtId="0" fontId="0" fillId="0" borderId="0" xfId="0" applyFill="1" applyBorder="1"/>
    <xf numFmtId="0" fontId="1" fillId="0" borderId="0" xfId="0" applyFont="1" applyFill="1" applyBorder="1" applyAlignment="1"/>
    <xf numFmtId="0" fontId="0" fillId="7" borderId="3" xfId="0" applyFill="1" applyBorder="1"/>
    <xf numFmtId="49" fontId="0" fillId="7" borderId="11" xfId="0" applyNumberFormat="1" applyFill="1" applyBorder="1"/>
    <xf numFmtId="0" fontId="0" fillId="7" borderId="9" xfId="0" applyFill="1" applyBorder="1"/>
    <xf numFmtId="49" fontId="0" fillId="7" borderId="16" xfId="0" applyNumberFormat="1" applyFill="1" applyBorder="1"/>
    <xf numFmtId="49" fontId="0" fillId="7" borderId="17" xfId="0" applyNumberFormat="1" applyFill="1" applyBorder="1"/>
    <xf numFmtId="0" fontId="0" fillId="7" borderId="14" xfId="0" applyFill="1" applyBorder="1"/>
    <xf numFmtId="0" fontId="0" fillId="8" borderId="6" xfId="0" applyFill="1" applyBorder="1"/>
    <xf numFmtId="0" fontId="0" fillId="8" borderId="1" xfId="0" applyFill="1" applyBorder="1"/>
    <xf numFmtId="0" fontId="0" fillId="8" borderId="5" xfId="0" applyFill="1" applyBorder="1"/>
    <xf numFmtId="0" fontId="0" fillId="0" borderId="0" xfId="0" applyAlignment="1">
      <alignment horizontal="left" vertical="top" wrapText="1"/>
    </xf>
    <xf numFmtId="0" fontId="0" fillId="8" borderId="4" xfId="0" applyFill="1" applyBorder="1"/>
    <xf numFmtId="49" fontId="0" fillId="7" borderId="12" xfId="0" applyNumberFormat="1" applyFill="1" applyBorder="1"/>
    <xf numFmtId="49" fontId="0" fillId="7" borderId="10" xfId="0" applyNumberFormat="1" applyFill="1" applyBorder="1"/>
    <xf numFmtId="49" fontId="0" fillId="7" borderId="19" xfId="0" applyNumberFormat="1" applyFill="1" applyBorder="1"/>
    <xf numFmtId="0" fontId="2" fillId="0" borderId="0" xfId="0" applyFont="1"/>
    <xf numFmtId="0" fontId="0" fillId="0" borderId="0" xfId="0" applyFont="1"/>
    <xf numFmtId="0" fontId="3" fillId="0" borderId="0" xfId="0" applyFont="1" applyFill="1" applyBorder="1"/>
    <xf numFmtId="2" fontId="0" fillId="2" borderId="11" xfId="0" applyNumberFormat="1" applyFill="1" applyBorder="1" applyAlignment="1">
      <alignment vertical="top"/>
    </xf>
    <xf numFmtId="2" fontId="0" fillId="2" borderId="11" xfId="0" applyNumberFormat="1" applyFill="1" applyBorder="1"/>
    <xf numFmtId="0" fontId="1" fillId="2" borderId="11" xfId="0" applyFont="1" applyFill="1" applyBorder="1" applyAlignment="1">
      <alignment wrapText="1"/>
    </xf>
    <xf numFmtId="0" fontId="0" fillId="2" borderId="11" xfId="0" quotePrefix="1" applyFill="1" applyBorder="1"/>
    <xf numFmtId="0" fontId="0" fillId="2" borderId="11" xfId="0" applyFill="1" applyBorder="1" applyAlignment="1">
      <alignment horizontal="left"/>
    </xf>
    <xf numFmtId="0" fontId="0" fillId="2" borderId="11" xfId="0" applyFill="1" applyBorder="1" applyAlignment="1">
      <alignment wrapText="1"/>
    </xf>
    <xf numFmtId="0" fontId="1" fillId="2" borderId="11" xfId="0" applyFont="1" applyFill="1" applyBorder="1"/>
    <xf numFmtId="0" fontId="1" fillId="2" borderId="11" xfId="0" quotePrefix="1" applyFont="1" applyFill="1" applyBorder="1" applyAlignment="1">
      <alignment vertical="top" wrapText="1"/>
    </xf>
    <xf numFmtId="0" fontId="0" fillId="2" borderId="11" xfId="0" applyFill="1" applyBorder="1" applyAlignment="1">
      <alignment vertical="top"/>
    </xf>
    <xf numFmtId="0" fontId="0" fillId="2" borderId="11" xfId="0" applyFill="1" applyBorder="1" applyAlignment="1">
      <alignment horizontal="left" vertical="top"/>
    </xf>
    <xf numFmtId="0" fontId="0" fillId="2" borderId="11" xfId="0" quotePrefix="1" applyFill="1" applyBorder="1" applyAlignment="1">
      <alignment horizontal="left" vertical="top"/>
    </xf>
    <xf numFmtId="0" fontId="0" fillId="0" borderId="11" xfId="0" applyBorder="1"/>
    <xf numFmtId="0" fontId="1" fillId="0" borderId="11" xfId="0" applyFont="1" applyBorder="1"/>
    <xf numFmtId="0" fontId="1" fillId="4" borderId="11" xfId="0" applyFont="1" applyFill="1" applyBorder="1"/>
    <xf numFmtId="0" fontId="1" fillId="4" borderId="11" xfId="0" applyFont="1" applyFill="1" applyBorder="1" applyAlignment="1">
      <alignment wrapText="1"/>
    </xf>
    <xf numFmtId="0" fontId="1" fillId="6" borderId="11" xfId="0" applyFont="1" applyFill="1" applyBorder="1"/>
    <xf numFmtId="0" fontId="1" fillId="6" borderId="11" xfId="0" applyFont="1" applyFill="1" applyBorder="1" applyAlignment="1">
      <alignment wrapText="1"/>
    </xf>
    <xf numFmtId="0" fontId="1" fillId="5" borderId="11" xfId="0" applyFont="1" applyFill="1" applyBorder="1" applyAlignment="1"/>
    <xf numFmtId="1" fontId="0" fillId="5" borderId="11" xfId="0" applyNumberFormat="1" applyFill="1" applyBorder="1" applyAlignment="1">
      <alignment horizontal="center"/>
    </xf>
    <xf numFmtId="0" fontId="0" fillId="5" borderId="11" xfId="0" applyFill="1" applyBorder="1" applyAlignment="1"/>
    <xf numFmtId="0" fontId="0" fillId="5" borderId="11" xfId="0" applyFill="1" applyBorder="1" applyAlignment="1">
      <alignment horizontal="left"/>
    </xf>
    <xf numFmtId="0" fontId="0" fillId="5" borderId="11" xfId="0" applyFill="1" applyBorder="1" applyAlignment="1">
      <alignment horizontal="left" wrapText="1"/>
    </xf>
    <xf numFmtId="0" fontId="1" fillId="5" borderId="11" xfId="0" applyFont="1" applyFill="1" applyBorder="1" applyAlignment="1">
      <alignment wrapText="1"/>
    </xf>
    <xf numFmtId="0" fontId="1" fillId="0" borderId="11" xfId="0" applyFont="1" applyFill="1" applyBorder="1" applyAlignment="1">
      <alignment wrapText="1"/>
    </xf>
    <xf numFmtId="0" fontId="1" fillId="5" borderId="11" xfId="0" applyFont="1" applyFill="1" applyBorder="1"/>
    <xf numFmtId="0" fontId="0" fillId="5" borderId="11" xfId="0" applyFill="1" applyBorder="1"/>
    <xf numFmtId="0" fontId="0" fillId="5" borderId="11" xfId="0" quotePrefix="1" applyFill="1" applyBorder="1" applyAlignment="1">
      <alignment horizontal="left" wrapText="1"/>
    </xf>
    <xf numFmtId="49" fontId="0" fillId="2" borderId="11" xfId="0" quotePrefix="1" applyNumberFormat="1" applyFill="1" applyBorder="1"/>
    <xf numFmtId="0" fontId="0" fillId="0" borderId="7" xfId="0" applyBorder="1" applyAlignment="1">
      <alignment horizontal="left"/>
    </xf>
    <xf numFmtId="0" fontId="0" fillId="0" borderId="0" xfId="0" applyBorder="1" applyAlignment="1">
      <alignment horizontal="left"/>
    </xf>
    <xf numFmtId="1" fontId="0" fillId="5" borderId="11" xfId="0" applyNumberFormat="1" applyFill="1" applyBorder="1" applyAlignment="1">
      <alignment horizontal="center" vertical="center"/>
    </xf>
    <xf numFmtId="0" fontId="0" fillId="0" borderId="0" xfId="0" applyAlignment="1">
      <alignment horizontal="left" vertical="top" wrapText="1"/>
    </xf>
    <xf numFmtId="0" fontId="0" fillId="0" borderId="7" xfId="0" applyBorder="1" applyAlignment="1">
      <alignment horizontal="left"/>
    </xf>
    <xf numFmtId="0" fontId="0" fillId="0" borderId="0" xfId="0" applyBorder="1" applyAlignment="1">
      <alignment horizontal="left"/>
    </xf>
    <xf numFmtId="0" fontId="0" fillId="0" borderId="7" xfId="0" applyBorder="1" applyAlignment="1">
      <alignment horizontal="left"/>
    </xf>
    <xf numFmtId="0" fontId="0" fillId="0" borderId="0" xfId="0" applyBorder="1" applyAlignment="1">
      <alignment horizontal="left"/>
    </xf>
    <xf numFmtId="0" fontId="0" fillId="0" borderId="0" xfId="0" applyAlignment="1">
      <alignment horizontal="left" vertical="top" wrapText="1"/>
    </xf>
    <xf numFmtId="49" fontId="3" fillId="0" borderId="0" xfId="0" applyNumberFormat="1" applyFont="1" applyFill="1" applyBorder="1"/>
    <xf numFmtId="49" fontId="0" fillId="0" borderId="0" xfId="0" applyNumberFormat="1"/>
    <xf numFmtId="0" fontId="0" fillId="0" borderId="0" xfId="0" applyAlignment="1">
      <alignment horizontal="left" vertical="top" wrapText="1"/>
    </xf>
    <xf numFmtId="0" fontId="0" fillId="0" borderId="7" xfId="0" applyBorder="1" applyAlignment="1">
      <alignment horizontal="left"/>
    </xf>
    <xf numFmtId="0" fontId="0" fillId="0" borderId="0" xfId="0" applyBorder="1" applyAlignment="1">
      <alignment horizontal="left"/>
    </xf>
    <xf numFmtId="49" fontId="0" fillId="2" borderId="11" xfId="0" applyNumberFormat="1" applyFill="1" applyBorder="1" applyAlignment="1">
      <alignment horizontal="left"/>
    </xf>
    <xf numFmtId="0" fontId="0" fillId="2" borderId="11" xfId="0" quotePrefix="1" applyFill="1" applyBorder="1" applyAlignment="1">
      <alignment wrapText="1"/>
    </xf>
    <xf numFmtId="49" fontId="1" fillId="6" borderId="11" xfId="0" applyNumberFormat="1" applyFont="1" applyFill="1" applyBorder="1" applyAlignment="1">
      <alignment wrapText="1"/>
    </xf>
    <xf numFmtId="49" fontId="0" fillId="5" borderId="11" xfId="0" applyNumberFormat="1" applyFill="1" applyBorder="1" applyAlignment="1">
      <alignment horizontal="left"/>
    </xf>
    <xf numFmtId="0" fontId="0" fillId="0" borderId="0" xfId="0" applyNumberFormat="1"/>
    <xf numFmtId="0" fontId="0" fillId="0" borderId="0" xfId="0" applyAlignment="1">
      <alignment horizontal="left" vertical="top" wrapText="1"/>
    </xf>
    <xf numFmtId="2" fontId="0" fillId="7" borderId="15" xfId="0" applyNumberFormat="1" applyFill="1" applyBorder="1"/>
    <xf numFmtId="2" fontId="0" fillId="7" borderId="13" xfId="0" applyNumberFormat="1" applyFill="1" applyBorder="1"/>
    <xf numFmtId="2" fontId="0" fillId="7" borderId="2" xfId="0" applyNumberFormat="1" applyFill="1" applyBorder="1"/>
    <xf numFmtId="0" fontId="1" fillId="5" borderId="2" xfId="0" applyFont="1" applyFill="1" applyBorder="1" applyAlignment="1">
      <alignment horizontal="center"/>
    </xf>
    <xf numFmtId="1" fontId="0" fillId="5" borderId="2" xfId="0" applyNumberFormat="1" applyFill="1" applyBorder="1" applyAlignment="1">
      <alignment horizontal="center"/>
    </xf>
    <xf numFmtId="0" fontId="1" fillId="3" borderId="20" xfId="0" applyFont="1" applyFill="1" applyBorder="1"/>
    <xf numFmtId="0" fontId="1" fillId="3" borderId="21" xfId="0" applyFont="1" applyFill="1" applyBorder="1"/>
    <xf numFmtId="0" fontId="5" fillId="9" borderId="11" xfId="1" applyBorder="1"/>
    <xf numFmtId="0" fontId="5" fillId="9" borderId="11" xfId="1" applyBorder="1" applyAlignment="1">
      <alignment horizontal="right"/>
    </xf>
    <xf numFmtId="0" fontId="5" fillId="9" borderId="11" xfId="1" applyBorder="1" applyAlignment="1">
      <alignment horizontal="left"/>
    </xf>
    <xf numFmtId="49" fontId="0" fillId="7" borderId="18" xfId="0" applyNumberFormat="1" applyFill="1" applyBorder="1" applyAlignment="1">
      <alignment horizontal="center" wrapText="1"/>
    </xf>
    <xf numFmtId="49" fontId="0" fillId="7" borderId="2" xfId="0" applyNumberFormat="1" applyFill="1" applyBorder="1" applyAlignment="1">
      <alignment horizontal="center" wrapText="1"/>
    </xf>
    <xf numFmtId="49" fontId="0" fillId="7" borderId="18" xfId="0" applyNumberFormat="1" applyFill="1" applyBorder="1"/>
    <xf numFmtId="49" fontId="0" fillId="7" borderId="7" xfId="0" applyNumberFormat="1" applyFill="1" applyBorder="1" applyAlignment="1">
      <alignment horizontal="center" wrapText="1"/>
    </xf>
    <xf numFmtId="0" fontId="0" fillId="7" borderId="9" xfId="0" applyFill="1" applyBorder="1" applyAlignment="1">
      <alignment wrapText="1"/>
    </xf>
    <xf numFmtId="0" fontId="0" fillId="7" borderId="22" xfId="0" applyFill="1" applyBorder="1" applyAlignment="1">
      <alignment wrapText="1"/>
    </xf>
    <xf numFmtId="0" fontId="0" fillId="0" borderId="0" xfId="0" applyAlignment="1">
      <alignment wrapText="1"/>
    </xf>
    <xf numFmtId="49" fontId="0" fillId="5" borderId="11" xfId="0" quotePrefix="1" applyNumberFormat="1" applyFill="1" applyBorder="1" applyAlignment="1">
      <alignment horizontal="left"/>
    </xf>
    <xf numFmtId="0" fontId="0" fillId="0" borderId="23" xfId="0" applyBorder="1" applyAlignment="1">
      <alignment horizontal="left"/>
    </xf>
    <xf numFmtId="0" fontId="0" fillId="0" borderId="7" xfId="0" applyBorder="1" applyAlignment="1">
      <alignment horizontal="left"/>
    </xf>
    <xf numFmtId="0" fontId="0" fillId="0" borderId="0" xfId="0" applyBorder="1" applyAlignment="1">
      <alignment horizontal="left"/>
    </xf>
    <xf numFmtId="0" fontId="1" fillId="2" borderId="18" xfId="0" applyFont="1" applyFill="1" applyBorder="1" applyAlignment="1">
      <alignment horizontal="left" wrapText="1"/>
    </xf>
    <xf numFmtId="0" fontId="1" fillId="2" borderId="2" xfId="0" applyFont="1" applyFill="1" applyBorder="1" applyAlignment="1">
      <alignment horizontal="left" wrapText="1"/>
    </xf>
    <xf numFmtId="2" fontId="0" fillId="2" borderId="18" xfId="0" applyNumberFormat="1" applyFill="1" applyBorder="1" applyAlignment="1">
      <alignment horizontal="left"/>
    </xf>
    <xf numFmtId="2" fontId="0" fillId="2" borderId="2" xfId="0" applyNumberFormat="1" applyFill="1" applyBorder="1" applyAlignment="1">
      <alignment horizontal="left"/>
    </xf>
    <xf numFmtId="0" fontId="0" fillId="2" borderId="18" xfId="0" applyFill="1" applyBorder="1" applyAlignment="1">
      <alignment horizontal="left"/>
    </xf>
    <xf numFmtId="0" fontId="0" fillId="2" borderId="2" xfId="0" applyFill="1" applyBorder="1" applyAlignment="1">
      <alignment horizontal="left"/>
    </xf>
    <xf numFmtId="0" fontId="0" fillId="2" borderId="18" xfId="0" quotePrefix="1" applyFill="1" applyBorder="1" applyAlignment="1">
      <alignment horizontal="left"/>
    </xf>
    <xf numFmtId="0" fontId="0" fillId="2" borderId="2" xfId="0" quotePrefix="1" applyFill="1" applyBorder="1" applyAlignment="1">
      <alignment horizontal="left"/>
    </xf>
    <xf numFmtId="0" fontId="1" fillId="2" borderId="8" xfId="0" applyFont="1" applyFill="1" applyBorder="1" applyAlignment="1">
      <alignment horizontal="left" wrapText="1"/>
    </xf>
    <xf numFmtId="2" fontId="0" fillId="2" borderId="8" xfId="0" applyNumberFormat="1" applyFill="1" applyBorder="1" applyAlignment="1">
      <alignment horizontal="left"/>
    </xf>
    <xf numFmtId="1" fontId="0" fillId="5" borderId="18" xfId="0" applyNumberFormat="1" applyFill="1" applyBorder="1" applyAlignment="1">
      <alignment horizontal="center"/>
    </xf>
    <xf numFmtId="1" fontId="0" fillId="5" borderId="2" xfId="0" applyNumberFormat="1" applyFill="1" applyBorder="1" applyAlignment="1">
      <alignment horizontal="center"/>
    </xf>
    <xf numFmtId="0" fontId="1" fillId="5" borderId="18" xfId="0" applyFont="1" applyFill="1" applyBorder="1" applyAlignment="1">
      <alignment horizontal="center"/>
    </xf>
    <xf numFmtId="0" fontId="1" fillId="5" borderId="2" xfId="0" applyFont="1" applyFill="1" applyBorder="1" applyAlignment="1">
      <alignment horizontal="center"/>
    </xf>
    <xf numFmtId="0" fontId="0" fillId="0" borderId="7" xfId="0" applyBorder="1" applyAlignment="1">
      <alignment horizontal="left" wrapText="1"/>
    </xf>
    <xf numFmtId="0" fontId="0" fillId="0" borderId="0" xfId="0" applyBorder="1" applyAlignment="1">
      <alignment horizontal="left" wrapText="1"/>
    </xf>
  </cellXfs>
  <cellStyles count="2">
    <cellStyle name="20% - Accent1" xfId="1" builtinId="3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F8D5-33BB-44CC-BC50-56132F7F83F1}">
  <dimension ref="A1:E8"/>
  <sheetViews>
    <sheetView workbookViewId="0">
      <selection activeCell="E49" sqref="E49"/>
    </sheetView>
  </sheetViews>
  <sheetFormatPr defaultRowHeight="15" x14ac:dyDescent="0.25"/>
  <cols>
    <col min="1" max="1" width="10.85546875" customWidth="1"/>
    <col min="2" max="2" width="21.85546875" bestFit="1" customWidth="1"/>
    <col min="3" max="3" width="12.42578125" customWidth="1"/>
    <col min="4" max="4" width="18.85546875" bestFit="1" customWidth="1"/>
    <col min="5" max="5" width="64.42578125" bestFit="1" customWidth="1"/>
  </cols>
  <sheetData>
    <row r="1" spans="1:5" ht="15.75" thickBot="1" x14ac:dyDescent="0.3">
      <c r="A1" t="s">
        <v>10</v>
      </c>
      <c r="B1" s="93" t="s">
        <v>137</v>
      </c>
      <c r="C1" s="93"/>
      <c r="D1" s="93"/>
    </row>
    <row r="2" spans="1:5" ht="15.75" thickBot="1" x14ac:dyDescent="0.3">
      <c r="B2" s="16" t="s">
        <v>138</v>
      </c>
      <c r="C2" s="17" t="s">
        <v>139</v>
      </c>
      <c r="D2" s="20"/>
      <c r="E2" s="18" t="s">
        <v>10</v>
      </c>
    </row>
    <row r="3" spans="1:5" x14ac:dyDescent="0.25">
      <c r="B3" s="76" t="str">
        <f>DEC2HEX(870318080)</f>
        <v>33E00000</v>
      </c>
      <c r="C3" s="77" t="str">
        <f>DEC2HEX(870318083)</f>
        <v>33E00003</v>
      </c>
      <c r="D3" s="21"/>
      <c r="E3" s="10" t="s">
        <v>140</v>
      </c>
    </row>
    <row r="4" spans="1:5" x14ac:dyDescent="0.25">
      <c r="B4" s="75" t="str">
        <f>DEC2HEX(SUM(HEX2DEC(B3)+4))</f>
        <v>33E00004</v>
      </c>
      <c r="C4" s="75" t="str">
        <f>DEC2HEX(SUM(HEX2DEC(C3)+4))</f>
        <v>33E00007</v>
      </c>
      <c r="D4" s="22"/>
      <c r="E4" s="12" t="s">
        <v>141</v>
      </c>
    </row>
    <row r="5" spans="1:5" ht="45" x14ac:dyDescent="0.25">
      <c r="B5" s="75" t="str">
        <f>DEC2HEX(SUM(HEX2DEC(B4)+4))</f>
        <v>33E00008</v>
      </c>
      <c r="C5" s="11" t="s">
        <v>95</v>
      </c>
      <c r="D5" s="85" t="s">
        <v>34</v>
      </c>
      <c r="E5" s="89" t="s">
        <v>142</v>
      </c>
    </row>
    <row r="6" spans="1:5" ht="45" x14ac:dyDescent="0.25">
      <c r="B6" s="11" t="s">
        <v>94</v>
      </c>
      <c r="C6" s="11" t="s">
        <v>96</v>
      </c>
      <c r="D6" s="86"/>
      <c r="E6" s="89" t="s">
        <v>143</v>
      </c>
    </row>
    <row r="7" spans="1:5" ht="60.75" thickBot="1" x14ac:dyDescent="0.3">
      <c r="B7" s="13" t="s">
        <v>97</v>
      </c>
      <c r="C7" s="87" t="s">
        <v>134</v>
      </c>
      <c r="D7" s="88" t="s">
        <v>135</v>
      </c>
      <c r="E7" s="90" t="s">
        <v>144</v>
      </c>
    </row>
    <row r="8" spans="1:5" ht="15.75" thickBot="1" x14ac:dyDescent="0.3">
      <c r="B8" s="13" t="s">
        <v>136</v>
      </c>
      <c r="C8" s="14" t="s">
        <v>33</v>
      </c>
      <c r="D8" s="23" t="s">
        <v>145</v>
      </c>
      <c r="E8" s="15" t="s">
        <v>146</v>
      </c>
    </row>
  </sheetData>
  <mergeCells count="1">
    <mergeCell ref="B1:D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FA202-EA89-4EED-BDF3-00A234401E59}">
  <dimension ref="A1:O24"/>
  <sheetViews>
    <sheetView workbookViewId="0">
      <selection activeCell="E24" sqref="E24"/>
    </sheetView>
  </sheetViews>
  <sheetFormatPr defaultRowHeight="15" x14ac:dyDescent="0.25"/>
  <cols>
    <col min="1" max="1" width="25.28515625" style="2" customWidth="1"/>
    <col min="2" max="2" width="27.140625" bestFit="1" customWidth="1"/>
    <col min="3" max="3" width="45.7109375" bestFit="1" customWidth="1"/>
    <col min="5" max="5" width="13.5703125" bestFit="1" customWidth="1"/>
    <col min="6" max="6" width="48" bestFit="1" customWidth="1"/>
    <col min="7" max="7" width="11.28515625" bestFit="1" customWidth="1"/>
  </cols>
  <sheetData>
    <row r="1" spans="1:15" x14ac:dyDescent="0.25">
      <c r="A1" s="39" t="s">
        <v>43</v>
      </c>
      <c r="B1" s="38" t="s">
        <v>63</v>
      </c>
      <c r="C1" s="94" t="s">
        <v>59</v>
      </c>
      <c r="D1" s="95"/>
      <c r="E1" s="95"/>
      <c r="F1" s="95"/>
      <c r="G1" s="95"/>
      <c r="H1" s="95"/>
      <c r="I1" s="95"/>
      <c r="J1" s="95"/>
      <c r="K1" s="95"/>
    </row>
    <row r="2" spans="1:15" x14ac:dyDescent="0.25">
      <c r="A2" s="2" t="s">
        <v>42</v>
      </c>
      <c r="B2" s="38"/>
      <c r="C2" s="61"/>
      <c r="D2" s="62"/>
      <c r="E2" s="62"/>
      <c r="F2" s="62"/>
      <c r="G2" s="62"/>
      <c r="H2" s="62"/>
      <c r="I2" s="62"/>
      <c r="J2" s="62"/>
      <c r="K2" s="62"/>
    </row>
    <row r="3" spans="1:15" ht="32.25" customHeight="1" x14ac:dyDescent="0.25">
      <c r="A3" s="40"/>
      <c r="B3" s="40" t="s">
        <v>5</v>
      </c>
      <c r="C3" s="40" t="s">
        <v>10</v>
      </c>
      <c r="D3" s="40" t="s">
        <v>3</v>
      </c>
      <c r="E3" s="41" t="s">
        <v>9</v>
      </c>
      <c r="F3" s="40" t="s">
        <v>4</v>
      </c>
      <c r="G3" s="40" t="s">
        <v>8</v>
      </c>
      <c r="I3" s="63"/>
      <c r="J3" s="63"/>
      <c r="K3" s="63"/>
      <c r="L3" s="63"/>
      <c r="M3" s="63"/>
      <c r="N3" s="63"/>
      <c r="O3" s="63"/>
    </row>
    <row r="4" spans="1:15" hidden="1" x14ac:dyDescent="0.25">
      <c r="A4" s="29" t="s">
        <v>17</v>
      </c>
      <c r="B4" s="28" t="str">
        <f>'Global shared memory map'!B5</f>
        <v>33E00008</v>
      </c>
      <c r="C4" s="30"/>
      <c r="D4" s="31" t="s">
        <v>1</v>
      </c>
      <c r="E4" s="31"/>
      <c r="F4" s="32"/>
      <c r="G4" s="1">
        <v>0</v>
      </c>
    </row>
    <row r="5" spans="1:15" x14ac:dyDescent="0.25">
      <c r="A5" s="33" t="s">
        <v>16</v>
      </c>
      <c r="B5" s="27" t="str">
        <f>DEC2HEX(SUM(HEX2DEC(B8)+4))</f>
        <v>33E00010</v>
      </c>
      <c r="C5" s="1" t="s">
        <v>7</v>
      </c>
      <c r="D5" s="1"/>
      <c r="E5" s="1"/>
      <c r="F5" s="1"/>
      <c r="G5" s="1" t="str">
        <f>DEC2HEX(ROWS(A4:A8)-1)</f>
        <v>4</v>
      </c>
      <c r="I5" s="63"/>
      <c r="J5" s="63"/>
      <c r="K5" s="63"/>
      <c r="L5" s="63"/>
      <c r="M5" s="63"/>
      <c r="N5" s="63"/>
      <c r="O5" s="63"/>
    </row>
    <row r="6" spans="1:15" x14ac:dyDescent="0.25">
      <c r="A6" s="34" t="s">
        <v>21</v>
      </c>
      <c r="B6" s="27" t="str">
        <f t="shared" ref="B6" si="0">DEC2HEX(SUM(HEX2DEC(B5)+4))</f>
        <v>33E00014</v>
      </c>
      <c r="C6" s="35" t="s">
        <v>155</v>
      </c>
      <c r="D6" s="36" t="s">
        <v>2</v>
      </c>
      <c r="E6" s="37" t="s">
        <v>57</v>
      </c>
      <c r="F6" s="32"/>
      <c r="G6" s="38"/>
      <c r="I6" s="63"/>
      <c r="J6" s="63"/>
      <c r="K6" s="63"/>
      <c r="L6" s="63"/>
      <c r="M6" s="63"/>
      <c r="N6" s="63"/>
      <c r="O6" s="63"/>
    </row>
    <row r="7" spans="1:15" ht="45" x14ac:dyDescent="0.25">
      <c r="A7" s="29" t="s">
        <v>24</v>
      </c>
      <c r="B7" s="28" t="str">
        <f>DEC2HEX(SUM(HEX2DEC(B6)+4))</f>
        <v>33E00018</v>
      </c>
      <c r="C7" s="30" t="s">
        <v>27</v>
      </c>
      <c r="D7" s="31" t="s">
        <v>1</v>
      </c>
      <c r="E7" s="31"/>
      <c r="F7" s="32"/>
      <c r="G7" s="38"/>
      <c r="I7" s="63"/>
      <c r="J7" s="63"/>
      <c r="K7" s="63"/>
      <c r="L7" s="63"/>
      <c r="M7" s="63"/>
      <c r="N7" s="63"/>
      <c r="O7" s="63"/>
    </row>
    <row r="8" spans="1:15" x14ac:dyDescent="0.25">
      <c r="A8" s="33" t="s">
        <v>0</v>
      </c>
      <c r="B8" s="28" t="str">
        <f>DEC2HEX(SUM(HEX2DEC(B4)+4))</f>
        <v>33E0000C</v>
      </c>
      <c r="C8" s="1" t="s">
        <v>6</v>
      </c>
      <c r="D8" s="1"/>
      <c r="E8" s="1"/>
      <c r="F8" s="1"/>
      <c r="G8" s="54" t="s">
        <v>110</v>
      </c>
      <c r="I8" s="63"/>
      <c r="J8" s="63"/>
      <c r="K8" s="63"/>
      <c r="L8" s="63"/>
      <c r="M8" s="63"/>
      <c r="N8" s="63"/>
      <c r="O8" s="63"/>
    </row>
    <row r="9" spans="1:15" x14ac:dyDescent="0.25">
      <c r="A9"/>
    </row>
    <row r="10" spans="1:15" x14ac:dyDescent="0.25">
      <c r="A10" s="9" t="s">
        <v>20</v>
      </c>
      <c r="B10" s="4"/>
      <c r="C10" s="5" t="s">
        <v>69</v>
      </c>
      <c r="D10" s="6"/>
      <c r="E10" s="6"/>
      <c r="F10" s="7"/>
      <c r="G10" s="8"/>
    </row>
    <row r="11" spans="1:15" x14ac:dyDescent="0.25">
      <c r="A11" s="3"/>
      <c r="B11" s="4"/>
      <c r="C11" s="5"/>
      <c r="D11" s="6"/>
      <c r="E11" s="6"/>
      <c r="F11" s="7"/>
      <c r="G11" s="8"/>
    </row>
    <row r="13" spans="1:15" x14ac:dyDescent="0.25">
      <c r="A13" s="2" t="s">
        <v>41</v>
      </c>
    </row>
    <row r="14" spans="1:15" ht="30" x14ac:dyDescent="0.25">
      <c r="A14" s="42"/>
      <c r="B14" s="42" t="s">
        <v>5</v>
      </c>
      <c r="C14" s="42" t="s">
        <v>10</v>
      </c>
      <c r="D14" s="42" t="s">
        <v>3</v>
      </c>
      <c r="E14" s="71" t="s">
        <v>9</v>
      </c>
      <c r="F14" s="42" t="s">
        <v>4</v>
      </c>
      <c r="G14" s="42" t="s">
        <v>8</v>
      </c>
    </row>
    <row r="15" spans="1:15" ht="30" x14ac:dyDescent="0.25">
      <c r="A15" s="44" t="s">
        <v>17</v>
      </c>
      <c r="B15" s="45" t="str">
        <f>'Global shared memory map'!B6</f>
        <v>33E00108</v>
      </c>
      <c r="C15" s="46"/>
      <c r="D15" s="47" t="s">
        <v>2</v>
      </c>
      <c r="E15" s="72"/>
      <c r="F15" s="48" t="s">
        <v>18</v>
      </c>
      <c r="G15" s="49">
        <v>1</v>
      </c>
    </row>
    <row r="16" spans="1:15" ht="60" x14ac:dyDescent="0.25">
      <c r="A16" s="44" t="s">
        <v>11</v>
      </c>
      <c r="B16" s="45" t="str">
        <f>DEC2HEX(SUM(HEX2DEC(B15)+4))</f>
        <v>33E0010C</v>
      </c>
      <c r="C16" s="46"/>
      <c r="D16" s="47" t="s">
        <v>2</v>
      </c>
      <c r="E16" s="72"/>
      <c r="F16" s="48" t="s">
        <v>12</v>
      </c>
      <c r="G16" s="50"/>
    </row>
    <row r="17" spans="1:7" x14ac:dyDescent="0.25">
      <c r="A17" s="51" t="s">
        <v>15</v>
      </c>
      <c r="B17" s="45" t="str">
        <f t="shared" ref="B17:B18" si="1">DEC2HEX(SUM(HEX2DEC(B16)+4))</f>
        <v>33E00110</v>
      </c>
      <c r="C17" s="52"/>
      <c r="D17" s="47" t="s">
        <v>2</v>
      </c>
      <c r="E17" s="72"/>
      <c r="F17" s="53"/>
      <c r="G17" s="52">
        <v>4</v>
      </c>
    </row>
    <row r="18" spans="1:7" ht="45" x14ac:dyDescent="0.25">
      <c r="A18" s="51" t="s">
        <v>13</v>
      </c>
      <c r="B18" s="45" t="str">
        <f t="shared" si="1"/>
        <v>33E00114</v>
      </c>
      <c r="C18" s="52"/>
      <c r="D18" s="47" t="s">
        <v>2</v>
      </c>
      <c r="E18" s="72"/>
      <c r="F18" s="53" t="s">
        <v>19</v>
      </c>
      <c r="G18" s="52" t="str">
        <f>G8</f>
        <v>0x00001019</v>
      </c>
    </row>
    <row r="19" spans="1:7" x14ac:dyDescent="0.25">
      <c r="A19" s="108" t="s">
        <v>75</v>
      </c>
      <c r="B19" s="106" t="str">
        <f>DEC2HEX(SUM(HEX2DEC(B18)+4))</f>
        <v>33E00118</v>
      </c>
      <c r="C19" s="52" t="s">
        <v>67</v>
      </c>
      <c r="D19" s="47" t="s">
        <v>86</v>
      </c>
      <c r="E19" s="72"/>
      <c r="F19" s="53"/>
      <c r="G19" s="52"/>
    </row>
    <row r="20" spans="1:7" x14ac:dyDescent="0.25">
      <c r="A20" s="109"/>
      <c r="B20" s="107"/>
      <c r="C20" s="52" t="s">
        <v>87</v>
      </c>
      <c r="D20" s="52" t="s">
        <v>65</v>
      </c>
      <c r="E20" s="72" t="s">
        <v>66</v>
      </c>
      <c r="F20" s="53" t="s">
        <v>77</v>
      </c>
      <c r="G20" s="52"/>
    </row>
    <row r="21" spans="1:7" x14ac:dyDescent="0.25">
      <c r="A21" s="108" t="s">
        <v>75</v>
      </c>
      <c r="B21" s="106" t="str">
        <f>DEC2HEX(SUM(HEX2DEC(B18)+2*4))</f>
        <v>33E0011C</v>
      </c>
      <c r="C21" s="52" t="s">
        <v>67</v>
      </c>
      <c r="D21" s="47" t="s">
        <v>86</v>
      </c>
      <c r="E21" s="72"/>
      <c r="F21" s="53"/>
      <c r="G21" s="52"/>
    </row>
    <row r="22" spans="1:7" x14ac:dyDescent="0.25">
      <c r="A22" s="109"/>
      <c r="B22" s="107"/>
      <c r="C22" s="52" t="s">
        <v>83</v>
      </c>
      <c r="D22" s="52" t="s">
        <v>65</v>
      </c>
      <c r="E22" s="72" t="s">
        <v>66</v>
      </c>
      <c r="F22" s="53" t="s">
        <v>77</v>
      </c>
      <c r="G22" s="52"/>
    </row>
    <row r="23" spans="1:7" x14ac:dyDescent="0.25">
      <c r="A23" s="78" t="s">
        <v>75</v>
      </c>
      <c r="B23" s="79"/>
      <c r="C23" s="52" t="s">
        <v>98</v>
      </c>
      <c r="D23" s="52" t="s">
        <v>2</v>
      </c>
      <c r="E23" s="92" t="s">
        <v>57</v>
      </c>
      <c r="F23" s="53" t="s">
        <v>77</v>
      </c>
      <c r="G23" s="52"/>
    </row>
    <row r="24" spans="1:7" x14ac:dyDescent="0.25">
      <c r="A24" s="78" t="s">
        <v>75</v>
      </c>
      <c r="B24" s="79"/>
      <c r="C24" s="52" t="s">
        <v>99</v>
      </c>
      <c r="D24" s="52" t="s">
        <v>2</v>
      </c>
      <c r="E24" s="92" t="s">
        <v>57</v>
      </c>
      <c r="F24" s="53" t="s">
        <v>77</v>
      </c>
      <c r="G24" s="52"/>
    </row>
  </sheetData>
  <mergeCells count="5">
    <mergeCell ref="B21:B22"/>
    <mergeCell ref="A21:A22"/>
    <mergeCell ref="C1:K1"/>
    <mergeCell ref="A19:A20"/>
    <mergeCell ref="B19:B20"/>
  </mergeCells>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2C616-3AA9-4ECB-9613-3075D6715C63}">
  <dimension ref="A1:O24"/>
  <sheetViews>
    <sheetView workbookViewId="0">
      <selection activeCell="J20" sqref="J20"/>
    </sheetView>
  </sheetViews>
  <sheetFormatPr defaultRowHeight="15" x14ac:dyDescent="0.25"/>
  <cols>
    <col min="1" max="1" width="25.28515625" style="2" customWidth="1"/>
    <col min="2" max="2" width="27.140625" bestFit="1" customWidth="1"/>
    <col min="3" max="3" width="35.7109375" customWidth="1"/>
    <col min="5" max="5" width="13.5703125" bestFit="1" customWidth="1"/>
    <col min="6" max="6" width="48" bestFit="1" customWidth="1"/>
    <col min="7" max="7" width="11.28515625" bestFit="1" customWidth="1"/>
  </cols>
  <sheetData>
    <row r="1" spans="1:15" ht="33" customHeight="1" x14ac:dyDescent="0.25">
      <c r="A1" s="39" t="s">
        <v>43</v>
      </c>
      <c r="B1" s="38" t="s">
        <v>58</v>
      </c>
      <c r="C1" s="110" t="s">
        <v>82</v>
      </c>
      <c r="D1" s="111"/>
      <c r="E1" s="111"/>
      <c r="F1" s="111"/>
      <c r="G1" s="111"/>
      <c r="H1" s="111"/>
      <c r="I1" s="111"/>
      <c r="J1" s="111"/>
      <c r="K1" s="111"/>
    </row>
    <row r="2" spans="1:15" x14ac:dyDescent="0.25">
      <c r="A2" s="2" t="s">
        <v>42</v>
      </c>
      <c r="B2" s="38"/>
      <c r="C2" s="59"/>
      <c r="D2" s="60"/>
      <c r="E2" s="60"/>
      <c r="F2" s="60"/>
      <c r="G2" s="60"/>
      <c r="H2" s="60"/>
      <c r="I2" s="60"/>
      <c r="J2" s="60"/>
      <c r="K2" s="60"/>
    </row>
    <row r="3" spans="1:15" ht="32.25" customHeight="1" x14ac:dyDescent="0.25">
      <c r="A3" s="40"/>
      <c r="B3" s="40" t="s">
        <v>5</v>
      </c>
      <c r="C3" s="40" t="s">
        <v>10</v>
      </c>
      <c r="D3" s="40" t="s">
        <v>3</v>
      </c>
      <c r="E3" s="41" t="s">
        <v>9</v>
      </c>
      <c r="F3" s="40" t="s">
        <v>4</v>
      </c>
      <c r="G3" s="40" t="s">
        <v>8</v>
      </c>
      <c r="I3" s="58"/>
      <c r="J3" s="58"/>
      <c r="K3" s="58"/>
      <c r="L3" s="58"/>
      <c r="M3" s="58"/>
      <c r="N3" s="58"/>
      <c r="O3" s="58"/>
    </row>
    <row r="4" spans="1:15" hidden="1" x14ac:dyDescent="0.25">
      <c r="A4" s="29" t="s">
        <v>17</v>
      </c>
      <c r="B4" s="28" t="str">
        <f>'Global shared memory map'!B5</f>
        <v>33E00008</v>
      </c>
      <c r="C4" s="30"/>
      <c r="D4" s="31" t="s">
        <v>1</v>
      </c>
      <c r="E4" s="31"/>
      <c r="F4" s="32"/>
      <c r="G4" s="1">
        <v>0</v>
      </c>
    </row>
    <row r="5" spans="1:15" x14ac:dyDescent="0.25">
      <c r="A5" s="33" t="s">
        <v>16</v>
      </c>
      <c r="B5" s="27" t="str">
        <f>DEC2HEX(SUM(HEX2DEC(B8)+4))</f>
        <v>33E00010</v>
      </c>
      <c r="C5" s="1" t="s">
        <v>7</v>
      </c>
      <c r="D5" s="1"/>
      <c r="E5" s="1"/>
      <c r="F5" s="1"/>
      <c r="G5" s="1" t="str">
        <f>DEC2HEX(ROWS(A4:A8)-1)</f>
        <v>4</v>
      </c>
      <c r="I5" s="58"/>
      <c r="J5" s="58"/>
      <c r="K5" s="58"/>
      <c r="L5" s="58"/>
      <c r="M5" s="58"/>
      <c r="N5" s="58"/>
      <c r="O5" s="58"/>
    </row>
    <row r="6" spans="1:15" x14ac:dyDescent="0.25">
      <c r="A6" s="34" t="s">
        <v>21</v>
      </c>
      <c r="B6" s="27" t="str">
        <f t="shared" ref="B6" si="0">DEC2HEX(SUM(HEX2DEC(B5)+4))</f>
        <v>33E00014</v>
      </c>
      <c r="C6" s="35" t="s">
        <v>54</v>
      </c>
      <c r="D6" s="36" t="s">
        <v>2</v>
      </c>
      <c r="E6" s="37" t="s">
        <v>57</v>
      </c>
      <c r="F6" s="32"/>
      <c r="G6" s="38"/>
      <c r="I6" s="58"/>
      <c r="J6" s="58"/>
      <c r="K6" s="58"/>
      <c r="L6" s="58"/>
      <c r="M6" s="58"/>
      <c r="N6" s="58"/>
      <c r="O6" s="58"/>
    </row>
    <row r="7" spans="1:15" ht="45" x14ac:dyDescent="0.25">
      <c r="A7" s="29" t="s">
        <v>24</v>
      </c>
      <c r="B7" s="28" t="str">
        <f>DEC2HEX(SUM(HEX2DEC(B6)+4))</f>
        <v>33E00018</v>
      </c>
      <c r="C7" s="30" t="s">
        <v>27</v>
      </c>
      <c r="D7" s="31" t="s">
        <v>1</v>
      </c>
      <c r="E7" s="31"/>
      <c r="F7" s="32"/>
      <c r="G7" s="38"/>
      <c r="I7" s="58"/>
      <c r="J7" s="58"/>
      <c r="K7" s="58"/>
      <c r="L7" s="58"/>
      <c r="M7" s="58"/>
      <c r="N7" s="58"/>
      <c r="O7" s="58"/>
    </row>
    <row r="8" spans="1:15" x14ac:dyDescent="0.25">
      <c r="A8" s="33" t="s">
        <v>0</v>
      </c>
      <c r="B8" s="28" t="str">
        <f>DEC2HEX(SUM(HEX2DEC(B4)+4))</f>
        <v>33E0000C</v>
      </c>
      <c r="C8" s="1" t="s">
        <v>6</v>
      </c>
      <c r="D8" s="1"/>
      <c r="E8" s="1"/>
      <c r="F8" s="1"/>
      <c r="G8" s="54" t="s">
        <v>109</v>
      </c>
      <c r="I8" s="58"/>
      <c r="J8" s="58"/>
      <c r="K8" s="58"/>
      <c r="L8" s="58"/>
      <c r="M8" s="58"/>
      <c r="N8" s="58"/>
      <c r="O8" s="58"/>
    </row>
    <row r="9" spans="1:15" x14ac:dyDescent="0.25">
      <c r="A9"/>
    </row>
    <row r="10" spans="1:15" x14ac:dyDescent="0.25">
      <c r="A10" s="9" t="s">
        <v>20</v>
      </c>
      <c r="B10" s="4"/>
      <c r="C10" s="5" t="s">
        <v>69</v>
      </c>
      <c r="D10" s="6"/>
      <c r="E10" s="6"/>
      <c r="F10" s="7"/>
      <c r="G10" s="8"/>
    </row>
    <row r="11" spans="1:15" x14ac:dyDescent="0.25">
      <c r="A11" s="3"/>
      <c r="B11" s="4"/>
      <c r="C11" s="5"/>
      <c r="D11" s="6"/>
      <c r="E11" s="6"/>
      <c r="F11" s="7"/>
      <c r="G11" s="8"/>
    </row>
    <row r="13" spans="1:15" x14ac:dyDescent="0.25">
      <c r="A13" s="2" t="s">
        <v>41</v>
      </c>
    </row>
    <row r="14" spans="1:15" ht="30" x14ac:dyDescent="0.25">
      <c r="A14" s="42"/>
      <c r="B14" s="42" t="s">
        <v>5</v>
      </c>
      <c r="C14" s="42" t="s">
        <v>10</v>
      </c>
      <c r="D14" s="42" t="s">
        <v>3</v>
      </c>
      <c r="E14" s="43" t="s">
        <v>9</v>
      </c>
      <c r="F14" s="42" t="s">
        <v>4</v>
      </c>
      <c r="G14" s="42" t="s">
        <v>8</v>
      </c>
    </row>
    <row r="15" spans="1:15" ht="30" x14ac:dyDescent="0.25">
      <c r="A15" s="44" t="s">
        <v>17</v>
      </c>
      <c r="B15" s="45" t="str">
        <f>'Global shared memory map'!B6</f>
        <v>33E00108</v>
      </c>
      <c r="C15" s="46"/>
      <c r="D15" s="46"/>
      <c r="E15" s="47" t="s">
        <v>2</v>
      </c>
      <c r="F15" s="48" t="s">
        <v>18</v>
      </c>
      <c r="G15" s="49">
        <v>1</v>
      </c>
    </row>
    <row r="16" spans="1:15" ht="60" x14ac:dyDescent="0.25">
      <c r="A16" s="44" t="s">
        <v>11</v>
      </c>
      <c r="B16" s="45" t="str">
        <f>DEC2HEX(SUM(HEX2DEC(B15)+4))</f>
        <v>33E0010C</v>
      </c>
      <c r="C16" s="46"/>
      <c r="D16" s="46"/>
      <c r="E16" s="47" t="s">
        <v>2</v>
      </c>
      <c r="F16" s="48" t="s">
        <v>12</v>
      </c>
      <c r="G16" s="50"/>
    </row>
    <row r="17" spans="1:7" x14ac:dyDescent="0.25">
      <c r="A17" s="51" t="s">
        <v>15</v>
      </c>
      <c r="B17" s="45" t="str">
        <f t="shared" ref="B17:B18" si="1">DEC2HEX(SUM(HEX2DEC(B16)+4))</f>
        <v>33E00110</v>
      </c>
      <c r="C17" s="52"/>
      <c r="D17" s="52" t="s">
        <v>14</v>
      </c>
      <c r="E17" s="47" t="s">
        <v>2</v>
      </c>
      <c r="F17" s="53"/>
      <c r="G17" s="52">
        <v>4</v>
      </c>
    </row>
    <row r="18" spans="1:7" ht="45" x14ac:dyDescent="0.25">
      <c r="A18" s="51" t="s">
        <v>13</v>
      </c>
      <c r="B18" s="45" t="str">
        <f t="shared" si="1"/>
        <v>33E00114</v>
      </c>
      <c r="C18" s="52"/>
      <c r="D18" s="52"/>
      <c r="E18" s="47" t="s">
        <v>2</v>
      </c>
      <c r="F18" s="53" t="s">
        <v>19</v>
      </c>
      <c r="G18" s="52" t="str">
        <f>G8</f>
        <v>0x0000101A</v>
      </c>
    </row>
    <row r="19" spans="1:7" x14ac:dyDescent="0.25">
      <c r="A19" s="108" t="s">
        <v>75</v>
      </c>
      <c r="B19" s="106" t="str">
        <f>DEC2HEX(SUM(HEX2DEC(B18)+4))</f>
        <v>33E00118</v>
      </c>
      <c r="C19" s="52" t="s">
        <v>67</v>
      </c>
      <c r="D19" s="47" t="s">
        <v>86</v>
      </c>
      <c r="E19" s="72"/>
      <c r="F19" s="53"/>
      <c r="G19" s="52"/>
    </row>
    <row r="20" spans="1:7" x14ac:dyDescent="0.25">
      <c r="A20" s="109"/>
      <c r="B20" s="107"/>
      <c r="C20" s="52" t="s">
        <v>79</v>
      </c>
      <c r="D20" s="52" t="s">
        <v>65</v>
      </c>
      <c r="E20" s="72" t="s">
        <v>66</v>
      </c>
      <c r="F20" s="53" t="s">
        <v>77</v>
      </c>
      <c r="G20" s="52"/>
    </row>
    <row r="21" spans="1:7" x14ac:dyDescent="0.25">
      <c r="A21" s="108" t="s">
        <v>75</v>
      </c>
      <c r="B21" s="106" t="str">
        <f>DEC2HEX(SUM(HEX2DEC(B18)+2*4))</f>
        <v>33E0011C</v>
      </c>
      <c r="C21" s="52" t="s">
        <v>67</v>
      </c>
      <c r="D21" s="47" t="s">
        <v>86</v>
      </c>
      <c r="E21" s="72"/>
      <c r="F21" s="53"/>
      <c r="G21" s="52"/>
    </row>
    <row r="22" spans="1:7" x14ac:dyDescent="0.25">
      <c r="A22" s="109"/>
      <c r="B22" s="107"/>
      <c r="C22" s="52" t="s">
        <v>78</v>
      </c>
      <c r="D22" s="52" t="s">
        <v>65</v>
      </c>
      <c r="E22" s="72" t="s">
        <v>66</v>
      </c>
      <c r="F22" s="53" t="s">
        <v>77</v>
      </c>
      <c r="G22" s="52"/>
    </row>
    <row r="23" spans="1:7" x14ac:dyDescent="0.25">
      <c r="A23" s="78" t="s">
        <v>75</v>
      </c>
      <c r="B23" s="79"/>
      <c r="C23" s="52" t="s">
        <v>81</v>
      </c>
      <c r="D23" s="52" t="s">
        <v>2</v>
      </c>
      <c r="E23" s="92" t="s">
        <v>57</v>
      </c>
      <c r="F23" s="53" t="s">
        <v>77</v>
      </c>
      <c r="G23" s="52"/>
    </row>
    <row r="24" spans="1:7" x14ac:dyDescent="0.25">
      <c r="A24" s="78" t="s">
        <v>75</v>
      </c>
      <c r="B24" s="79"/>
      <c r="C24" s="52" t="s">
        <v>80</v>
      </c>
      <c r="D24" s="52" t="s">
        <v>2</v>
      </c>
      <c r="E24" s="92" t="s">
        <v>57</v>
      </c>
      <c r="F24" s="53" t="s">
        <v>77</v>
      </c>
      <c r="G24" s="52"/>
    </row>
  </sheetData>
  <mergeCells count="5">
    <mergeCell ref="C1:K1"/>
    <mergeCell ref="A19:A20"/>
    <mergeCell ref="B19:B20"/>
    <mergeCell ref="A21:A22"/>
    <mergeCell ref="B21:B22"/>
  </mergeCells>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9649B-5B93-4B98-B096-0ABFA4BA542B}">
  <dimension ref="A1:O20"/>
  <sheetViews>
    <sheetView workbookViewId="0">
      <selection activeCell="G5" sqref="G5"/>
    </sheetView>
  </sheetViews>
  <sheetFormatPr defaultRowHeight="15" x14ac:dyDescent="0.25"/>
  <cols>
    <col min="1" max="1" width="25.28515625" style="2" customWidth="1"/>
    <col min="2" max="2" width="20.5703125" bestFit="1" customWidth="1"/>
    <col min="3" max="3" width="35.7109375" customWidth="1"/>
    <col min="5" max="5" width="10.7109375" bestFit="1" customWidth="1"/>
    <col min="6" max="6" width="48" bestFit="1" customWidth="1"/>
    <col min="7" max="7" width="11.28515625" bestFit="1" customWidth="1"/>
  </cols>
  <sheetData>
    <row r="1" spans="1:15" x14ac:dyDescent="0.25">
      <c r="A1" s="39" t="s">
        <v>43</v>
      </c>
      <c r="B1" s="38" t="s">
        <v>37</v>
      </c>
      <c r="C1" s="94" t="s">
        <v>39</v>
      </c>
      <c r="D1" s="95"/>
      <c r="E1" s="95"/>
      <c r="F1" s="95"/>
      <c r="G1" s="95"/>
      <c r="H1" s="95"/>
      <c r="I1" s="95"/>
      <c r="J1" s="95"/>
      <c r="K1" s="95"/>
    </row>
    <row r="2" spans="1:15" x14ac:dyDescent="0.25">
      <c r="A2" s="2" t="s">
        <v>42</v>
      </c>
      <c r="B2" s="38"/>
      <c r="C2" s="55"/>
      <c r="D2" s="56"/>
      <c r="E2" s="56"/>
      <c r="F2" s="56"/>
      <c r="G2" s="56"/>
      <c r="H2" s="56"/>
      <c r="I2" s="56"/>
      <c r="J2" s="56"/>
      <c r="K2" s="56"/>
    </row>
    <row r="3" spans="1:15" ht="30" x14ac:dyDescent="0.25">
      <c r="A3" s="40"/>
      <c r="B3" s="40" t="s">
        <v>5</v>
      </c>
      <c r="C3" s="40" t="s">
        <v>10</v>
      </c>
      <c r="D3" s="40" t="s">
        <v>3</v>
      </c>
      <c r="E3" s="41" t="s">
        <v>9</v>
      </c>
      <c r="F3" s="40" t="s">
        <v>4</v>
      </c>
      <c r="G3" s="40" t="s">
        <v>8</v>
      </c>
      <c r="I3" s="19"/>
      <c r="J3" s="19"/>
      <c r="K3" s="19"/>
      <c r="L3" s="19"/>
      <c r="M3" s="19"/>
      <c r="N3" s="19"/>
      <c r="O3" s="19"/>
    </row>
    <row r="4" spans="1:15" hidden="1" x14ac:dyDescent="0.25">
      <c r="A4" s="29" t="s">
        <v>17</v>
      </c>
      <c r="B4" s="28" t="str">
        <f>'Global shared memory map'!B5</f>
        <v>33E00008</v>
      </c>
      <c r="C4" s="30"/>
      <c r="D4" s="31" t="s">
        <v>1</v>
      </c>
      <c r="E4" s="31"/>
      <c r="F4" s="32"/>
      <c r="G4" s="1">
        <v>0</v>
      </c>
    </row>
    <row r="5" spans="1:15" x14ac:dyDescent="0.25">
      <c r="A5" s="33" t="s">
        <v>16</v>
      </c>
      <c r="B5" s="27" t="str">
        <f>DEC2HEX(SUM(HEX2DEC(B10)+4))</f>
        <v>33E00010</v>
      </c>
      <c r="C5" s="1" t="s">
        <v>7</v>
      </c>
      <c r="D5" s="1"/>
      <c r="E5" s="1"/>
      <c r="F5" s="1"/>
      <c r="G5" s="1" t="str">
        <f>DEC2HEX(ROWS(A4:A10)-1)</f>
        <v>6</v>
      </c>
      <c r="I5" s="19"/>
      <c r="J5" s="19"/>
      <c r="K5" s="19"/>
      <c r="L5" s="19"/>
      <c r="M5" s="19"/>
      <c r="N5" s="19"/>
      <c r="O5" s="19"/>
    </row>
    <row r="6" spans="1:15" x14ac:dyDescent="0.25">
      <c r="A6" s="34" t="s">
        <v>21</v>
      </c>
      <c r="B6" s="27" t="str">
        <f>DEC2HEX(SUM(HEX2DEC(B5)+4))</f>
        <v>33E00014</v>
      </c>
      <c r="C6" s="35" t="s">
        <v>50</v>
      </c>
      <c r="D6" s="36" t="s">
        <v>2</v>
      </c>
      <c r="E6" s="37" t="s">
        <v>22</v>
      </c>
      <c r="F6" s="32"/>
      <c r="G6" s="38"/>
      <c r="I6" s="19"/>
      <c r="J6" s="19"/>
      <c r="K6" s="19"/>
      <c r="L6" s="19"/>
      <c r="M6" s="19"/>
      <c r="N6" s="19"/>
      <c r="O6" s="19"/>
    </row>
    <row r="7" spans="1:15" ht="45" x14ac:dyDescent="0.25">
      <c r="A7" s="29" t="s">
        <v>24</v>
      </c>
      <c r="B7" s="28" t="str">
        <f t="shared" ref="B7:B9" si="0">DEC2HEX(SUM(HEX2DEC(B6)+4))</f>
        <v>33E00018</v>
      </c>
      <c r="C7" s="30" t="s">
        <v>27</v>
      </c>
      <c r="D7" s="31" t="s">
        <v>1</v>
      </c>
      <c r="E7" s="31"/>
      <c r="F7" s="32"/>
      <c r="G7" s="38"/>
      <c r="I7" s="19"/>
      <c r="J7" s="19"/>
      <c r="K7" s="19"/>
      <c r="L7" s="19"/>
      <c r="M7" s="19"/>
      <c r="N7" s="19"/>
      <c r="O7" s="19"/>
    </row>
    <row r="8" spans="1:15" ht="45" x14ac:dyDescent="0.25">
      <c r="A8" s="29" t="s">
        <v>25</v>
      </c>
      <c r="B8" s="28" t="str">
        <f t="shared" si="0"/>
        <v>33E0001C</v>
      </c>
      <c r="C8" s="30" t="s">
        <v>28</v>
      </c>
      <c r="D8" s="31" t="s">
        <v>1</v>
      </c>
      <c r="E8" s="31"/>
      <c r="F8" s="32"/>
      <c r="G8" s="38"/>
      <c r="I8" s="19"/>
      <c r="J8" s="19"/>
      <c r="K8" s="19"/>
      <c r="L8" s="19"/>
      <c r="M8" s="19"/>
      <c r="N8" s="19"/>
      <c r="O8" s="19"/>
    </row>
    <row r="9" spans="1:15" ht="30" x14ac:dyDescent="0.25">
      <c r="A9" s="29" t="s">
        <v>26</v>
      </c>
      <c r="B9" s="28" t="str">
        <f t="shared" si="0"/>
        <v>33E00020</v>
      </c>
      <c r="C9" s="30" t="s">
        <v>29</v>
      </c>
      <c r="D9" s="31" t="s">
        <v>1</v>
      </c>
      <c r="E9" s="31"/>
      <c r="F9" s="32"/>
      <c r="G9" s="38"/>
    </row>
    <row r="10" spans="1:15" x14ac:dyDescent="0.25">
      <c r="A10" s="33" t="s">
        <v>0</v>
      </c>
      <c r="B10" s="28" t="str">
        <f>DEC2HEX(SUM(HEX2DEC(B4)+4))</f>
        <v>33E0000C</v>
      </c>
      <c r="C10" s="1" t="s">
        <v>6</v>
      </c>
      <c r="D10" s="1"/>
      <c r="E10" s="1"/>
      <c r="F10" s="1"/>
      <c r="G10" s="30" t="s">
        <v>100</v>
      </c>
      <c r="I10" s="74"/>
      <c r="J10" s="74"/>
      <c r="K10" s="74"/>
      <c r="L10" s="74"/>
      <c r="M10" s="74"/>
      <c r="N10" s="74"/>
      <c r="O10" s="74"/>
    </row>
    <row r="11" spans="1:15" x14ac:dyDescent="0.25">
      <c r="A11" s="3"/>
      <c r="B11" s="4"/>
      <c r="C11" s="5"/>
      <c r="D11" s="6"/>
      <c r="E11" s="6"/>
      <c r="F11" s="7"/>
      <c r="G11" s="8"/>
    </row>
    <row r="12" spans="1:15" x14ac:dyDescent="0.25">
      <c r="A12" s="9" t="s">
        <v>20</v>
      </c>
      <c r="B12" s="4"/>
      <c r="C12" s="5" t="s">
        <v>64</v>
      </c>
      <c r="D12" s="6"/>
      <c r="E12" s="6"/>
      <c r="F12" s="7"/>
      <c r="G12" s="8"/>
    </row>
    <row r="13" spans="1:15" x14ac:dyDescent="0.25">
      <c r="A13" s="3"/>
      <c r="B13" s="4"/>
      <c r="C13" s="5"/>
      <c r="D13" s="6"/>
      <c r="E13" s="6"/>
      <c r="F13" s="7"/>
      <c r="G13" s="8"/>
    </row>
    <row r="15" spans="1:15" x14ac:dyDescent="0.25">
      <c r="A15" s="2" t="s">
        <v>41</v>
      </c>
    </row>
    <row r="16" spans="1:15" ht="30" x14ac:dyDescent="0.25">
      <c r="A16" s="42"/>
      <c r="B16" s="42" t="s">
        <v>5</v>
      </c>
      <c r="C16" s="42" t="s">
        <v>10</v>
      </c>
      <c r="D16" s="42" t="s">
        <v>3</v>
      </c>
      <c r="E16" s="43" t="s">
        <v>9</v>
      </c>
      <c r="F16" s="42" t="s">
        <v>4</v>
      </c>
      <c r="G16" s="42" t="s">
        <v>8</v>
      </c>
    </row>
    <row r="17" spans="1:7" ht="30" x14ac:dyDescent="0.25">
      <c r="A17" s="44" t="s">
        <v>17</v>
      </c>
      <c r="B17" s="45" t="str">
        <f>'Global shared memory map'!B6</f>
        <v>33E00108</v>
      </c>
      <c r="C17" s="46"/>
      <c r="D17" s="46"/>
      <c r="E17" s="47" t="s">
        <v>2</v>
      </c>
      <c r="F17" s="48" t="s">
        <v>18</v>
      </c>
      <c r="G17" s="49">
        <v>1</v>
      </c>
    </row>
    <row r="18" spans="1:7" ht="60" x14ac:dyDescent="0.25">
      <c r="A18" s="44" t="s">
        <v>11</v>
      </c>
      <c r="B18" s="57" t="str">
        <f t="shared" ref="B18:B20" si="1">DEC2HEX(HEX2DEC(B17)+4)</f>
        <v>33E0010C</v>
      </c>
      <c r="C18" s="46"/>
      <c r="D18" s="46"/>
      <c r="E18" s="47" t="s">
        <v>2</v>
      </c>
      <c r="F18" s="48" t="s">
        <v>12</v>
      </c>
      <c r="G18" s="50"/>
    </row>
    <row r="19" spans="1:7" x14ac:dyDescent="0.25">
      <c r="A19" s="51" t="s">
        <v>15</v>
      </c>
      <c r="B19" s="57" t="str">
        <f t="shared" si="1"/>
        <v>33E00110</v>
      </c>
      <c r="C19" s="52"/>
      <c r="D19" s="52" t="s">
        <v>14</v>
      </c>
      <c r="E19" s="47" t="s">
        <v>2</v>
      </c>
      <c r="F19" s="53"/>
      <c r="G19" s="52">
        <v>0</v>
      </c>
    </row>
    <row r="20" spans="1:7" ht="45" x14ac:dyDescent="0.25">
      <c r="A20" s="51" t="s">
        <v>13</v>
      </c>
      <c r="B20" s="57" t="str">
        <f t="shared" si="1"/>
        <v>33E00114</v>
      </c>
      <c r="C20" s="52"/>
      <c r="D20" s="52"/>
      <c r="E20" s="47" t="s">
        <v>2</v>
      </c>
      <c r="F20" s="53" t="s">
        <v>19</v>
      </c>
      <c r="G20" s="52" t="str">
        <f>G10</f>
        <v>0x0000100C</v>
      </c>
    </row>
  </sheetData>
  <mergeCells count="1">
    <mergeCell ref="C1:K1"/>
  </mergeCells>
  <phoneticPr fontId="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F3ED9-D993-4459-B7A8-3B413069629E}">
  <dimension ref="A1:O21"/>
  <sheetViews>
    <sheetView workbookViewId="0">
      <selection activeCell="B1" sqref="B1"/>
    </sheetView>
  </sheetViews>
  <sheetFormatPr defaultRowHeight="15" x14ac:dyDescent="0.25"/>
  <cols>
    <col min="1" max="1" width="25.28515625" style="2" customWidth="1"/>
    <col min="2" max="2" width="27.140625" bestFit="1" customWidth="1"/>
    <col min="3" max="3" width="45.28515625" bestFit="1" customWidth="1"/>
    <col min="5" max="5" width="17.28515625" customWidth="1"/>
    <col min="6" max="6" width="48" bestFit="1" customWidth="1"/>
    <col min="7" max="7" width="11.28515625" bestFit="1" customWidth="1"/>
  </cols>
  <sheetData>
    <row r="1" spans="1:15" x14ac:dyDescent="0.25">
      <c r="A1" s="39" t="s">
        <v>43</v>
      </c>
      <c r="B1" s="38" t="s">
        <v>38</v>
      </c>
      <c r="C1" s="94" t="s">
        <v>46</v>
      </c>
      <c r="D1" s="95"/>
      <c r="E1" s="95"/>
      <c r="F1" s="95"/>
      <c r="G1" s="95"/>
      <c r="H1" s="95"/>
      <c r="I1" s="95"/>
      <c r="J1" s="95"/>
      <c r="K1" s="95"/>
    </row>
    <row r="2" spans="1:15" x14ac:dyDescent="0.25">
      <c r="A2" s="2" t="s">
        <v>42</v>
      </c>
      <c r="B2" s="38"/>
      <c r="C2" s="55"/>
      <c r="D2" s="56"/>
      <c r="E2" s="56"/>
      <c r="F2" s="56"/>
      <c r="G2" s="56"/>
      <c r="H2" s="56"/>
      <c r="I2" s="56"/>
      <c r="J2" s="56"/>
      <c r="K2" s="56"/>
    </row>
    <row r="3" spans="1:15" ht="32.25" customHeight="1" x14ac:dyDescent="0.25">
      <c r="A3" s="40"/>
      <c r="B3" s="40" t="s">
        <v>5</v>
      </c>
      <c r="C3" s="40" t="s">
        <v>10</v>
      </c>
      <c r="D3" s="40" t="s">
        <v>3</v>
      </c>
      <c r="E3" s="41" t="s">
        <v>9</v>
      </c>
      <c r="F3" s="40" t="s">
        <v>4</v>
      </c>
      <c r="G3" s="40" t="s">
        <v>8</v>
      </c>
      <c r="I3" s="19"/>
      <c r="J3" s="19"/>
      <c r="K3" s="19"/>
      <c r="L3" s="19"/>
      <c r="M3" s="19"/>
      <c r="N3" s="19"/>
      <c r="O3" s="19"/>
    </row>
    <row r="4" spans="1:15" hidden="1" x14ac:dyDescent="0.25">
      <c r="A4" s="29" t="s">
        <v>17</v>
      </c>
      <c r="B4" s="28" t="str">
        <f>'Global shared memory map'!B5</f>
        <v>33E00008</v>
      </c>
      <c r="C4" s="30"/>
      <c r="D4" s="31" t="s">
        <v>1</v>
      </c>
      <c r="E4" s="31"/>
      <c r="F4" s="32"/>
      <c r="G4" s="1">
        <v>0</v>
      </c>
    </row>
    <row r="5" spans="1:15" x14ac:dyDescent="0.25">
      <c r="A5" s="33" t="s">
        <v>16</v>
      </c>
      <c r="B5" s="27" t="str">
        <f>DEC2HEX(SUM(HEX2DEC(B11)+4))</f>
        <v>33E00010</v>
      </c>
      <c r="C5" s="1" t="s">
        <v>7</v>
      </c>
      <c r="D5" s="1"/>
      <c r="E5" s="1"/>
      <c r="F5" s="1"/>
      <c r="G5" s="1" t="str">
        <f>DEC2HEX(ROWS(A4:A11)-1-1)</f>
        <v>6</v>
      </c>
      <c r="I5" s="19"/>
      <c r="J5" s="19"/>
      <c r="K5" s="19"/>
      <c r="L5" s="19"/>
      <c r="M5" s="19"/>
      <c r="N5" s="19"/>
      <c r="O5" s="19"/>
    </row>
    <row r="6" spans="1:15" x14ac:dyDescent="0.25">
      <c r="A6" s="34" t="s">
        <v>21</v>
      </c>
      <c r="B6" s="27" t="str">
        <f t="shared" ref="B6" si="0">DEC2HEX(SUM(HEX2DEC(B5)+4))</f>
        <v>33E00014</v>
      </c>
      <c r="C6" s="35" t="s">
        <v>50</v>
      </c>
      <c r="D6" s="36" t="s">
        <v>2</v>
      </c>
      <c r="E6" s="37" t="s">
        <v>22</v>
      </c>
      <c r="F6" s="32"/>
      <c r="G6" s="38"/>
      <c r="I6" s="19"/>
      <c r="J6" s="19"/>
      <c r="K6" s="19"/>
      <c r="L6" s="19"/>
      <c r="M6" s="19"/>
      <c r="N6" s="19"/>
      <c r="O6" s="19"/>
    </row>
    <row r="7" spans="1:15" x14ac:dyDescent="0.25">
      <c r="A7" s="96" t="s">
        <v>88</v>
      </c>
      <c r="B7" s="98" t="str">
        <f>DEC2HEX(SUM(HEX2DEC(B6)+4))</f>
        <v>33E00018</v>
      </c>
      <c r="C7" s="102" t="s">
        <v>157</v>
      </c>
      <c r="D7" s="100" t="s">
        <v>2</v>
      </c>
      <c r="E7" s="31"/>
      <c r="F7" s="31"/>
      <c r="G7" s="38"/>
      <c r="I7" s="66"/>
      <c r="J7" s="66"/>
      <c r="K7" s="66"/>
      <c r="L7" s="66"/>
      <c r="M7" s="66"/>
      <c r="N7" s="66"/>
      <c r="O7" s="66"/>
    </row>
    <row r="8" spans="1:15" x14ac:dyDescent="0.25">
      <c r="A8" s="97"/>
      <c r="B8" s="99"/>
      <c r="C8" s="103"/>
      <c r="D8" s="101"/>
      <c r="E8" s="31"/>
      <c r="F8" s="69"/>
      <c r="G8" s="38"/>
      <c r="I8" s="19"/>
      <c r="J8" s="19"/>
      <c r="K8" s="19"/>
      <c r="L8" s="19"/>
      <c r="M8" s="19"/>
      <c r="N8" s="19"/>
      <c r="O8" s="19"/>
    </row>
    <row r="9" spans="1:15" ht="45" x14ac:dyDescent="0.25">
      <c r="A9" s="29" t="s">
        <v>24</v>
      </c>
      <c r="B9" s="28" t="str">
        <f>DEC2HEX(SUM(HEX2DEC(B7)+4))</f>
        <v>33E0001C</v>
      </c>
      <c r="C9" s="30" t="s">
        <v>27</v>
      </c>
      <c r="D9" s="31" t="s">
        <v>1</v>
      </c>
      <c r="E9" s="31"/>
      <c r="F9" s="32"/>
      <c r="G9" s="38"/>
      <c r="I9" s="19"/>
      <c r="J9" s="19"/>
      <c r="K9" s="19"/>
      <c r="L9" s="19"/>
      <c r="M9" s="19"/>
      <c r="N9" s="19"/>
      <c r="O9" s="19"/>
    </row>
    <row r="10" spans="1:15" ht="30" x14ac:dyDescent="0.25">
      <c r="A10" s="29" t="s">
        <v>26</v>
      </c>
      <c r="B10" s="28" t="str">
        <f>DEC2HEX(SUM(HEX2DEC(B9)+4))</f>
        <v>33E00020</v>
      </c>
      <c r="C10" s="30" t="s">
        <v>29</v>
      </c>
      <c r="D10" s="31" t="s">
        <v>1</v>
      </c>
      <c r="E10" s="31"/>
      <c r="F10" s="32"/>
      <c r="G10" s="38"/>
    </row>
    <row r="11" spans="1:15" x14ac:dyDescent="0.25">
      <c r="A11" s="33" t="s">
        <v>0</v>
      </c>
      <c r="B11" s="28" t="str">
        <f>DEC2HEX(SUM(HEX2DEC(B4)+4))</f>
        <v>33E0000C</v>
      </c>
      <c r="C11" s="1" t="s">
        <v>6</v>
      </c>
      <c r="D11" s="1"/>
      <c r="E11" s="1"/>
      <c r="F11" s="1"/>
      <c r="G11" s="54" t="s">
        <v>101</v>
      </c>
      <c r="I11" s="19"/>
      <c r="J11" s="19"/>
      <c r="K11" s="19"/>
      <c r="L11" s="19"/>
      <c r="M11" s="19"/>
      <c r="N11" s="19"/>
      <c r="O11" s="19"/>
    </row>
    <row r="12" spans="1:15" x14ac:dyDescent="0.25">
      <c r="A12" s="3"/>
      <c r="B12" s="4"/>
      <c r="C12" s="5"/>
      <c r="D12" s="6"/>
      <c r="E12" s="6"/>
      <c r="F12" s="7"/>
      <c r="G12" s="8"/>
    </row>
    <row r="13" spans="1:15" x14ac:dyDescent="0.25">
      <c r="A13" s="9" t="s">
        <v>20</v>
      </c>
      <c r="B13" s="4"/>
      <c r="C13" s="5" t="s">
        <v>69</v>
      </c>
      <c r="D13" s="6"/>
      <c r="E13" s="6"/>
      <c r="F13" s="7"/>
      <c r="G13" s="8"/>
    </row>
    <row r="14" spans="1:15" x14ac:dyDescent="0.25">
      <c r="A14" s="3"/>
      <c r="B14" s="4"/>
      <c r="C14" s="5"/>
      <c r="D14" s="6"/>
      <c r="E14" s="6"/>
      <c r="F14" s="7"/>
      <c r="G14" s="8"/>
    </row>
    <row r="16" spans="1:15" x14ac:dyDescent="0.25">
      <c r="A16" s="2" t="s">
        <v>41</v>
      </c>
    </row>
    <row r="17" spans="1:7" ht="30" x14ac:dyDescent="0.25">
      <c r="A17" s="42"/>
      <c r="B17" s="42" t="s">
        <v>5</v>
      </c>
      <c r="C17" s="42" t="s">
        <v>10</v>
      </c>
      <c r="D17" s="42" t="s">
        <v>3</v>
      </c>
      <c r="E17" s="43" t="s">
        <v>9</v>
      </c>
      <c r="F17" s="42" t="s">
        <v>4</v>
      </c>
      <c r="G17" s="42" t="s">
        <v>8</v>
      </c>
    </row>
    <row r="18" spans="1:7" ht="30" x14ac:dyDescent="0.25">
      <c r="A18" s="44" t="s">
        <v>17</v>
      </c>
      <c r="B18" s="45" t="str">
        <f>'Global shared memory map'!B6</f>
        <v>33E00108</v>
      </c>
      <c r="C18" s="46"/>
      <c r="D18" s="46"/>
      <c r="E18" s="47" t="s">
        <v>2</v>
      </c>
      <c r="F18" s="48" t="s">
        <v>18</v>
      </c>
      <c r="G18" s="49">
        <v>1</v>
      </c>
    </row>
    <row r="19" spans="1:7" ht="60" x14ac:dyDescent="0.25">
      <c r="A19" s="44" t="s">
        <v>11</v>
      </c>
      <c r="B19" s="57" t="str">
        <f>DEC2HEX(HEX2DEC(B18)+4)</f>
        <v>33E0010C</v>
      </c>
      <c r="C19" s="46"/>
      <c r="D19" s="46"/>
      <c r="E19" s="47" t="s">
        <v>2</v>
      </c>
      <c r="F19" s="48" t="s">
        <v>12</v>
      </c>
      <c r="G19" s="50"/>
    </row>
    <row r="20" spans="1:7" x14ac:dyDescent="0.25">
      <c r="A20" s="51" t="s">
        <v>15</v>
      </c>
      <c r="B20" s="45" t="str">
        <f t="shared" ref="B20:B21" si="1">DEC2HEX(SUM(HEX2DEC(B19)+4))</f>
        <v>33E00110</v>
      </c>
      <c r="C20" s="52"/>
      <c r="D20" s="52" t="s">
        <v>14</v>
      </c>
      <c r="E20" s="47" t="s">
        <v>2</v>
      </c>
      <c r="F20" s="53"/>
      <c r="G20" s="52">
        <v>0</v>
      </c>
    </row>
    <row r="21" spans="1:7" ht="45" x14ac:dyDescent="0.25">
      <c r="A21" s="51" t="s">
        <v>13</v>
      </c>
      <c r="B21" s="45" t="str">
        <f t="shared" si="1"/>
        <v>33E00114</v>
      </c>
      <c r="C21" s="52"/>
      <c r="D21" s="52"/>
      <c r="E21" s="47" t="s">
        <v>2</v>
      </c>
      <c r="F21" s="53" t="s">
        <v>19</v>
      </c>
      <c r="G21" s="52" t="str">
        <f>G11</f>
        <v>0x0000100D</v>
      </c>
    </row>
  </sheetData>
  <mergeCells count="5">
    <mergeCell ref="C1:K1"/>
    <mergeCell ref="A7:A8"/>
    <mergeCell ref="B7:B8"/>
    <mergeCell ref="C7:C8"/>
    <mergeCell ref="D7:D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70BC-888C-4416-95CB-1F42B9244D2A}">
  <dimension ref="A1:O20"/>
  <sheetViews>
    <sheetView workbookViewId="0">
      <selection activeCell="G6" sqref="G6"/>
    </sheetView>
  </sheetViews>
  <sheetFormatPr defaultRowHeight="15" x14ac:dyDescent="0.25"/>
  <cols>
    <col min="1" max="1" width="25.28515625" style="2" customWidth="1"/>
    <col min="2" max="2" width="20.5703125" bestFit="1" customWidth="1"/>
    <col min="3" max="3" width="35.7109375" customWidth="1"/>
    <col min="5" max="5" width="10.7109375" bestFit="1" customWidth="1"/>
    <col min="6" max="6" width="48" bestFit="1" customWidth="1"/>
    <col min="7" max="7" width="11.28515625" bestFit="1" customWidth="1"/>
  </cols>
  <sheetData>
    <row r="1" spans="1:15" x14ac:dyDescent="0.25">
      <c r="A1" s="39" t="s">
        <v>43</v>
      </c>
      <c r="B1" s="38" t="s">
        <v>47</v>
      </c>
      <c r="C1" s="94" t="s">
        <v>48</v>
      </c>
      <c r="D1" s="95"/>
      <c r="E1" s="95"/>
      <c r="F1" s="95"/>
      <c r="G1" s="95"/>
      <c r="H1" s="95"/>
      <c r="I1" s="95"/>
      <c r="J1" s="95"/>
      <c r="K1" s="95"/>
    </row>
    <row r="2" spans="1:15" x14ac:dyDescent="0.25">
      <c r="A2" s="2" t="s">
        <v>42</v>
      </c>
      <c r="B2" s="38"/>
      <c r="C2" s="55"/>
      <c r="D2" s="56"/>
      <c r="E2" s="56"/>
      <c r="F2" s="56"/>
      <c r="G2" s="56"/>
      <c r="H2" s="56"/>
      <c r="I2" s="56"/>
      <c r="J2" s="56"/>
      <c r="K2" s="56"/>
    </row>
    <row r="3" spans="1:15" ht="32.25" customHeight="1" x14ac:dyDescent="0.25">
      <c r="A3" s="40"/>
      <c r="B3" s="40" t="s">
        <v>5</v>
      </c>
      <c r="C3" s="40" t="s">
        <v>10</v>
      </c>
      <c r="D3" s="40" t="s">
        <v>3</v>
      </c>
      <c r="E3" s="41" t="s">
        <v>9</v>
      </c>
      <c r="F3" s="40" t="s">
        <v>4</v>
      </c>
      <c r="G3" s="40" t="s">
        <v>8</v>
      </c>
      <c r="I3" s="19"/>
      <c r="J3" s="19"/>
      <c r="K3" s="19"/>
      <c r="L3" s="19"/>
      <c r="M3" s="19"/>
      <c r="N3" s="19"/>
      <c r="O3" s="19"/>
    </row>
    <row r="4" spans="1:15" hidden="1" x14ac:dyDescent="0.25">
      <c r="A4" s="29" t="s">
        <v>17</v>
      </c>
      <c r="B4" s="28" t="str">
        <f>'Global shared memory map'!B5</f>
        <v>33E00008</v>
      </c>
      <c r="C4" s="30"/>
      <c r="D4" s="31" t="s">
        <v>1</v>
      </c>
      <c r="E4" s="31"/>
      <c r="F4" s="32"/>
      <c r="G4" s="1">
        <v>0</v>
      </c>
    </row>
    <row r="5" spans="1:15" x14ac:dyDescent="0.25">
      <c r="A5" s="33" t="s">
        <v>16</v>
      </c>
      <c r="B5" s="27" t="str">
        <f>DEC2HEX(SUM(HEX2DEC(B10)+4))</f>
        <v>33E00010</v>
      </c>
      <c r="C5" s="1" t="s">
        <v>7</v>
      </c>
      <c r="D5" s="1"/>
      <c r="E5" s="1"/>
      <c r="F5" s="1"/>
      <c r="G5" s="1" t="str">
        <f>DEC2HEX(ROWS(A4:A10)-1)</f>
        <v>6</v>
      </c>
      <c r="I5" s="19"/>
      <c r="J5" s="19"/>
      <c r="K5" s="19"/>
      <c r="L5" s="19"/>
      <c r="M5" s="19"/>
      <c r="N5" s="19"/>
      <c r="O5" s="19"/>
    </row>
    <row r="6" spans="1:15" x14ac:dyDescent="0.25">
      <c r="A6" s="34" t="s">
        <v>21</v>
      </c>
      <c r="B6" s="27" t="str">
        <f t="shared" ref="B6:B9" si="0">DEC2HEX(SUM(HEX2DEC(B5)+4))</f>
        <v>33E00014</v>
      </c>
      <c r="C6" s="35" t="s">
        <v>49</v>
      </c>
      <c r="D6" s="36" t="s">
        <v>2</v>
      </c>
      <c r="E6" s="37" t="s">
        <v>22</v>
      </c>
      <c r="F6" s="32"/>
      <c r="G6" s="38"/>
      <c r="I6" s="19"/>
      <c r="J6" s="19"/>
      <c r="K6" s="19"/>
      <c r="L6" s="19"/>
      <c r="M6" s="19"/>
      <c r="N6" s="19"/>
      <c r="O6" s="19"/>
    </row>
    <row r="7" spans="1:15" ht="45" x14ac:dyDescent="0.25">
      <c r="A7" s="29" t="s">
        <v>24</v>
      </c>
      <c r="B7" s="28" t="str">
        <f t="shared" si="0"/>
        <v>33E00018</v>
      </c>
      <c r="C7" s="30" t="s">
        <v>27</v>
      </c>
      <c r="D7" s="31" t="s">
        <v>1</v>
      </c>
      <c r="E7" s="31"/>
      <c r="F7" s="32"/>
      <c r="G7" s="38"/>
      <c r="I7" s="19"/>
      <c r="J7" s="19"/>
      <c r="K7" s="19"/>
      <c r="L7" s="19"/>
      <c r="M7" s="19"/>
      <c r="N7" s="19"/>
      <c r="O7" s="19"/>
    </row>
    <row r="8" spans="1:15" ht="45" x14ac:dyDescent="0.25">
      <c r="A8" s="29" t="s">
        <v>25</v>
      </c>
      <c r="B8" s="28" t="str">
        <f t="shared" si="0"/>
        <v>33E0001C</v>
      </c>
      <c r="C8" s="30" t="s">
        <v>28</v>
      </c>
      <c r="D8" s="31" t="s">
        <v>1</v>
      </c>
      <c r="E8" s="37"/>
      <c r="F8" s="32"/>
      <c r="G8" s="38"/>
      <c r="I8" s="19"/>
      <c r="J8" s="19"/>
      <c r="K8" s="19"/>
      <c r="L8" s="19"/>
      <c r="M8" s="19"/>
      <c r="N8" s="19"/>
      <c r="O8" s="19"/>
    </row>
    <row r="9" spans="1:15" ht="30" x14ac:dyDescent="0.25">
      <c r="A9" s="29" t="s">
        <v>26</v>
      </c>
      <c r="B9" s="28" t="str">
        <f t="shared" si="0"/>
        <v>33E00020</v>
      </c>
      <c r="C9" s="30" t="s">
        <v>29</v>
      </c>
      <c r="D9" s="31" t="s">
        <v>1</v>
      </c>
      <c r="E9" s="31"/>
      <c r="F9" s="32"/>
      <c r="G9" s="38"/>
    </row>
    <row r="10" spans="1:15" x14ac:dyDescent="0.25">
      <c r="A10" s="33" t="s">
        <v>0</v>
      </c>
      <c r="B10" s="28" t="str">
        <f>DEC2HEX(SUM(HEX2DEC(B4)+4))</f>
        <v>33E0000C</v>
      </c>
      <c r="C10" s="1" t="s">
        <v>6</v>
      </c>
      <c r="D10" s="1"/>
      <c r="E10" s="1"/>
      <c r="F10" s="1"/>
      <c r="G10" s="54" t="s">
        <v>104</v>
      </c>
      <c r="I10" s="19"/>
      <c r="J10" s="19"/>
      <c r="K10" s="19"/>
      <c r="L10" s="19"/>
      <c r="M10" s="19"/>
      <c r="N10" s="19"/>
      <c r="O10" s="19"/>
    </row>
    <row r="11" spans="1:15" x14ac:dyDescent="0.25">
      <c r="A11" s="3"/>
      <c r="B11" s="4"/>
      <c r="C11" s="5"/>
      <c r="D11" s="6"/>
      <c r="E11" s="6"/>
      <c r="F11" s="7"/>
      <c r="G11" s="8"/>
    </row>
    <row r="12" spans="1:15" x14ac:dyDescent="0.25">
      <c r="A12" s="9" t="s">
        <v>20</v>
      </c>
      <c r="B12" s="4"/>
      <c r="C12" s="5" t="s">
        <v>69</v>
      </c>
      <c r="D12" s="6"/>
      <c r="E12" s="6"/>
      <c r="F12" s="7"/>
      <c r="G12" s="8"/>
    </row>
    <row r="13" spans="1:15" x14ac:dyDescent="0.25">
      <c r="A13" s="3"/>
      <c r="B13" s="4"/>
      <c r="C13" s="5"/>
      <c r="D13" s="6"/>
      <c r="E13" s="6"/>
      <c r="F13" s="7"/>
      <c r="G13" s="8"/>
    </row>
    <row r="15" spans="1:15" x14ac:dyDescent="0.25">
      <c r="A15" s="2" t="s">
        <v>41</v>
      </c>
    </row>
    <row r="16" spans="1:15" ht="30" x14ac:dyDescent="0.25">
      <c r="A16" s="42"/>
      <c r="B16" s="42" t="s">
        <v>5</v>
      </c>
      <c r="C16" s="42" t="s">
        <v>10</v>
      </c>
      <c r="D16" s="42" t="s">
        <v>3</v>
      </c>
      <c r="E16" s="43" t="s">
        <v>9</v>
      </c>
      <c r="F16" s="42" t="s">
        <v>4</v>
      </c>
      <c r="G16" s="42" t="s">
        <v>8</v>
      </c>
    </row>
    <row r="17" spans="1:7" ht="30" x14ac:dyDescent="0.25">
      <c r="A17" s="44" t="s">
        <v>17</v>
      </c>
      <c r="B17" s="45" t="str">
        <f>'Global shared memory map'!B6</f>
        <v>33E00108</v>
      </c>
      <c r="C17" s="46"/>
      <c r="D17" s="46"/>
      <c r="E17" s="47" t="s">
        <v>2</v>
      </c>
      <c r="F17" s="48" t="s">
        <v>18</v>
      </c>
      <c r="G17" s="49">
        <v>1</v>
      </c>
    </row>
    <row r="18" spans="1:7" ht="60" x14ac:dyDescent="0.25">
      <c r="A18" s="44" t="s">
        <v>11</v>
      </c>
      <c r="B18" s="45" t="str">
        <f>DEC2HEX(SUM(HEX2DEC(B17)+4))</f>
        <v>33E0010C</v>
      </c>
      <c r="C18" s="46"/>
      <c r="D18" s="46"/>
      <c r="E18" s="47" t="s">
        <v>2</v>
      </c>
      <c r="F18" s="48" t="s">
        <v>12</v>
      </c>
      <c r="G18" s="50"/>
    </row>
    <row r="19" spans="1:7" x14ac:dyDescent="0.25">
      <c r="A19" s="51" t="s">
        <v>15</v>
      </c>
      <c r="B19" s="45" t="str">
        <f t="shared" ref="B19:B20" si="1">DEC2HEX(SUM(HEX2DEC(B18)+4))</f>
        <v>33E00110</v>
      </c>
      <c r="C19" s="52"/>
      <c r="D19" s="52" t="s">
        <v>14</v>
      </c>
      <c r="E19" s="47" t="s">
        <v>2</v>
      </c>
      <c r="F19" s="53"/>
      <c r="G19" s="52">
        <v>0</v>
      </c>
    </row>
    <row r="20" spans="1:7" ht="45" x14ac:dyDescent="0.25">
      <c r="A20" s="51" t="s">
        <v>13</v>
      </c>
      <c r="B20" s="45" t="str">
        <f t="shared" si="1"/>
        <v>33E00114</v>
      </c>
      <c r="C20" s="52"/>
      <c r="D20" s="52"/>
      <c r="E20" s="47" t="s">
        <v>2</v>
      </c>
      <c r="F20" s="53" t="s">
        <v>19</v>
      </c>
      <c r="G20" s="52" t="str">
        <f>G10</f>
        <v>0x0000100F</v>
      </c>
    </row>
  </sheetData>
  <mergeCells count="1">
    <mergeCell ref="C1:K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6F2C3-CBC1-42B7-97E2-858BE8B72B0D}">
  <dimension ref="A1:O21"/>
  <sheetViews>
    <sheetView tabSelected="1" workbookViewId="0">
      <selection activeCell="B1" sqref="B1"/>
    </sheetView>
  </sheetViews>
  <sheetFormatPr defaultRowHeight="15" x14ac:dyDescent="0.25"/>
  <cols>
    <col min="1" max="1" width="25.28515625" style="2" customWidth="1"/>
    <col min="2" max="2" width="27.140625" bestFit="1" customWidth="1"/>
    <col min="3" max="3" width="45.28515625" bestFit="1" customWidth="1"/>
    <col min="5" max="5" width="13.5703125" bestFit="1" customWidth="1"/>
    <col min="6" max="6" width="48" bestFit="1" customWidth="1"/>
    <col min="7" max="7" width="11.28515625" bestFit="1" customWidth="1"/>
  </cols>
  <sheetData>
    <row r="1" spans="1:15" x14ac:dyDescent="0.25">
      <c r="A1" s="39" t="s">
        <v>43</v>
      </c>
      <c r="B1" s="38" t="s">
        <v>51</v>
      </c>
      <c r="C1" s="94" t="s">
        <v>52</v>
      </c>
      <c r="D1" s="95"/>
      <c r="E1" s="95"/>
      <c r="F1" s="95"/>
      <c r="G1" s="95"/>
      <c r="H1" s="95"/>
      <c r="I1" s="95"/>
      <c r="J1" s="95"/>
      <c r="K1" s="95"/>
    </row>
    <row r="2" spans="1:15" x14ac:dyDescent="0.25">
      <c r="A2" s="2" t="s">
        <v>42</v>
      </c>
      <c r="B2" s="38"/>
      <c r="C2" s="55"/>
      <c r="D2" s="56"/>
      <c r="E2" s="56"/>
      <c r="F2" s="56"/>
      <c r="G2" s="56"/>
      <c r="H2" s="56"/>
      <c r="I2" s="56"/>
      <c r="J2" s="56"/>
      <c r="K2" s="56"/>
    </row>
    <row r="3" spans="1:15" ht="32.25" customHeight="1" x14ac:dyDescent="0.25">
      <c r="A3" s="40"/>
      <c r="B3" s="40" t="s">
        <v>5</v>
      </c>
      <c r="C3" s="40" t="s">
        <v>10</v>
      </c>
      <c r="D3" s="40" t="s">
        <v>3</v>
      </c>
      <c r="E3" s="41" t="s">
        <v>9</v>
      </c>
      <c r="F3" s="40" t="s">
        <v>4</v>
      </c>
      <c r="G3" s="40" t="s">
        <v>8</v>
      </c>
      <c r="I3" s="19"/>
      <c r="J3" s="19"/>
      <c r="K3" s="19"/>
      <c r="L3" s="19"/>
      <c r="M3" s="19"/>
      <c r="N3" s="19"/>
      <c r="O3" s="19"/>
    </row>
    <row r="4" spans="1:15" hidden="1" x14ac:dyDescent="0.25">
      <c r="A4" s="29" t="s">
        <v>17</v>
      </c>
      <c r="B4" s="28" t="str">
        <f>'Global shared memory map'!B5</f>
        <v>33E00008</v>
      </c>
      <c r="C4" s="30"/>
      <c r="D4" s="31" t="s">
        <v>1</v>
      </c>
      <c r="E4" s="31"/>
      <c r="F4" s="32"/>
      <c r="G4" s="1">
        <v>0</v>
      </c>
    </row>
    <row r="5" spans="1:15" x14ac:dyDescent="0.25">
      <c r="A5" s="33" t="s">
        <v>16</v>
      </c>
      <c r="B5" s="27" t="str">
        <f>DEC2HEX(SUM(HEX2DEC(B11)+4))</f>
        <v>33E00010</v>
      </c>
      <c r="C5" s="1" t="s">
        <v>7</v>
      </c>
      <c r="D5" s="1"/>
      <c r="E5" s="1"/>
      <c r="F5" s="1"/>
      <c r="G5" s="1" t="str">
        <f>DEC2HEX(DEC2HEX(ROWS(A4:A11)-1-1))</f>
        <v>6</v>
      </c>
      <c r="I5" s="19"/>
      <c r="J5" s="19"/>
      <c r="K5" s="19"/>
      <c r="L5" s="19"/>
      <c r="M5" s="19"/>
      <c r="N5" s="19"/>
      <c r="O5" s="19"/>
    </row>
    <row r="6" spans="1:15" x14ac:dyDescent="0.25">
      <c r="A6" s="34" t="s">
        <v>21</v>
      </c>
      <c r="B6" s="27" t="str">
        <f t="shared" ref="B6" si="0">DEC2HEX(SUM(HEX2DEC(B5)+4))</f>
        <v>33E00014</v>
      </c>
      <c r="C6" s="35" t="s">
        <v>53</v>
      </c>
      <c r="D6" s="36" t="s">
        <v>2</v>
      </c>
      <c r="E6" s="37" t="s">
        <v>22</v>
      </c>
      <c r="F6" s="32"/>
      <c r="G6" s="38"/>
      <c r="I6" s="19"/>
      <c r="J6" s="19"/>
      <c r="K6" s="19"/>
      <c r="L6" s="19"/>
      <c r="M6" s="19"/>
      <c r="N6" s="19"/>
      <c r="O6" s="19"/>
    </row>
    <row r="7" spans="1:15" x14ac:dyDescent="0.25">
      <c r="A7" s="96" t="s">
        <v>88</v>
      </c>
      <c r="B7" s="98" t="str">
        <f>DEC2HEX(SUM(HEX2DEC(B6)+4))</f>
        <v>33E00018</v>
      </c>
      <c r="C7" s="102" t="s">
        <v>158</v>
      </c>
      <c r="D7" s="100" t="s">
        <v>2</v>
      </c>
      <c r="E7" s="31"/>
      <c r="F7" s="31"/>
      <c r="G7" s="38"/>
      <c r="I7" s="66"/>
      <c r="J7" s="66"/>
      <c r="K7" s="66"/>
      <c r="L7" s="66"/>
      <c r="M7" s="66"/>
      <c r="N7" s="66"/>
      <c r="O7" s="66"/>
    </row>
    <row r="8" spans="1:15" x14ac:dyDescent="0.25">
      <c r="A8" s="97"/>
      <c r="B8" s="99"/>
      <c r="C8" s="103"/>
      <c r="D8" s="101"/>
      <c r="E8" s="31"/>
      <c r="F8" s="69"/>
      <c r="G8" s="38"/>
      <c r="I8" s="19"/>
      <c r="J8" s="19"/>
      <c r="K8" s="19"/>
      <c r="L8" s="19"/>
      <c r="M8" s="19"/>
      <c r="N8" s="19"/>
      <c r="O8" s="19"/>
    </row>
    <row r="9" spans="1:15" ht="45" x14ac:dyDescent="0.25">
      <c r="A9" s="29" t="s">
        <v>24</v>
      </c>
      <c r="B9" s="28" t="str">
        <f>DEC2HEX(SUM(HEX2DEC(B7)+4))</f>
        <v>33E0001C</v>
      </c>
      <c r="C9" s="30" t="s">
        <v>27</v>
      </c>
      <c r="D9" s="31" t="s">
        <v>1</v>
      </c>
      <c r="E9" s="31"/>
      <c r="F9" s="32"/>
      <c r="G9" s="38"/>
      <c r="I9" s="19"/>
      <c r="J9" s="19"/>
      <c r="K9" s="19"/>
      <c r="L9" s="19"/>
      <c r="M9" s="19"/>
      <c r="N9" s="19"/>
      <c r="O9" s="19"/>
    </row>
    <row r="10" spans="1:15" ht="30" x14ac:dyDescent="0.25">
      <c r="A10" s="29" t="s">
        <v>26</v>
      </c>
      <c r="B10" s="28" t="str">
        <f>DEC2HEX(SUM(HEX2DEC(B9)+4))</f>
        <v>33E00020</v>
      </c>
      <c r="C10" s="30" t="s">
        <v>29</v>
      </c>
      <c r="D10" s="31" t="s">
        <v>1</v>
      </c>
      <c r="E10" s="31"/>
      <c r="F10" s="32"/>
      <c r="G10" s="38"/>
    </row>
    <row r="11" spans="1:15" x14ac:dyDescent="0.25">
      <c r="A11" s="33" t="s">
        <v>0</v>
      </c>
      <c r="B11" s="28" t="str">
        <f>DEC2HEX(SUM(HEX2DEC(B4)+4))</f>
        <v>33E0000C</v>
      </c>
      <c r="C11" s="1" t="s">
        <v>6</v>
      </c>
      <c r="D11" s="1"/>
      <c r="E11" s="1"/>
      <c r="F11" s="1"/>
      <c r="G11" s="54" t="s">
        <v>105</v>
      </c>
      <c r="I11" s="19"/>
      <c r="J11" s="19"/>
      <c r="K11" s="19"/>
      <c r="L11" s="19"/>
      <c r="M11" s="19"/>
      <c r="N11" s="19"/>
      <c r="O11" s="19"/>
    </row>
    <row r="12" spans="1:15" x14ac:dyDescent="0.25">
      <c r="A12" s="3"/>
      <c r="B12" s="4"/>
      <c r="C12" s="5"/>
      <c r="D12" s="6"/>
      <c r="E12" s="6"/>
      <c r="F12" s="7"/>
      <c r="G12" s="8"/>
    </row>
    <row r="13" spans="1:15" x14ac:dyDescent="0.25">
      <c r="A13" s="9" t="s">
        <v>20</v>
      </c>
      <c r="B13" s="4"/>
      <c r="C13" s="5" t="s">
        <v>69</v>
      </c>
      <c r="D13" s="6"/>
      <c r="E13" s="6"/>
      <c r="F13" s="7"/>
      <c r="G13" s="8"/>
    </row>
    <row r="14" spans="1:15" x14ac:dyDescent="0.25">
      <c r="A14" s="3"/>
      <c r="B14" s="4"/>
      <c r="C14" s="5"/>
      <c r="D14" s="6"/>
      <c r="E14" s="6"/>
      <c r="F14" s="7"/>
      <c r="G14" s="8"/>
    </row>
    <row r="16" spans="1:15" x14ac:dyDescent="0.25">
      <c r="A16" s="2" t="s">
        <v>41</v>
      </c>
    </row>
    <row r="17" spans="1:7" ht="30" x14ac:dyDescent="0.25">
      <c r="A17" s="42"/>
      <c r="B17" s="42" t="s">
        <v>5</v>
      </c>
      <c r="C17" s="42" t="s">
        <v>10</v>
      </c>
      <c r="D17" s="42" t="s">
        <v>3</v>
      </c>
      <c r="E17" s="43" t="s">
        <v>9</v>
      </c>
      <c r="F17" s="42" t="s">
        <v>4</v>
      </c>
      <c r="G17" s="42" t="s">
        <v>8</v>
      </c>
    </row>
    <row r="18" spans="1:7" ht="30" x14ac:dyDescent="0.25">
      <c r="A18" s="44" t="s">
        <v>17</v>
      </c>
      <c r="B18" s="45" t="str">
        <f>'Global shared memory map'!B6</f>
        <v>33E00108</v>
      </c>
      <c r="C18" s="46"/>
      <c r="D18" s="46"/>
      <c r="E18" s="47" t="s">
        <v>2</v>
      </c>
      <c r="F18" s="48" t="s">
        <v>18</v>
      </c>
      <c r="G18" s="49">
        <v>1</v>
      </c>
    </row>
    <row r="19" spans="1:7" ht="60" x14ac:dyDescent="0.25">
      <c r="A19" s="44" t="s">
        <v>11</v>
      </c>
      <c r="B19" s="45" t="str">
        <f>DEC2HEX(SUM(HEX2DEC(B18)+4))</f>
        <v>33E0010C</v>
      </c>
      <c r="C19" s="46"/>
      <c r="D19" s="46"/>
      <c r="E19" s="47" t="s">
        <v>2</v>
      </c>
      <c r="F19" s="48" t="s">
        <v>12</v>
      </c>
      <c r="G19" s="50"/>
    </row>
    <row r="20" spans="1:7" x14ac:dyDescent="0.25">
      <c r="A20" s="51" t="s">
        <v>15</v>
      </c>
      <c r="B20" s="45" t="str">
        <f t="shared" ref="B20:B21" si="1">DEC2HEX(SUM(HEX2DEC(B19)+4))</f>
        <v>33E00110</v>
      </c>
      <c r="C20" s="52"/>
      <c r="D20" s="52" t="s">
        <v>14</v>
      </c>
      <c r="E20" s="47" t="s">
        <v>2</v>
      </c>
      <c r="F20" s="53"/>
      <c r="G20" s="52">
        <v>0</v>
      </c>
    </row>
    <row r="21" spans="1:7" ht="45" x14ac:dyDescent="0.25">
      <c r="A21" s="51" t="s">
        <v>13</v>
      </c>
      <c r="B21" s="45" t="str">
        <f t="shared" si="1"/>
        <v>33E00114</v>
      </c>
      <c r="C21" s="52"/>
      <c r="D21" s="52"/>
      <c r="E21" s="47" t="s">
        <v>2</v>
      </c>
      <c r="F21" s="53" t="s">
        <v>19</v>
      </c>
      <c r="G21" s="52" t="str">
        <f>G11</f>
        <v>0x0000100E</v>
      </c>
    </row>
  </sheetData>
  <mergeCells count="5">
    <mergeCell ref="C1:K1"/>
    <mergeCell ref="A7:A8"/>
    <mergeCell ref="B7:B8"/>
    <mergeCell ref="C7:C8"/>
    <mergeCell ref="D7: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94ABF-3FAF-416A-8EE9-A5A2C2C935DF}">
  <dimension ref="B1:E24"/>
  <sheetViews>
    <sheetView workbookViewId="0">
      <selection activeCell="F16" sqref="F16"/>
    </sheetView>
  </sheetViews>
  <sheetFormatPr defaultRowHeight="15" x14ac:dyDescent="0.25"/>
  <cols>
    <col min="2" max="2" width="10" bestFit="1" customWidth="1"/>
    <col min="3" max="3" width="100.42578125" bestFit="1" customWidth="1"/>
    <col min="5" max="5" width="41.85546875" customWidth="1"/>
  </cols>
  <sheetData>
    <row r="1" spans="2:5" ht="15.75" thickBot="1" x14ac:dyDescent="0.3"/>
    <row r="2" spans="2:5" x14ac:dyDescent="0.25">
      <c r="B2" s="80" t="s">
        <v>31</v>
      </c>
      <c r="C2" s="81" t="s">
        <v>32</v>
      </c>
      <c r="E2" t="s">
        <v>147</v>
      </c>
    </row>
    <row r="3" spans="2:5" x14ac:dyDescent="0.25">
      <c r="B3" s="82">
        <v>0</v>
      </c>
      <c r="C3" s="82" t="s">
        <v>30</v>
      </c>
      <c r="E3" t="s">
        <v>148</v>
      </c>
    </row>
    <row r="4" spans="2:5" x14ac:dyDescent="0.25">
      <c r="B4" s="82">
        <v>13</v>
      </c>
      <c r="C4" s="82" t="s">
        <v>113</v>
      </c>
    </row>
    <row r="5" spans="2:5" x14ac:dyDescent="0.25">
      <c r="B5" s="83">
        <v>14</v>
      </c>
      <c r="C5" s="84" t="s">
        <v>114</v>
      </c>
    </row>
    <row r="6" spans="2:5" x14ac:dyDescent="0.25">
      <c r="B6" s="82">
        <v>15</v>
      </c>
      <c r="C6" s="82" t="s">
        <v>115</v>
      </c>
    </row>
    <row r="7" spans="2:5" x14ac:dyDescent="0.25">
      <c r="B7" s="82">
        <v>16</v>
      </c>
      <c r="C7" s="82" t="s">
        <v>116</v>
      </c>
    </row>
    <row r="8" spans="2:5" x14ac:dyDescent="0.25">
      <c r="B8" s="83">
        <v>33</v>
      </c>
      <c r="C8" s="82" t="s">
        <v>117</v>
      </c>
    </row>
    <row r="9" spans="2:5" x14ac:dyDescent="0.25">
      <c r="B9" s="82">
        <v>43</v>
      </c>
      <c r="C9" s="82" t="s">
        <v>118</v>
      </c>
    </row>
    <row r="10" spans="2:5" x14ac:dyDescent="0.25">
      <c r="B10" s="82">
        <v>44</v>
      </c>
      <c r="C10" s="82" t="s">
        <v>119</v>
      </c>
    </row>
    <row r="11" spans="2:5" x14ac:dyDescent="0.25">
      <c r="B11" s="82">
        <v>45</v>
      </c>
      <c r="C11" s="82" t="s">
        <v>120</v>
      </c>
    </row>
    <row r="12" spans="2:5" x14ac:dyDescent="0.25">
      <c r="B12" s="82">
        <v>46</v>
      </c>
      <c r="C12" s="82" t="s">
        <v>121</v>
      </c>
    </row>
    <row r="13" spans="2:5" x14ac:dyDescent="0.25">
      <c r="B13" s="82">
        <v>47</v>
      </c>
      <c r="C13" s="82" t="s">
        <v>122</v>
      </c>
    </row>
    <row r="14" spans="2:5" x14ac:dyDescent="0.25">
      <c r="B14" s="82">
        <v>48</v>
      </c>
      <c r="C14" s="82" t="s">
        <v>123</v>
      </c>
    </row>
    <row r="15" spans="2:5" x14ac:dyDescent="0.25">
      <c r="B15" s="82">
        <v>49</v>
      </c>
      <c r="C15" s="82" t="s">
        <v>124</v>
      </c>
    </row>
    <row r="16" spans="2:5" x14ac:dyDescent="0.25">
      <c r="B16" s="82">
        <v>50</v>
      </c>
      <c r="C16" s="82" t="s">
        <v>125</v>
      </c>
    </row>
    <row r="17" spans="2:3" x14ac:dyDescent="0.25">
      <c r="B17" s="82">
        <v>51</v>
      </c>
      <c r="C17" s="82" t="s">
        <v>126</v>
      </c>
    </row>
    <row r="18" spans="2:3" x14ac:dyDescent="0.25">
      <c r="B18" s="82">
        <v>52</v>
      </c>
      <c r="C18" s="82" t="s">
        <v>127</v>
      </c>
    </row>
    <row r="19" spans="2:3" x14ac:dyDescent="0.25">
      <c r="B19" s="82">
        <v>53</v>
      </c>
      <c r="C19" s="82" t="s">
        <v>128</v>
      </c>
    </row>
    <row r="20" spans="2:3" x14ac:dyDescent="0.25">
      <c r="B20" s="82">
        <v>54</v>
      </c>
      <c r="C20" s="82" t="s">
        <v>129</v>
      </c>
    </row>
    <row r="21" spans="2:3" x14ac:dyDescent="0.25">
      <c r="B21" s="82">
        <v>55</v>
      </c>
      <c r="C21" s="82" t="s">
        <v>130</v>
      </c>
    </row>
    <row r="22" spans="2:3" x14ac:dyDescent="0.25">
      <c r="B22" s="82">
        <v>56</v>
      </c>
      <c r="C22" s="82" t="s">
        <v>131</v>
      </c>
    </row>
    <row r="23" spans="2:3" x14ac:dyDescent="0.25">
      <c r="B23" s="82">
        <v>57</v>
      </c>
      <c r="C23" s="82" t="s">
        <v>132</v>
      </c>
    </row>
    <row r="24" spans="2:3" x14ac:dyDescent="0.25">
      <c r="B24" s="82">
        <v>58</v>
      </c>
      <c r="C24" s="82" t="s">
        <v>133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DBC24-A4DA-4539-8C49-FA83EE38DD01}">
  <dimension ref="A3:B18"/>
  <sheetViews>
    <sheetView workbookViewId="0">
      <selection activeCell="A10" sqref="A10"/>
    </sheetView>
  </sheetViews>
  <sheetFormatPr defaultRowHeight="15" x14ac:dyDescent="0.25"/>
  <cols>
    <col min="1" max="1" width="88.7109375" customWidth="1"/>
    <col min="2" max="2" width="26" customWidth="1"/>
  </cols>
  <sheetData>
    <row r="3" spans="1:2" x14ac:dyDescent="0.25">
      <c r="A3" s="24" t="s">
        <v>35</v>
      </c>
      <c r="B3" s="24"/>
    </row>
    <row r="4" spans="1:2" ht="60" x14ac:dyDescent="0.25">
      <c r="A4" s="91" t="s">
        <v>149</v>
      </c>
      <c r="B4" s="24"/>
    </row>
    <row r="5" spans="1:2" x14ac:dyDescent="0.25">
      <c r="A5" s="25"/>
      <c r="B5" s="24"/>
    </row>
    <row r="6" spans="1:2" x14ac:dyDescent="0.25">
      <c r="A6" s="2" t="s">
        <v>36</v>
      </c>
    </row>
    <row r="7" spans="1:2" x14ac:dyDescent="0.25">
      <c r="A7" s="65" t="str">
        <f>rfeDft_addArrays!G10</f>
        <v>0x00001010</v>
      </c>
      <c r="B7" t="str">
        <f>rfeDft_addArrays!B1</f>
        <v>rfeDft_addArrays</v>
      </c>
    </row>
    <row r="8" spans="1:2" x14ac:dyDescent="0.25">
      <c r="A8" s="65" t="str">
        <f>rfeDft_addConstToArray!G11</f>
        <v>0x00001011</v>
      </c>
      <c r="B8" t="str">
        <f>rfeDft_addConstToArray!B1</f>
        <v>rfeDft_addConstToArray</v>
      </c>
    </row>
    <row r="9" spans="1:2" x14ac:dyDescent="0.25">
      <c r="A9" s="65" t="str">
        <f>rfeDft_shiftArray!G13</f>
        <v>0x00001012</v>
      </c>
      <c r="B9" t="str">
        <f>rfeDft_shiftArray!B1</f>
        <v>rfeDft_shiftArray</v>
      </c>
    </row>
    <row r="10" spans="1:2" x14ac:dyDescent="0.25">
      <c r="A10" s="65" t="str">
        <f>rfeDft_sortArray!G9</f>
        <v>0x00001013</v>
      </c>
      <c r="B10" t="str">
        <f>rfeDft_sortArray!B1</f>
        <v>rfeDft_sortArrayData</v>
      </c>
    </row>
    <row r="11" spans="1:2" x14ac:dyDescent="0.25">
      <c r="A11" s="65" t="str">
        <f>rfeDft_absArray!G9</f>
        <v>0x00001014</v>
      </c>
      <c r="B11" s="73" t="str">
        <f>rfeDft_absArray!B1</f>
        <v>rfeDft_absArray</v>
      </c>
    </row>
    <row r="12" spans="1:2" x14ac:dyDescent="0.25">
      <c r="A12" s="65" t="str">
        <f>rfeDft_slidingIntegrationArray!G9</f>
        <v>0x00001018</v>
      </c>
      <c r="B12" t="str">
        <f>rfeDft_slidingIntegrationArray!B1</f>
        <v>rfeDft_slidingIntegrationArrayData</v>
      </c>
    </row>
    <row r="13" spans="1:2" x14ac:dyDescent="0.25">
      <c r="A13" s="65" t="str">
        <f>rfeDft_absMaxMinArray!G8</f>
        <v>0x00001019</v>
      </c>
      <c r="B13" t="str">
        <f>rfeDft_absMaxMinArray!B1</f>
        <v>rfeDft_absMaxMinArray</v>
      </c>
    </row>
    <row r="14" spans="1:2" x14ac:dyDescent="0.25">
      <c r="A14" s="65" t="str">
        <f>rfeDft_maxminArray!G8</f>
        <v>0x0000101A</v>
      </c>
      <c r="B14" t="str">
        <f>rfeDft_maxminArray!B1</f>
        <v>rfeDft_maxminArray</v>
      </c>
    </row>
    <row r="15" spans="1:2" x14ac:dyDescent="0.25">
      <c r="A15" s="26" t="str">
        <f>rfeDft_multiplyArrays!G10</f>
        <v>0x0000100C</v>
      </c>
      <c r="B15" t="str">
        <f>rfeDft_multiplyArrays!B1</f>
        <v>rfeDft_multiplyArrays</v>
      </c>
    </row>
    <row r="16" spans="1:2" x14ac:dyDescent="0.25">
      <c r="A16" s="64" t="str">
        <f>rfeDft_multiplyConstToArray!G11</f>
        <v>0x0000100D</v>
      </c>
      <c r="B16" t="str">
        <f>rfeDft_multiplyConstToArray!B1</f>
        <v>rfeDft_multiplyConstToArray</v>
      </c>
    </row>
    <row r="17" spans="1:2" x14ac:dyDescent="0.25">
      <c r="A17" s="65" t="str">
        <f>rfeDft_substractConstToArray!G11</f>
        <v>0x0000100E</v>
      </c>
      <c r="B17" t="str">
        <f>rfeDft_substractConstToArray!B1</f>
        <v>rfeDft_substractConstToArray</v>
      </c>
    </row>
    <row r="18" spans="1:2" x14ac:dyDescent="0.25">
      <c r="A18" s="65" t="str">
        <f>rfeDft_substractArrays!G10</f>
        <v>0x0000100F</v>
      </c>
      <c r="B18" t="str">
        <f>rfeDft_substractArrays!B1</f>
        <v>rfeDft_substractArrays</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15299-9BA4-4BB8-A57E-5DB297E6A502}">
  <dimension ref="A1:O20"/>
  <sheetViews>
    <sheetView workbookViewId="0">
      <selection activeCell="G6" sqref="G6"/>
    </sheetView>
  </sheetViews>
  <sheetFormatPr defaultRowHeight="15" x14ac:dyDescent="0.25"/>
  <cols>
    <col min="1" max="1" width="25.28515625" style="2" customWidth="1"/>
    <col min="2" max="2" width="20.5703125" bestFit="1" customWidth="1"/>
    <col min="3" max="3" width="35.7109375" customWidth="1"/>
    <col min="5" max="5" width="10.7109375" bestFit="1" customWidth="1"/>
    <col min="6" max="6" width="48" bestFit="1" customWidth="1"/>
    <col min="7" max="7" width="11.28515625" bestFit="1" customWidth="1"/>
  </cols>
  <sheetData>
    <row r="1" spans="1:15" x14ac:dyDescent="0.25">
      <c r="A1" s="39" t="s">
        <v>43</v>
      </c>
      <c r="B1" s="38" t="s">
        <v>61</v>
      </c>
      <c r="C1" s="94" t="s">
        <v>40</v>
      </c>
      <c r="D1" s="95"/>
      <c r="E1" s="95"/>
      <c r="F1" s="95"/>
      <c r="G1" s="95"/>
      <c r="H1" s="95"/>
      <c r="I1" s="95"/>
      <c r="J1" s="95"/>
      <c r="K1" s="95"/>
    </row>
    <row r="2" spans="1:15" x14ac:dyDescent="0.25">
      <c r="A2" s="2" t="s">
        <v>42</v>
      </c>
      <c r="B2" s="38"/>
      <c r="C2" s="55"/>
      <c r="D2" s="56"/>
      <c r="E2" s="56"/>
      <c r="F2" s="56"/>
      <c r="G2" s="56"/>
      <c r="H2" s="56"/>
      <c r="I2" s="56"/>
      <c r="J2" s="56"/>
      <c r="K2" s="56"/>
    </row>
    <row r="3" spans="1:15" ht="32.25" customHeight="1" x14ac:dyDescent="0.25">
      <c r="A3" s="40"/>
      <c r="B3" s="40" t="s">
        <v>5</v>
      </c>
      <c r="C3" s="40" t="s">
        <v>10</v>
      </c>
      <c r="D3" s="40" t="s">
        <v>3</v>
      </c>
      <c r="E3" s="41" t="s">
        <v>9</v>
      </c>
      <c r="F3" s="40" t="s">
        <v>4</v>
      </c>
      <c r="G3" s="40" t="s">
        <v>8</v>
      </c>
      <c r="I3" s="19"/>
      <c r="J3" s="19"/>
      <c r="K3" s="19"/>
      <c r="L3" s="19"/>
      <c r="M3" s="19"/>
      <c r="N3" s="19"/>
      <c r="O3" s="19"/>
    </row>
    <row r="4" spans="1:15" hidden="1" x14ac:dyDescent="0.25">
      <c r="A4" s="29" t="s">
        <v>17</v>
      </c>
      <c r="B4" s="28" t="str">
        <f>'Global shared memory map'!B5</f>
        <v>33E00008</v>
      </c>
      <c r="C4" s="30"/>
      <c r="D4" s="31" t="s">
        <v>1</v>
      </c>
      <c r="E4" s="31"/>
      <c r="F4" s="32"/>
      <c r="G4" s="1">
        <v>0</v>
      </c>
    </row>
    <row r="5" spans="1:15" x14ac:dyDescent="0.25">
      <c r="A5" s="33" t="s">
        <v>16</v>
      </c>
      <c r="B5" s="27" t="str">
        <f>DEC2HEX(SUM(HEX2DEC(B10)+4))</f>
        <v>33E00010</v>
      </c>
      <c r="C5" s="1" t="s">
        <v>7</v>
      </c>
      <c r="D5" s="1"/>
      <c r="E5" s="1"/>
      <c r="F5" s="1"/>
      <c r="G5" s="1" t="str">
        <f>DEC2HEX(ROWS(A4:A10)-1)</f>
        <v>6</v>
      </c>
      <c r="I5" s="19"/>
      <c r="J5" s="19"/>
      <c r="K5" s="19"/>
      <c r="L5" s="19"/>
      <c r="M5" s="19"/>
      <c r="N5" s="19"/>
      <c r="O5" s="19"/>
    </row>
    <row r="6" spans="1:15" x14ac:dyDescent="0.25">
      <c r="A6" s="34" t="s">
        <v>21</v>
      </c>
      <c r="B6" s="27" t="str">
        <f t="shared" ref="B6:B9" si="0">DEC2HEX(SUM(HEX2DEC(B5)+4))</f>
        <v>33E00014</v>
      </c>
      <c r="C6" s="35" t="s">
        <v>23</v>
      </c>
      <c r="D6" s="36" t="s">
        <v>2</v>
      </c>
      <c r="E6" s="37" t="s">
        <v>22</v>
      </c>
      <c r="F6" s="32"/>
      <c r="G6" s="38"/>
      <c r="I6" s="19"/>
      <c r="J6" s="19"/>
      <c r="K6" s="19"/>
      <c r="L6" s="19"/>
      <c r="M6" s="19"/>
      <c r="N6" s="19"/>
      <c r="O6" s="19"/>
    </row>
    <row r="7" spans="1:15" ht="45" x14ac:dyDescent="0.25">
      <c r="A7" s="29" t="s">
        <v>24</v>
      </c>
      <c r="B7" s="28" t="str">
        <f t="shared" si="0"/>
        <v>33E00018</v>
      </c>
      <c r="C7" s="30" t="s">
        <v>27</v>
      </c>
      <c r="D7" s="31" t="s">
        <v>1</v>
      </c>
      <c r="E7" s="31"/>
      <c r="F7" s="32"/>
      <c r="G7" s="38"/>
      <c r="I7" s="19"/>
      <c r="J7" s="19"/>
      <c r="K7" s="19"/>
      <c r="L7" s="19"/>
      <c r="M7" s="19"/>
      <c r="N7" s="19"/>
      <c r="O7" s="19"/>
    </row>
    <row r="8" spans="1:15" ht="45" x14ac:dyDescent="0.25">
      <c r="A8" s="29" t="s">
        <v>25</v>
      </c>
      <c r="B8" s="28" t="str">
        <f t="shared" si="0"/>
        <v>33E0001C</v>
      </c>
      <c r="C8" s="30" t="s">
        <v>28</v>
      </c>
      <c r="D8" s="31" t="s">
        <v>1</v>
      </c>
      <c r="E8" s="37"/>
      <c r="F8" s="32"/>
      <c r="G8" s="38"/>
      <c r="I8" s="19"/>
      <c r="J8" s="19"/>
      <c r="K8" s="19"/>
      <c r="L8" s="19"/>
      <c r="M8" s="19"/>
      <c r="N8" s="19"/>
      <c r="O8" s="19"/>
    </row>
    <row r="9" spans="1:15" ht="30" x14ac:dyDescent="0.25">
      <c r="A9" s="29" t="s">
        <v>26</v>
      </c>
      <c r="B9" s="28" t="str">
        <f t="shared" si="0"/>
        <v>33E00020</v>
      </c>
      <c r="C9" s="30" t="s">
        <v>29</v>
      </c>
      <c r="D9" s="31" t="s">
        <v>1</v>
      </c>
      <c r="E9" s="31"/>
      <c r="F9" s="32"/>
      <c r="G9" s="38"/>
    </row>
    <row r="10" spans="1:15" x14ac:dyDescent="0.25">
      <c r="A10" s="33" t="s">
        <v>0</v>
      </c>
      <c r="B10" s="28" t="str">
        <f>DEC2HEX(SUM(HEX2DEC(B4)+4))</f>
        <v>33E0000C</v>
      </c>
      <c r="C10" s="1" t="s">
        <v>6</v>
      </c>
      <c r="D10" s="1"/>
      <c r="E10" s="1"/>
      <c r="F10" s="1"/>
      <c r="G10" s="54" t="s">
        <v>102</v>
      </c>
      <c r="I10" s="19"/>
      <c r="J10" s="19"/>
      <c r="K10" s="19"/>
      <c r="L10" s="19"/>
      <c r="M10" s="19"/>
      <c r="N10" s="19"/>
      <c r="O10" s="19"/>
    </row>
    <row r="11" spans="1:15" x14ac:dyDescent="0.25">
      <c r="A11" s="3"/>
      <c r="B11" s="4"/>
      <c r="C11" s="5"/>
      <c r="D11" s="6"/>
      <c r="E11" s="6"/>
      <c r="F11" s="7"/>
      <c r="G11" s="8"/>
    </row>
    <row r="12" spans="1:15" x14ac:dyDescent="0.25">
      <c r="A12" s="9" t="s">
        <v>20</v>
      </c>
      <c r="B12" s="4"/>
      <c r="C12" s="5" t="s">
        <v>69</v>
      </c>
      <c r="D12" s="6"/>
      <c r="E12" s="6"/>
      <c r="F12" s="7"/>
      <c r="G12" s="8"/>
    </row>
    <row r="13" spans="1:15" x14ac:dyDescent="0.25">
      <c r="A13" s="3"/>
      <c r="B13" s="4"/>
      <c r="C13" s="5"/>
      <c r="D13" s="6"/>
      <c r="E13" s="6"/>
      <c r="F13" s="7"/>
      <c r="G13" s="8"/>
    </row>
    <row r="15" spans="1:15" x14ac:dyDescent="0.25">
      <c r="A15" s="2" t="s">
        <v>41</v>
      </c>
    </row>
    <row r="16" spans="1:15" ht="30" x14ac:dyDescent="0.25">
      <c r="A16" s="42"/>
      <c r="B16" s="42" t="s">
        <v>5</v>
      </c>
      <c r="C16" s="42" t="s">
        <v>10</v>
      </c>
      <c r="D16" s="42" t="s">
        <v>3</v>
      </c>
      <c r="E16" s="43" t="s">
        <v>9</v>
      </c>
      <c r="F16" s="42" t="s">
        <v>4</v>
      </c>
      <c r="G16" s="42" t="s">
        <v>8</v>
      </c>
    </row>
    <row r="17" spans="1:7" ht="30" x14ac:dyDescent="0.25">
      <c r="A17" s="44" t="s">
        <v>17</v>
      </c>
      <c r="B17" s="45" t="str">
        <f>'Global shared memory map'!B6</f>
        <v>33E00108</v>
      </c>
      <c r="C17" s="46"/>
      <c r="D17" s="46"/>
      <c r="E17" s="47" t="s">
        <v>2</v>
      </c>
      <c r="F17" s="48" t="s">
        <v>18</v>
      </c>
      <c r="G17" s="49">
        <v>1</v>
      </c>
    </row>
    <row r="18" spans="1:7" ht="60" x14ac:dyDescent="0.25">
      <c r="A18" s="44" t="s">
        <v>11</v>
      </c>
      <c r="B18" s="45" t="str">
        <f>DEC2HEX(SUM(HEX2DEC(B17)+4))</f>
        <v>33E0010C</v>
      </c>
      <c r="C18" s="46"/>
      <c r="D18" s="46"/>
      <c r="E18" s="47" t="s">
        <v>2</v>
      </c>
      <c r="F18" s="48" t="s">
        <v>12</v>
      </c>
      <c r="G18" s="50"/>
    </row>
    <row r="19" spans="1:7" x14ac:dyDescent="0.25">
      <c r="A19" s="51" t="s">
        <v>15</v>
      </c>
      <c r="B19" s="45" t="str">
        <f t="shared" ref="B19:B20" si="1">DEC2HEX(SUM(HEX2DEC(B18)+4))</f>
        <v>33E00110</v>
      </c>
      <c r="C19" s="52"/>
      <c r="D19" s="52" t="s">
        <v>14</v>
      </c>
      <c r="E19" s="47" t="s">
        <v>2</v>
      </c>
      <c r="F19" s="53"/>
      <c r="G19" s="52">
        <v>0</v>
      </c>
    </row>
    <row r="20" spans="1:7" ht="45" x14ac:dyDescent="0.25">
      <c r="A20" s="51" t="s">
        <v>13</v>
      </c>
      <c r="B20" s="45" t="str">
        <f t="shared" si="1"/>
        <v>33E00114</v>
      </c>
      <c r="C20" s="52"/>
      <c r="D20" s="52"/>
      <c r="E20" s="47" t="s">
        <v>2</v>
      </c>
      <c r="F20" s="53" t="s">
        <v>19</v>
      </c>
      <c r="G20" s="52" t="str">
        <f>G10</f>
        <v>0x00001010</v>
      </c>
    </row>
  </sheetData>
  <mergeCells count="1">
    <mergeCell ref="C1:K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AA295-2A97-44BC-B97D-83118D6568B1}">
  <dimension ref="A1:O21"/>
  <sheetViews>
    <sheetView workbookViewId="0">
      <selection activeCell="E7" sqref="A7:XFD8"/>
    </sheetView>
  </sheetViews>
  <sheetFormatPr defaultRowHeight="15" x14ac:dyDescent="0.25"/>
  <cols>
    <col min="1" max="1" width="25.28515625" style="2" customWidth="1"/>
    <col min="2" max="2" width="27.140625" bestFit="1" customWidth="1"/>
    <col min="3" max="3" width="45.28515625" bestFit="1" customWidth="1"/>
    <col min="5" max="5" width="13.5703125" bestFit="1" customWidth="1"/>
    <col min="6" max="6" width="48" bestFit="1" customWidth="1"/>
    <col min="7" max="7" width="11.28515625" bestFit="1" customWidth="1"/>
  </cols>
  <sheetData>
    <row r="1" spans="1:15" x14ac:dyDescent="0.25">
      <c r="A1" s="39" t="s">
        <v>43</v>
      </c>
      <c r="B1" s="38" t="s">
        <v>44</v>
      </c>
      <c r="C1" s="94" t="s">
        <v>45</v>
      </c>
      <c r="D1" s="95"/>
      <c r="E1" s="95"/>
      <c r="F1" s="95"/>
      <c r="G1" s="95"/>
      <c r="H1" s="95"/>
      <c r="I1" s="95"/>
      <c r="J1" s="95"/>
      <c r="K1" s="95"/>
    </row>
    <row r="2" spans="1:15" x14ac:dyDescent="0.25">
      <c r="A2" s="2" t="s">
        <v>42</v>
      </c>
      <c r="B2" s="38"/>
      <c r="C2" s="55"/>
      <c r="D2" s="56"/>
      <c r="E2" s="56"/>
      <c r="F2" s="56"/>
      <c r="G2" s="56"/>
      <c r="H2" s="56"/>
      <c r="I2" s="56"/>
      <c r="J2" s="56"/>
      <c r="K2" s="56"/>
    </row>
    <row r="3" spans="1:15" ht="32.25" customHeight="1" x14ac:dyDescent="0.25">
      <c r="A3" s="40"/>
      <c r="B3" s="40" t="s">
        <v>5</v>
      </c>
      <c r="C3" s="40" t="s">
        <v>10</v>
      </c>
      <c r="D3" s="40" t="s">
        <v>3</v>
      </c>
      <c r="E3" s="41" t="s">
        <v>9</v>
      </c>
      <c r="F3" s="40" t="s">
        <v>4</v>
      </c>
      <c r="G3" s="40" t="s">
        <v>8</v>
      </c>
      <c r="I3" s="19"/>
      <c r="J3" s="19"/>
      <c r="K3" s="19"/>
      <c r="L3" s="19"/>
      <c r="M3" s="19"/>
      <c r="N3" s="19"/>
      <c r="O3" s="19"/>
    </row>
    <row r="4" spans="1:15" hidden="1" x14ac:dyDescent="0.25">
      <c r="A4" s="29" t="s">
        <v>17</v>
      </c>
      <c r="B4" s="28" t="str">
        <f>DEC2HEX(870318088)</f>
        <v>33E00008</v>
      </c>
      <c r="C4" s="30"/>
      <c r="D4" s="31" t="s">
        <v>1</v>
      </c>
      <c r="E4" s="31"/>
      <c r="F4" s="32"/>
      <c r="G4" s="1">
        <v>0</v>
      </c>
    </row>
    <row r="5" spans="1:15" x14ac:dyDescent="0.25">
      <c r="A5" s="33" t="s">
        <v>16</v>
      </c>
      <c r="B5" s="27" t="str">
        <f>DEC2HEX(SUM(HEX2DEC(B11)+4))</f>
        <v>33E00010</v>
      </c>
      <c r="C5" s="1" t="s">
        <v>7</v>
      </c>
      <c r="D5" s="1"/>
      <c r="E5" s="1"/>
      <c r="F5" s="1"/>
      <c r="G5" s="1" t="str">
        <f>DEC2HEX(ROWS(A4:A11)-1-1)</f>
        <v>6</v>
      </c>
      <c r="I5" s="19"/>
      <c r="J5" s="19"/>
      <c r="K5" s="19"/>
      <c r="L5" s="19"/>
      <c r="M5" s="19"/>
      <c r="N5" s="19"/>
      <c r="O5" s="19"/>
    </row>
    <row r="6" spans="1:15" x14ac:dyDescent="0.25">
      <c r="A6" s="34" t="s">
        <v>21</v>
      </c>
      <c r="B6" s="27" t="str">
        <f>DEC2HEX(SUM(HEX2DEC(B5)+4))</f>
        <v>33E00014</v>
      </c>
      <c r="C6" s="35" t="s">
        <v>23</v>
      </c>
      <c r="D6" s="36" t="s">
        <v>2</v>
      </c>
      <c r="E6" s="37" t="s">
        <v>22</v>
      </c>
      <c r="F6" s="32"/>
      <c r="G6" s="38"/>
      <c r="I6" s="19"/>
      <c r="J6" s="19"/>
      <c r="K6" s="19"/>
      <c r="L6" s="19"/>
      <c r="M6" s="19"/>
      <c r="N6" s="19"/>
      <c r="O6" s="19"/>
    </row>
    <row r="7" spans="1:15" x14ac:dyDescent="0.25">
      <c r="A7" s="96" t="s">
        <v>88</v>
      </c>
      <c r="B7" s="98" t="str">
        <f>DEC2HEX(SUM(HEX2DEC(B6)+4))</f>
        <v>33E00018</v>
      </c>
      <c r="C7" s="102" t="s">
        <v>156</v>
      </c>
      <c r="D7" s="100" t="s">
        <v>2</v>
      </c>
      <c r="E7" s="31"/>
      <c r="F7" s="31"/>
      <c r="G7" s="38"/>
      <c r="I7" s="66"/>
      <c r="J7" s="66"/>
      <c r="K7" s="66"/>
      <c r="L7" s="66"/>
      <c r="M7" s="66"/>
      <c r="N7" s="66"/>
      <c r="O7" s="66"/>
    </row>
    <row r="8" spans="1:15" x14ac:dyDescent="0.25">
      <c r="A8" s="97"/>
      <c r="B8" s="99"/>
      <c r="C8" s="103"/>
      <c r="D8" s="101"/>
      <c r="E8" s="31"/>
      <c r="F8" s="69"/>
      <c r="G8" s="38"/>
      <c r="I8" s="19"/>
      <c r="J8" s="19"/>
      <c r="K8" s="19"/>
      <c r="L8" s="19"/>
      <c r="M8" s="19"/>
      <c r="N8" s="19"/>
      <c r="O8" s="19"/>
    </row>
    <row r="9" spans="1:15" ht="45" x14ac:dyDescent="0.25">
      <c r="A9" s="29" t="s">
        <v>24</v>
      </c>
      <c r="B9" s="28" t="str">
        <f>DEC2HEX(SUM(HEX2DEC(B7)+4))</f>
        <v>33E0001C</v>
      </c>
      <c r="C9" s="30" t="s">
        <v>27</v>
      </c>
      <c r="D9" s="31" t="s">
        <v>1</v>
      </c>
      <c r="E9" s="31"/>
      <c r="F9" s="32"/>
      <c r="G9" s="38"/>
      <c r="I9" s="19"/>
      <c r="J9" s="19"/>
      <c r="K9" s="19"/>
      <c r="L9" s="19"/>
      <c r="M9" s="19"/>
      <c r="N9" s="19"/>
      <c r="O9" s="19"/>
    </row>
    <row r="10" spans="1:15" ht="30" x14ac:dyDescent="0.25">
      <c r="A10" s="29" t="s">
        <v>26</v>
      </c>
      <c r="B10" s="28" t="str">
        <f>DEC2HEX(SUM(HEX2DEC(B9)+4))</f>
        <v>33E00020</v>
      </c>
      <c r="C10" s="30" t="s">
        <v>29</v>
      </c>
      <c r="D10" s="31" t="s">
        <v>1</v>
      </c>
      <c r="E10" s="31"/>
      <c r="F10" s="32"/>
      <c r="G10" s="38"/>
    </row>
    <row r="11" spans="1:15" x14ac:dyDescent="0.25">
      <c r="A11" s="33" t="s">
        <v>0</v>
      </c>
      <c r="B11" s="28" t="str">
        <f>DEC2HEX(SUM(HEX2DEC(B4)+4))</f>
        <v>33E0000C</v>
      </c>
      <c r="C11" s="1" t="s">
        <v>6</v>
      </c>
      <c r="D11" s="1"/>
      <c r="E11" s="1"/>
      <c r="F11" s="1"/>
      <c r="G11" s="54" t="s">
        <v>103</v>
      </c>
      <c r="I11" s="19"/>
      <c r="J11" s="19"/>
      <c r="K11" s="19"/>
      <c r="L11" s="19"/>
      <c r="M11" s="19"/>
      <c r="N11" s="19"/>
      <c r="O11" s="19"/>
    </row>
    <row r="12" spans="1:15" x14ac:dyDescent="0.25">
      <c r="A12" s="3"/>
      <c r="B12" s="4"/>
      <c r="C12" s="5"/>
      <c r="D12" s="6"/>
      <c r="E12" s="6"/>
      <c r="F12" s="7"/>
      <c r="G12" s="8"/>
    </row>
    <row r="13" spans="1:15" x14ac:dyDescent="0.25">
      <c r="A13" s="9" t="s">
        <v>20</v>
      </c>
      <c r="B13" s="4"/>
      <c r="C13" s="5" t="s">
        <v>69</v>
      </c>
      <c r="D13" s="6"/>
      <c r="E13" s="6"/>
      <c r="F13" s="7"/>
      <c r="G13" s="8"/>
    </row>
    <row r="14" spans="1:15" x14ac:dyDescent="0.25">
      <c r="A14" s="3"/>
      <c r="B14" s="4"/>
      <c r="C14" s="5"/>
      <c r="D14" s="6"/>
      <c r="E14" s="6"/>
      <c r="F14" s="7"/>
      <c r="G14" s="8"/>
    </row>
    <row r="16" spans="1:15" x14ac:dyDescent="0.25">
      <c r="A16" s="2" t="s">
        <v>41</v>
      </c>
    </row>
    <row r="17" spans="1:7" ht="30" x14ac:dyDescent="0.25">
      <c r="A17" s="42"/>
      <c r="B17" s="42" t="s">
        <v>5</v>
      </c>
      <c r="C17" s="42" t="s">
        <v>10</v>
      </c>
      <c r="D17" s="42" t="s">
        <v>3</v>
      </c>
      <c r="E17" s="43" t="s">
        <v>9</v>
      </c>
      <c r="F17" s="42" t="s">
        <v>4</v>
      </c>
      <c r="G17" s="42" t="s">
        <v>8</v>
      </c>
    </row>
    <row r="18" spans="1:7" ht="30" x14ac:dyDescent="0.25">
      <c r="A18" s="44" t="s">
        <v>17</v>
      </c>
      <c r="B18" s="45" t="str">
        <f>'Global shared memory map'!B6</f>
        <v>33E00108</v>
      </c>
      <c r="C18" s="46"/>
      <c r="D18" s="46"/>
      <c r="E18" s="47" t="s">
        <v>2</v>
      </c>
      <c r="F18" s="48" t="s">
        <v>18</v>
      </c>
      <c r="G18" s="49">
        <v>1</v>
      </c>
    </row>
    <row r="19" spans="1:7" ht="60" x14ac:dyDescent="0.25">
      <c r="A19" s="44" t="s">
        <v>11</v>
      </c>
      <c r="B19" s="45" t="str">
        <f>DEC2HEX(SUM(HEX2DEC(B18)+4))</f>
        <v>33E0010C</v>
      </c>
      <c r="C19" s="46"/>
      <c r="D19" s="46"/>
      <c r="E19" s="47" t="s">
        <v>2</v>
      </c>
      <c r="F19" s="48" t="s">
        <v>12</v>
      </c>
      <c r="G19" s="50"/>
    </row>
    <row r="20" spans="1:7" x14ac:dyDescent="0.25">
      <c r="A20" s="51" t="s">
        <v>15</v>
      </c>
      <c r="B20" s="45" t="str">
        <f t="shared" ref="B20:B21" si="0">DEC2HEX(SUM(HEX2DEC(B19)+4))</f>
        <v>33E00110</v>
      </c>
      <c r="C20" s="52"/>
      <c r="D20" s="52" t="s">
        <v>14</v>
      </c>
      <c r="E20" s="47" t="s">
        <v>2</v>
      </c>
      <c r="F20" s="53"/>
      <c r="G20" s="52">
        <v>0</v>
      </c>
    </row>
    <row r="21" spans="1:7" ht="45" x14ac:dyDescent="0.25">
      <c r="A21" s="51" t="s">
        <v>13</v>
      </c>
      <c r="B21" s="45" t="str">
        <f t="shared" si="0"/>
        <v>33E00114</v>
      </c>
      <c r="C21" s="52"/>
      <c r="D21" s="52"/>
      <c r="E21" s="47" t="s">
        <v>2</v>
      </c>
      <c r="F21" s="53" t="s">
        <v>19</v>
      </c>
      <c r="G21" s="52" t="str">
        <f>G11</f>
        <v>0x00001011</v>
      </c>
    </row>
  </sheetData>
  <mergeCells count="5">
    <mergeCell ref="C1:K1"/>
    <mergeCell ref="A7:A8"/>
    <mergeCell ref="B7:B8"/>
    <mergeCell ref="D7:D8"/>
    <mergeCell ref="C7:C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93636-0B25-47FD-AFE8-3BC50784E8E0}">
  <dimension ref="A1:O23"/>
  <sheetViews>
    <sheetView workbookViewId="0">
      <selection activeCell="C8" sqref="C8:E10"/>
    </sheetView>
  </sheetViews>
  <sheetFormatPr defaultRowHeight="15" x14ac:dyDescent="0.25"/>
  <cols>
    <col min="1" max="1" width="25.28515625" style="2" customWidth="1"/>
    <col min="2" max="2" width="27.140625" bestFit="1" customWidth="1"/>
    <col min="3" max="3" width="35.7109375" customWidth="1"/>
    <col min="5" max="5" width="10.7109375" bestFit="1" customWidth="1"/>
    <col min="6" max="6" width="48" bestFit="1" customWidth="1"/>
    <col min="7" max="7" width="11.28515625" bestFit="1" customWidth="1"/>
  </cols>
  <sheetData>
    <row r="1" spans="1:15" x14ac:dyDescent="0.25">
      <c r="A1" s="39" t="s">
        <v>43</v>
      </c>
      <c r="B1" s="38" t="s">
        <v>68</v>
      </c>
      <c r="C1" s="94" t="s">
        <v>55</v>
      </c>
      <c r="D1" s="95"/>
      <c r="E1" s="95"/>
      <c r="F1" s="95"/>
      <c r="G1" s="95"/>
      <c r="H1" s="95"/>
      <c r="I1" s="95"/>
      <c r="J1" s="95"/>
      <c r="K1" s="95"/>
    </row>
    <row r="2" spans="1:15" x14ac:dyDescent="0.25">
      <c r="A2" s="2" t="s">
        <v>42</v>
      </c>
      <c r="B2" s="38"/>
      <c r="C2" s="59"/>
      <c r="D2" s="60"/>
      <c r="E2" s="60"/>
      <c r="F2" s="60"/>
      <c r="G2" s="60"/>
      <c r="H2" s="60"/>
      <c r="I2" s="60"/>
      <c r="J2" s="60"/>
      <c r="K2" s="60"/>
    </row>
    <row r="3" spans="1:15" ht="32.25" customHeight="1" x14ac:dyDescent="0.25">
      <c r="A3" s="40"/>
      <c r="B3" s="40" t="s">
        <v>5</v>
      </c>
      <c r="C3" s="40" t="s">
        <v>10</v>
      </c>
      <c r="D3" s="40" t="s">
        <v>3</v>
      </c>
      <c r="E3" s="41" t="s">
        <v>9</v>
      </c>
      <c r="F3" s="40" t="s">
        <v>4</v>
      </c>
      <c r="G3" s="40" t="s">
        <v>8</v>
      </c>
      <c r="I3" s="58"/>
      <c r="J3" s="58"/>
      <c r="K3" s="58"/>
      <c r="L3" s="58"/>
      <c r="M3" s="58"/>
      <c r="N3" s="58"/>
      <c r="O3" s="58"/>
    </row>
    <row r="4" spans="1:15" hidden="1" x14ac:dyDescent="0.25">
      <c r="A4" s="29" t="s">
        <v>17</v>
      </c>
      <c r="B4" s="28" t="str">
        <f>'Global shared memory map'!B5</f>
        <v>33E00008</v>
      </c>
      <c r="C4" s="30"/>
      <c r="D4" s="31" t="s">
        <v>1</v>
      </c>
      <c r="E4" s="31"/>
      <c r="F4" s="32"/>
      <c r="G4" s="1">
        <v>0</v>
      </c>
    </row>
    <row r="5" spans="1:15" x14ac:dyDescent="0.25">
      <c r="A5" s="33" t="s">
        <v>16</v>
      </c>
      <c r="B5" s="27" t="str">
        <f>DEC2HEX(SUM(HEX2DEC(B13)+4))</f>
        <v>33E00010</v>
      </c>
      <c r="C5" s="1" t="s">
        <v>7</v>
      </c>
      <c r="D5" s="1"/>
      <c r="E5" s="1"/>
      <c r="F5" s="1"/>
      <c r="G5" s="1" t="str">
        <f>DEC2HEX(ROWS(A4:A13)-1-3)</f>
        <v>6</v>
      </c>
      <c r="I5" s="58"/>
      <c r="J5" s="58"/>
      <c r="K5" s="58"/>
      <c r="L5" s="58"/>
      <c r="M5" s="58"/>
      <c r="N5" s="58"/>
      <c r="O5" s="58"/>
    </row>
    <row r="6" spans="1:15" x14ac:dyDescent="0.25">
      <c r="A6" s="34" t="s">
        <v>21</v>
      </c>
      <c r="B6" s="27" t="str">
        <f t="shared" ref="B6" si="0">DEC2HEX(SUM(HEX2DEC(B5)+4))</f>
        <v>33E00014</v>
      </c>
      <c r="C6" s="35" t="s">
        <v>54</v>
      </c>
      <c r="D6" s="36" t="s">
        <v>2</v>
      </c>
      <c r="E6" s="37" t="s">
        <v>22</v>
      </c>
      <c r="F6" s="32"/>
      <c r="G6" s="38"/>
      <c r="I6" s="58"/>
      <c r="J6" s="58"/>
      <c r="K6" s="58"/>
      <c r="L6" s="58"/>
      <c r="M6" s="58"/>
      <c r="N6" s="58"/>
      <c r="O6" s="58"/>
    </row>
    <row r="7" spans="1:15" x14ac:dyDescent="0.25">
      <c r="A7" s="96" t="s">
        <v>70</v>
      </c>
      <c r="B7" s="98" t="str">
        <f>DEC2HEX(SUM(HEX2DEC(B6)+4))</f>
        <v>33E00018</v>
      </c>
      <c r="C7" s="30"/>
      <c r="D7" s="31" t="s">
        <v>93</v>
      </c>
      <c r="E7" s="31" t="s">
        <v>67</v>
      </c>
      <c r="F7" s="32"/>
      <c r="G7" s="38"/>
      <c r="I7" s="66"/>
      <c r="J7" s="66"/>
      <c r="K7" s="66"/>
      <c r="L7" s="66"/>
      <c r="M7" s="66"/>
      <c r="N7" s="66"/>
      <c r="O7" s="66"/>
    </row>
    <row r="8" spans="1:15" ht="15" customHeight="1" x14ac:dyDescent="0.25">
      <c r="A8" s="104"/>
      <c r="B8" s="105"/>
      <c r="C8" s="30" t="s">
        <v>71</v>
      </c>
      <c r="D8" s="31" t="s">
        <v>92</v>
      </c>
      <c r="E8" s="69" t="s">
        <v>74</v>
      </c>
      <c r="F8" s="32"/>
      <c r="G8" s="38"/>
      <c r="I8" s="66"/>
      <c r="J8" s="66"/>
      <c r="K8" s="66"/>
      <c r="L8" s="66"/>
      <c r="M8" s="66"/>
      <c r="N8" s="66"/>
      <c r="O8" s="66"/>
    </row>
    <row r="9" spans="1:15" x14ac:dyDescent="0.25">
      <c r="A9" s="104"/>
      <c r="B9" s="105"/>
      <c r="C9" s="30" t="s">
        <v>72</v>
      </c>
      <c r="D9" s="31" t="s">
        <v>92</v>
      </c>
      <c r="E9" s="31">
        <v>0</v>
      </c>
      <c r="F9" s="32"/>
      <c r="G9" s="38"/>
      <c r="I9" s="66"/>
      <c r="J9" s="66"/>
      <c r="K9" s="66"/>
      <c r="L9" s="66"/>
      <c r="M9" s="66"/>
      <c r="N9" s="66"/>
      <c r="O9" s="66"/>
    </row>
    <row r="10" spans="1:15" x14ac:dyDescent="0.25">
      <c r="A10" s="97"/>
      <c r="B10" s="99"/>
      <c r="C10" s="70" t="s">
        <v>73</v>
      </c>
      <c r="D10" s="31" t="s">
        <v>92</v>
      </c>
      <c r="E10" s="31" t="s">
        <v>56</v>
      </c>
      <c r="F10" s="32"/>
      <c r="G10" s="38"/>
      <c r="I10" s="58"/>
      <c r="J10" s="58"/>
      <c r="K10" s="58"/>
      <c r="L10" s="58"/>
      <c r="M10" s="58"/>
      <c r="N10" s="58"/>
      <c r="O10" s="58"/>
    </row>
    <row r="11" spans="1:15" ht="45" x14ac:dyDescent="0.25">
      <c r="A11" s="29" t="s">
        <v>24</v>
      </c>
      <c r="B11" s="28" t="str">
        <f>DEC2HEX(SUM(HEX2DEC(B7)+4))</f>
        <v>33E0001C</v>
      </c>
      <c r="C11" s="30" t="s">
        <v>27</v>
      </c>
      <c r="D11" s="31" t="s">
        <v>1</v>
      </c>
      <c r="E11" s="31"/>
      <c r="F11" s="32"/>
      <c r="G11" s="38"/>
      <c r="I11" s="58"/>
      <c r="J11" s="58"/>
      <c r="K11" s="58"/>
      <c r="L11" s="58"/>
      <c r="M11" s="58"/>
      <c r="N11" s="58"/>
      <c r="O11" s="58"/>
    </row>
    <row r="12" spans="1:15" ht="30" x14ac:dyDescent="0.25">
      <c r="A12" s="29" t="s">
        <v>26</v>
      </c>
      <c r="B12" s="28" t="str">
        <f>DEC2HEX(SUM(HEX2DEC(B11)+4))</f>
        <v>33E00020</v>
      </c>
      <c r="C12" s="30" t="s">
        <v>29</v>
      </c>
      <c r="D12" s="31" t="s">
        <v>1</v>
      </c>
      <c r="E12" s="31"/>
      <c r="F12" s="32"/>
      <c r="G12" s="38"/>
    </row>
    <row r="13" spans="1:15" x14ac:dyDescent="0.25">
      <c r="A13" s="33" t="s">
        <v>0</v>
      </c>
      <c r="B13" s="28" t="str">
        <f>DEC2HEX(SUM(HEX2DEC(B4)+4))</f>
        <v>33E0000C</v>
      </c>
      <c r="C13" s="1" t="s">
        <v>6</v>
      </c>
      <c r="D13" s="1"/>
      <c r="E13" s="1"/>
      <c r="F13" s="1"/>
      <c r="G13" s="54" t="s">
        <v>106</v>
      </c>
      <c r="I13" s="58"/>
      <c r="J13" s="58"/>
      <c r="K13" s="58"/>
      <c r="L13" s="58"/>
      <c r="M13" s="58"/>
      <c r="N13" s="58"/>
      <c r="O13" s="58"/>
    </row>
    <row r="14" spans="1:15" x14ac:dyDescent="0.25">
      <c r="A14" s="3"/>
      <c r="B14" s="4"/>
      <c r="C14" s="5"/>
      <c r="D14" s="6"/>
      <c r="E14" s="6"/>
      <c r="F14" s="7"/>
      <c r="G14" s="8"/>
    </row>
    <row r="15" spans="1:15" x14ac:dyDescent="0.25">
      <c r="A15" s="9" t="s">
        <v>20</v>
      </c>
      <c r="B15" s="4"/>
      <c r="C15" s="5" t="s">
        <v>69</v>
      </c>
      <c r="D15" s="6"/>
      <c r="E15" s="6"/>
      <c r="F15" s="7"/>
      <c r="G15" s="8"/>
    </row>
    <row r="16" spans="1:15" x14ac:dyDescent="0.25">
      <c r="A16" s="3"/>
      <c r="B16" s="4"/>
      <c r="C16" s="5"/>
      <c r="D16" s="6"/>
      <c r="E16" s="6"/>
      <c r="F16" s="7"/>
      <c r="G16" s="8"/>
    </row>
    <row r="18" spans="1:7" x14ac:dyDescent="0.25">
      <c r="A18" s="2" t="s">
        <v>41</v>
      </c>
    </row>
    <row r="19" spans="1:7" ht="30" x14ac:dyDescent="0.25">
      <c r="A19" s="42"/>
      <c r="B19" s="42" t="s">
        <v>5</v>
      </c>
      <c r="C19" s="42" t="s">
        <v>10</v>
      </c>
      <c r="D19" s="42" t="s">
        <v>3</v>
      </c>
      <c r="E19" s="43" t="s">
        <v>9</v>
      </c>
      <c r="F19" s="42" t="s">
        <v>4</v>
      </c>
      <c r="G19" s="42" t="s">
        <v>8</v>
      </c>
    </row>
    <row r="20" spans="1:7" ht="30" x14ac:dyDescent="0.25">
      <c r="A20" s="44" t="s">
        <v>17</v>
      </c>
      <c r="B20" s="45" t="str">
        <f>'Global shared memory map'!B6</f>
        <v>33E00108</v>
      </c>
      <c r="C20" s="46"/>
      <c r="D20" s="46"/>
      <c r="E20" s="47" t="s">
        <v>2</v>
      </c>
      <c r="F20" s="48" t="s">
        <v>18</v>
      </c>
      <c r="G20" s="49">
        <v>1</v>
      </c>
    </row>
    <row r="21" spans="1:7" ht="60" x14ac:dyDescent="0.25">
      <c r="A21" s="44" t="s">
        <v>11</v>
      </c>
      <c r="B21" s="45" t="str">
        <f>DEC2HEX(SUM(HEX2DEC(B20)+4))</f>
        <v>33E0010C</v>
      </c>
      <c r="C21" s="46"/>
      <c r="D21" s="46"/>
      <c r="E21" s="47" t="s">
        <v>2</v>
      </c>
      <c r="F21" s="48" t="s">
        <v>12</v>
      </c>
      <c r="G21" s="50"/>
    </row>
    <row r="22" spans="1:7" x14ac:dyDescent="0.25">
      <c r="A22" s="51" t="s">
        <v>15</v>
      </c>
      <c r="B22" s="45" t="str">
        <f t="shared" ref="B22:B23" si="1">DEC2HEX(SUM(HEX2DEC(B21)+4))</f>
        <v>33E00110</v>
      </c>
      <c r="C22" s="52"/>
      <c r="D22" s="52" t="s">
        <v>14</v>
      </c>
      <c r="E22" s="47" t="s">
        <v>2</v>
      </c>
      <c r="F22" s="53"/>
      <c r="G22" s="52">
        <v>0</v>
      </c>
    </row>
    <row r="23" spans="1:7" ht="45" x14ac:dyDescent="0.25">
      <c r="A23" s="51" t="s">
        <v>13</v>
      </c>
      <c r="B23" s="45" t="str">
        <f t="shared" si="1"/>
        <v>33E00114</v>
      </c>
      <c r="C23" s="52"/>
      <c r="D23" s="52"/>
      <c r="E23" s="47" t="s">
        <v>2</v>
      </c>
      <c r="F23" s="53" t="s">
        <v>19</v>
      </c>
      <c r="G23" s="52" t="str">
        <f>G13</f>
        <v>0x00001012</v>
      </c>
    </row>
  </sheetData>
  <mergeCells count="3">
    <mergeCell ref="C1:K1"/>
    <mergeCell ref="A7:A10"/>
    <mergeCell ref="B7:B10"/>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71992-5401-4327-A076-AA3161896D07}">
  <dimension ref="A1:O19"/>
  <sheetViews>
    <sheetView workbookViewId="0">
      <selection activeCell="E23" sqref="E23"/>
    </sheetView>
  </sheetViews>
  <sheetFormatPr defaultRowHeight="15" x14ac:dyDescent="0.25"/>
  <cols>
    <col min="1" max="1" width="25.28515625" style="2" customWidth="1"/>
    <col min="2" max="2" width="27.140625" bestFit="1" customWidth="1"/>
    <col min="3" max="3" width="35.7109375" customWidth="1"/>
    <col min="5" max="5" width="10.7109375" bestFit="1" customWidth="1"/>
    <col min="6" max="6" width="48" bestFit="1" customWidth="1"/>
    <col min="7" max="7" width="11.28515625" bestFit="1" customWidth="1"/>
  </cols>
  <sheetData>
    <row r="1" spans="1:15" x14ac:dyDescent="0.25">
      <c r="A1" s="39" t="s">
        <v>43</v>
      </c>
      <c r="B1" s="38" t="s">
        <v>62</v>
      </c>
      <c r="C1" s="94" t="s">
        <v>60</v>
      </c>
      <c r="D1" s="95"/>
      <c r="E1" s="95"/>
      <c r="F1" s="95"/>
      <c r="G1" s="95"/>
      <c r="H1" s="95"/>
      <c r="I1" s="95"/>
      <c r="J1" s="95"/>
      <c r="K1" s="95"/>
    </row>
    <row r="2" spans="1:15" x14ac:dyDescent="0.25">
      <c r="A2" s="2" t="s">
        <v>42</v>
      </c>
      <c r="B2" s="38"/>
      <c r="C2" s="61"/>
      <c r="D2" s="62"/>
      <c r="E2" s="62"/>
      <c r="F2" s="62"/>
      <c r="G2" s="62"/>
      <c r="H2" s="62"/>
      <c r="I2" s="62"/>
      <c r="J2" s="62"/>
      <c r="K2" s="62"/>
    </row>
    <row r="3" spans="1:15" ht="32.25" customHeight="1" x14ac:dyDescent="0.25">
      <c r="A3" s="40"/>
      <c r="B3" s="40" t="s">
        <v>5</v>
      </c>
      <c r="C3" s="40" t="s">
        <v>10</v>
      </c>
      <c r="D3" s="40" t="s">
        <v>3</v>
      </c>
      <c r="E3" s="41" t="s">
        <v>9</v>
      </c>
      <c r="F3" s="40" t="s">
        <v>4</v>
      </c>
      <c r="G3" s="40" t="s">
        <v>8</v>
      </c>
      <c r="I3" s="63"/>
      <c r="J3" s="63"/>
      <c r="K3" s="63"/>
      <c r="L3" s="63"/>
      <c r="M3" s="63"/>
      <c r="N3" s="63"/>
      <c r="O3" s="63"/>
    </row>
    <row r="4" spans="1:15" hidden="1" x14ac:dyDescent="0.25">
      <c r="A4" s="29" t="s">
        <v>17</v>
      </c>
      <c r="B4" s="28" t="str">
        <f>'Global shared memory map'!B5</f>
        <v>33E00008</v>
      </c>
      <c r="C4" s="30"/>
      <c r="D4" s="31" t="s">
        <v>1</v>
      </c>
      <c r="E4" s="31"/>
      <c r="F4" s="32"/>
      <c r="G4" s="1">
        <v>0</v>
      </c>
    </row>
    <row r="5" spans="1:15" x14ac:dyDescent="0.25">
      <c r="A5" s="33" t="s">
        <v>16</v>
      </c>
      <c r="B5" s="27" t="str">
        <f>DEC2HEX(SUM(HEX2DEC(B9)+4))</f>
        <v>33E00010</v>
      </c>
      <c r="C5" s="1" t="s">
        <v>7</v>
      </c>
      <c r="D5" s="1"/>
      <c r="E5" s="1"/>
      <c r="F5" s="1"/>
      <c r="G5" s="1" t="str">
        <f>DEC2HEX(ROWS(A4:A9)-1)</f>
        <v>5</v>
      </c>
      <c r="I5" s="63"/>
      <c r="J5" s="63"/>
      <c r="K5" s="63"/>
      <c r="L5" s="63"/>
      <c r="M5" s="63"/>
      <c r="N5" s="63"/>
      <c r="O5" s="63"/>
    </row>
    <row r="6" spans="1:15" x14ac:dyDescent="0.25">
      <c r="A6" s="34" t="s">
        <v>21</v>
      </c>
      <c r="B6" s="27" t="str">
        <f t="shared" ref="B6:B7" si="0">DEC2HEX(SUM(HEX2DEC(B5)+4))</f>
        <v>33E00014</v>
      </c>
      <c r="C6" s="35" t="s">
        <v>152</v>
      </c>
      <c r="D6" s="36" t="s">
        <v>2</v>
      </c>
      <c r="E6" s="37" t="s">
        <v>57</v>
      </c>
      <c r="F6" s="32"/>
      <c r="G6" s="38"/>
      <c r="I6" s="63"/>
      <c r="J6" s="63"/>
      <c r="K6" s="63"/>
      <c r="L6" s="63"/>
      <c r="M6" s="63"/>
      <c r="N6" s="63"/>
      <c r="O6" s="63"/>
    </row>
    <row r="7" spans="1:15" ht="45" x14ac:dyDescent="0.25">
      <c r="A7" s="29" t="s">
        <v>24</v>
      </c>
      <c r="B7" s="28" t="str">
        <f t="shared" si="0"/>
        <v>33E00018</v>
      </c>
      <c r="C7" s="30" t="s">
        <v>85</v>
      </c>
      <c r="D7" s="31" t="s">
        <v>1</v>
      </c>
      <c r="E7" s="31"/>
      <c r="F7" s="32"/>
      <c r="G7" s="38"/>
      <c r="I7" s="63"/>
      <c r="J7" s="63"/>
      <c r="K7" s="63"/>
      <c r="L7" s="63"/>
      <c r="M7" s="63"/>
      <c r="N7" s="63"/>
      <c r="O7" s="63"/>
    </row>
    <row r="8" spans="1:15" ht="30" x14ac:dyDescent="0.25">
      <c r="A8" s="29" t="s">
        <v>26</v>
      </c>
      <c r="B8" s="28" t="str">
        <f>DEC2HEX(SUM(HEX2DEC(B7)+4))</f>
        <v>33E0001C</v>
      </c>
      <c r="C8" s="30" t="s">
        <v>84</v>
      </c>
      <c r="D8" s="31" t="s">
        <v>1</v>
      </c>
      <c r="E8" s="31"/>
      <c r="F8" s="32"/>
      <c r="G8" s="38"/>
    </row>
    <row r="9" spans="1:15" x14ac:dyDescent="0.25">
      <c r="A9" s="33" t="s">
        <v>0</v>
      </c>
      <c r="B9" s="28" t="str">
        <f>DEC2HEX(SUM(HEX2DEC(B4)+4))</f>
        <v>33E0000C</v>
      </c>
      <c r="C9" s="1" t="s">
        <v>6</v>
      </c>
      <c r="D9" s="1"/>
      <c r="E9" s="1"/>
      <c r="F9" s="1"/>
      <c r="G9" s="54" t="s">
        <v>111</v>
      </c>
      <c r="I9" s="63"/>
      <c r="J9" s="63"/>
      <c r="K9" s="63"/>
      <c r="L9" s="63"/>
      <c r="M9" s="63"/>
      <c r="N9" s="63"/>
      <c r="O9" s="63"/>
    </row>
    <row r="10" spans="1:15" x14ac:dyDescent="0.25">
      <c r="A10" s="3"/>
      <c r="B10" s="4"/>
      <c r="C10" s="5"/>
      <c r="D10" s="6"/>
      <c r="E10" s="6"/>
      <c r="F10" s="7"/>
      <c r="G10" s="8"/>
    </row>
    <row r="11" spans="1:15" x14ac:dyDescent="0.25">
      <c r="A11" s="9" t="s">
        <v>20</v>
      </c>
      <c r="B11" s="4"/>
      <c r="C11" s="5" t="s">
        <v>69</v>
      </c>
      <c r="D11" s="6"/>
      <c r="E11" s="6"/>
      <c r="F11" s="7"/>
      <c r="G11" s="8"/>
    </row>
    <row r="12" spans="1:15" x14ac:dyDescent="0.25">
      <c r="A12" s="3"/>
      <c r="B12" s="4"/>
      <c r="C12" s="5"/>
      <c r="D12" s="6"/>
      <c r="E12" s="6"/>
      <c r="F12" s="7"/>
      <c r="G12" s="8"/>
    </row>
    <row r="14" spans="1:15" x14ac:dyDescent="0.25">
      <c r="A14" s="2" t="s">
        <v>41</v>
      </c>
    </row>
    <row r="15" spans="1:15" ht="30" x14ac:dyDescent="0.25">
      <c r="A15" s="42"/>
      <c r="B15" s="42" t="s">
        <v>5</v>
      </c>
      <c r="C15" s="42" t="s">
        <v>10</v>
      </c>
      <c r="D15" s="42" t="s">
        <v>3</v>
      </c>
      <c r="E15" s="43" t="s">
        <v>9</v>
      </c>
      <c r="F15" s="42" t="s">
        <v>4</v>
      </c>
      <c r="G15" s="42" t="s">
        <v>8</v>
      </c>
    </row>
    <row r="16" spans="1:15" ht="30" x14ac:dyDescent="0.25">
      <c r="A16" s="44" t="s">
        <v>17</v>
      </c>
      <c r="B16" s="45" t="str">
        <f>'Global shared memory map'!B6</f>
        <v>33E00108</v>
      </c>
      <c r="C16" s="46"/>
      <c r="D16" s="46"/>
      <c r="E16" s="47" t="s">
        <v>2</v>
      </c>
      <c r="F16" s="48" t="s">
        <v>18</v>
      </c>
      <c r="G16" s="49">
        <v>1</v>
      </c>
    </row>
    <row r="17" spans="1:7" ht="60" x14ac:dyDescent="0.25">
      <c r="A17" s="44" t="s">
        <v>11</v>
      </c>
      <c r="B17" s="45" t="str">
        <f>DEC2HEX(SUM(HEX2DEC(B16)+4))</f>
        <v>33E0010C</v>
      </c>
      <c r="C17" s="46"/>
      <c r="D17" s="46"/>
      <c r="E17" s="47" t="s">
        <v>2</v>
      </c>
      <c r="F17" s="48" t="s">
        <v>12</v>
      </c>
      <c r="G17" s="50"/>
    </row>
    <row r="18" spans="1:7" x14ac:dyDescent="0.25">
      <c r="A18" s="51" t="s">
        <v>15</v>
      </c>
      <c r="B18" s="45" t="str">
        <f t="shared" ref="B18:B19" si="1">DEC2HEX(SUM(HEX2DEC(B17)+4))</f>
        <v>33E00110</v>
      </c>
      <c r="C18" s="52"/>
      <c r="D18" s="52" t="s">
        <v>14</v>
      </c>
      <c r="E18" s="47" t="s">
        <v>2</v>
      </c>
      <c r="F18" s="53"/>
      <c r="G18" s="52">
        <v>0</v>
      </c>
    </row>
    <row r="19" spans="1:7" ht="45" x14ac:dyDescent="0.25">
      <c r="A19" s="51" t="s">
        <v>13</v>
      </c>
      <c r="B19" s="45" t="str">
        <f t="shared" si="1"/>
        <v>33E00114</v>
      </c>
      <c r="C19" s="52"/>
      <c r="D19" s="52"/>
      <c r="E19" s="47" t="s">
        <v>2</v>
      </c>
      <c r="F19" s="53" t="s">
        <v>19</v>
      </c>
      <c r="G19" s="52" t="str">
        <f>G9</f>
        <v>0x00001013</v>
      </c>
    </row>
  </sheetData>
  <mergeCells count="1">
    <mergeCell ref="C1:K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579F1-02EF-463A-BDEE-EAFA11EFAF0F}">
  <dimension ref="A1:O19"/>
  <sheetViews>
    <sheetView workbookViewId="0">
      <selection activeCell="L17" sqref="L17"/>
    </sheetView>
  </sheetViews>
  <sheetFormatPr defaultRowHeight="15" x14ac:dyDescent="0.25"/>
  <cols>
    <col min="1" max="1" width="25.28515625" style="2" customWidth="1"/>
    <col min="2" max="2" width="27.140625" bestFit="1" customWidth="1"/>
    <col min="3" max="3" width="45.28515625" bestFit="1" customWidth="1"/>
    <col min="5" max="5" width="13.5703125" bestFit="1" customWidth="1"/>
    <col min="6" max="6" width="48" bestFit="1" customWidth="1"/>
    <col min="7" max="7" width="11.28515625" bestFit="1" customWidth="1"/>
  </cols>
  <sheetData>
    <row r="1" spans="1:15" x14ac:dyDescent="0.25">
      <c r="A1" s="39" t="s">
        <v>43</v>
      </c>
      <c r="B1" s="38" t="s">
        <v>89</v>
      </c>
      <c r="C1" s="94" t="s">
        <v>90</v>
      </c>
      <c r="D1" s="95"/>
      <c r="E1" s="95"/>
      <c r="F1" s="95"/>
      <c r="G1" s="95"/>
      <c r="H1" s="95"/>
      <c r="I1" s="95"/>
      <c r="J1" s="95"/>
      <c r="K1" s="95"/>
    </row>
    <row r="2" spans="1:15" x14ac:dyDescent="0.25">
      <c r="A2" s="2" t="s">
        <v>42</v>
      </c>
      <c r="B2" s="38"/>
      <c r="C2" s="67"/>
      <c r="D2" s="68"/>
      <c r="E2" s="68"/>
      <c r="F2" s="68"/>
      <c r="G2" s="68"/>
      <c r="H2" s="68"/>
      <c r="I2" s="68"/>
      <c r="J2" s="68"/>
      <c r="K2" s="68"/>
    </row>
    <row r="3" spans="1:15" ht="32.25" customHeight="1" x14ac:dyDescent="0.25">
      <c r="A3" s="40"/>
      <c r="B3" s="40" t="s">
        <v>5</v>
      </c>
      <c r="C3" s="40" t="s">
        <v>10</v>
      </c>
      <c r="D3" s="40" t="s">
        <v>3</v>
      </c>
      <c r="E3" s="41" t="s">
        <v>9</v>
      </c>
      <c r="F3" s="40" t="s">
        <v>4</v>
      </c>
      <c r="G3" s="40" t="s">
        <v>8</v>
      </c>
      <c r="I3" s="66"/>
      <c r="J3" s="66"/>
      <c r="K3" s="66"/>
      <c r="L3" s="66"/>
      <c r="M3" s="66"/>
      <c r="N3" s="66"/>
      <c r="O3" s="66"/>
    </row>
    <row r="4" spans="1:15" hidden="1" x14ac:dyDescent="0.25">
      <c r="A4" s="29" t="s">
        <v>17</v>
      </c>
      <c r="B4" s="28" t="str">
        <f>'Global shared memory map'!B5</f>
        <v>33E00008</v>
      </c>
      <c r="C4" s="30"/>
      <c r="D4" s="31" t="s">
        <v>1</v>
      </c>
      <c r="E4" s="31"/>
      <c r="F4" s="32"/>
      <c r="G4" s="1">
        <v>0</v>
      </c>
    </row>
    <row r="5" spans="1:15" x14ac:dyDescent="0.25">
      <c r="A5" s="33" t="s">
        <v>16</v>
      </c>
      <c r="B5" s="27" t="str">
        <f>DEC2HEX(SUM(HEX2DEC(B9)+4))</f>
        <v>33E00010</v>
      </c>
      <c r="C5" s="1" t="s">
        <v>7</v>
      </c>
      <c r="D5" s="1"/>
      <c r="E5" s="1"/>
      <c r="F5" s="1"/>
      <c r="G5" s="1" t="str">
        <f>DEC2HEX(ROWS(A4:A9)-1)</f>
        <v>5</v>
      </c>
      <c r="I5" s="66"/>
      <c r="J5" s="66"/>
      <c r="K5" s="66"/>
      <c r="L5" s="66"/>
      <c r="M5" s="66"/>
      <c r="N5" s="66"/>
      <c r="O5" s="66"/>
    </row>
    <row r="6" spans="1:15" x14ac:dyDescent="0.25">
      <c r="A6" s="34" t="s">
        <v>21</v>
      </c>
      <c r="B6" s="27" t="str">
        <f t="shared" ref="B6:B7" si="0">DEC2HEX(SUM(HEX2DEC(B5)+4))</f>
        <v>33E00014</v>
      </c>
      <c r="C6" s="35" t="s">
        <v>153</v>
      </c>
      <c r="D6" s="36" t="s">
        <v>2</v>
      </c>
      <c r="E6" s="37" t="s">
        <v>22</v>
      </c>
      <c r="F6" s="32"/>
      <c r="G6" s="38"/>
      <c r="I6" s="66"/>
      <c r="J6" s="66"/>
      <c r="K6" s="66"/>
      <c r="L6" s="66"/>
      <c r="M6" s="66"/>
      <c r="N6" s="66"/>
      <c r="O6" s="66"/>
    </row>
    <row r="7" spans="1:15" ht="45" x14ac:dyDescent="0.25">
      <c r="A7" s="29" t="s">
        <v>24</v>
      </c>
      <c r="B7" s="28" t="str">
        <f t="shared" si="0"/>
        <v>33E00018</v>
      </c>
      <c r="C7" s="30" t="s">
        <v>85</v>
      </c>
      <c r="D7" s="31" t="s">
        <v>1</v>
      </c>
      <c r="E7" s="31"/>
      <c r="F7" s="32"/>
      <c r="G7" s="38"/>
      <c r="I7" s="66"/>
      <c r="J7" s="66"/>
      <c r="K7" s="66"/>
      <c r="L7" s="66"/>
      <c r="M7" s="66"/>
      <c r="N7" s="66"/>
      <c r="O7" s="66"/>
    </row>
    <row r="8" spans="1:15" ht="30" x14ac:dyDescent="0.25">
      <c r="A8" s="29" t="s">
        <v>26</v>
      </c>
      <c r="B8" s="28" t="str">
        <f>DEC2HEX(SUM(HEX2DEC(B7)+4))</f>
        <v>33E0001C</v>
      </c>
      <c r="C8" s="30" t="s">
        <v>91</v>
      </c>
      <c r="D8" s="31" t="s">
        <v>1</v>
      </c>
      <c r="E8" s="31"/>
      <c r="F8" s="32"/>
      <c r="G8" s="38"/>
    </row>
    <row r="9" spans="1:15" x14ac:dyDescent="0.25">
      <c r="A9" s="33" t="s">
        <v>0</v>
      </c>
      <c r="B9" s="28" t="str">
        <f>DEC2HEX(SUM(HEX2DEC(B4)+4))</f>
        <v>33E0000C</v>
      </c>
      <c r="C9" s="1" t="s">
        <v>6</v>
      </c>
      <c r="D9" s="1"/>
      <c r="E9" s="1"/>
      <c r="F9" s="1"/>
      <c r="G9" s="54" t="s">
        <v>107</v>
      </c>
      <c r="I9" s="66"/>
      <c r="J9" s="66"/>
      <c r="K9" s="66"/>
      <c r="L9" s="66"/>
      <c r="M9" s="66"/>
      <c r="N9" s="66"/>
      <c r="O9" s="66"/>
    </row>
    <row r="10" spans="1:15" x14ac:dyDescent="0.25">
      <c r="A10" s="3"/>
      <c r="B10" s="4"/>
      <c r="C10" s="5"/>
      <c r="D10" s="6"/>
      <c r="E10" s="6"/>
      <c r="F10" s="7"/>
      <c r="G10" s="8"/>
    </row>
    <row r="11" spans="1:15" x14ac:dyDescent="0.25">
      <c r="A11" s="9" t="s">
        <v>20</v>
      </c>
      <c r="B11" s="4"/>
      <c r="C11" s="5" t="s">
        <v>69</v>
      </c>
      <c r="D11" s="6"/>
      <c r="E11" s="6"/>
      <c r="F11" s="7"/>
      <c r="G11" s="8"/>
    </row>
    <row r="12" spans="1:15" x14ac:dyDescent="0.25">
      <c r="A12" s="3"/>
      <c r="B12" s="4"/>
      <c r="C12" s="5"/>
      <c r="D12" s="6"/>
      <c r="E12" s="6"/>
      <c r="F12" s="7"/>
      <c r="G12" s="8"/>
    </row>
    <row r="14" spans="1:15" x14ac:dyDescent="0.25">
      <c r="A14" s="2" t="s">
        <v>41</v>
      </c>
    </row>
    <row r="15" spans="1:15" ht="30" x14ac:dyDescent="0.25">
      <c r="A15" s="42"/>
      <c r="B15" s="42" t="s">
        <v>5</v>
      </c>
      <c r="C15" s="42" t="s">
        <v>10</v>
      </c>
      <c r="D15" s="42" t="s">
        <v>3</v>
      </c>
      <c r="E15" s="43" t="s">
        <v>9</v>
      </c>
      <c r="F15" s="42" t="s">
        <v>4</v>
      </c>
      <c r="G15" s="42" t="s">
        <v>8</v>
      </c>
    </row>
    <row r="16" spans="1:15" ht="30" x14ac:dyDescent="0.25">
      <c r="A16" s="44" t="s">
        <v>17</v>
      </c>
      <c r="B16" s="45" t="str">
        <f>'Global shared memory map'!B6</f>
        <v>33E00108</v>
      </c>
      <c r="C16" s="46"/>
      <c r="D16" s="46"/>
      <c r="E16" s="47" t="s">
        <v>2</v>
      </c>
      <c r="F16" s="48" t="s">
        <v>18</v>
      </c>
      <c r="G16" s="49">
        <v>1</v>
      </c>
    </row>
    <row r="17" spans="1:7" ht="60" x14ac:dyDescent="0.25">
      <c r="A17" s="44" t="s">
        <v>11</v>
      </c>
      <c r="B17" s="45" t="str">
        <f>DEC2HEX(SUM(HEX2DEC(B16)+4))</f>
        <v>33E0010C</v>
      </c>
      <c r="C17" s="46"/>
      <c r="D17" s="46"/>
      <c r="E17" s="47" t="s">
        <v>2</v>
      </c>
      <c r="F17" s="48" t="s">
        <v>12</v>
      </c>
      <c r="G17" s="50"/>
    </row>
    <row r="18" spans="1:7" x14ac:dyDescent="0.25">
      <c r="A18" s="51" t="s">
        <v>15</v>
      </c>
      <c r="B18" s="45" t="str">
        <f t="shared" ref="B18:B19" si="1">DEC2HEX(SUM(HEX2DEC(B17)+4))</f>
        <v>33E00110</v>
      </c>
      <c r="C18" s="52"/>
      <c r="D18" s="52" t="s">
        <v>14</v>
      </c>
      <c r="E18" s="47" t="s">
        <v>2</v>
      </c>
      <c r="F18" s="53"/>
      <c r="G18" s="52">
        <v>0</v>
      </c>
    </row>
    <row r="19" spans="1:7" ht="45" x14ac:dyDescent="0.25">
      <c r="A19" s="51" t="s">
        <v>13</v>
      </c>
      <c r="B19" s="45" t="str">
        <f t="shared" si="1"/>
        <v>33E00114</v>
      </c>
      <c r="C19" s="52"/>
      <c r="D19" s="52"/>
      <c r="E19" s="47" t="s">
        <v>2</v>
      </c>
      <c r="F19" s="53" t="s">
        <v>19</v>
      </c>
      <c r="G19" s="52" t="str">
        <f>G9</f>
        <v>0x00001014</v>
      </c>
    </row>
  </sheetData>
  <mergeCells count="1">
    <mergeCell ref="C1:K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344AC-C559-40D9-8807-58FC2BF1AEE2}">
  <dimension ref="A1:O19"/>
  <sheetViews>
    <sheetView workbookViewId="0">
      <selection activeCell="K9" sqref="K9"/>
    </sheetView>
  </sheetViews>
  <sheetFormatPr defaultRowHeight="15" x14ac:dyDescent="0.25"/>
  <cols>
    <col min="1" max="1" width="28.42578125" style="2" bestFit="1" customWidth="1"/>
    <col min="2" max="2" width="27.140625" bestFit="1" customWidth="1"/>
    <col min="3" max="3" width="43.85546875" bestFit="1" customWidth="1"/>
    <col min="5" max="5" width="20.42578125" bestFit="1" customWidth="1"/>
    <col min="6" max="6" width="48" bestFit="1" customWidth="1"/>
    <col min="7" max="7" width="11.28515625" bestFit="1" customWidth="1"/>
  </cols>
  <sheetData>
    <row r="1" spans="1:15" x14ac:dyDescent="0.25">
      <c r="A1" s="39" t="s">
        <v>43</v>
      </c>
      <c r="B1" s="38" t="s">
        <v>112</v>
      </c>
      <c r="C1" s="94" t="s">
        <v>76</v>
      </c>
      <c r="D1" s="95"/>
      <c r="E1" s="95"/>
      <c r="F1" s="95"/>
      <c r="G1" s="95"/>
      <c r="H1" s="95"/>
      <c r="I1" s="95"/>
      <c r="J1" s="95"/>
      <c r="K1" s="95"/>
    </row>
    <row r="2" spans="1:15" x14ac:dyDescent="0.25">
      <c r="A2" s="2" t="s">
        <v>42</v>
      </c>
      <c r="B2" s="38"/>
      <c r="C2" s="59"/>
      <c r="D2" s="60"/>
      <c r="E2" s="60"/>
      <c r="F2" s="60"/>
      <c r="G2" s="60"/>
      <c r="H2" s="60"/>
      <c r="I2" s="60"/>
      <c r="J2" s="60"/>
      <c r="K2" s="60"/>
    </row>
    <row r="3" spans="1:15" ht="32.25" customHeight="1" x14ac:dyDescent="0.25">
      <c r="A3" s="40"/>
      <c r="B3" s="40" t="s">
        <v>5</v>
      </c>
      <c r="C3" s="40" t="s">
        <v>10</v>
      </c>
      <c r="D3" s="40" t="s">
        <v>3</v>
      </c>
      <c r="E3" s="41" t="s">
        <v>9</v>
      </c>
      <c r="F3" s="40" t="s">
        <v>4</v>
      </c>
      <c r="G3" s="40" t="s">
        <v>8</v>
      </c>
      <c r="I3" s="58"/>
      <c r="J3" s="58"/>
      <c r="K3" s="58"/>
      <c r="L3" s="58"/>
      <c r="M3" s="58"/>
      <c r="N3" s="58"/>
      <c r="O3" s="58"/>
    </row>
    <row r="4" spans="1:15" hidden="1" x14ac:dyDescent="0.25">
      <c r="A4" s="29" t="s">
        <v>17</v>
      </c>
      <c r="B4" s="28" t="str">
        <f>'Global shared memory map'!B5</f>
        <v>33E00008</v>
      </c>
      <c r="C4" s="30"/>
      <c r="D4" s="31" t="s">
        <v>1</v>
      </c>
      <c r="E4" s="31"/>
      <c r="F4" s="32"/>
      <c r="G4" s="1">
        <v>0</v>
      </c>
    </row>
    <row r="5" spans="1:15" x14ac:dyDescent="0.25">
      <c r="A5" s="33" t="s">
        <v>16</v>
      </c>
      <c r="B5" s="27" t="str">
        <f>DEC2HEX(SUM(HEX2DEC(B9)+4))</f>
        <v>33E00010</v>
      </c>
      <c r="C5" s="1" t="s">
        <v>7</v>
      </c>
      <c r="D5" s="1"/>
      <c r="E5" s="1"/>
      <c r="F5" s="1"/>
      <c r="G5" s="1" t="str">
        <f>DEC2HEX(ROWS(A4:A9)-1)</f>
        <v>5</v>
      </c>
      <c r="I5" s="58"/>
      <c r="J5" s="58"/>
      <c r="K5" s="58"/>
      <c r="L5" s="58"/>
      <c r="M5" s="58"/>
      <c r="N5" s="58"/>
      <c r="O5" s="58"/>
    </row>
    <row r="6" spans="1:15" x14ac:dyDescent="0.25">
      <c r="A6" s="34" t="s">
        <v>21</v>
      </c>
      <c r="B6" s="27" t="str">
        <f t="shared" ref="B6:B8" si="0">DEC2HEX(SUM(HEX2DEC(B5)+4))</f>
        <v>33E00014</v>
      </c>
      <c r="C6" s="35" t="s">
        <v>154</v>
      </c>
      <c r="D6" s="36" t="s">
        <v>2</v>
      </c>
      <c r="E6" s="37" t="s">
        <v>57</v>
      </c>
      <c r="F6" s="32"/>
      <c r="G6" s="38"/>
      <c r="I6" s="58"/>
      <c r="J6" s="58"/>
      <c r="K6" s="58"/>
      <c r="L6" s="58"/>
      <c r="M6" s="58"/>
      <c r="N6" s="58"/>
      <c r="O6" s="58"/>
    </row>
    <row r="7" spans="1:15" ht="45" x14ac:dyDescent="0.25">
      <c r="A7" s="29" t="s">
        <v>24</v>
      </c>
      <c r="B7" s="28" t="str">
        <f t="shared" si="0"/>
        <v>33E00018</v>
      </c>
      <c r="C7" s="30" t="s">
        <v>27</v>
      </c>
      <c r="D7" s="31" t="s">
        <v>1</v>
      </c>
      <c r="E7" s="31"/>
      <c r="F7" s="32"/>
      <c r="G7" s="38"/>
      <c r="I7" s="58"/>
      <c r="J7" s="58"/>
      <c r="K7" s="58"/>
      <c r="L7" s="58"/>
      <c r="M7" s="58"/>
      <c r="N7" s="58"/>
      <c r="O7" s="58"/>
    </row>
    <row r="8" spans="1:15" ht="30" x14ac:dyDescent="0.25">
      <c r="A8" s="29" t="s">
        <v>150</v>
      </c>
      <c r="B8" s="28" t="str">
        <f t="shared" si="0"/>
        <v>33E0001C</v>
      </c>
      <c r="C8" s="30" t="s">
        <v>151</v>
      </c>
      <c r="D8" s="31" t="s">
        <v>1</v>
      </c>
      <c r="E8" s="31"/>
      <c r="F8" s="32"/>
      <c r="G8" s="38"/>
      <c r="I8" s="74"/>
      <c r="J8" s="74"/>
      <c r="K8" s="74"/>
      <c r="L8" s="74"/>
      <c r="M8" s="74"/>
      <c r="N8" s="74"/>
      <c r="O8" s="74"/>
    </row>
    <row r="9" spans="1:15" x14ac:dyDescent="0.25">
      <c r="A9" s="33" t="s">
        <v>0</v>
      </c>
      <c r="B9" s="28" t="str">
        <f>DEC2HEX(SUM(HEX2DEC(B4)+4))</f>
        <v>33E0000C</v>
      </c>
      <c r="C9" s="1" t="s">
        <v>6</v>
      </c>
      <c r="D9" s="1"/>
      <c r="E9" s="1"/>
      <c r="F9" s="1"/>
      <c r="G9" s="54" t="s">
        <v>108</v>
      </c>
      <c r="I9" s="58"/>
      <c r="J9" s="58"/>
      <c r="K9" s="58"/>
      <c r="L9" s="58"/>
      <c r="M9" s="58"/>
      <c r="N9" s="58"/>
      <c r="O9" s="58"/>
    </row>
    <row r="10" spans="1:15" x14ac:dyDescent="0.25">
      <c r="A10" s="3"/>
      <c r="B10" s="4"/>
      <c r="C10" s="5"/>
      <c r="D10" s="6"/>
      <c r="E10" s="6"/>
      <c r="F10" s="7"/>
      <c r="G10" s="8"/>
    </row>
    <row r="11" spans="1:15" x14ac:dyDescent="0.25">
      <c r="A11" s="9" t="s">
        <v>20</v>
      </c>
      <c r="B11" s="4"/>
      <c r="C11" s="5" t="s">
        <v>69</v>
      </c>
      <c r="D11" s="6"/>
      <c r="E11" s="6"/>
      <c r="F11" s="7"/>
      <c r="G11" s="8"/>
    </row>
    <row r="12" spans="1:15" x14ac:dyDescent="0.25">
      <c r="A12" s="3"/>
      <c r="B12" s="4"/>
      <c r="C12" s="5"/>
      <c r="D12" s="6"/>
      <c r="E12" s="6"/>
      <c r="F12" s="7"/>
      <c r="G12" s="8"/>
    </row>
    <row r="14" spans="1:15" x14ac:dyDescent="0.25">
      <c r="A14" s="2" t="s">
        <v>41</v>
      </c>
    </row>
    <row r="15" spans="1:15" ht="30" x14ac:dyDescent="0.25">
      <c r="A15" s="42"/>
      <c r="B15" s="42" t="s">
        <v>5</v>
      </c>
      <c r="C15" s="42" t="s">
        <v>10</v>
      </c>
      <c r="D15" s="42" t="s">
        <v>3</v>
      </c>
      <c r="E15" s="43" t="s">
        <v>9</v>
      </c>
      <c r="F15" s="42" t="s">
        <v>4</v>
      </c>
      <c r="G15" s="42" t="s">
        <v>8</v>
      </c>
    </row>
    <row r="16" spans="1:15" ht="30" x14ac:dyDescent="0.25">
      <c r="A16" s="44" t="s">
        <v>17</v>
      </c>
      <c r="B16" s="45" t="str">
        <f>'Global shared memory map'!B6</f>
        <v>33E00108</v>
      </c>
      <c r="C16" s="46"/>
      <c r="D16" s="46"/>
      <c r="E16" s="47" t="s">
        <v>2</v>
      </c>
      <c r="F16" s="48" t="s">
        <v>18</v>
      </c>
      <c r="G16" s="49">
        <v>1</v>
      </c>
    </row>
    <row r="17" spans="1:7" ht="60" x14ac:dyDescent="0.25">
      <c r="A17" s="44" t="s">
        <v>11</v>
      </c>
      <c r="B17" s="45" t="str">
        <f>DEC2HEX(SUM(HEX2DEC(B16)+4))</f>
        <v>33E0010C</v>
      </c>
      <c r="C17" s="46"/>
      <c r="D17" s="46"/>
      <c r="E17" s="47" t="s">
        <v>2</v>
      </c>
      <c r="F17" s="48" t="s">
        <v>12</v>
      </c>
      <c r="G17" s="50"/>
    </row>
    <row r="18" spans="1:7" x14ac:dyDescent="0.25">
      <c r="A18" s="51" t="s">
        <v>15</v>
      </c>
      <c r="B18" s="45" t="str">
        <f t="shared" ref="B18:B19" si="1">DEC2HEX(SUM(HEX2DEC(B17)+4))</f>
        <v>33E00110</v>
      </c>
      <c r="C18" s="52"/>
      <c r="D18" s="52" t="s">
        <v>14</v>
      </c>
      <c r="E18" s="47" t="s">
        <v>2</v>
      </c>
      <c r="F18" s="53"/>
      <c r="G18" s="52">
        <v>1</v>
      </c>
    </row>
    <row r="19" spans="1:7" ht="45" x14ac:dyDescent="0.25">
      <c r="A19" s="51" t="s">
        <v>13</v>
      </c>
      <c r="B19" s="45" t="str">
        <f t="shared" si="1"/>
        <v>33E00114</v>
      </c>
      <c r="C19" s="52"/>
      <c r="D19" s="52"/>
      <c r="E19" s="47" t="s">
        <v>2</v>
      </c>
      <c r="F19" s="53" t="s">
        <v>19</v>
      </c>
      <c r="G19" s="52" t="str">
        <f>G9</f>
        <v>0x00001018</v>
      </c>
    </row>
  </sheetData>
  <mergeCells count="1">
    <mergeCell ref="C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Global shared memory map</vt:lpstr>
      <vt:lpstr>Error codes</vt:lpstr>
      <vt:lpstr>Function overview</vt:lpstr>
      <vt:lpstr>rfeDft_addArrays</vt:lpstr>
      <vt:lpstr>rfeDft_addConstToArray</vt:lpstr>
      <vt:lpstr>rfeDft_shiftArray</vt:lpstr>
      <vt:lpstr>rfeDft_sortArray</vt:lpstr>
      <vt:lpstr>rfeDft_absArray</vt:lpstr>
      <vt:lpstr>rfeDft_slidingIntegrationArray</vt:lpstr>
      <vt:lpstr>rfeDft_absMaxMinArray</vt:lpstr>
      <vt:lpstr>rfeDft_maxminArray</vt:lpstr>
      <vt:lpstr>rfeDft_multiplyArrays</vt:lpstr>
      <vt:lpstr>rfeDft_multiplyConstToArray</vt:lpstr>
      <vt:lpstr>rfeDft_substractArrays</vt:lpstr>
      <vt:lpstr>rfeDft_substractConstToArray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 Gossner</dc:creator>
  <cp:lastModifiedBy>Javier Cuadros Linde</cp:lastModifiedBy>
  <dcterms:created xsi:type="dcterms:W3CDTF">2021-01-27T21:06:15Z</dcterms:created>
  <dcterms:modified xsi:type="dcterms:W3CDTF">2021-07-20T07:25:16Z</dcterms:modified>
</cp:coreProperties>
</file>