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95C818A-FFDF-470A-ABC2-69522085EE2B}" xr6:coauthVersionLast="47" xr6:coauthVersionMax="47" xr10:uidLastSave="{00000000-0000-0000-0000-000000000000}"/>
  <bookViews>
    <workbookView xWindow="-108" yWindow="-108" windowWidth="23256" windowHeight="12456" xr2:uid="{1A70DF8A-8D90-401D-9C53-CA07CD9B34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7" i="1" l="1"/>
  <c r="G28" i="1" s="1"/>
  <c r="F27" i="1"/>
  <c r="F28" i="1" s="1"/>
  <c r="D27" i="1"/>
  <c r="D28" i="1" s="1"/>
  <c r="C27" i="1"/>
  <c r="C28" i="1" s="1"/>
  <c r="G26" i="1"/>
  <c r="F26" i="1"/>
  <c r="D26" i="1"/>
  <c r="K5" i="1" s="1"/>
  <c r="C26" i="1"/>
  <c r="J5" i="1" l="1"/>
  <c r="M5" i="1"/>
  <c r="N5" i="1"/>
</calcChain>
</file>

<file path=xl/sharedStrings.xml><?xml version="1.0" encoding="utf-8"?>
<sst xmlns="http://schemas.openxmlformats.org/spreadsheetml/2006/main" count="50" uniqueCount="29">
  <si>
    <t>Rocinante 36</t>
  </si>
  <si>
    <t>Marengo 32</t>
  </si>
  <si>
    <t>Car No.</t>
  </si>
  <si>
    <t>Mileage (km/ltr)</t>
  </si>
  <si>
    <t>Top speed (km/hr)</t>
  </si>
  <si>
    <t>Mean</t>
  </si>
  <si>
    <t>STD</t>
  </si>
  <si>
    <t>H0 :</t>
  </si>
  <si>
    <t>H0  :</t>
  </si>
  <si>
    <t>Ha  :</t>
  </si>
  <si>
    <t>Standard Error</t>
  </si>
  <si>
    <t>P-Value</t>
  </si>
  <si>
    <t>Milage &lt; 22 km/litre</t>
  </si>
  <si>
    <t>Mileage  &gt;= 22 km/litre</t>
  </si>
  <si>
    <t>Top speed &gt;= 140 km/hr</t>
  </si>
  <si>
    <t>Top speed &lt; 140 km/hr</t>
  </si>
  <si>
    <t>Mileage &gt;= 15 km/litre</t>
  </si>
  <si>
    <t>Milage &lt; 15 km/litre</t>
  </si>
  <si>
    <t>Top speed &gt;= 210 km/hr</t>
  </si>
  <si>
    <t>Top speed &lt; 210 km/hr</t>
  </si>
  <si>
    <t>Left tailed test</t>
  </si>
  <si>
    <t>At the α = 0.05 level, fail to reject H0 because p-value = 0.21 &gt; 0.05</t>
  </si>
  <si>
    <t>At the α = 0.05 level, reject H0 because p-value = 0.03 &lt; 0.05</t>
  </si>
  <si>
    <t>At the α = 0.05 level, fail to reject H0 because p-value = 0.06 &gt; 0.05</t>
  </si>
  <si>
    <t>At the α = 0.05 level, fail to reject H0 because p-value = 0.18 &gt; 0.05</t>
  </si>
  <si>
    <t>Z</t>
  </si>
  <si>
    <r>
      <rPr>
        <b/>
        <sz val="11"/>
        <color theme="1"/>
        <rFont val="Calibri"/>
        <family val="2"/>
        <scheme val="minor"/>
      </rPr>
      <t>Significance level (α)</t>
    </r>
    <r>
      <rPr>
        <sz val="11"/>
        <color theme="1"/>
        <rFont val="Calibri"/>
        <family val="2"/>
        <scheme val="minor"/>
      </rPr>
      <t xml:space="preserve"> = 0.05</t>
    </r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</si>
  <si>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Type II error would be more costly for the Random Motors case, because selling an underperforming car would trigger refunds, logistics costs, and lasting reputational damage, whereas a Type I error mainly results in lost sales from being overly cautious.</t>
    </r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</si>
  <si>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 At α = 0.05, reject the null for Rocinante 36 on mileage and fail to reject it on top speed; conclude there is sufficient evidence that its mileage does not meet the target, while its top speed does.​ 
At α = 0.05, fail to reject the null for Marengo 32 on both tests; conclude there is not sufficient evidence that its mileage or top speed deviates from the target.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</si>
</sst>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theme="4"/>
      </right>
      <top style="medium">
        <color rgb="FF0070C0"/>
      </top>
      <bottom style="medium">
        <color rgb="FF0070C0"/>
      </bottom>
      <diagonal/>
    </border>
    <border>
      <left style="medium">
        <color theme="4"/>
      </left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0" xfId="0" applyFont="1" applyFill="1"/>
    <xf numFmtId="0" fontId="1" fillId="0" borderId="0" xfId="0" applyFont="1"/>
    <xf numFmtId="0" fontId="0" fillId="0" borderId="0" xfId="0" applyFont="1"/>
    <xf numFmtId="0" fontId="1" fillId="4" borderId="6" xfId="0" applyFont="1" applyFill="1" applyBorder="1" applyAlignment="1">
      <alignment horizontal="center"/>
    </xf>
    <xf numFmtId="2" fontId="2" fillId="4" borderId="6" xfId="0" applyNumberFormat="1" applyFont="1" applyFill="1" applyBorder="1"/>
    <xf numFmtId="0" fontId="3" fillId="0" borderId="0" xfId="0" applyFont="1"/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0" fillId="0" borderId="6" xfId="0" applyFont="1" applyBorder="1"/>
    <xf numFmtId="0" fontId="3" fillId="0" borderId="6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2" fontId="0" fillId="4" borderId="6" xfId="0" applyNumberFormat="1" applyFont="1" applyFill="1" applyBorder="1"/>
    <xf numFmtId="0" fontId="4" fillId="0" borderId="6" xfId="0" applyFont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164" fontId="5" fillId="2" borderId="8" xfId="0" applyNumberFormat="1" applyFont="1" applyFill="1" applyBorder="1" applyAlignment="1">
      <alignment horizontal="center" wrapText="1"/>
    </xf>
    <xf numFmtId="164" fontId="5" fillId="2" borderId="9" xfId="0" applyNumberFormat="1" applyFont="1" applyFill="1" applyBorder="1" applyAlignment="1">
      <alignment horizontal="center" wrapText="1"/>
    </xf>
    <xf numFmtId="164" fontId="0" fillId="0" borderId="7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0" fontId="4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34BF-07F2-4A1E-898E-D85700D9486E}">
  <dimension ref="B2:P40"/>
  <sheetViews>
    <sheetView showGridLines="0" tabSelected="1" workbookViewId="0"/>
  </sheetViews>
  <sheetFormatPr defaultRowHeight="14.4" x14ac:dyDescent="0.3"/>
  <cols>
    <col min="1" max="1" width="1.88671875" style="3" customWidth="1"/>
    <col min="2" max="2" width="13.44140625" style="3" customWidth="1"/>
    <col min="3" max="4" width="8.88671875" style="3"/>
    <col min="5" max="5" width="13.44140625" style="3" customWidth="1"/>
    <col min="6" max="8" width="8.88671875" style="3"/>
    <col min="9" max="14" width="8.77734375" style="3" customWidth="1"/>
    <col min="15" max="16384" width="8.88671875" style="3"/>
  </cols>
  <sheetData>
    <row r="2" spans="2:14" ht="15" thickBot="1" x14ac:dyDescent="0.35"/>
    <row r="3" spans="2:14" ht="15" thickBot="1" x14ac:dyDescent="0.35">
      <c r="B3" s="28" t="s">
        <v>0</v>
      </c>
      <c r="C3" s="29"/>
      <c r="D3" s="30"/>
      <c r="E3" s="28" t="s">
        <v>1</v>
      </c>
      <c r="F3" s="29"/>
      <c r="G3" s="30"/>
      <c r="I3" s="28" t="s">
        <v>0</v>
      </c>
      <c r="J3" s="29"/>
      <c r="K3" s="30"/>
      <c r="L3" s="28" t="s">
        <v>1</v>
      </c>
      <c r="M3" s="29"/>
      <c r="N3" s="30"/>
    </row>
    <row r="4" spans="2:14" ht="42" thickBot="1" x14ac:dyDescent="0.35">
      <c r="B4" s="7" t="s">
        <v>2</v>
      </c>
      <c r="C4" s="8" t="s">
        <v>3</v>
      </c>
      <c r="D4" s="8" t="s">
        <v>4</v>
      </c>
      <c r="E4" s="8" t="s">
        <v>2</v>
      </c>
      <c r="F4" s="8" t="s">
        <v>3</v>
      </c>
      <c r="G4" s="8" t="s">
        <v>4</v>
      </c>
      <c r="I4" s="9"/>
      <c r="J4" s="10" t="s">
        <v>3</v>
      </c>
      <c r="K4" s="10" t="s">
        <v>4</v>
      </c>
      <c r="L4" s="9"/>
      <c r="M4" s="10" t="s">
        <v>3</v>
      </c>
      <c r="N4" s="10" t="s">
        <v>4</v>
      </c>
    </row>
    <row r="5" spans="2:14" ht="15" thickBot="1" x14ac:dyDescent="0.35">
      <c r="B5" s="11">
        <v>1</v>
      </c>
      <c r="C5" s="12">
        <v>21.2</v>
      </c>
      <c r="D5" s="12">
        <v>151.9</v>
      </c>
      <c r="E5" s="13">
        <v>1</v>
      </c>
      <c r="F5" s="13">
        <v>15.04</v>
      </c>
      <c r="G5" s="13">
        <v>211.3</v>
      </c>
      <c r="I5" s="4" t="s">
        <v>25</v>
      </c>
      <c r="J5" s="14">
        <f>(C26-22)/(C27/SQRT(20))</f>
        <v>-1.8350746065984096</v>
      </c>
      <c r="K5" s="14">
        <f>(D26-140)/(D27/SQRT(20))</f>
        <v>0.80360230536357646</v>
      </c>
      <c r="L5" s="4" t="s">
        <v>25</v>
      </c>
      <c r="M5" s="14">
        <f>(F26-15)/(F27/SQRT(20))</f>
        <v>1.5644592519493412</v>
      </c>
      <c r="N5" s="14">
        <f>(G26-210)/(G27/SQRT(20))</f>
        <v>0.91244451717339681</v>
      </c>
    </row>
    <row r="6" spans="2:14" ht="15" thickBot="1" x14ac:dyDescent="0.35">
      <c r="B6" s="11">
        <v>2</v>
      </c>
      <c r="C6" s="12">
        <v>21.79</v>
      </c>
      <c r="D6" s="12">
        <v>147.6</v>
      </c>
      <c r="E6" s="13">
        <v>2</v>
      </c>
      <c r="F6" s="13">
        <v>15.41</v>
      </c>
      <c r="G6" s="13">
        <v>207</v>
      </c>
      <c r="I6" s="4" t="s">
        <v>11</v>
      </c>
      <c r="J6" s="5">
        <v>3.288E-2</v>
      </c>
      <c r="K6" s="14">
        <v>0.21185499999999999</v>
      </c>
      <c r="L6" s="4" t="s">
        <v>11</v>
      </c>
      <c r="M6" s="14">
        <v>5.9380000000000002E-2</v>
      </c>
      <c r="N6" s="14">
        <v>0.18141099999999999</v>
      </c>
    </row>
    <row r="7" spans="2:14" ht="15" thickBot="1" x14ac:dyDescent="0.35">
      <c r="B7" s="11">
        <v>3</v>
      </c>
      <c r="C7" s="12">
        <v>21.87</v>
      </c>
      <c r="D7" s="12">
        <v>145.6</v>
      </c>
      <c r="E7" s="13">
        <v>3</v>
      </c>
      <c r="F7" s="13">
        <v>15.43</v>
      </c>
      <c r="G7" s="13">
        <v>206.2</v>
      </c>
    </row>
    <row r="8" spans="2:14" ht="15" thickBot="1" x14ac:dyDescent="0.35">
      <c r="B8" s="11">
        <v>4</v>
      </c>
      <c r="C8" s="12">
        <v>22.71</v>
      </c>
      <c r="D8" s="12">
        <v>136.1</v>
      </c>
      <c r="E8" s="13">
        <v>4</v>
      </c>
      <c r="F8" s="13">
        <v>15.92</v>
      </c>
      <c r="G8" s="13">
        <v>213.4</v>
      </c>
    </row>
    <row r="9" spans="2:14" ht="15" thickBot="1" x14ac:dyDescent="0.35">
      <c r="B9" s="11">
        <v>5</v>
      </c>
      <c r="C9" s="12">
        <v>22.52</v>
      </c>
      <c r="D9" s="12">
        <v>139.69999999999999</v>
      </c>
      <c r="E9" s="13">
        <v>5</v>
      </c>
      <c r="F9" s="13">
        <v>15.2</v>
      </c>
      <c r="G9" s="13">
        <v>204.2</v>
      </c>
      <c r="I9" s="3" t="s">
        <v>26</v>
      </c>
    </row>
    <row r="10" spans="2:14" ht="15" thickBot="1" x14ac:dyDescent="0.35">
      <c r="B10" s="11">
        <v>6</v>
      </c>
      <c r="C10" s="12">
        <v>21.41</v>
      </c>
      <c r="D10" s="12">
        <v>146.1</v>
      </c>
      <c r="E10" s="13">
        <v>6</v>
      </c>
      <c r="F10" s="13">
        <v>15.22</v>
      </c>
      <c r="G10" s="13">
        <v>208.7</v>
      </c>
      <c r="I10" s="3" t="s">
        <v>20</v>
      </c>
    </row>
    <row r="11" spans="2:14" ht="15" thickBot="1" x14ac:dyDescent="0.35">
      <c r="B11" s="11">
        <v>7</v>
      </c>
      <c r="C11" s="12">
        <v>22.71</v>
      </c>
      <c r="D11" s="12">
        <v>139.6</v>
      </c>
      <c r="E11" s="13">
        <v>7</v>
      </c>
      <c r="F11" s="13">
        <v>14.6</v>
      </c>
      <c r="G11" s="13">
        <v>200</v>
      </c>
    </row>
    <row r="12" spans="2:14" ht="15" thickBot="1" x14ac:dyDescent="0.35">
      <c r="B12" s="11">
        <v>8</v>
      </c>
      <c r="C12" s="12">
        <v>21.71</v>
      </c>
      <c r="D12" s="12">
        <v>143</v>
      </c>
      <c r="E12" s="13">
        <v>8</v>
      </c>
      <c r="F12" s="13">
        <v>14.41</v>
      </c>
      <c r="G12" s="13">
        <v>210.9</v>
      </c>
    </row>
    <row r="13" spans="2:14" ht="15" thickBot="1" x14ac:dyDescent="0.35">
      <c r="B13" s="11">
        <v>9</v>
      </c>
      <c r="C13" s="12">
        <v>19.95</v>
      </c>
      <c r="D13" s="12">
        <v>136.4</v>
      </c>
      <c r="E13" s="13">
        <v>9</v>
      </c>
      <c r="F13" s="13">
        <v>14.79</v>
      </c>
      <c r="G13" s="13">
        <v>208.5</v>
      </c>
    </row>
    <row r="14" spans="2:14" ht="15" thickBot="1" x14ac:dyDescent="0.35">
      <c r="B14" s="11">
        <v>10</v>
      </c>
      <c r="C14" s="12">
        <v>20.65</v>
      </c>
      <c r="D14" s="12">
        <v>146.6</v>
      </c>
      <c r="E14" s="13">
        <v>10</v>
      </c>
      <c r="F14" s="13">
        <v>14.81</v>
      </c>
      <c r="G14" s="13">
        <v>214.2</v>
      </c>
    </row>
    <row r="15" spans="2:14" ht="15" thickBot="1" x14ac:dyDescent="0.35">
      <c r="B15" s="11">
        <v>11</v>
      </c>
      <c r="C15" s="12">
        <v>22.86</v>
      </c>
      <c r="D15" s="12">
        <v>139.9</v>
      </c>
      <c r="E15" s="13">
        <v>11</v>
      </c>
      <c r="F15" s="13">
        <v>15.61</v>
      </c>
      <c r="G15" s="13">
        <v>215.8</v>
      </c>
    </row>
    <row r="16" spans="2:14" ht="15" thickBot="1" x14ac:dyDescent="0.35">
      <c r="B16" s="11">
        <v>12</v>
      </c>
      <c r="C16" s="12">
        <v>21.12</v>
      </c>
      <c r="D16" s="12">
        <v>136.6</v>
      </c>
      <c r="E16" s="13">
        <v>12</v>
      </c>
      <c r="F16" s="13">
        <v>15.76</v>
      </c>
      <c r="G16" s="13">
        <v>215.8</v>
      </c>
    </row>
    <row r="17" spans="2:16" ht="15" thickBot="1" x14ac:dyDescent="0.35">
      <c r="B17" s="11">
        <v>13</v>
      </c>
      <c r="C17" s="12">
        <v>22.8</v>
      </c>
      <c r="D17" s="12">
        <v>148.5</v>
      </c>
      <c r="E17" s="13">
        <v>13</v>
      </c>
      <c r="F17" s="13">
        <v>14.97</v>
      </c>
      <c r="G17" s="13">
        <v>215.2</v>
      </c>
    </row>
    <row r="18" spans="2:16" ht="15" thickBot="1" x14ac:dyDescent="0.35">
      <c r="B18" s="11">
        <v>14</v>
      </c>
      <c r="C18" s="12">
        <v>20.89</v>
      </c>
      <c r="D18" s="12">
        <v>143.4</v>
      </c>
      <c r="E18" s="13">
        <v>14</v>
      </c>
      <c r="F18" s="13">
        <v>14.71</v>
      </c>
      <c r="G18" s="13">
        <v>218.7</v>
      </c>
    </row>
    <row r="19" spans="2:16" ht="15" thickBot="1" x14ac:dyDescent="0.35">
      <c r="B19" s="11">
        <v>15</v>
      </c>
      <c r="C19" s="12">
        <v>22.49</v>
      </c>
      <c r="D19" s="12">
        <v>134.19999999999999</v>
      </c>
      <c r="E19" s="13">
        <v>15</v>
      </c>
      <c r="F19" s="13">
        <v>15.55</v>
      </c>
      <c r="G19" s="13">
        <v>208</v>
      </c>
    </row>
    <row r="20" spans="2:16" ht="15" thickBot="1" x14ac:dyDescent="0.35">
      <c r="B20" s="11">
        <v>16</v>
      </c>
      <c r="C20" s="12">
        <v>20.94</v>
      </c>
      <c r="D20" s="12">
        <v>140.5</v>
      </c>
      <c r="E20" s="13">
        <v>16</v>
      </c>
      <c r="F20" s="13">
        <v>15.19</v>
      </c>
      <c r="G20" s="13">
        <v>212.2</v>
      </c>
    </row>
    <row r="21" spans="2:16" ht="15" thickBot="1" x14ac:dyDescent="0.35">
      <c r="B21" s="11">
        <v>17</v>
      </c>
      <c r="C21" s="12">
        <v>20.37</v>
      </c>
      <c r="D21" s="12">
        <v>137.80000000000001</v>
      </c>
      <c r="E21" s="13">
        <v>17</v>
      </c>
      <c r="F21" s="13">
        <v>15.36</v>
      </c>
      <c r="G21" s="13">
        <v>219.7</v>
      </c>
    </row>
    <row r="22" spans="2:16" ht="15" thickBot="1" x14ac:dyDescent="0.35">
      <c r="B22" s="11">
        <v>18</v>
      </c>
      <c r="C22" s="12">
        <v>22.72</v>
      </c>
      <c r="D22" s="12">
        <v>135.1</v>
      </c>
      <c r="E22" s="13">
        <v>18</v>
      </c>
      <c r="F22" s="13">
        <v>15.93</v>
      </c>
      <c r="G22" s="13">
        <v>216.4</v>
      </c>
    </row>
    <row r="23" spans="2:16" ht="15" thickBot="1" x14ac:dyDescent="0.35">
      <c r="B23" s="11">
        <v>19</v>
      </c>
      <c r="C23" s="12">
        <v>20.54</v>
      </c>
      <c r="D23" s="12">
        <v>138.80000000000001</v>
      </c>
      <c r="E23" s="13">
        <v>19</v>
      </c>
      <c r="F23" s="13">
        <v>14.54</v>
      </c>
      <c r="G23" s="13">
        <v>205.8</v>
      </c>
    </row>
    <row r="24" spans="2:16" ht="15" thickBot="1" x14ac:dyDescent="0.35">
      <c r="B24" s="15">
        <v>20</v>
      </c>
      <c r="C24" s="16">
        <v>21.14</v>
      </c>
      <c r="D24" s="16">
        <v>132</v>
      </c>
      <c r="E24" s="15">
        <v>20</v>
      </c>
      <c r="F24" s="15">
        <v>14.76</v>
      </c>
      <c r="G24" s="15">
        <v>209</v>
      </c>
    </row>
    <row r="25" spans="2:16" ht="15" thickBot="1" x14ac:dyDescent="0.35">
      <c r="B25" s="17"/>
      <c r="C25" s="18"/>
      <c r="D25" s="18"/>
      <c r="E25" s="17"/>
      <c r="F25" s="17"/>
      <c r="G25" s="17"/>
    </row>
    <row r="26" spans="2:16" ht="15" thickBot="1" x14ac:dyDescent="0.35">
      <c r="B26" s="1" t="s">
        <v>5</v>
      </c>
      <c r="C26" s="19">
        <f>AVERAGE(C5:C24)</f>
        <v>21.619500000000002</v>
      </c>
      <c r="D26" s="20">
        <f>AVERAGE(D5:D24)</f>
        <v>140.97000000000003</v>
      </c>
      <c r="E26" s="1" t="s">
        <v>5</v>
      </c>
      <c r="F26" s="21">
        <f>AVERAGE(F5:F24)</f>
        <v>15.160500000000003</v>
      </c>
      <c r="G26" s="21">
        <f>AVERAGE(G5:G24)</f>
        <v>211.05</v>
      </c>
    </row>
    <row r="27" spans="2:16" ht="15" thickBot="1" x14ac:dyDescent="0.35">
      <c r="B27" s="1" t="s">
        <v>6</v>
      </c>
      <c r="C27" s="22">
        <f>_xlfn.STDEV.S(C5:C24)</f>
        <v>0.92729076232578567</v>
      </c>
      <c r="D27" s="23">
        <f>_xlfn.STDEV.S(D5:D24)</f>
        <v>5.3981575804303734</v>
      </c>
      <c r="E27" s="1" t="s">
        <v>6</v>
      </c>
      <c r="F27" s="21">
        <f>_xlfn.STDEV.S(F5:F24)</f>
        <v>0.45880250309049675</v>
      </c>
      <c r="G27" s="21">
        <f>_xlfn.STDEV.S(G5:G24)</f>
        <v>5.1463323680175632</v>
      </c>
    </row>
    <row r="28" spans="2:16" ht="15" thickBot="1" x14ac:dyDescent="0.35">
      <c r="B28" s="1" t="s">
        <v>10</v>
      </c>
      <c r="C28" s="24">
        <f>C27/SQRT(20)</f>
        <v>0.20734851794680575</v>
      </c>
      <c r="D28" s="24">
        <f>D27/SQRT(20)</f>
        <v>1.2070647303098103</v>
      </c>
      <c r="E28" s="1" t="s">
        <v>10</v>
      </c>
      <c r="F28" s="24">
        <f>F27/SQRT(20)</f>
        <v>0.1025913585157408</v>
      </c>
      <c r="G28" s="24">
        <f>G27/SQRT(20)</f>
        <v>1.1507549009694735</v>
      </c>
    </row>
    <row r="29" spans="2:16" ht="15" thickBot="1" x14ac:dyDescent="0.35"/>
    <row r="30" spans="2:16" ht="15" thickBot="1" x14ac:dyDescent="0.35">
      <c r="B30" s="28" t="s">
        <v>0</v>
      </c>
      <c r="C30" s="29"/>
      <c r="D30" s="30"/>
      <c r="N30" s="28" t="s">
        <v>1</v>
      </c>
      <c r="O30" s="29"/>
      <c r="P30" s="30"/>
    </row>
    <row r="32" spans="2:16" x14ac:dyDescent="0.3">
      <c r="B32" s="2" t="s">
        <v>7</v>
      </c>
      <c r="C32" s="3" t="s">
        <v>13</v>
      </c>
      <c r="N32" s="2" t="s">
        <v>7</v>
      </c>
      <c r="O32" s="3" t="s">
        <v>16</v>
      </c>
    </row>
    <row r="33" spans="2:15" x14ac:dyDescent="0.3">
      <c r="B33" s="2" t="s">
        <v>9</v>
      </c>
      <c r="C33" s="3" t="s">
        <v>12</v>
      </c>
      <c r="N33" s="2" t="s">
        <v>9</v>
      </c>
      <c r="O33" s="3" t="s">
        <v>17</v>
      </c>
    </row>
    <row r="34" spans="2:15" x14ac:dyDescent="0.3">
      <c r="B34" s="6" t="s">
        <v>22</v>
      </c>
      <c r="N34" s="6" t="s">
        <v>23</v>
      </c>
    </row>
    <row r="36" spans="2:15" x14ac:dyDescent="0.3">
      <c r="B36" s="2" t="s">
        <v>8</v>
      </c>
      <c r="C36" s="3" t="s">
        <v>14</v>
      </c>
      <c r="N36" s="2" t="s">
        <v>8</v>
      </c>
      <c r="O36" s="3" t="s">
        <v>18</v>
      </c>
    </row>
    <row r="37" spans="2:15" x14ac:dyDescent="0.3">
      <c r="B37" s="2" t="s">
        <v>9</v>
      </c>
      <c r="C37" s="3" t="s">
        <v>15</v>
      </c>
      <c r="N37" s="2" t="s">
        <v>9</v>
      </c>
      <c r="O37" s="3" t="s">
        <v>19</v>
      </c>
    </row>
    <row r="38" spans="2:15" x14ac:dyDescent="0.3">
      <c r="B38" s="6" t="s">
        <v>21</v>
      </c>
      <c r="N38" s="6" t="s">
        <v>24</v>
      </c>
    </row>
    <row r="40" spans="2:15" x14ac:dyDescent="0.3">
      <c r="B40" s="25"/>
      <c r="N40" s="2"/>
    </row>
  </sheetData>
  <sheetProtection algorithmName="SHA-512" hashValue="yfrr5AZRUrnIK7/5J4TJP4jxyqiJDdDOL6vG2y9tZLlwkNgNzOhnmyjoWwZNEjMUMTXl6fpv7/5Y5zwCqlew3Q==" saltValue="s2Lber5ll4SIcIuXjPj7ig==" spinCount="100000" sheet="1" objects="1" scenarios="1"/>
  <mergeCells count="6">
    <mergeCell ref="B3:D3"/>
    <mergeCell ref="E3:G3"/>
    <mergeCell ref="I3:K3"/>
    <mergeCell ref="L3:N3"/>
    <mergeCell ref="B30:D30"/>
    <mergeCell ref="N30:P3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4E20-3958-4615-BE50-743F5F7C0D43}">
  <dimension ref="B4:B6"/>
  <sheetViews>
    <sheetView showGridLines="0" workbookViewId="0"/>
  </sheetViews>
  <sheetFormatPr defaultRowHeight="14.4" x14ac:dyDescent="0.3"/>
  <cols>
    <col min="1" max="1" width="1.88671875" customWidth="1"/>
    <col min="2" max="2" width="102.5546875" customWidth="1"/>
  </cols>
  <sheetData>
    <row r="4" spans="2:2" ht="86.4" x14ac:dyDescent="0.3">
      <c r="B4" s="27" t="s">
        <v>28</v>
      </c>
    </row>
    <row r="6" spans="2:2" ht="43.2" x14ac:dyDescent="0.3">
      <c r="B6" s="26" t="s">
        <v>27</v>
      </c>
    </row>
  </sheetData>
  <sheetProtection algorithmName="SHA-512" hashValue="eu3Fp1++lJeF5Sf69IX9o+A9CG6JuGTjadlK6iI9mRXJNqJPR6N+hJNDFErkomaH+SJPiC6al2GTjtxI09rqZg==" saltValue="jlFFmW0gAbod9tmTVZjvO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Varanasi.Durga</dc:creator>
  <cp:lastModifiedBy>Naveen Kumar</cp:lastModifiedBy>
  <cp:lastPrinted>2025-10-22T15:53:08Z</cp:lastPrinted>
  <dcterms:created xsi:type="dcterms:W3CDTF">2018-09-28T12:17:32Z</dcterms:created>
  <dcterms:modified xsi:type="dcterms:W3CDTF">2025-10-25T18:31:17Z</dcterms:modified>
</cp:coreProperties>
</file>