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hul\OneDrive\Desktop\Software\Excel\Practise Work\"/>
    </mc:Choice>
  </mc:AlternateContent>
  <bookViews>
    <workbookView xWindow="0" yWindow="0" windowWidth="23040" windowHeight="9072" firstSheet="6" activeTab="10"/>
  </bookViews>
  <sheets>
    <sheet name="Topics" sheetId="12" r:id="rId1"/>
    <sheet name="Data" sheetId="1" r:id="rId2"/>
    <sheet name="Table" sheetId="2" r:id="rId3"/>
    <sheet name="1. Statistics" sheetId="3" r:id="rId4"/>
    <sheet name="2. EDA" sheetId="4" r:id="rId5"/>
    <sheet name="3. Sales Analysis - I" sheetId="5" r:id="rId6"/>
    <sheet name="4. Sales Analysis - II" sheetId="6" r:id="rId7"/>
    <sheet name="5. Top 5 Products" sheetId="8" r:id="rId8"/>
    <sheet name="6. Anamoly Detection" sheetId="9" r:id="rId9"/>
    <sheet name="7, Best Sales by Country" sheetId="10" r:id="rId10"/>
    <sheet name="8. Dynamic Report" sheetId="11" r:id="rId11"/>
    <sheet name="Rough Space" sheetId="7" r:id="rId12"/>
  </sheets>
  <definedNames>
    <definedName name="_xlchart.v1.0" hidden="1">Table!$G$8</definedName>
    <definedName name="_xlchart.v1.1" hidden="1">Table!$G$9:$G$308</definedName>
    <definedName name="_xlcn.WorksheetConnection_Book2.xlsxTanisha" hidden="1">Tanisha[]</definedName>
    <definedName name="Slicer_Sales_Person">#N/A</definedName>
  </definedNames>
  <calcPr calcId="162913"/>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nisha" name="Tanisha" connection="WorksheetConnection_Book2.xlsx!Tanisha"/>
        </x15:modelTables>
      </x15:dataModel>
    </ext>
  </extLst>
</workbook>
</file>

<file path=xl/calcChain.xml><?xml version="1.0" encoding="utf-8"?>
<calcChain xmlns="http://schemas.openxmlformats.org/spreadsheetml/2006/main">
  <c r="N18" i="11" l="1"/>
  <c r="O18" i="11" s="1"/>
  <c r="N22" i="11"/>
  <c r="O22" i="11" s="1"/>
  <c r="N21" i="11"/>
  <c r="O21" i="11" s="1"/>
  <c r="N20" i="11"/>
  <c r="O20" i="11" s="1"/>
  <c r="N19" i="11"/>
  <c r="O19" i="11" s="1"/>
  <c r="N17" i="11"/>
  <c r="O17" i="11" s="1"/>
  <c r="N16" i="11"/>
  <c r="O16" i="11" s="1"/>
  <c r="N15" i="11"/>
  <c r="O15" i="11" s="1"/>
  <c r="N14" i="11"/>
  <c r="O14" i="11" s="1"/>
  <c r="N13" i="11"/>
  <c r="O13" i="11" s="1"/>
  <c r="G19" i="11"/>
  <c r="G17" i="11"/>
  <c r="F19" i="11"/>
  <c r="F17" i="11"/>
  <c r="F14" i="11"/>
  <c r="P21" i="11" l="1"/>
  <c r="P20" i="11"/>
  <c r="P19" i="11"/>
  <c r="P18" i="11"/>
  <c r="P17" i="11"/>
  <c r="P16" i="11"/>
  <c r="P13" i="11"/>
  <c r="P15" i="11"/>
  <c r="P22" i="11"/>
  <c r="P14" i="11"/>
  <c r="F15" i="5" l="1"/>
  <c r="F14" i="5"/>
  <c r="F13" i="5"/>
  <c r="F12" i="5"/>
  <c r="F11" i="5"/>
  <c r="F10" i="5"/>
  <c r="G15" i="5"/>
  <c r="G14" i="5"/>
  <c r="G13" i="5"/>
  <c r="G12" i="5"/>
  <c r="G11" i="5"/>
  <c r="G10" i="5"/>
  <c r="E11" i="5"/>
  <c r="E12" i="5"/>
  <c r="E13" i="5"/>
  <c r="E14" i="5"/>
  <c r="E15" i="5"/>
  <c r="E10" i="5"/>
  <c r="F26" i="3"/>
  <c r="F24" i="3"/>
  <c r="E26" i="3"/>
  <c r="E24" i="3"/>
  <c r="F22" i="3"/>
  <c r="E22" i="3"/>
  <c r="F20" i="3"/>
  <c r="E20" i="3"/>
  <c r="E18" i="3"/>
  <c r="F16" i="3"/>
  <c r="E16" i="3"/>
  <c r="F14" i="3"/>
  <c r="E14" i="3"/>
  <c r="F12" i="3"/>
  <c r="E12"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2.xlsx!Tanisha" type="102" refreshedVersion="6" minRefreshableVersion="5">
    <extLst>
      <ext xmlns:x15="http://schemas.microsoft.com/office/spreadsheetml/2010/11/main" uri="{DE250136-89BD-433C-8126-D09CA5730AF9}">
        <x15:connection id="Tanisha" autoDelete="1">
          <x15:rangePr sourceName="_xlcn.WorksheetConnection_Book2.xlsxTanisha"/>
        </x15:connection>
      </ext>
    </extLst>
  </connection>
</connections>
</file>

<file path=xl/sharedStrings.xml><?xml version="1.0" encoding="utf-8"?>
<sst xmlns="http://schemas.openxmlformats.org/spreadsheetml/2006/main" count="5564" uniqueCount="94">
  <si>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</si>
  <si>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</si>
  <si>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</si>
  <si>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</si>
  <si>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</si>
  <si>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</si>
  <si>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</si>
  <si>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</si>
  <si>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</si>
  <si>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</si>
  <si>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</si>
  <si>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</si>
  <si>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</si>
  <si>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</si>
  <si>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</si>
  <si>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</si>
  <si>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</si>
  <si>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</si>
  <si>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</si>
  <si>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</si>
  <si>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</si>
  <si>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</si>
  <si>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</si>
  <si>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</si>
  <si>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</si>
  <si>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</si>
  <si>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</si>
  <si>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</si>
  <si>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</si>
  <si>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</si>
  <si>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</si>
  <si>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</si>
  <si>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</si>
  <si>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</si>
  <si>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</si>
  <si>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</si>
  <si>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</si>
  <si>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</si>
  <si>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</si>
  <si>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</si>
  <si>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</si>
  <si>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</si>
  <si>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</si>
  <si>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Raw Data</t>
  </si>
  <si>
    <t>1. Quick Statistics</t>
  </si>
  <si>
    <t>Tanisha Sales Tracker</t>
  </si>
  <si>
    <t>Amounts</t>
  </si>
  <si>
    <t>Sum</t>
  </si>
  <si>
    <t>Average</t>
  </si>
  <si>
    <t>Median</t>
  </si>
  <si>
    <t>Minimum Value</t>
  </si>
  <si>
    <t>Maximum Value</t>
  </si>
  <si>
    <t>Range</t>
  </si>
  <si>
    <t>1st Quartile</t>
  </si>
  <si>
    <t>3rd Quartile</t>
  </si>
  <si>
    <t>Exploratory Data Analysis (E.D.A)</t>
  </si>
  <si>
    <t>Top - 10  Amount</t>
  </si>
  <si>
    <t>Duplicate Units Value</t>
  </si>
  <si>
    <t>Data Bars</t>
  </si>
  <si>
    <t>Data Scales</t>
  </si>
  <si>
    <t>Sales Analysis with Formula</t>
  </si>
  <si>
    <t>Sales Analysis with Pivot Table</t>
  </si>
  <si>
    <t>Country</t>
  </si>
  <si>
    <t>Grand Total</t>
  </si>
  <si>
    <t xml:space="preserve">  </t>
  </si>
  <si>
    <t xml:space="preserve">Units  </t>
  </si>
  <si>
    <t xml:space="preserve">Amount  </t>
  </si>
  <si>
    <t xml:space="preserve">Geography  </t>
  </si>
  <si>
    <t>Top 5 Products with $ per Unit</t>
  </si>
  <si>
    <t xml:space="preserve">Products </t>
  </si>
  <si>
    <t>Sales per Unit</t>
  </si>
  <si>
    <t>Anamaly Detection</t>
  </si>
  <si>
    <t>Best Sales Person by Country</t>
  </si>
  <si>
    <t>Bottom Last</t>
  </si>
  <si>
    <t>Top First</t>
  </si>
  <si>
    <t xml:space="preserve">Sales </t>
  </si>
  <si>
    <t>Dynamic Country Sales Report</t>
  </si>
  <si>
    <t>Pick any Country</t>
  </si>
  <si>
    <t>Quick Summary</t>
  </si>
  <si>
    <t>No. of Transaction</t>
  </si>
  <si>
    <t>Sales</t>
  </si>
  <si>
    <t>Quantity</t>
  </si>
  <si>
    <t>Total</t>
  </si>
  <si>
    <t>Name</t>
  </si>
  <si>
    <t>Index</t>
  </si>
  <si>
    <t>Data Analysis with Excel</t>
  </si>
  <si>
    <t>Data</t>
  </si>
  <si>
    <t>Table</t>
  </si>
  <si>
    <t>Stats</t>
  </si>
  <si>
    <t>EDA</t>
  </si>
  <si>
    <t>Sales Analysis with Pivot</t>
  </si>
  <si>
    <t>Top 5 Products</t>
  </si>
  <si>
    <t>Best Sales by Country</t>
  </si>
  <si>
    <t>Dynamic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</si>
</sst>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quot;$&quot;#,##0_);[Red]\(&quot;$&quot;#,##0\)"/>
    <numFmt numFmtId="165" formatCode="[$₹-460]\ #,##0;[Red][$₹-460]\ #,##0"/>
    <numFmt numFmtId="166" formatCode="[$₹-44B]#,##0;[Red][$₹-44B]#,##0"/>
    <numFmt numFmtId="167" formatCode="[$₹-445]\ #,##0;[Red][$₹-445]\ #,##0"/>
    <numFmt numFmtId="168" formatCode="[$₹-4009]\ #,##0;[Red][$₹-4009]\ #,##0"/>
    <numFmt numFmtId="169" formatCode="[$₹-860]\ #,##0;[Red][$₹-860]\ #,##0"/>
    <numFmt numFmtId="170" formatCode="[$₹-860]\ #,##0"/>
    <numFmt numFmtId="171" formatCode="[$₹-447]#,##0"/>
    <numFmt numFmtId="172" formatCode="[$$-340A]#,##0"/>
    <numFmt numFmtId="173" formatCode="[$₹-44C]#,##0"/>
    <numFmt numFmtId="174" formatCode="[$₹-458]\ #,##0"/>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sz val="14"/>
      <color theme="1"/>
      <name val="Calibri"/>
      <family val="2"/>
      <scheme val="minor"/>
    </font>
    <font>
      <b/>
      <sz val="36"/>
      <color theme="1"/>
      <name val="Calibri"/>
      <family val="2"/>
      <scheme val="minor"/>
    </font>
    <font>
      <b/>
      <sz val="48"/>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u/>
      <sz val="48"/>
      <color theme="1"/>
      <name val="Calibri"/>
      <family val="2"/>
      <scheme val="minor"/>
    </font>
    <font>
      <b/>
      <u/>
      <sz val="36"/>
      <color theme="1"/>
      <name val="Calibri"/>
      <family val="2"/>
      <scheme val="minor"/>
    </font>
    <font>
      <sz val="14"/>
      <color theme="0" tint="-0.249977111117893"/>
      <name val="Calibri"/>
      <family val="2"/>
      <scheme val="minor"/>
    </font>
    <font>
      <sz val="16"/>
      <color theme="1"/>
      <name val="Calibri"/>
      <family val="2"/>
      <scheme val="minor"/>
    </font>
    <font>
      <u/>
      <sz val="11"/>
      <color theme="10"/>
      <name val="Calibri"/>
      <family val="2"/>
      <scheme val="minor"/>
    </font>
    <font>
      <b/>
      <sz val="40"/>
      <color theme="1"/>
      <name val="Calibri"/>
      <family val="2"/>
      <scheme val="minor"/>
    </font>
    <font>
      <u/>
      <sz val="16"/>
      <color theme="1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rgb="FF99FFCC"/>
        <bgColor indexed="64"/>
      </patternFill>
    </fill>
    <fill>
      <patternFill patternType="solid">
        <fgColor theme="4" tint="0.79998168889431442"/>
        <bgColor indexed="64"/>
      </patternFill>
    </fill>
  </fills>
  <borders count="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70">
    <xf numFmtId="0" fontId="0" fillId="0" borderId="0" xfId="0"/>
    <xf numFmtId="0" fontId="2" fillId="0" borderId="0" xfId="0" applyFont="1"/>
    <xf numFmtId="0" fontId="2" fillId="0" borderId="0" xfId="0" applyFont="1" applyAlignment="1">
      <alignment horizontal="right"/>
    </xf>
    <xf numFmtId="164" fontId="0" fillId="0" borderId="0" xfId="0" applyNumberFormat="1"/>
    <xf numFmtId="3" fontId="0" fillId="0" borderId="0" xfId="0" applyNumberFormat="1"/>
    <xf numFmtId="3" fontId="0" fillId="0" borderId="0" xfId="0" applyNumberFormat="1" applyAlignment="1">
      <alignment horizontal="center"/>
    </xf>
    <xf numFmtId="0" fontId="3" fillId="0" borderId="0" xfId="0" applyFont="1"/>
    <xf numFmtId="0" fontId="5" fillId="3" borderId="0" xfId="0" applyFont="1" applyFill="1"/>
    <xf numFmtId="0" fontId="0" fillId="3" borderId="0" xfId="0" applyFill="1"/>
    <xf numFmtId="0" fontId="7" fillId="0" borderId="0" xfId="0" applyFont="1"/>
    <xf numFmtId="165" fontId="7" fillId="0" borderId="0" xfId="0" applyNumberFormat="1" applyFont="1" applyAlignment="1">
      <alignment horizontal="center"/>
    </xf>
    <xf numFmtId="3" fontId="7" fillId="0" borderId="0" xfId="0" applyNumberFormat="1" applyFont="1" applyAlignment="1">
      <alignment horizontal="center"/>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4" fillId="4" borderId="0" xfId="0" applyFont="1" applyFill="1"/>
    <xf numFmtId="0" fontId="0" fillId="4" borderId="0" xfId="0" applyFill="1"/>
    <xf numFmtId="0" fontId="0" fillId="5" borderId="0" xfId="0" applyFill="1"/>
    <xf numFmtId="0" fontId="8" fillId="7" borderId="0" xfId="0" applyFont="1" applyFill="1"/>
    <xf numFmtId="0" fontId="0" fillId="0" borderId="0" xfId="0" applyAlignment="1">
      <alignment horizontal="center"/>
    </xf>
    <xf numFmtId="4" fontId="7" fillId="0" borderId="0" xfId="0" applyNumberFormat="1" applyFont="1" applyAlignment="1">
      <alignment horizontal="center"/>
    </xf>
    <xf numFmtId="166" fontId="3" fillId="0" borderId="0" xfId="0" applyNumberFormat="1" applyFont="1" applyAlignment="1">
      <alignment horizontal="center"/>
    </xf>
    <xf numFmtId="3" fontId="3" fillId="0" borderId="0" xfId="0" applyNumberFormat="1" applyFont="1" applyAlignment="1">
      <alignment horizontal="center"/>
    </xf>
    <xf numFmtId="167" fontId="3" fillId="0" borderId="0" xfId="0" applyNumberFormat="1" applyFont="1" applyAlignment="1">
      <alignment horizontal="center"/>
    </xf>
    <xf numFmtId="168" fontId="3" fillId="0" borderId="0" xfId="0" applyNumberFormat="1" applyFont="1" applyAlignment="1">
      <alignment horizontal="center"/>
    </xf>
    <xf numFmtId="169" fontId="3" fillId="0" borderId="0" xfId="0" applyNumberFormat="1" applyFont="1" applyAlignment="1">
      <alignment horizontal="center"/>
    </xf>
    <xf numFmtId="0" fontId="6" fillId="2" borderId="0" xfId="0" applyFont="1" applyFill="1"/>
    <xf numFmtId="0" fontId="1" fillId="5" borderId="0" xfId="0" applyFont="1" applyFill="1"/>
    <xf numFmtId="0" fontId="9" fillId="4" borderId="0" xfId="0" applyFont="1" applyFill="1"/>
    <xf numFmtId="0" fontId="10" fillId="4" borderId="0" xfId="0" applyFont="1" applyFill="1"/>
    <xf numFmtId="0" fontId="8" fillId="0" borderId="1" xfId="0" applyFont="1" applyBorder="1" applyAlignment="1">
      <alignment horizontal="center"/>
    </xf>
    <xf numFmtId="0" fontId="3" fillId="0" borderId="2" xfId="0" applyFont="1" applyBorder="1"/>
    <xf numFmtId="170" fontId="3" fillId="0" borderId="2" xfId="0" applyNumberFormat="1" applyFont="1" applyBorder="1" applyAlignment="1">
      <alignment horizontal="center"/>
    </xf>
    <xf numFmtId="0" fontId="8" fillId="6" borderId="1" xfId="0" applyFont="1" applyFill="1" applyBorder="1"/>
    <xf numFmtId="0" fontId="8" fillId="6" borderId="1" xfId="0" applyFont="1" applyFill="1" applyBorder="1" applyAlignment="1">
      <alignment horizontal="center"/>
    </xf>
    <xf numFmtId="3" fontId="11" fillId="0" borderId="2" xfId="0" applyNumberFormat="1" applyFont="1" applyBorder="1" applyAlignment="1">
      <alignment horizontal="center"/>
    </xf>
    <xf numFmtId="0" fontId="3" fillId="0" borderId="0" xfId="0" pivotButton="1" applyFont="1"/>
    <xf numFmtId="0" fontId="3" fillId="0" borderId="0" xfId="0" applyFont="1" applyAlignment="1">
      <alignment horizontal="center"/>
    </xf>
    <xf numFmtId="0" fontId="3" fillId="0" borderId="0" xfId="0" applyFont="1" applyAlignment="1">
      <alignment horizontal="left"/>
    </xf>
    <xf numFmtId="0" fontId="3" fillId="0" borderId="0" xfId="0" applyNumberFormat="1" applyFont="1" applyAlignment="1">
      <alignment horizontal="center"/>
    </xf>
    <xf numFmtId="171" fontId="3" fillId="0" borderId="0" xfId="0" applyNumberFormat="1" applyFont="1" applyAlignment="1">
      <alignment horizontal="center"/>
    </xf>
    <xf numFmtId="0" fontId="12" fillId="0" borderId="0" xfId="0" applyFont="1"/>
    <xf numFmtId="172" fontId="3" fillId="0" borderId="0" xfId="0" applyNumberFormat="1" applyFont="1" applyAlignment="1">
      <alignment horizontal="center"/>
    </xf>
    <xf numFmtId="0" fontId="0" fillId="2" borderId="0" xfId="0" applyFill="1"/>
    <xf numFmtId="0" fontId="7" fillId="2" borderId="0" xfId="0" applyFont="1" applyFill="1"/>
    <xf numFmtId="0" fontId="3" fillId="0" borderId="0" xfId="0" applyFont="1" applyAlignment="1">
      <alignment horizontal="left" indent="1"/>
    </xf>
    <xf numFmtId="173" fontId="3" fillId="0" borderId="0" xfId="0" applyNumberFormat="1" applyFont="1" applyAlignment="1">
      <alignment horizontal="center"/>
    </xf>
    <xf numFmtId="0" fontId="3" fillId="0" borderId="1" xfId="0" applyFont="1" applyBorder="1"/>
    <xf numFmtId="174" fontId="3" fillId="0" borderId="1" xfId="0" applyNumberFormat="1" applyFont="1" applyBorder="1" applyAlignment="1">
      <alignment horizontal="center"/>
    </xf>
    <xf numFmtId="174" fontId="0" fillId="0" borderId="1" xfId="0" applyNumberFormat="1" applyBorder="1"/>
    <xf numFmtId="0" fontId="0" fillId="0" borderId="1" xfId="0" applyBorder="1" applyAlignment="1">
      <alignment horizontal="center"/>
    </xf>
    <xf numFmtId="174" fontId="3" fillId="0" borderId="2" xfId="0" applyNumberFormat="1" applyFont="1" applyBorder="1" applyAlignment="1">
      <alignment horizontal="center"/>
    </xf>
    <xf numFmtId="174" fontId="0" fillId="0" borderId="2" xfId="0" applyNumberFormat="1" applyBorder="1"/>
    <xf numFmtId="0" fontId="0" fillId="0" borderId="2" xfId="0" applyBorder="1" applyAlignment="1">
      <alignment horizontal="center"/>
    </xf>
    <xf numFmtId="0" fontId="8" fillId="2" borderId="0" xfId="0" applyFont="1" applyFill="1"/>
    <xf numFmtId="3" fontId="8" fillId="2" borderId="0" xfId="0" applyNumberFormat="1" applyFont="1" applyFill="1" applyAlignment="1">
      <alignment horizontal="center"/>
    </xf>
    <xf numFmtId="0" fontId="8" fillId="8" borderId="5" xfId="0" applyFont="1" applyFill="1" applyBorder="1"/>
    <xf numFmtId="0" fontId="8" fillId="6" borderId="4" xfId="0" applyFont="1" applyFill="1" applyBorder="1"/>
    <xf numFmtId="0" fontId="8" fillId="6" borderId="3" xfId="0" applyFont="1" applyFill="1" applyBorder="1"/>
    <xf numFmtId="0" fontId="7" fillId="2" borderId="4" xfId="0" applyFont="1" applyFill="1" applyBorder="1"/>
    <xf numFmtId="0" fontId="7" fillId="2" borderId="5" xfId="0" applyFont="1" applyFill="1" applyBorder="1"/>
    <xf numFmtId="0" fontId="7" fillId="2" borderId="1" xfId="0" applyFont="1" applyFill="1" applyBorder="1"/>
    <xf numFmtId="0" fontId="7" fillId="2" borderId="1" xfId="0" applyFont="1" applyFill="1" applyBorder="1" applyAlignment="1">
      <alignment horizontal="center"/>
    </xf>
    <xf numFmtId="0" fontId="7" fillId="6" borderId="1" xfId="0" applyFont="1" applyFill="1" applyBorder="1" applyAlignment="1">
      <alignment horizontal="center"/>
    </xf>
    <xf numFmtId="170" fontId="7" fillId="6" borderId="1" xfId="0" applyNumberFormat="1" applyFont="1" applyFill="1" applyBorder="1" applyAlignment="1">
      <alignment horizontal="center"/>
    </xf>
    <xf numFmtId="3" fontId="7" fillId="6" borderId="1" xfId="0" applyNumberFormat="1" applyFont="1" applyFill="1" applyBorder="1" applyAlignment="1">
      <alignment horizontal="center"/>
    </xf>
    <xf numFmtId="2" fontId="7" fillId="6" borderId="1" xfId="0" applyNumberFormat="1" applyFont="1" applyFill="1" applyBorder="1" applyAlignment="1">
      <alignment horizontal="center"/>
    </xf>
    <xf numFmtId="0" fontId="14" fillId="4" borderId="0" xfId="0" applyFont="1" applyFill="1"/>
    <xf numFmtId="0" fontId="13" fillId="0" borderId="0" xfId="1"/>
    <xf numFmtId="0" fontId="15" fillId="0" borderId="0" xfId="1" applyFont="1"/>
  </cellXfs>
  <cellStyles count="2">
    <cellStyle name="Hyperlink" xfId="1" builtinId="8"/>
    <cellStyle name="Normal" xfId="0" builtinId="0"/>
  </cellStyles>
  <dxfs count="198">
    <dxf>
      <numFmt numFmtId="173" formatCode="[$₹-44C]#,##0"/>
    </dxf>
    <dxf>
      <numFmt numFmtId="173" formatCode="[$₹-44C]#,##0"/>
    </dxf>
    <dxf>
      <numFmt numFmtId="173" formatCode="[$₹-44C]#,##0"/>
    </dxf>
    <dxf>
      <numFmt numFmtId="3" formatCode="#,##0"/>
    </dxf>
    <dxf>
      <numFmt numFmtId="3" formatCode="#,##0"/>
    </dxf>
    <dxf>
      <numFmt numFmtId="3" formatCode="#,##0"/>
    </dxf>
    <dxf>
      <alignment horizontal="center" readingOrder="0"/>
    </dxf>
    <dxf>
      <alignment horizontal="center" readingOrder="0"/>
    </dxf>
    <dxf>
      <alignment horizontal="center" readingOrder="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73" formatCode="[$₹-44C]#,##0"/>
    </dxf>
    <dxf>
      <numFmt numFmtId="173" formatCode="[$₹-44C]#,##0"/>
    </dxf>
    <dxf>
      <numFmt numFmtId="173" formatCode="[$₹-44C]#,##0"/>
    </dxf>
    <dxf>
      <alignment horizontal="center" readingOrder="0"/>
    </dxf>
    <dxf>
      <alignment horizontal="center" readingOrder="0"/>
    </dxf>
    <dxf>
      <alignment horizontal="center" readingOrder="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readingOrder="0"/>
    </dxf>
    <dxf>
      <alignment horizontal="center" readingOrder="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numFmt numFmtId="172" formatCode="[$$-340A]#,##0"/>
    </dxf>
    <dxf>
      <numFmt numFmtId="3" formatCode="#,##0"/>
    </dxf>
    <dxf>
      <alignment horizontal="center" readingOrder="0"/>
    </dxf>
    <dxf>
      <numFmt numFmtId="2" formatCode="0.00"/>
    </dxf>
    <dxf>
      <numFmt numFmtId="175" formatCode="0.000"/>
    </dxf>
    <dxf>
      <numFmt numFmtId="176" formatCode="0.0000"/>
    </dxf>
    <dxf>
      <numFmt numFmtId="177" formatCode="0.00000"/>
    </dxf>
    <dxf>
      <numFmt numFmtId="178" formatCode="0.000000"/>
    </dxf>
    <dxf>
      <numFmt numFmtId="179" formatCode="0.0000000"/>
    </dxf>
    <dxf>
      <font>
        <color rgb="FF006100"/>
      </font>
      <fill>
        <patternFill>
          <bgColor rgb="FFC6EFCE"/>
        </patternFill>
      </fill>
    </dxf>
    <dxf>
      <numFmt numFmtId="171" formatCode="[$₹-447]#,##0"/>
    </dxf>
    <dxf>
      <numFmt numFmtId="3" formatCode="#,##0"/>
    </dxf>
    <dxf>
      <alignment horizontal="center" readingOrder="0"/>
    </dxf>
    <dxf>
      <alignment horizontal="center" readingOrder="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alignment horizontal="center" readingOrder="0"/>
    </dxf>
    <dxf>
      <alignment horizontal="center" readingOrder="0"/>
    </dxf>
    <dxf>
      <font>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4"/>
        <color theme="1"/>
        <name val="Calibri"/>
        <scheme val="minor"/>
      </font>
      <numFmt numFmtId="169" formatCode="[$₹-860]\ #,##0;[Red][$₹-860]\ #,##0"/>
      <alignment horizontal="center"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4"/>
        <color theme="1"/>
        <name val="Calibri"/>
        <scheme val="minor"/>
      </font>
      <numFmt numFmtId="168" formatCode="[$₹-4009]\ #,##0;[Red][$₹-4009]\ #,##0"/>
      <alignment horizontal="center"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4"/>
        <color theme="1"/>
        <name val="Calibri"/>
        <scheme val="minor"/>
      </font>
      <numFmt numFmtId="167" formatCode="[$₹-445]\ #,##0;[Red][$₹-445]\ #,##0"/>
      <alignment horizontal="center"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4"/>
        <color theme="1"/>
        <name val="Calibri"/>
        <scheme val="minor"/>
      </font>
      <numFmt numFmtId="166" formatCode="[$₹-44B]#,##0;[Red][$₹-44B]#,##0"/>
      <alignment horizontal="center"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i val="0"/>
        <strike val="0"/>
        <condense val="0"/>
        <extend val="0"/>
        <outline val="0"/>
        <shadow val="0"/>
        <u val="none"/>
        <vertAlign val="baseline"/>
        <sz val="14"/>
        <color theme="1"/>
        <name val="Calibri"/>
        <scheme val="minor"/>
      </font>
    </dxf>
    <dxf>
      <font>
        <color rgb="FF9C0006"/>
      </font>
      <fill>
        <patternFill>
          <bgColor rgb="FFFFC7CE"/>
        </patternFill>
      </fill>
    </dxf>
    <dxf>
      <font>
        <color rgb="FF9C0006"/>
      </font>
      <fill>
        <patternFill>
          <bgColor rgb="FFFFC7CE"/>
        </patternFill>
      </fill>
    </dxf>
    <dxf>
      <font>
        <b/>
        <strike val="0"/>
        <outline val="0"/>
        <shadow val="0"/>
        <u val="none"/>
        <vertAlign val="baseline"/>
        <sz val="14"/>
        <color theme="1"/>
        <name val="Calibri"/>
        <scheme val="minor"/>
      </font>
      <numFmt numFmtId="3" formatCode="#,##0"/>
      <alignment horizontal="center" vertical="bottom" textRotation="0" wrapText="0" indent="0" justifyLastLine="0" shrinkToFit="0" readingOrder="0"/>
    </dxf>
    <dxf>
      <font>
        <b/>
        <strike val="0"/>
        <outline val="0"/>
        <shadow val="0"/>
        <u val="none"/>
        <vertAlign val="baseline"/>
        <sz val="14"/>
        <color theme="1"/>
        <name val="Calibri"/>
        <scheme val="minor"/>
      </font>
      <numFmt numFmtId="165" formatCode="[$₹-460]\ #,##0;[Red][$₹-460]\ #,##0"/>
      <alignment horizontal="center" vertical="bottom" textRotation="0" wrapText="0" indent="0" justifyLastLine="0" shrinkToFit="0" readingOrder="0"/>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strike val="0"/>
        <outline val="0"/>
        <shadow val="0"/>
        <u val="none"/>
        <vertAlign val="baseline"/>
        <sz val="14"/>
        <color theme="1"/>
        <name val="Calibri"/>
        <scheme val="minor"/>
      </font>
    </dxf>
    <dxf>
      <font>
        <b/>
        <i val="0"/>
        <strike val="0"/>
        <condense val="0"/>
        <extend val="0"/>
        <outline val="0"/>
        <shadow val="0"/>
        <u val="none"/>
        <vertAlign val="baseline"/>
        <sz val="16"/>
        <color theme="1"/>
        <name val="Calibri"/>
        <scheme val="minor"/>
      </font>
    </dxf>
  </dxfs>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Units Vs Amount</a:t>
            </a:r>
          </a:p>
          <a:p>
            <a:pPr>
              <a:defRPr/>
            </a:pPr>
            <a:endParaRPr lang="en-US"/>
          </a:p>
        </c:rich>
      </c:tx>
      <c:layout>
        <c:manualLayout>
          <c:xMode val="edge"/>
          <c:yMode val="edge"/>
          <c:x val="0.32452280421469054"/>
          <c:y val="6.666666666666666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Table!$H$8</c:f>
              <c:strCache>
                <c:ptCount val="1"/>
                <c:pt idx="0">
                  <c:v>Units</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Table!$G$9:$G$308</c:f>
              <c:numCache>
                <c:formatCode>[$₹-460]\ #,##0;[Red][$₹-460]\ #,##0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Table!$H$9:$H$308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44B-4132-88F7-CFCA41EED02E}"/>
            </c:ext>
          </c:extLst>
        </c:ser>
        <c:dLbls>
          <c:showLegendKey val="0"/>
          <c:showVal val="0"/>
          <c:showCatName val="0"/>
          <c:showSerName val="0"/>
          <c:showPercent val="0"/>
          <c:showBubbleSize val="0"/>
        </c:dLbls>
        <c:axId val="913749472"/>
        <c:axId val="913744552"/>
      </c:scatterChart>
      <c:valAx>
        <c:axId val="91374947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60]\ #,##0;[Red][$₹-460]\ #,##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744552"/>
        <c:crosses val="autoZero"/>
        <c:crossBetween val="midCat"/>
      </c:valAx>
      <c:valAx>
        <c:axId val="9137445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374947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sz="2400"/>
              <a:t>Amount</a:t>
            </a:r>
          </a:p>
        </cx:rich>
      </cx:tx>
    </cx:title>
    <cx:plotArea>
      <cx:plotAreaRegion>
        <cx:series layoutId="boxWhisker" uniqueId="{8AD61882-964A-43F9-B341-07A36B34377C}">
          <cx:tx>
            <cx:txData>
              <cx:f>_xlchart.v1.0</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baseline="0"/>
    <cs:bodyPr rot="-60000000" vert="horz"/>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75000"/>
        <a:lumOff val="25000"/>
      </a:schemeClr>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alpha val="85000"/>
        </a:schemeClr>
      </a:solidFill>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65000"/>
          <a:lumOff val="35000"/>
        </a:schemeClr>
      </a:solidFill>
      <a:ln w="9525" cap="flat" cmpd="sng" algn="ctr">
        <a:solidFill>
          <a:schemeClr val="dk1">
            <a:lumMod val="65000"/>
            <a:lumOff val="35000"/>
          </a:schemeClr>
        </a:solidFill>
        <a:round/>
      </a:ln>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15875" cap="flat" cmpd="sng" algn="ctr">
        <a:solidFill>
          <a:schemeClr val="dk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bodyPr rot="-60000000" vert="horz"/>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bodyPr rot="0" vert="horz"/>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cap="flat" cmpd="sng" algn="ctr">
        <a:solidFill>
          <a:schemeClr val="lt1">
            <a:lumMod val="85000"/>
          </a:schemeClr>
        </a:solidFill>
        <a:round/>
      </a:ln>
    </cs:spPr>
  </cs:upBar>
  <cs:valueAxis>
    <cs:lnRef idx="0"/>
    <cs:fillRef idx="0"/>
    <cs:effectRef idx="0"/>
    <cs:fontRef idx="minor">
      <a:schemeClr val="dk1">
        <a:lumMod val="75000"/>
        <a:lumOff val="25000"/>
      </a:schemeClr>
    </cs:fontRef>
    <cs:defRPr sz="900" kern="1200"/>
    <cs:bodyPr rot="-60000000" vert="horz"/>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518160</xdr:colOff>
      <xdr:row>7</xdr:row>
      <xdr:rowOff>38101</xdr:rowOff>
    </xdr:from>
    <xdr:to>
      <xdr:col>13</xdr:col>
      <xdr:colOff>45720</xdr:colOff>
      <xdr:row>14</xdr:row>
      <xdr:rowOff>205740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210300" y="1722121"/>
              <a:ext cx="2575560" cy="1722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434340</xdr:colOff>
      <xdr:row>6</xdr:row>
      <xdr:rowOff>60960</xdr:rowOff>
    </xdr:from>
    <xdr:to>
      <xdr:col>10</xdr:col>
      <xdr:colOff>205740</xdr:colOff>
      <xdr:row>23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137160</xdr:colOff>
      <xdr:row>5</xdr:row>
      <xdr:rowOff>106680</xdr:rowOff>
    </xdr:from>
    <xdr:to>
      <xdr:col>20</xdr:col>
      <xdr:colOff>365760</xdr:colOff>
      <xdr:row>22</xdr:row>
      <xdr:rowOff>121920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Kumar" refreshedDate="45107.60634421296" createdVersion="6" refreshedVersion="6" minRefreshableVersion="3" recordCount="300">
  <cacheSource type="worksheet">
    <worksheetSource name="Tanish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5">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Rahul Kumar" refreshedDate="45111.471088310187" backgroundQuery="1" createdVersion="6" refreshedVersion="6" minRefreshableVersion="3" recordCount="0" supportSubquery="1" supportAdvancedDrill="1">
  <cacheSource type="external" connectionId="1"/>
  <cacheFields count="3">
    <cacheField name="[Tanisha].[Sales Person].[Sales Person]" caption="Sales Person" numFmtId="0" level="1">
      <sharedItems count="4">
        <s v="Gigi Bohling"/>
        <s v="Ches Bonnell"/>
        <s v="Barr Faughny"/>
        <s v="Ram Mahesh"/>
      </sharedItems>
    </cacheField>
    <cacheField name="[Tanisha].[Geography].[Geography]" caption="Geography" numFmtId="0" hierarchy="1" level="1">
      <sharedItems count="6">
        <s v="Australia"/>
        <s v="Canada"/>
        <s v="India"/>
        <s v="New Zealand"/>
        <s v="UK"/>
        <s v="USA"/>
      </sharedItems>
    </cacheField>
    <cacheField name="[Measures].[Sum of Amount]" caption="Sum of Amount" numFmtId="0" hierarchy="5" level="32767"/>
  </cacheFields>
  <cacheHierarchies count="10">
    <cacheHierarchy uniqueName="[Tanisha].[Sales Person]" caption="Sales Person" attribute="1" defaultMemberUniqueName="[Tanisha].[Sales Person].[All]" allUniqueName="[Tanisha].[Sales Person].[All]" dimensionUniqueName="[Tanisha]" displayFolder="" count="2" memberValueDatatype="130" unbalanced="0">
      <fieldsUsage count="2">
        <fieldUsage x="-1"/>
        <fieldUsage x="0"/>
      </fieldsUsage>
    </cacheHierarchy>
    <cacheHierarchy uniqueName="[Tanisha].[Geography]" caption="Geography" attribute="1" defaultMemberUniqueName="[Tanisha].[Geography].[All]" allUniqueName="[Tanisha].[Geography].[All]" dimensionUniqueName="[Tanisha]" displayFolder="" count="2" memberValueDatatype="130" unbalanced="0">
      <fieldsUsage count="2">
        <fieldUsage x="-1"/>
        <fieldUsage x="1"/>
      </fieldsUsage>
    </cacheHierarchy>
    <cacheHierarchy uniqueName="[Tanisha].[Product]" caption="Product" attribute="1" defaultMemberUniqueName="[Tanisha].[Product].[All]" allUniqueName="[Tanisha].[Product].[All]" dimensionUniqueName="[Tanisha]" displayFolder="" count="0" memberValueDatatype="130" unbalanced="0"/>
    <cacheHierarchy uniqueName="[Tanisha].[Amount]" caption="Amount" attribute="1" defaultMemberUniqueName="[Tanisha].[Amount].[All]" allUniqueName="[Tanisha].[Amount].[All]" dimensionUniqueName="[Tanisha]" displayFolder="" count="0" memberValueDatatype="20" unbalanced="0"/>
    <cacheHierarchy uniqueName="[Tanisha].[Units]" caption="Units" attribute="1" defaultMemberUniqueName="[Tanisha].[Units].[All]" allUniqueName="[Tanisha].[Units].[All]" dimensionUniqueName="[Tanisha]" displayFolder="" count="0" memberValueDatatype="20" unbalanced="0"/>
    <cacheHierarchy uniqueName="[Measures].[Sum of Amount]" caption="Sum of Amount" measure="1" displayFolder="" measureGroup="Tanish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nisha" count="0">
      <extLst>
        <ext xmlns:x15="http://schemas.microsoft.com/office/spreadsheetml/2010/11/main" uri="{B97F6D7D-B522-45F9-BDA1-12C45D357490}">
          <x15:cacheHierarchy aggregatedColumn="4"/>
        </ext>
      </extLst>
    </cacheHierarchy>
    <cacheHierarchy uniqueName="[Measures].[$ per Unit]" caption="$ per Unit" measure="1" displayFolder="" measureGroup="Tanisha" count="0"/>
    <cacheHierarchy uniqueName="[Measures].[__XL_Count Tanisha]" caption="__XL_Count Tanisha" measure="1" displayFolder="" measureGroup="Tanisha" count="0" hidden="1"/>
    <cacheHierarchy uniqueName="[Measures].[__No measures defined]" caption="__No measures defined" measure="1" displayFolder="" count="0" hidden="1"/>
  </cacheHierarchies>
  <kpis count="0"/>
  <dimensions count="2">
    <dimension measure="1" name="Measures" uniqueName="[Measures]" caption="Measures"/>
    <dimension name="Tanisha" uniqueName="[Tanisha]" caption="Tanisha"/>
  </dimensions>
  <measureGroups count="1">
    <measureGroup name="Tanisha" caption="Tanish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hul Kumar" refreshedDate="45111.47120763889" backgroundQuery="1" createdVersion="6" refreshedVersion="6" minRefreshableVersion="3" recordCount="0" supportSubquery="1" supportAdvancedDrill="1">
  <cacheSource type="external" connectionId="1"/>
  <cacheFields count="4">
    <cacheField name="[Measures].[Sum of Amount]" caption="Sum of Amount" numFmtId="0" hierarchy="5" level="32767"/>
    <cacheField name="[Measures].[Sum of Units]" caption="Sum of Units" numFmtId="0" hierarchy="6" level="32767"/>
    <cacheField name="[Measures].[$ per Unit]" caption="$ per Unit" numFmtId="0" hierarchy="7" level="32767"/>
    <cacheField name="[Tanisha].[Product].[Product]" caption="Product" numFmtId="0" hierarchy="2" level="1">
      <sharedItems count="6">
        <s v="Baker's Choco Chips"/>
        <s v="Caramel Stuffed Bars"/>
        <s v="Choco Coated Almonds"/>
        <s v="Organic Choco Syrup"/>
        <s v="Peanut Butter Cubes"/>
        <s v="Raspberry Choco" u="1"/>
      </sharedItems>
    </cacheField>
  </cacheFields>
  <cacheHierarchies count="10">
    <cacheHierarchy uniqueName="[Tanisha].[Sales Person]" caption="Sales Person" attribute="1" defaultMemberUniqueName="[Tanisha].[Sales Person].[All]" allUniqueName="[Tanisha].[Sales Person].[All]" dimensionUniqueName="[Tanisha]" displayFolder="" count="0" memberValueDatatype="130" unbalanced="0"/>
    <cacheHierarchy uniqueName="[Tanisha].[Geography]" caption="Geography" attribute="1" defaultMemberUniqueName="[Tanisha].[Geography].[All]" allUniqueName="[Tanisha].[Geography].[All]" dimensionUniqueName="[Tanisha]" displayFolder="" count="2" memberValueDatatype="130" unbalanced="0"/>
    <cacheHierarchy uniqueName="[Tanisha].[Product]" caption="Product" attribute="1" defaultMemberUniqueName="[Tanisha].[Product].[All]" allUniqueName="[Tanisha].[Product].[All]" dimensionUniqueName="[Tanisha]" displayFolder="" count="2" memberValueDatatype="130" unbalanced="0">
      <fieldsUsage count="2">
        <fieldUsage x="-1"/>
        <fieldUsage x="3"/>
      </fieldsUsage>
    </cacheHierarchy>
    <cacheHierarchy uniqueName="[Tanisha].[Amount]" caption="Amount" attribute="1" defaultMemberUniqueName="[Tanisha].[Amount].[All]" allUniqueName="[Tanisha].[Amount].[All]" dimensionUniqueName="[Tanisha]" displayFolder="" count="0" memberValueDatatype="20" unbalanced="0"/>
    <cacheHierarchy uniqueName="[Tanisha].[Units]" caption="Units" attribute="1" defaultMemberUniqueName="[Tanisha].[Units].[All]" allUniqueName="[Tanisha].[Units].[All]" dimensionUniqueName="[Tanisha]" displayFolder="" count="0" memberValueDatatype="20" unbalanced="0"/>
    <cacheHierarchy uniqueName="[Measures].[Sum of Amount]" caption="Sum of Amount" measure="1" displayFolder="" measureGroup="Tanisha" count="0" oneField="1">
      <fieldsUsage count="1">
        <fieldUsage x="0"/>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nisha" count="0" oneField="1">
      <fieldsUsage count="1">
        <fieldUsage x="1"/>
      </fieldsUsage>
      <extLst>
        <ext xmlns:x15="http://schemas.microsoft.com/office/spreadsheetml/2010/11/main" uri="{B97F6D7D-B522-45F9-BDA1-12C45D357490}">
          <x15:cacheHierarchy aggregatedColumn="4"/>
        </ext>
      </extLst>
    </cacheHierarchy>
    <cacheHierarchy uniqueName="[Measures].[$ per Unit]" caption="$ per Unit" measure="1" displayFolder="" measureGroup="Tanisha" count="0" oneField="1">
      <fieldsUsage count="1">
        <fieldUsage x="2"/>
      </fieldsUsage>
    </cacheHierarchy>
    <cacheHierarchy uniqueName="[Measures].[__XL_Count Tanisha]" caption="__XL_Count Tanisha" measure="1" displayFolder="" measureGroup="Tanisha" count="0" hidden="1"/>
    <cacheHierarchy uniqueName="[Measures].[__No measures defined]" caption="__No measures defined" measure="1" displayFolder="" count="0" hidden="1"/>
  </cacheHierarchies>
  <kpis count="0"/>
  <dimensions count="2">
    <dimension measure="1" name="Measures" uniqueName="[Measures]" caption="Measures"/>
    <dimension name="Tanisha" uniqueName="[Tanisha]" caption="Tanisha"/>
  </dimensions>
  <measureGroups count="1">
    <measureGroup name="Tanisha" caption="Tanish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ahul Kumar" refreshedDate="45111.472418750003" backgroundQuery="1" createdVersion="6" refreshedVersion="6" minRefreshableVersion="3" recordCount="0" supportSubquery="1" supportAdvancedDrill="1">
  <cacheSource type="external" connectionId="1"/>
  <cacheFields count="3">
    <cacheField name="[Tanisha].[Sales Person].[Sales Person]" caption="Sales Person" numFmtId="0" level="1">
      <sharedItems count="4">
        <s v="Carla Molina"/>
        <s v="Brien Boise"/>
        <s v="Oby Sorrel"/>
        <s v="Barr Faughny"/>
      </sharedItems>
    </cacheField>
    <cacheField name="[Tanisha].[Geography].[Geography]" caption="Geography" numFmtId="0" hierarchy="1" level="1">
      <sharedItems count="6">
        <s v="Australia"/>
        <s v="Canada"/>
        <s v="India"/>
        <s v="New Zealand"/>
        <s v="UK"/>
        <s v="USA"/>
      </sharedItems>
    </cacheField>
    <cacheField name="[Measures].[Sum of Amount]" caption="Sum of Amount" numFmtId="0" hierarchy="5" level="32767"/>
  </cacheFields>
  <cacheHierarchies count="10">
    <cacheHierarchy uniqueName="[Tanisha].[Sales Person]" caption="Sales Person" attribute="1" defaultMemberUniqueName="[Tanisha].[Sales Person].[All]" allUniqueName="[Tanisha].[Sales Person].[All]" dimensionUniqueName="[Tanisha]" displayFolder="" count="2" memberValueDatatype="130" unbalanced="0">
      <fieldsUsage count="2">
        <fieldUsage x="-1"/>
        <fieldUsage x="0"/>
      </fieldsUsage>
    </cacheHierarchy>
    <cacheHierarchy uniqueName="[Tanisha].[Geography]" caption="Geography" attribute="1" defaultMemberUniqueName="[Tanisha].[Geography].[All]" allUniqueName="[Tanisha].[Geography].[All]" dimensionUniqueName="[Tanisha]" displayFolder="" count="2" memberValueDatatype="130" unbalanced="0">
      <fieldsUsage count="2">
        <fieldUsage x="-1"/>
        <fieldUsage x="1"/>
      </fieldsUsage>
    </cacheHierarchy>
    <cacheHierarchy uniqueName="[Tanisha].[Product]" caption="Product" attribute="1" defaultMemberUniqueName="[Tanisha].[Product].[All]" allUniqueName="[Tanisha].[Product].[All]" dimensionUniqueName="[Tanisha]" displayFolder="" count="0" memberValueDatatype="130" unbalanced="0"/>
    <cacheHierarchy uniqueName="[Tanisha].[Amount]" caption="Amount" attribute="1" defaultMemberUniqueName="[Tanisha].[Amount].[All]" allUniqueName="[Tanisha].[Amount].[All]" dimensionUniqueName="[Tanisha]" displayFolder="" count="0" memberValueDatatype="20" unbalanced="0"/>
    <cacheHierarchy uniqueName="[Tanisha].[Units]" caption="Units" attribute="1" defaultMemberUniqueName="[Tanisha].[Units].[All]" allUniqueName="[Tanisha].[Units].[All]" dimensionUniqueName="[Tanisha]" displayFolder="" count="0" memberValueDatatype="20" unbalanced="0"/>
    <cacheHierarchy uniqueName="[Measures].[Sum of Amount]" caption="Sum of Amount" measure="1" displayFolder="" measureGroup="Tanish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nisha" count="0">
      <extLst>
        <ext xmlns:x15="http://schemas.microsoft.com/office/spreadsheetml/2010/11/main" uri="{B97F6D7D-B522-45F9-BDA1-12C45D357490}">
          <x15:cacheHierarchy aggregatedColumn="4"/>
        </ext>
      </extLst>
    </cacheHierarchy>
    <cacheHierarchy uniqueName="[Measures].[$ per Unit]" caption="$ per Unit" measure="1" displayFolder="" measureGroup="Tanisha" count="0"/>
    <cacheHierarchy uniqueName="[Measures].[__XL_Count Tanisha]" caption="__XL_Count Tanisha" measure="1" displayFolder="" measureGroup="Tanisha" count="0" hidden="1"/>
    <cacheHierarchy uniqueName="[Measures].[__No measures defined]" caption="__No measures defined" measure="1" displayFolder="" count="0" hidden="1"/>
  </cacheHierarchies>
  <kpis count="0"/>
  <dimensions count="2">
    <dimension measure="1" name="Measures" uniqueName="[Measures]" caption="Measures"/>
    <dimension name="Tanisha" uniqueName="[Tanisha]" caption="Tanisha"/>
  </dimensions>
  <measureGroups count="1">
    <measureGroup name="Tanisha" caption="Tanish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Geography  ">
  <location ref="D9:G16" firstHeaderRow="0" firstDataRow="1" firstDataCol="1"/>
  <pivotFields count="5">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5" showAll="0"/>
    <pivotField dataField="1" numFmtId="3" showAll="0"/>
  </pivotFields>
  <rowFields count="1">
    <field x="1"/>
  </rowFields>
  <rowItems count="7">
    <i>
      <x/>
    </i>
    <i>
      <x v="1"/>
    </i>
    <i>
      <x v="2"/>
    </i>
    <i>
      <x v="3"/>
    </i>
    <i>
      <x v="4"/>
    </i>
    <i>
      <x v="5"/>
    </i>
    <i t="grand">
      <x/>
    </i>
  </rowItems>
  <colFields count="1">
    <field x="-2"/>
  </colFields>
  <colItems count="3">
    <i>
      <x/>
    </i>
    <i i="1">
      <x v="1"/>
    </i>
    <i i="2">
      <x v="2"/>
    </i>
  </colItems>
  <dataFields count="3">
    <dataField name="Amount  " fld="3" baseField="0" baseItem="0"/>
    <dataField name="  " fld="3" baseField="0" baseItem="0"/>
    <dataField name="Units  " fld="4" baseField="0" baseItem="0"/>
  </dataFields>
  <formats count="18">
    <format dxfId="160">
      <pivotArea dataOnly="0" labelOnly="1" outline="0" fieldPosition="0">
        <references count="1">
          <reference field="4294967294" count="1">
            <x v="0"/>
          </reference>
        </references>
      </pivotArea>
    </format>
    <format dxfId="159">
      <pivotArea dataOnly="0" labelOnly="1" outline="0" fieldPosition="0">
        <references count="1">
          <reference field="4294967294" count="1">
            <x v="2"/>
          </reference>
        </references>
      </pivotArea>
    </format>
    <format dxfId="158">
      <pivotArea type="all" dataOnly="0" outline="0" fieldPosition="0"/>
    </format>
    <format dxfId="157">
      <pivotArea outline="0" collapsedLevelsAreSubtotals="1" fieldPosition="0"/>
    </format>
    <format dxfId="156">
      <pivotArea field="1" type="button" dataOnly="0" labelOnly="1" outline="0" axis="axisRow" fieldPosition="0"/>
    </format>
    <format dxfId="155">
      <pivotArea dataOnly="0" labelOnly="1" fieldPosition="0">
        <references count="1">
          <reference field="1" count="0"/>
        </references>
      </pivotArea>
    </format>
    <format dxfId="154">
      <pivotArea dataOnly="0" labelOnly="1" grandRow="1" outline="0" fieldPosition="0"/>
    </format>
    <format dxfId="153">
      <pivotArea dataOnly="0" labelOnly="1" outline="0" fieldPosition="0">
        <references count="1">
          <reference field="4294967294" count="3">
            <x v="0"/>
            <x v="1"/>
            <x v="2"/>
          </reference>
        </references>
      </pivotArea>
    </format>
    <format dxfId="152">
      <pivotArea type="all" dataOnly="0" outline="0" fieldPosition="0"/>
    </format>
    <format dxfId="151">
      <pivotArea outline="0" collapsedLevelsAreSubtotals="1" fieldPosition="0"/>
    </format>
    <format dxfId="150">
      <pivotArea field="1" type="button" dataOnly="0" labelOnly="1" outline="0" axis="axisRow" fieldPosition="0"/>
    </format>
    <format dxfId="149">
      <pivotArea dataOnly="0" labelOnly="1" fieldPosition="0">
        <references count="1">
          <reference field="1" count="0"/>
        </references>
      </pivotArea>
    </format>
    <format dxfId="148">
      <pivotArea dataOnly="0" labelOnly="1" grandRow="1" outline="0" fieldPosition="0"/>
    </format>
    <format dxfId="147">
      <pivotArea dataOnly="0" labelOnly="1" outline="0" fieldPosition="0">
        <references count="1">
          <reference field="4294967294" count="3">
            <x v="0"/>
            <x v="1"/>
            <x v="2"/>
          </reference>
        </references>
      </pivotArea>
    </format>
    <format dxfId="146">
      <pivotArea outline="0" collapsedLevelsAreSubtotals="1" fieldPosition="0">
        <references count="1">
          <reference field="4294967294" count="1" selected="0">
            <x v="2"/>
          </reference>
        </references>
      </pivotArea>
    </format>
    <format dxfId="145">
      <pivotArea outline="0" collapsedLevelsAreSubtotals="1" fieldPosition="0"/>
    </format>
    <format dxfId="144">
      <pivotArea collapsedLevelsAreSubtotals="1" fieldPosition="0">
        <references count="2">
          <reference field="4294967294" count="1" selected="0">
            <x v="2"/>
          </reference>
          <reference field="1" count="0"/>
        </references>
      </pivotArea>
    </format>
    <format dxfId="143">
      <pivotArea collapsedLevelsAreSubtotals="1" fieldPosition="0">
        <references count="2">
          <reference field="4294967294" count="1" selected="0">
            <x v="0"/>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
  <location ref="D9:G15" firstHeaderRow="0" firstDataRow="1" firstDataCol="1"/>
  <pivotFields count="4">
    <pivotField dataField="1" showAll="0"/>
    <pivotField dataField="1" showAll="0"/>
    <pivotField dataField="1" showAll="0"/>
    <pivotField axis="axisRow" allDrilled="1" showAll="0" measureFilter="1" sortType="descending" defaultAttributeDrillState="1">
      <items count="7">
        <item x="0"/>
        <item x="1"/>
        <item x="2"/>
        <item x="3"/>
        <item x="4"/>
        <item x="5"/>
        <item t="default"/>
      </items>
      <autoSortScope>
        <pivotArea dataOnly="0" outline="0" fieldPosition="0">
          <references count="1">
            <reference field="4294967294" count="1" selected="0">
              <x v="2"/>
            </reference>
          </references>
        </pivotArea>
      </autoSortScope>
    </pivotField>
  </pivotFields>
  <rowFields count="1">
    <field x="3"/>
  </rowFields>
  <rowItems count="6">
    <i>
      <x v="4"/>
    </i>
    <i>
      <x/>
    </i>
    <i>
      <x v="2"/>
    </i>
    <i>
      <x v="3"/>
    </i>
    <i>
      <x v="1"/>
    </i>
    <i t="grand">
      <x/>
    </i>
  </rowItems>
  <colFields count="1">
    <field x="-2"/>
  </colFields>
  <colItems count="3">
    <i>
      <x/>
    </i>
    <i i="1">
      <x v="1"/>
    </i>
    <i i="2">
      <x v="2"/>
    </i>
  </colItems>
  <dataFields count="3">
    <dataField name="Amount  " fld="0" baseField="0" baseItem="0" numFmtId="172"/>
    <dataField name="Units" fld="1" baseField="0" baseItem="0"/>
    <dataField name="Sales per Unit" fld="2" subtotal="count" baseField="0" baseItem="0" numFmtId="2"/>
  </dataFields>
  <formats count="23">
    <format dxfId="141">
      <pivotArea outline="0" collapsedLevelsAreSubtotals="1" fieldPosition="0">
        <references count="1">
          <reference field="4294967294" count="1" selected="0">
            <x v="2"/>
          </reference>
        </references>
      </pivotArea>
    </format>
    <format dxfId="140">
      <pivotArea outline="0" collapsedLevelsAreSubtotals="1" fieldPosition="0">
        <references count="1">
          <reference field="4294967294" count="1" selected="0">
            <x v="2"/>
          </reference>
        </references>
      </pivotArea>
    </format>
    <format dxfId="139">
      <pivotArea outline="0" collapsedLevelsAreSubtotals="1" fieldPosition="0">
        <references count="1">
          <reference field="4294967294" count="1" selected="0">
            <x v="2"/>
          </reference>
        </references>
      </pivotArea>
    </format>
    <format dxfId="138">
      <pivotArea outline="0" collapsedLevelsAreSubtotals="1" fieldPosition="0">
        <references count="1">
          <reference field="4294967294" count="1" selected="0">
            <x v="2"/>
          </reference>
        </references>
      </pivotArea>
    </format>
    <format dxfId="137">
      <pivotArea outline="0" collapsedLevelsAreSubtotals="1" fieldPosition="0">
        <references count="1">
          <reference field="4294967294" count="1" selected="0">
            <x v="2"/>
          </reference>
        </references>
      </pivotArea>
    </format>
    <format dxfId="136">
      <pivotArea outline="0" collapsedLevelsAreSubtotals="1" fieldPosition="0">
        <references count="1">
          <reference field="4294967294" count="1" selected="0">
            <x v="2"/>
          </reference>
        </references>
      </pivotArea>
    </format>
    <format dxfId="135">
      <pivotArea outline="0" collapsedLevelsAreSubtotals="1" fieldPosition="0"/>
    </format>
    <format dxfId="134">
      <pivotArea outline="0" collapsedLevelsAreSubtotals="1" fieldPosition="0"/>
    </format>
    <format dxfId="133">
      <pivotArea outline="0" collapsedLevelsAreSubtotals="1" fieldPosition="0">
        <references count="1">
          <reference field="4294967294" count="1" selected="0">
            <x v="0"/>
          </reference>
        </references>
      </pivotArea>
    </format>
    <format dxfId="132">
      <pivotArea type="all" dataOnly="0" outline="0" fieldPosition="0"/>
    </format>
    <format dxfId="131">
      <pivotArea outline="0" collapsedLevelsAreSubtotals="1" fieldPosition="0"/>
    </format>
    <format dxfId="130">
      <pivotArea field="3" type="button" dataOnly="0" labelOnly="1" outline="0" axis="axisRow" fieldPosition="0"/>
    </format>
    <format dxfId="129">
      <pivotArea dataOnly="0" labelOnly="1" fieldPosition="0">
        <references count="1">
          <reference field="3" count="0"/>
        </references>
      </pivotArea>
    </format>
    <format dxfId="128">
      <pivotArea dataOnly="0" labelOnly="1" grandRow="1" outline="0" fieldPosition="0"/>
    </format>
    <format dxfId="127">
      <pivotArea dataOnly="0" labelOnly="1" outline="0" fieldPosition="0">
        <references count="1">
          <reference field="4294967294" count="3">
            <x v="0"/>
            <x v="1"/>
            <x v="2"/>
          </reference>
        </references>
      </pivotArea>
    </format>
    <format dxfId="126">
      <pivotArea type="all" dataOnly="0" outline="0" fieldPosition="0"/>
    </format>
    <format dxfId="125">
      <pivotArea outline="0" collapsedLevelsAreSubtotals="1" fieldPosition="0"/>
    </format>
    <format dxfId="124">
      <pivotArea field="3" type="button" dataOnly="0" labelOnly="1" outline="0" axis="axisRow" fieldPosition="0"/>
    </format>
    <format dxfId="123">
      <pivotArea dataOnly="0" labelOnly="1" fieldPosition="0">
        <references count="1">
          <reference field="3" count="0"/>
        </references>
      </pivotArea>
    </format>
    <format dxfId="122">
      <pivotArea dataOnly="0" labelOnly="1" grandRow="1" outline="0" fieldPosition="0"/>
    </format>
    <format dxfId="121">
      <pivotArea dataOnly="0" labelOnly="1" outline="0" fieldPosition="0">
        <references count="1">
          <reference field="4294967294" count="3">
            <x v="0"/>
            <x v="1"/>
            <x v="2"/>
          </reference>
        </references>
      </pivotArea>
    </format>
    <format dxfId="120">
      <pivotArea dataOnly="0" labelOnly="1" outline="0" fieldPosition="0">
        <references count="1">
          <reference field="4294967294" count="1">
            <x v="0"/>
          </reference>
        </references>
      </pivotArea>
    </format>
    <format dxfId="119">
      <pivotArea dataOnly="0" labelOnly="1" outline="0" fieldPosition="0">
        <references count="1">
          <reference field="4294967294" count="1">
            <x v="1"/>
          </reference>
        </references>
      </pivotArea>
    </format>
  </formats>
  <conditionalFormats count="1">
    <conditionalFormat type="all" priority="2">
      <pivotAreas count="1">
        <pivotArea type="data" collapsedLevelsAreSubtotals="1" fieldPosition="0">
          <references count="2">
            <reference field="4294967294" count="1" selected="0">
              <x v="2"/>
            </reference>
            <reference field="3" count="1">
              <x v="5"/>
            </reference>
          </references>
        </pivotArea>
      </pivotAreas>
    </conditionalFormat>
  </conditionalFormats>
  <pivotHierarchies count="10">
    <pivotHierarchy dragToData="1"/>
    <pivotHierarchy dragToData="1"/>
    <pivotHierarchy dragToData="1"/>
    <pivotHierarchy dragToData="1"/>
    <pivotHierarchy dragToData="1"/>
    <pivotHierarchy dragToData="1" caption="Amount  "/>
    <pivotHierarchy dragToData="1" caption="Units"/>
    <pivotHierarchy dragToRow="0" dragToCol="0" dragToPage="0" dragToData="1" caption="Sales per Unit"/>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1" iMeasureHier="5">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nisha">
        <x15:activeTabTopLevelEntity name="[Tanisha]"/>
      </x15:pivotTableUISettings>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Sales ">
  <location ref="E9:F22" firstHeaderRow="1" firstDataRow="1" firstDataCol="1"/>
  <pivotFields count="3">
    <pivotField axis="axisRow" allDrilled="1" showAll="0" measureFilter="1" dataSourceSort="1" defaultAttributeDrillState="1">
      <items count="5">
        <item x="0"/>
        <item x="1"/>
        <item x="2"/>
        <item x="3"/>
        <item t="default"/>
      </items>
    </pivotField>
    <pivotField axis="axisRow" allDrilled="1" showAll="0" dataSourceSort="1" defaultAttributeDrillState="1">
      <items count="7">
        <item x="0"/>
        <item x="1"/>
        <item x="2"/>
        <item x="3"/>
        <item x="4"/>
        <item x="5"/>
        <item t="default"/>
      </items>
    </pivotField>
    <pivotField dataField="1" showAll="0"/>
  </pivotFields>
  <rowFields count="2">
    <field x="1"/>
    <field x="0"/>
  </rowFields>
  <rowItems count="13">
    <i>
      <x/>
    </i>
    <i r="1">
      <x/>
    </i>
    <i>
      <x v="1"/>
    </i>
    <i r="1">
      <x/>
    </i>
    <i>
      <x v="2"/>
    </i>
    <i r="1">
      <x/>
    </i>
    <i>
      <x v="3"/>
    </i>
    <i r="1">
      <x v="1"/>
    </i>
    <i>
      <x v="4"/>
    </i>
    <i r="1">
      <x v="2"/>
    </i>
    <i>
      <x v="5"/>
    </i>
    <i r="1">
      <x v="3"/>
    </i>
    <i t="grand">
      <x/>
    </i>
  </rowItems>
  <colItems count="1">
    <i/>
  </colItems>
  <dataFields count="1">
    <dataField name="Amount" fld="2" baseField="0" baseItem="0" numFmtId="173"/>
  </dataFields>
  <formats count="61">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outline="0" axis="axisValues"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fieldPosition="0">
        <references count="2">
          <reference field="0" count="1">
            <x v="0"/>
          </reference>
          <reference field="1" count="1" selected="0">
            <x v="0"/>
          </reference>
        </references>
      </pivotArea>
    </format>
    <format dxfId="53">
      <pivotArea dataOnly="0" labelOnly="1" fieldPosition="0">
        <references count="2">
          <reference field="0" count="1">
            <x v="0"/>
          </reference>
          <reference field="1" count="1" selected="0">
            <x v="1"/>
          </reference>
        </references>
      </pivotArea>
    </format>
    <format dxfId="52">
      <pivotArea dataOnly="0" labelOnly="1" fieldPosition="0">
        <references count="2">
          <reference field="0" count="1">
            <x v="0"/>
          </reference>
          <reference field="1" count="1" selected="0">
            <x v="2"/>
          </reference>
        </references>
      </pivotArea>
    </format>
    <format dxfId="51">
      <pivotArea dataOnly="0" labelOnly="1" fieldPosition="0">
        <references count="2">
          <reference field="0" count="1">
            <x v="1"/>
          </reference>
          <reference field="1" count="1" selected="0">
            <x v="3"/>
          </reference>
        </references>
      </pivotArea>
    </format>
    <format dxfId="50">
      <pivotArea dataOnly="0" labelOnly="1" fieldPosition="0">
        <references count="2">
          <reference field="0" count="1">
            <x v="2"/>
          </reference>
          <reference field="1" count="1" selected="0">
            <x v="4"/>
          </reference>
        </references>
      </pivotArea>
    </format>
    <format dxfId="49">
      <pivotArea dataOnly="0" labelOnly="1" fieldPosition="0">
        <references count="2">
          <reference field="0" count="1">
            <x v="3"/>
          </reference>
          <reference field="1" count="1" selected="0">
            <x v="5"/>
          </reference>
        </references>
      </pivotArea>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outline="0" axis="axisValues"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2">
          <reference field="0" count="1">
            <x v="0"/>
          </reference>
          <reference field="1" count="1" selected="0">
            <x v="0"/>
          </reference>
        </references>
      </pivotArea>
    </format>
    <format dxfId="40">
      <pivotArea dataOnly="0" labelOnly="1" fieldPosition="0">
        <references count="2">
          <reference field="0" count="1">
            <x v="0"/>
          </reference>
          <reference field="1" count="1" selected="0">
            <x v="1"/>
          </reference>
        </references>
      </pivotArea>
    </format>
    <format dxfId="39">
      <pivotArea dataOnly="0" labelOnly="1" fieldPosition="0">
        <references count="2">
          <reference field="0" count="1">
            <x v="0"/>
          </reference>
          <reference field="1" count="1" selected="0">
            <x v="2"/>
          </reference>
        </references>
      </pivotArea>
    </format>
    <format dxfId="38">
      <pivotArea dataOnly="0" labelOnly="1" fieldPosition="0">
        <references count="2">
          <reference field="0" count="1">
            <x v="1"/>
          </reference>
          <reference field="1" count="1" selected="0">
            <x v="3"/>
          </reference>
        </references>
      </pivotArea>
    </format>
    <format dxfId="37">
      <pivotArea dataOnly="0" labelOnly="1" fieldPosition="0">
        <references count="2">
          <reference field="0" count="1">
            <x v="2"/>
          </reference>
          <reference field="1" count="1" selected="0">
            <x v="4"/>
          </reference>
        </references>
      </pivotArea>
    </format>
    <format dxfId="36">
      <pivotArea dataOnly="0" labelOnly="1" fieldPosition="0">
        <references count="2">
          <reference field="0" count="1">
            <x v="3"/>
          </reference>
          <reference field="1" count="1" selected="0">
            <x v="5"/>
          </reference>
        </references>
      </pivotArea>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outline="0" axis="axisValues"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fieldPosition="0">
        <references count="2">
          <reference field="0" count="1">
            <x v="0"/>
          </reference>
          <reference field="1" count="1" selected="0">
            <x v="0"/>
          </reference>
        </references>
      </pivotArea>
    </format>
    <format dxfId="27">
      <pivotArea dataOnly="0" labelOnly="1" fieldPosition="0">
        <references count="2">
          <reference field="0" count="1">
            <x v="0"/>
          </reference>
          <reference field="1" count="1" selected="0">
            <x v="1"/>
          </reference>
        </references>
      </pivotArea>
    </format>
    <format dxfId="26">
      <pivotArea dataOnly="0" labelOnly="1" fieldPosition="0">
        <references count="2">
          <reference field="0" count="1">
            <x v="0"/>
          </reference>
          <reference field="1" count="1" selected="0">
            <x v="2"/>
          </reference>
        </references>
      </pivotArea>
    </format>
    <format dxfId="25">
      <pivotArea dataOnly="0" labelOnly="1" fieldPosition="0">
        <references count="2">
          <reference field="0" count="1">
            <x v="1"/>
          </reference>
          <reference field="1" count="1" selected="0">
            <x v="3"/>
          </reference>
        </references>
      </pivotArea>
    </format>
    <format dxfId="24">
      <pivotArea dataOnly="0" labelOnly="1" fieldPosition="0">
        <references count="2">
          <reference field="0" count="1">
            <x v="2"/>
          </reference>
          <reference field="1" count="1" selected="0">
            <x v="4"/>
          </reference>
        </references>
      </pivotArea>
    </format>
    <format dxfId="23">
      <pivotArea dataOnly="0" labelOnly="1" fieldPosition="0">
        <references count="2">
          <reference field="0" count="1">
            <x v="3"/>
          </reference>
          <reference field="1" count="1" selected="0">
            <x v="5"/>
          </reference>
        </references>
      </pivotArea>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outline="0" axis="axisValues"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fieldPosition="0">
        <references count="2">
          <reference field="0" count="1">
            <x v="0"/>
          </reference>
          <reference field="1" count="1" selected="0">
            <x v="0"/>
          </reference>
        </references>
      </pivotArea>
    </format>
    <format dxfId="14">
      <pivotArea dataOnly="0" labelOnly="1" fieldPosition="0">
        <references count="2">
          <reference field="0" count="1">
            <x v="0"/>
          </reference>
          <reference field="1" count="1" selected="0">
            <x v="1"/>
          </reference>
        </references>
      </pivotArea>
    </format>
    <format dxfId="13">
      <pivotArea dataOnly="0" labelOnly="1" fieldPosition="0">
        <references count="2">
          <reference field="0" count="1">
            <x v="0"/>
          </reference>
          <reference field="1" count="1" selected="0">
            <x v="2"/>
          </reference>
        </references>
      </pivotArea>
    </format>
    <format dxfId="12">
      <pivotArea dataOnly="0" labelOnly="1" fieldPosition="0">
        <references count="2">
          <reference field="0" count="1">
            <x v="1"/>
          </reference>
          <reference field="1" count="1" selected="0">
            <x v="3"/>
          </reference>
        </references>
      </pivotArea>
    </format>
    <format dxfId="11">
      <pivotArea dataOnly="0" labelOnly="1" fieldPosition="0">
        <references count="2">
          <reference field="0" count="1">
            <x v="2"/>
          </reference>
          <reference field="1" count="1" selected="0">
            <x v="4"/>
          </reference>
        </references>
      </pivotArea>
    </format>
    <format dxfId="10">
      <pivotArea dataOnly="0" labelOnly="1" fieldPosition="0">
        <references count="2">
          <reference field="0" count="1">
            <x v="3"/>
          </reference>
          <reference field="1" count="1" selected="0">
            <x v="5"/>
          </reference>
        </references>
      </pivotArea>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format>
    <format dxfId="1">
      <pivotArea dataOnly="0" labelOnly="1" outline="0" axis="axisValues" fieldPosition="0"/>
    </format>
    <format dxfId="0">
      <pivotArea dataOnly="0" labelOnly="1" outline="0" axis="axisValues" fieldPosition="0"/>
    </format>
  </formats>
  <pivotHierarchies count="10">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Medium21" showRowHeaders="1" showColHeaders="1" showRowStripes="0" showColStripes="0" showLastColumn="1"/>
  <filters count="1">
    <filter fld="0" type="count" id="1" iMeasureHier="5">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nisha">
        <x15:activeTabTopLevelEntity name="[Tanisha]"/>
      </x15:pivotTableUISettings>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 ">
  <location ref="J9:K22" firstHeaderRow="1" firstDataRow="1" firstDataCol="1"/>
  <pivotFields count="3">
    <pivotField axis="axisRow" allDrilled="1" showAll="0" measureFilter="1" dataSourceSort="1" defaultAttributeDrillState="1">
      <items count="5">
        <item x="0"/>
        <item x="1"/>
        <item x="2"/>
        <item x="3"/>
        <item t="default"/>
      </items>
    </pivotField>
    <pivotField axis="axisRow" allDrilled="1" showAll="0" dataSourceSort="1" defaultAttributeDrillState="1">
      <items count="7">
        <item x="0"/>
        <item x="1"/>
        <item x="2"/>
        <item x="3"/>
        <item x="4"/>
        <item x="5"/>
        <item t="default"/>
      </items>
    </pivotField>
    <pivotField dataField="1" showAll="0"/>
  </pivotFields>
  <rowFields count="2">
    <field x="1"/>
    <field x="0"/>
  </rowFields>
  <rowItems count="13">
    <i>
      <x/>
    </i>
    <i r="1">
      <x/>
    </i>
    <i>
      <x v="1"/>
    </i>
    <i r="1">
      <x v="1"/>
    </i>
    <i>
      <x v="2"/>
    </i>
    <i r="1">
      <x v="1"/>
    </i>
    <i>
      <x v="3"/>
    </i>
    <i r="1">
      <x v="2"/>
    </i>
    <i>
      <x v="4"/>
    </i>
    <i r="1">
      <x/>
    </i>
    <i>
      <x v="5"/>
    </i>
    <i r="1">
      <x v="3"/>
    </i>
    <i t="grand">
      <x/>
    </i>
  </rowItems>
  <colItems count="1">
    <i/>
  </colItems>
  <dataFields count="1">
    <dataField name="Amount" fld="2" baseField="0" baseItem="0" numFmtId="173"/>
  </dataFields>
  <formats count="58">
    <format dxfId="118">
      <pivotArea type="all" dataOnly="0" outline="0" fieldPosition="0"/>
    </format>
    <format dxfId="117">
      <pivotArea outline="0" collapsedLevelsAreSubtotals="1" fieldPosition="0"/>
    </format>
    <format dxfId="116">
      <pivotArea field="1" type="button" dataOnly="0" labelOnly="1" outline="0" axis="axisRow" fieldPosition="0"/>
    </format>
    <format dxfId="115">
      <pivotArea dataOnly="0" labelOnly="1" outline="0" axis="axisValues" fieldPosition="0"/>
    </format>
    <format dxfId="114">
      <pivotArea dataOnly="0" labelOnly="1" fieldPosition="0">
        <references count="1">
          <reference field="1" count="0"/>
        </references>
      </pivotArea>
    </format>
    <format dxfId="113">
      <pivotArea dataOnly="0" labelOnly="1" grandRow="1" outline="0" fieldPosition="0"/>
    </format>
    <format dxfId="112">
      <pivotArea dataOnly="0" labelOnly="1" fieldPosition="0">
        <references count="2">
          <reference field="0" count="1">
            <x v="0"/>
          </reference>
          <reference field="1" count="1" selected="0">
            <x v="0"/>
          </reference>
        </references>
      </pivotArea>
    </format>
    <format dxfId="111">
      <pivotArea dataOnly="0" labelOnly="1" fieldPosition="0">
        <references count="2">
          <reference field="0" count="1">
            <x v="1"/>
          </reference>
          <reference field="1" count="1" selected="0">
            <x v="1"/>
          </reference>
        </references>
      </pivotArea>
    </format>
    <format dxfId="110">
      <pivotArea dataOnly="0" labelOnly="1" fieldPosition="0">
        <references count="2">
          <reference field="0" count="1">
            <x v="1"/>
          </reference>
          <reference field="1" count="1" selected="0">
            <x v="2"/>
          </reference>
        </references>
      </pivotArea>
    </format>
    <format dxfId="109">
      <pivotArea dataOnly="0" labelOnly="1" fieldPosition="0">
        <references count="2">
          <reference field="0" count="1">
            <x v="2"/>
          </reference>
          <reference field="1" count="1" selected="0">
            <x v="3"/>
          </reference>
        </references>
      </pivotArea>
    </format>
    <format dxfId="108">
      <pivotArea dataOnly="0" labelOnly="1" fieldPosition="0">
        <references count="2">
          <reference field="0" count="1">
            <x v="0"/>
          </reference>
          <reference field="1" count="1" selected="0">
            <x v="4"/>
          </reference>
        </references>
      </pivotArea>
    </format>
    <format dxfId="107">
      <pivotArea dataOnly="0" labelOnly="1" fieldPosition="0">
        <references count="2">
          <reference field="0" count="1">
            <x v="3"/>
          </reference>
          <reference field="1" count="1" selected="0">
            <x v="5"/>
          </reference>
        </references>
      </pivotArea>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1" type="button" dataOnly="0" labelOnly="1" outline="0" axis="axisRow" fieldPosition="0"/>
    </format>
    <format dxfId="102">
      <pivotArea dataOnly="0" labelOnly="1" outline="0" axis="axisValues"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fieldPosition="0">
        <references count="2">
          <reference field="0" count="1">
            <x v="0"/>
          </reference>
          <reference field="1" count="1" selected="0">
            <x v="0"/>
          </reference>
        </references>
      </pivotArea>
    </format>
    <format dxfId="98">
      <pivotArea dataOnly="0" labelOnly="1" fieldPosition="0">
        <references count="2">
          <reference field="0" count="1">
            <x v="1"/>
          </reference>
          <reference field="1" count="1" selected="0">
            <x v="1"/>
          </reference>
        </references>
      </pivotArea>
    </format>
    <format dxfId="97">
      <pivotArea dataOnly="0" labelOnly="1" fieldPosition="0">
        <references count="2">
          <reference field="0" count="1">
            <x v="1"/>
          </reference>
          <reference field="1" count="1" selected="0">
            <x v="2"/>
          </reference>
        </references>
      </pivotArea>
    </format>
    <format dxfId="96">
      <pivotArea dataOnly="0" labelOnly="1" fieldPosition="0">
        <references count="2">
          <reference field="0" count="1">
            <x v="2"/>
          </reference>
          <reference field="1" count="1" selected="0">
            <x v="3"/>
          </reference>
        </references>
      </pivotArea>
    </format>
    <format dxfId="95">
      <pivotArea dataOnly="0" labelOnly="1" fieldPosition="0">
        <references count="2">
          <reference field="0" count="1">
            <x v="0"/>
          </reference>
          <reference field="1" count="1" selected="0">
            <x v="4"/>
          </reference>
        </references>
      </pivotArea>
    </format>
    <format dxfId="94">
      <pivotArea dataOnly="0" labelOnly="1" fieldPosition="0">
        <references count="2">
          <reference field="0" count="1">
            <x v="3"/>
          </reference>
          <reference field="1" count="1" selected="0">
            <x v="5"/>
          </reference>
        </references>
      </pivotArea>
    </format>
    <format dxfId="93">
      <pivotArea dataOnly="0" labelOnly="1" outline="0" axis="axisValues" fieldPosition="0"/>
    </format>
    <format dxfId="92">
      <pivotArea outline="0" collapsedLevelsAreSubtotals="1" fieldPosition="0"/>
    </format>
    <format dxfId="91">
      <pivotArea dataOnly="0" labelOnly="1" outline="0" axis="axisValues" fieldPosition="0"/>
    </format>
    <format dxfId="90">
      <pivotArea dataOnly="0" labelOnly="1" outline="0" axis="axisValues" fieldPosition="0"/>
    </format>
    <format dxfId="89">
      <pivotArea outline="0" collapsedLevelsAreSubtotals="1" fieldPosition="0"/>
    </format>
    <format dxfId="88">
      <pivotArea dataOnly="0" labelOnly="1" outline="0" axis="axisValues"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outline="0" axis="axisValues" fieldPosition="0"/>
    </format>
    <format dxfId="82">
      <pivotArea dataOnly="0" labelOnly="1" fieldPosition="0">
        <references count="1">
          <reference field="1" count="0"/>
        </references>
      </pivotArea>
    </format>
    <format dxfId="81">
      <pivotArea dataOnly="0" labelOnly="1" grandRow="1" outline="0" fieldPosition="0"/>
    </format>
    <format dxfId="80">
      <pivotArea dataOnly="0" labelOnly="1" fieldPosition="0">
        <references count="2">
          <reference field="0" count="1">
            <x v="0"/>
          </reference>
          <reference field="1" count="1" selected="0">
            <x v="0"/>
          </reference>
        </references>
      </pivotArea>
    </format>
    <format dxfId="79">
      <pivotArea dataOnly="0" labelOnly="1" fieldPosition="0">
        <references count="2">
          <reference field="0" count="1">
            <x v="1"/>
          </reference>
          <reference field="1" count="1" selected="0">
            <x v="1"/>
          </reference>
        </references>
      </pivotArea>
    </format>
    <format dxfId="78">
      <pivotArea dataOnly="0" labelOnly="1" fieldPosition="0">
        <references count="2">
          <reference field="0" count="1">
            <x v="1"/>
          </reference>
          <reference field="1" count="1" selected="0">
            <x v="2"/>
          </reference>
        </references>
      </pivotArea>
    </format>
    <format dxfId="77">
      <pivotArea dataOnly="0" labelOnly="1" fieldPosition="0">
        <references count="2">
          <reference field="0" count="1">
            <x v="2"/>
          </reference>
          <reference field="1" count="1" selected="0">
            <x v="3"/>
          </reference>
        </references>
      </pivotArea>
    </format>
    <format dxfId="76">
      <pivotArea dataOnly="0" labelOnly="1" fieldPosition="0">
        <references count="2">
          <reference field="0" count="1">
            <x v="0"/>
          </reference>
          <reference field="1" count="1" selected="0">
            <x v="4"/>
          </reference>
        </references>
      </pivotArea>
    </format>
    <format dxfId="75">
      <pivotArea dataOnly="0" labelOnly="1" fieldPosition="0">
        <references count="2">
          <reference field="0" count="1">
            <x v="3"/>
          </reference>
          <reference field="1" count="1" selected="0">
            <x v="5"/>
          </reference>
        </references>
      </pivotArea>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axis="axisValues"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fieldPosition="0">
        <references count="2">
          <reference field="0" count="1">
            <x v="0"/>
          </reference>
          <reference field="1" count="1" selected="0">
            <x v="0"/>
          </reference>
        </references>
      </pivotArea>
    </format>
    <format dxfId="66">
      <pivotArea dataOnly="0" labelOnly="1" fieldPosition="0">
        <references count="2">
          <reference field="0" count="1">
            <x v="1"/>
          </reference>
          <reference field="1" count="1" selected="0">
            <x v="1"/>
          </reference>
        </references>
      </pivotArea>
    </format>
    <format dxfId="65">
      <pivotArea dataOnly="0" labelOnly="1" fieldPosition="0">
        <references count="2">
          <reference field="0" count="1">
            <x v="1"/>
          </reference>
          <reference field="1" count="1" selected="0">
            <x v="2"/>
          </reference>
        </references>
      </pivotArea>
    </format>
    <format dxfId="64">
      <pivotArea dataOnly="0" labelOnly="1" fieldPosition="0">
        <references count="2">
          <reference field="0" count="1">
            <x v="2"/>
          </reference>
          <reference field="1" count="1" selected="0">
            <x v="3"/>
          </reference>
        </references>
      </pivotArea>
    </format>
    <format dxfId="63">
      <pivotArea dataOnly="0" labelOnly="1" fieldPosition="0">
        <references count="2">
          <reference field="0" count="1">
            <x v="0"/>
          </reference>
          <reference field="1" count="1" selected="0">
            <x v="4"/>
          </reference>
        </references>
      </pivotArea>
    </format>
    <format dxfId="62">
      <pivotArea dataOnly="0" labelOnly="1" fieldPosition="0">
        <references count="2">
          <reference field="0" count="1">
            <x v="3"/>
          </reference>
          <reference field="1" count="1" selected="0">
            <x v="5"/>
          </reference>
        </references>
      </pivotArea>
    </format>
    <format dxfId="61">
      <pivotArea dataOnly="0" labelOnly="1" outline="0" axis="axisValues" fieldPosition="0"/>
    </format>
  </formats>
  <pivotHierarchies count="10">
    <pivotHierarchy dragToData="1"/>
    <pivotHierarchy dragToData="1"/>
    <pivotHierarchy dragToData="1"/>
    <pivotHierarchy dragToData="1"/>
    <pivotHierarchy dragToData="1"/>
    <pivotHierarchy dragToData="1" caption="Amount"/>
    <pivotHierarchy dragToData="1"/>
    <pivotHierarchy dragToRow="0" dragToCol="0" dragToPage="0" dragToData="1"/>
    <pivotHierarchy dragToRow="0" dragToCol="0" dragToPage="0" dragToData="1"/>
    <pivotHierarchy dragToRow="0" dragToCol="0" dragToPage="0" dragToData="1"/>
  </pivotHierarchies>
  <pivotTableStyleInfo name="PivotStyleMedium21" showRowHeaders="1" showColHeaders="1" showRowStripes="0" showColStripes="0" showLastColumn="1"/>
  <filters count="1">
    <filter fld="0" type="count" id="1" iMeasureHier="5">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xlsx!Tanisha">
        <x15:activeTabTopLevelEntity name="[Tanish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s>
  <data>
    <tabular pivotCacheId="1">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style="SlicerStyleDark6" rowHeight="234950"/>
</slicers>
</file>

<file path=xl/tables/table1.xml><?xml version="1.0" encoding="utf-8"?>
<table xmlns="http://schemas.openxmlformats.org/spreadsheetml/2006/main" id="1" name="Tanisha" displayName="Tanisha" ref="D8:H308" totalsRowShown="0" headerRowDxfId="197" dataDxfId="196">
  <tableColumns count="5">
    <tableColumn id="1" name="Sales Person" dataDxfId="195"/>
    <tableColumn id="2" name="Geography" dataDxfId="194"/>
    <tableColumn id="3" name="Product" dataDxfId="193"/>
    <tableColumn id="4" name="Amount" dataDxfId="192"/>
    <tableColumn id="5" name="Units" dataDxfId="19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D8:H308" totalsRowShown="0" headerRowDxfId="188" dataDxfId="187">
  <tableColumns count="5">
    <tableColumn id="1" name="Sales Person" dataDxfId="186"/>
    <tableColumn id="2" name="Geography" dataDxfId="185"/>
    <tableColumn id="3" name="Product" dataDxfId="184"/>
    <tableColumn id="4" name="Amount" dataDxfId="183"/>
    <tableColumn id="5" name="Units" dataDxfId="182"/>
  </tableColumns>
  <tableStyleInfo name="TableStyleMedium3" showFirstColumn="0" showLastColumn="0" showRowStripes="1" showColumnStripes="0"/>
</table>
</file>

<file path=xl/tables/table3.xml><?xml version="1.0" encoding="utf-8"?>
<table xmlns="http://schemas.openxmlformats.org/spreadsheetml/2006/main" id="3" name="Table3" displayName="Table3" ref="K8:O308" totalsRowShown="0" headerRowDxfId="181" dataDxfId="180">
  <sortState ref="K9:O308">
    <sortCondition descending="1" ref="N8:N308"/>
  </sortState>
  <tableColumns count="5">
    <tableColumn id="1" name="Sales Person" dataDxfId="179"/>
    <tableColumn id="2" name="Geography" dataDxfId="178"/>
    <tableColumn id="3" name="Product" dataDxfId="177"/>
    <tableColumn id="4" name="Amount" dataDxfId="176"/>
    <tableColumn id="5" name="Units" dataDxfId="17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R8:V308" totalsRowShown="0" headerRowDxfId="174" dataDxfId="173">
  <sortState ref="R9:V308">
    <sortCondition descending="1" ref="U8:U308"/>
  </sortState>
  <tableColumns count="5">
    <tableColumn id="1" name="Sales Person" dataDxfId="172"/>
    <tableColumn id="2" name="Geography" dataDxfId="171"/>
    <tableColumn id="3" name="Product" dataDxfId="170"/>
    <tableColumn id="4" name="Amount" dataDxfId="169"/>
    <tableColumn id="5" name="Units" dataDxfId="168"/>
  </tableColumns>
  <tableStyleInfo name="TableStyleMedium7" showFirstColumn="0" showLastColumn="0" showRowStripes="1" showColumnStripes="0"/>
</table>
</file>

<file path=xl/tables/table5.xml><?xml version="1.0" encoding="utf-8"?>
<table xmlns="http://schemas.openxmlformats.org/spreadsheetml/2006/main" id="5" name="Table5" displayName="Table5" ref="Y8:AC308" totalsRowShown="0" headerRowDxfId="167" dataDxfId="166">
  <tableColumns count="5">
    <tableColumn id="1" name="Sales Person" dataDxfId="165"/>
    <tableColumn id="2" name="Geography" dataDxfId="164"/>
    <tableColumn id="3" name="Product" dataDxfId="163"/>
    <tableColumn id="4" name="Amount" dataDxfId="162"/>
    <tableColumn id="5" name="Units" dataDxfId="16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election activeCell="F20" sqref="F20"/>
    </sheetView>
  </sheetViews>
  <sheetFormatPr defaultRowHeight="14.4" x14ac:dyDescent="0.3"/>
  <cols>
    <col min="1" max="1" width="6" style="17" customWidth="1"/>
  </cols>
  <sheetData>
    <row r="1" spans="1:8" s="17" customFormat="1" x14ac:dyDescent="0.3"/>
    <row r="2" spans="1:8" s="16" customFormat="1" ht="48.6" customHeight="1" x14ac:dyDescent="0.95">
      <c r="A2" s="17"/>
      <c r="C2" s="67" t="s">
        <v>84</v>
      </c>
    </row>
    <row r="3" spans="1:8" s="17" customFormat="1" x14ac:dyDescent="0.3"/>
    <row r="5" spans="1:8" ht="4.8" customHeight="1" x14ac:dyDescent="0.3"/>
    <row r="6" spans="1:8" hidden="1" x14ac:dyDescent="0.3"/>
    <row r="9" spans="1:8" ht="21" x14ac:dyDescent="0.4">
      <c r="D9" s="54" t="s">
        <v>85</v>
      </c>
      <c r="E9" s="43"/>
      <c r="F9" s="43"/>
      <c r="G9" s="43"/>
    </row>
    <row r="10" spans="1:8" ht="21" x14ac:dyDescent="0.4">
      <c r="E10" s="41"/>
    </row>
    <row r="11" spans="1:8" ht="21" x14ac:dyDescent="0.4">
      <c r="E11" s="69" t="s">
        <v>86</v>
      </c>
    </row>
    <row r="12" spans="1:8" ht="21" x14ac:dyDescent="0.4">
      <c r="E12" s="69" t="s">
        <v>87</v>
      </c>
    </row>
    <row r="13" spans="1:8" ht="21" x14ac:dyDescent="0.4">
      <c r="D13" s="14">
        <v>1</v>
      </c>
      <c r="E13" s="69" t="s">
        <v>88</v>
      </c>
    </row>
    <row r="14" spans="1:8" ht="21" x14ac:dyDescent="0.4">
      <c r="D14" s="14">
        <v>2</v>
      </c>
      <c r="E14" s="69" t="s">
        <v>89</v>
      </c>
    </row>
    <row r="15" spans="1:8" ht="21" x14ac:dyDescent="0.4">
      <c r="D15" s="14">
        <v>3</v>
      </c>
      <c r="E15" s="69" t="s">
        <v>60</v>
      </c>
      <c r="F15" s="68"/>
      <c r="G15" s="68"/>
    </row>
    <row r="16" spans="1:8" ht="21" x14ac:dyDescent="0.4">
      <c r="D16" s="14">
        <v>4</v>
      </c>
      <c r="E16" s="69" t="s">
        <v>90</v>
      </c>
      <c r="F16" s="68"/>
      <c r="G16" s="68"/>
      <c r="H16" s="68"/>
    </row>
    <row r="17" spans="4:8" ht="21" x14ac:dyDescent="0.4">
      <c r="D17" s="14">
        <v>5</v>
      </c>
      <c r="E17" s="69" t="s">
        <v>91</v>
      </c>
      <c r="F17" s="68"/>
      <c r="G17" s="68"/>
    </row>
    <row r="18" spans="4:8" ht="21" x14ac:dyDescent="0.4">
      <c r="D18" s="14">
        <v>6</v>
      </c>
      <c r="E18" s="69" t="s">
        <v>71</v>
      </c>
      <c r="F18" s="68"/>
      <c r="G18" s="68"/>
    </row>
    <row r="19" spans="4:8" ht="21" x14ac:dyDescent="0.4">
      <c r="D19" s="14">
        <v>7</v>
      </c>
      <c r="E19" s="69" t="s">
        <v>92</v>
      </c>
      <c r="F19" s="68"/>
      <c r="G19" s="68"/>
      <c r="H19" s="68"/>
    </row>
    <row r="20" spans="4:8" ht="21" x14ac:dyDescent="0.4">
      <c r="D20" s="14">
        <v>8</v>
      </c>
      <c r="E20" s="69" t="s">
        <v>93</v>
      </c>
      <c r="F20" s="68"/>
      <c r="G20" s="68"/>
      <c r="H20" s="68"/>
    </row>
  </sheetData>
  <hyperlinks>
    <hyperlink ref="E11" location="Data!A1" display="Data"/>
    <hyperlink ref="E12" location="Table!A1" display="Table"/>
    <hyperlink ref="E13" location="'1. Statistics'!A1" display="Stats"/>
    <hyperlink ref="E14" location="'2. EDA'!A1" display="EDA"/>
    <hyperlink ref="E16:H16" location="'4. Sales Analysis - II'!A1" display="Sales Analysis with Pivot"/>
    <hyperlink ref="E15:G15" location="'3. Sales Analysis - I'!A1" display="Sales Analysis with Formula"/>
    <hyperlink ref="E17:G17" location="'5. Top 5 Products'!A1" display="Top 5 Products"/>
    <hyperlink ref="E18:G18" location="'6. Anamoly Detection'!A1" display="Anamaly Detection"/>
    <hyperlink ref="E19:H19" location="'7, Best Sales by Country'!A1" display="Best Sales by Country"/>
    <hyperlink ref="E20:H20" location="'8. Dynamic Report'!A1" display="Dynamic Sales Repor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4.4" x14ac:dyDescent="0.3"/>
  <cols>
    <col min="1" max="1" width="6.5546875" style="17" customWidth="1"/>
    <col min="5" max="5" width="23.6640625" customWidth="1"/>
    <col min="6" max="6" width="19.33203125" customWidth="1"/>
    <col min="10" max="10" width="23.21875" customWidth="1"/>
    <col min="11" max="11" width="21.5546875" customWidth="1"/>
  </cols>
  <sheetData>
    <row r="1" spans="1:11" s="17" customFormat="1" x14ac:dyDescent="0.3"/>
    <row r="2" spans="1:11" s="16" customFormat="1" ht="44.4" customHeight="1" x14ac:dyDescent="0.85">
      <c r="A2" s="17"/>
      <c r="C2" s="15" t="s">
        <v>72</v>
      </c>
    </row>
    <row r="3" spans="1:11" s="17" customFormat="1" x14ac:dyDescent="0.3"/>
    <row r="7" spans="1:11" ht="18" x14ac:dyDescent="0.35">
      <c r="E7" s="44" t="s">
        <v>74</v>
      </c>
      <c r="J7" s="44" t="s">
        <v>73</v>
      </c>
    </row>
    <row r="9" spans="1:11" ht="18" x14ac:dyDescent="0.35">
      <c r="E9" s="36" t="s">
        <v>75</v>
      </c>
      <c r="F9" s="46" t="s">
        <v>3</v>
      </c>
      <c r="J9" s="36" t="s">
        <v>75</v>
      </c>
      <c r="K9" s="46" t="s">
        <v>3</v>
      </c>
    </row>
    <row r="10" spans="1:11" ht="18" x14ac:dyDescent="0.35">
      <c r="E10" s="38" t="s">
        <v>20</v>
      </c>
      <c r="F10" s="46">
        <v>25221</v>
      </c>
      <c r="J10" s="38" t="s">
        <v>20</v>
      </c>
      <c r="K10" s="46">
        <v>6069</v>
      </c>
    </row>
    <row r="11" spans="1:11" ht="18" x14ac:dyDescent="0.35">
      <c r="E11" s="45" t="s">
        <v>25</v>
      </c>
      <c r="F11" s="46">
        <v>25221</v>
      </c>
      <c r="J11" s="45" t="s">
        <v>13</v>
      </c>
      <c r="K11" s="46">
        <v>6069</v>
      </c>
    </row>
    <row r="12" spans="1:11" ht="18" x14ac:dyDescent="0.35">
      <c r="E12" s="38" t="s">
        <v>14</v>
      </c>
      <c r="F12" s="46">
        <v>39620</v>
      </c>
      <c r="J12" s="38" t="s">
        <v>14</v>
      </c>
      <c r="K12" s="46">
        <v>5019</v>
      </c>
    </row>
    <row r="13" spans="1:11" ht="18" x14ac:dyDescent="0.35">
      <c r="E13" s="45" t="s">
        <v>25</v>
      </c>
      <c r="F13" s="46">
        <v>39620</v>
      </c>
      <c r="J13" s="45" t="s">
        <v>8</v>
      </c>
      <c r="K13" s="46">
        <v>5019</v>
      </c>
    </row>
    <row r="14" spans="1:11" ht="18" x14ac:dyDescent="0.35">
      <c r="E14" s="38" t="s">
        <v>30</v>
      </c>
      <c r="F14" s="46">
        <v>41559</v>
      </c>
      <c r="J14" s="38" t="s">
        <v>30</v>
      </c>
      <c r="K14" s="46">
        <v>5516</v>
      </c>
    </row>
    <row r="15" spans="1:11" ht="18" x14ac:dyDescent="0.35">
      <c r="E15" s="45" t="s">
        <v>25</v>
      </c>
      <c r="F15" s="46">
        <v>41559</v>
      </c>
      <c r="J15" s="45" t="s">
        <v>8</v>
      </c>
      <c r="K15" s="46">
        <v>5516</v>
      </c>
    </row>
    <row r="16" spans="1:11" ht="18" x14ac:dyDescent="0.35">
      <c r="E16" s="38" t="s">
        <v>6</v>
      </c>
      <c r="F16" s="46">
        <v>43568</v>
      </c>
      <c r="J16" s="38" t="s">
        <v>6</v>
      </c>
      <c r="K16" s="46">
        <v>7987</v>
      </c>
    </row>
    <row r="17" spans="5:11" ht="18" x14ac:dyDescent="0.35">
      <c r="E17" s="45" t="s">
        <v>23</v>
      </c>
      <c r="F17" s="46">
        <v>43568</v>
      </c>
      <c r="J17" s="45" t="s">
        <v>35</v>
      </c>
      <c r="K17" s="46">
        <v>7987</v>
      </c>
    </row>
    <row r="18" spans="5:11" ht="18" x14ac:dyDescent="0.35">
      <c r="E18" s="38" t="s">
        <v>17</v>
      </c>
      <c r="F18" s="46">
        <v>45752</v>
      </c>
      <c r="J18" s="38" t="s">
        <v>17</v>
      </c>
      <c r="K18" s="46">
        <v>3976</v>
      </c>
    </row>
    <row r="19" spans="5:11" ht="18" x14ac:dyDescent="0.35">
      <c r="E19" s="45" t="s">
        <v>26</v>
      </c>
      <c r="F19" s="46">
        <v>45752</v>
      </c>
      <c r="J19" s="45" t="s">
        <v>13</v>
      </c>
      <c r="K19" s="46">
        <v>3976</v>
      </c>
    </row>
    <row r="20" spans="5:11" ht="18" x14ac:dyDescent="0.35">
      <c r="E20" s="38" t="s">
        <v>9</v>
      </c>
      <c r="F20" s="46">
        <v>38325</v>
      </c>
      <c r="J20" s="38" t="s">
        <v>9</v>
      </c>
      <c r="K20" s="46">
        <v>2142</v>
      </c>
    </row>
    <row r="21" spans="5:11" ht="18" x14ac:dyDescent="0.35">
      <c r="E21" s="45" t="s">
        <v>5</v>
      </c>
      <c r="F21" s="46">
        <v>38325</v>
      </c>
      <c r="J21" s="45" t="s">
        <v>26</v>
      </c>
      <c r="K21" s="46">
        <v>2142</v>
      </c>
    </row>
    <row r="22" spans="5:11" ht="18" x14ac:dyDescent="0.35">
      <c r="E22" s="38" t="s">
        <v>63</v>
      </c>
      <c r="F22" s="46">
        <v>234045</v>
      </c>
      <c r="J22" s="38" t="s">
        <v>63</v>
      </c>
      <c r="K22" s="46">
        <v>30709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tabSelected="1" workbookViewId="0">
      <selection activeCell="H11" sqref="H11"/>
    </sheetView>
  </sheetViews>
  <sheetFormatPr defaultRowHeight="14.4" x14ac:dyDescent="0.3"/>
  <cols>
    <col min="1" max="1" width="6.21875" style="17" customWidth="1"/>
    <col min="5" max="5" width="26.77734375" customWidth="1"/>
    <col min="6" max="6" width="17.77734375" customWidth="1"/>
    <col min="7" max="7" width="13.88671875" customWidth="1"/>
    <col min="8" max="8" width="11.21875" customWidth="1"/>
    <col min="11" max="11" width="2.77734375" customWidth="1"/>
    <col min="13" max="13" width="20.88671875" customWidth="1"/>
    <col min="14" max="14" width="17.21875" customWidth="1"/>
    <col min="15" max="15" width="11.77734375" customWidth="1"/>
    <col min="16" max="16" width="11.33203125" customWidth="1"/>
  </cols>
  <sheetData>
    <row r="1" spans="1:16" s="17" customFormat="1" x14ac:dyDescent="0.3"/>
    <row r="2" spans="1:16" s="16" customFormat="1" ht="44.4" customHeight="1" x14ac:dyDescent="0.85">
      <c r="A2" s="17"/>
      <c r="C2" s="15" t="s">
        <v>76</v>
      </c>
    </row>
    <row r="3" spans="1:16" s="17" customFormat="1" x14ac:dyDescent="0.3"/>
    <row r="7" spans="1:16" ht="21" x14ac:dyDescent="0.4">
      <c r="E7" s="57" t="s">
        <v>77</v>
      </c>
      <c r="F7" s="56" t="s">
        <v>14</v>
      </c>
    </row>
    <row r="11" spans="1:16" ht="21" x14ac:dyDescent="0.4">
      <c r="E11" s="58" t="s">
        <v>78</v>
      </c>
    </row>
    <row r="12" spans="1:16" ht="21" x14ac:dyDescent="0.4">
      <c r="M12" s="54" t="s">
        <v>83</v>
      </c>
      <c r="N12" s="55" t="s">
        <v>3</v>
      </c>
    </row>
    <row r="13" spans="1:16" ht="18" x14ac:dyDescent="0.35">
      <c r="M13" s="47" t="s">
        <v>11</v>
      </c>
      <c r="N13" s="48">
        <f>SUMIFS(Tanisha[Amount],Tanisha[Sales Person],M13,Tanisha[Geography],F7)</f>
        <v>25669</v>
      </c>
      <c r="O13" s="49">
        <f t="shared" ref="O13:O22" si="0">N13</f>
        <v>25669</v>
      </c>
      <c r="P13" s="50">
        <f>IF(N13 &gt; 15000,1,-1)</f>
        <v>1</v>
      </c>
    </row>
    <row r="14" spans="1:16" ht="18" x14ac:dyDescent="0.35">
      <c r="E14" s="59" t="s">
        <v>79</v>
      </c>
      <c r="F14" s="60">
        <f>COUNTIFS(Tanisha[Geography],F7)</f>
        <v>50</v>
      </c>
      <c r="M14" s="31" t="s">
        <v>13</v>
      </c>
      <c r="N14" s="51">
        <f>SUMIFS(Tanisha[Amount],Tanisha[Sales Person],M14,Tanisha[Geography],F7)</f>
        <v>39242</v>
      </c>
      <c r="O14" s="52">
        <f t="shared" si="0"/>
        <v>39242</v>
      </c>
      <c r="P14" s="53">
        <f t="shared" ref="P14:P22" si="1">IF(N14 &gt; 15000,1,-1)</f>
        <v>1</v>
      </c>
    </row>
    <row r="15" spans="1:16" ht="17.399999999999999" customHeight="1" x14ac:dyDescent="0.35">
      <c r="M15" s="31" t="s">
        <v>16</v>
      </c>
      <c r="N15" s="51">
        <f>SUMIFS(Tanisha[Amount],Tanisha[Sales Person],M15,Tanisha[Geography],F7)</f>
        <v>27377</v>
      </c>
      <c r="O15" s="52">
        <f t="shared" si="0"/>
        <v>27377</v>
      </c>
      <c r="P15" s="53">
        <f t="shared" si="1"/>
        <v>1</v>
      </c>
    </row>
    <row r="16" spans="1:16" ht="18" x14ac:dyDescent="0.35">
      <c r="F16" s="62" t="s">
        <v>82</v>
      </c>
      <c r="G16" s="62" t="s">
        <v>48</v>
      </c>
      <c r="M16" s="31" t="s">
        <v>5</v>
      </c>
      <c r="N16" s="51">
        <f>SUMIFS(Tanisha[Amount],Tanisha[Sales Person],M16,Tanisha[Geography],F7)</f>
        <v>23016</v>
      </c>
      <c r="O16" s="52">
        <f t="shared" si="0"/>
        <v>23016</v>
      </c>
      <c r="P16" s="53">
        <f t="shared" si="1"/>
        <v>1</v>
      </c>
    </row>
    <row r="17" spans="5:16" ht="18" x14ac:dyDescent="0.35">
      <c r="E17" s="61" t="s">
        <v>80</v>
      </c>
      <c r="F17" s="64">
        <f>SUMIFS(Tanisha[Amount],Tanisha[Geography],F7)</f>
        <v>237944</v>
      </c>
      <c r="G17" s="63">
        <f>AVERAGEIFS(Tanisha[Amount],Tanisha[Geography],F7)</f>
        <v>4758.88</v>
      </c>
      <c r="M17" s="31" t="s">
        <v>8</v>
      </c>
      <c r="N17" s="51">
        <f>SUMIFS(Tanisha[Amount],Tanisha[Sales Person],M17,Tanisha[Geography],F7)</f>
        <v>5019</v>
      </c>
      <c r="O17" s="52">
        <f t="shared" si="0"/>
        <v>5019</v>
      </c>
      <c r="P17" s="53">
        <f t="shared" si="1"/>
        <v>-1</v>
      </c>
    </row>
    <row r="18" spans="5:16" ht="18" x14ac:dyDescent="0.35">
      <c r="F18" s="5"/>
      <c r="G18" s="5"/>
      <c r="M18" s="31" t="s">
        <v>23</v>
      </c>
      <c r="N18" s="51">
        <f>SUMIFS(Tanisha[Amount],Tanisha[Sales Person],M18,Tanisha[Geography],F7)</f>
        <v>21931</v>
      </c>
      <c r="O18" s="52">
        <f t="shared" si="0"/>
        <v>21931</v>
      </c>
      <c r="P18" s="53">
        <f t="shared" si="1"/>
        <v>1</v>
      </c>
    </row>
    <row r="19" spans="5:16" ht="18" x14ac:dyDescent="0.35">
      <c r="E19" s="61" t="s">
        <v>81</v>
      </c>
      <c r="F19" s="65">
        <f>SUMIFS(Tanisha[Units],Tanisha[Geography],F7)</f>
        <v>7302</v>
      </c>
      <c r="G19" s="66">
        <f>AVERAGEIFS(Tanisha[Units],Tanisha[Geography],F7)</f>
        <v>146.04</v>
      </c>
      <c r="M19" s="31" t="s">
        <v>25</v>
      </c>
      <c r="N19" s="51">
        <f>SUMIFS(Tanisha[Amount],Tanisha[Sales Person],M19,Tanisha[Geography],F7)</f>
        <v>39620</v>
      </c>
      <c r="O19" s="52">
        <f t="shared" si="0"/>
        <v>39620</v>
      </c>
      <c r="P19" s="53">
        <f t="shared" si="1"/>
        <v>1</v>
      </c>
    </row>
    <row r="20" spans="5:16" ht="18" x14ac:dyDescent="0.35">
      <c r="M20" s="31" t="s">
        <v>26</v>
      </c>
      <c r="N20" s="51">
        <f>SUMIFS(Tanisha[Amount],Tanisha[Sales Person],M20,Tanisha[Geography],F7)</f>
        <v>23709</v>
      </c>
      <c r="O20" s="52">
        <f t="shared" si="0"/>
        <v>23709</v>
      </c>
      <c r="P20" s="53">
        <f t="shared" si="1"/>
        <v>1</v>
      </c>
    </row>
    <row r="21" spans="5:16" ht="18" x14ac:dyDescent="0.35">
      <c r="M21" s="31" t="s">
        <v>27</v>
      </c>
      <c r="N21" s="51">
        <f>SUMIFS(Tanisha[Amount],Tanisha[Sales Person],M21,Tanisha[Geography],F7)</f>
        <v>18564</v>
      </c>
      <c r="O21" s="52">
        <f t="shared" si="0"/>
        <v>18564</v>
      </c>
      <c r="P21" s="53">
        <f t="shared" si="1"/>
        <v>1</v>
      </c>
    </row>
    <row r="22" spans="5:16" ht="18" x14ac:dyDescent="0.35">
      <c r="M22" s="31" t="s">
        <v>35</v>
      </c>
      <c r="N22" s="51">
        <f>SUMIFS(Tanisha[Amount],Tanisha[Sales Person],M22,Tanisha[Geography],F7)</f>
        <v>13797</v>
      </c>
      <c r="O22" s="52">
        <f t="shared" si="0"/>
        <v>13797</v>
      </c>
      <c r="P22" s="53">
        <f t="shared" si="1"/>
        <v>-1</v>
      </c>
    </row>
  </sheetData>
  <conditionalFormatting sqref="O13:O22">
    <cfRule type="dataBar" priority="2">
      <dataBar showValue="0">
        <cfvo type="min"/>
        <cfvo type="max"/>
        <color rgb="FFD6007B"/>
      </dataBar>
      <extLst>
        <ext xmlns:x14="http://schemas.microsoft.com/office/spreadsheetml/2009/9/main" uri="{B025F937-C7B1-47D3-B67F-A62EFF666E3E}">
          <x14:id>{4DD34267-FE77-4B89-9706-D8A324600A98}</x14:id>
        </ext>
      </extLst>
    </cfRule>
  </conditionalFormatting>
  <conditionalFormatting sqref="P13:P22">
    <cfRule type="iconSet" priority="1">
      <iconSet iconSet="3Symbols" showValue="0">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DD34267-FE77-4B89-9706-D8A324600A98}">
            <x14:dataBar minLength="0" maxLength="100" border="1" negativeBarBorderColorSameAsPositive="0">
              <x14:cfvo type="autoMin"/>
              <x14:cfvo type="autoMax"/>
              <x14:borderColor rgb="FFD6007B"/>
              <x14:negativeFillColor rgb="FFFF0000"/>
              <x14:negativeBorderColor rgb="FFFF0000"/>
              <x14:axisColor rgb="FF000000"/>
            </x14:dataBar>
          </x14:cfRule>
          <xm:sqref>O13:O22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'Rough Space'!$K$9:$K$14</xm:f>
          </x14:formula1>
          <xm:sqref>F7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9:O18"/>
  <sheetViews>
    <sheetView workbookViewId="0">
      <selection activeCell="K26" sqref="K26"/>
    </sheetView>
  </sheetViews>
  <sheetFormatPr defaultRowHeight="14.4" x14ac:dyDescent="0.3"/>
  <sheetData>
    <row r="9" spans="11:15" x14ac:dyDescent="0.3">
      <c r="K9" t="s">
        <v>6</v>
      </c>
      <c r="O9" t="s">
        <v>11</v>
      </c>
    </row>
    <row r="10" spans="11:15" x14ac:dyDescent="0.3">
      <c r="K10" t="s">
        <v>9</v>
      </c>
      <c r="O10" t="s">
        <v>13</v>
      </c>
    </row>
    <row r="11" spans="11:15" x14ac:dyDescent="0.3">
      <c r="K11" t="s">
        <v>14</v>
      </c>
      <c r="O11" t="s">
        <v>16</v>
      </c>
    </row>
    <row r="12" spans="11:15" x14ac:dyDescent="0.3">
      <c r="K12" t="s">
        <v>17</v>
      </c>
      <c r="O12" t="s">
        <v>5</v>
      </c>
    </row>
    <row r="13" spans="11:15" x14ac:dyDescent="0.3">
      <c r="K13" t="s">
        <v>20</v>
      </c>
      <c r="O13" t="s">
        <v>8</v>
      </c>
    </row>
    <row r="14" spans="11:15" x14ac:dyDescent="0.3">
      <c r="K14" t="s">
        <v>30</v>
      </c>
      <c r="O14" t="s">
        <v>23</v>
      </c>
    </row>
    <row r="15" spans="11:15" x14ac:dyDescent="0.3">
      <c r="O15" t="s">
        <v>25</v>
      </c>
    </row>
    <row r="16" spans="11:15" x14ac:dyDescent="0.3">
      <c r="O16" t="s">
        <v>26</v>
      </c>
    </row>
    <row r="17" spans="15:15" x14ac:dyDescent="0.3">
      <c r="O17" t="s">
        <v>27</v>
      </c>
    </row>
    <row r="18" spans="15:15" x14ac:dyDescent="0.3">
      <c r="O18"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309"/>
  <sheetViews>
    <sheetView workbookViewId="0">
      <selection activeCell="J288" sqref="J288"/>
    </sheetView>
  </sheetViews>
  <sheetFormatPr defaultRowHeight="14.4" x14ac:dyDescent="0.3"/>
  <cols>
    <col min="4" max="4" width="21" customWidth="1"/>
    <col min="5" max="5" width="13.33203125" customWidth="1"/>
    <col min="6" max="6" width="23.88671875" customWidth="1"/>
    <col min="7" max="7" width="12.33203125" customWidth="1"/>
    <col min="8" max="8" width="10.33203125" customWidth="1"/>
  </cols>
  <sheetData>
    <row r="3" spans="4:8" s="8" customFormat="1" ht="54" customHeight="1" x14ac:dyDescent="1.1000000000000001">
      <c r="D3" s="7" t="s">
        <v>43</v>
      </c>
    </row>
    <row r="9" spans="4:8" x14ac:dyDescent="0.3">
      <c r="D9" s="1" t="s">
        <v>0</v>
      </c>
      <c r="E9" s="1" t="s">
        <v>1</v>
      </c>
      <c r="F9" s="1" t="s">
        <v>2</v>
      </c>
      <c r="G9" s="2" t="s">
        <v>3</v>
      </c>
      <c r="H9" s="2" t="s">
        <v>4</v>
      </c>
    </row>
    <row r="10" spans="4:8" x14ac:dyDescent="0.3">
      <c r="D10" t="s">
        <v>5</v>
      </c>
      <c r="E10" t="s">
        <v>6</v>
      </c>
      <c r="F10" t="s">
        <v>7</v>
      </c>
      <c r="G10" s="3">
        <v>1624</v>
      </c>
      <c r="H10" s="4">
        <v>114</v>
      </c>
    </row>
    <row r="11" spans="4:8" x14ac:dyDescent="0.3">
      <c r="D11" t="s">
        <v>8</v>
      </c>
      <c r="E11" t="s">
        <v>9</v>
      </c>
      <c r="F11" t="s">
        <v>10</v>
      </c>
      <c r="G11" s="3">
        <v>6706</v>
      </c>
      <c r="H11" s="4">
        <v>459</v>
      </c>
    </row>
    <row r="12" spans="4:8" x14ac:dyDescent="0.3">
      <c r="D12" t="s">
        <v>11</v>
      </c>
      <c r="E12" t="s">
        <v>9</v>
      </c>
      <c r="F12" t="s">
        <v>12</v>
      </c>
      <c r="G12" s="3">
        <v>959</v>
      </c>
      <c r="H12" s="4">
        <v>147</v>
      </c>
    </row>
    <row r="13" spans="4:8" x14ac:dyDescent="0.3">
      <c r="D13" t="s">
        <v>13</v>
      </c>
      <c r="E13" t="s">
        <v>14</v>
      </c>
      <c r="F13" t="s">
        <v>15</v>
      </c>
      <c r="G13" s="3">
        <v>9632</v>
      </c>
      <c r="H13" s="4">
        <v>288</v>
      </c>
    </row>
    <row r="14" spans="4:8" x14ac:dyDescent="0.3">
      <c r="D14" t="s">
        <v>16</v>
      </c>
      <c r="E14" t="s">
        <v>17</v>
      </c>
      <c r="F14" t="s">
        <v>18</v>
      </c>
      <c r="G14" s="3">
        <v>2100</v>
      </c>
      <c r="H14" s="4">
        <v>414</v>
      </c>
    </row>
    <row r="15" spans="4:8" x14ac:dyDescent="0.3">
      <c r="D15" t="s">
        <v>5</v>
      </c>
      <c r="E15" t="s">
        <v>9</v>
      </c>
      <c r="F15" t="s">
        <v>19</v>
      </c>
      <c r="G15" s="3">
        <v>8869</v>
      </c>
      <c r="H15" s="4">
        <v>432</v>
      </c>
    </row>
    <row r="16" spans="4:8" x14ac:dyDescent="0.3">
      <c r="D16" t="s">
        <v>16</v>
      </c>
      <c r="E16" t="s">
        <v>20</v>
      </c>
      <c r="F16" t="s">
        <v>21</v>
      </c>
      <c r="G16" s="3">
        <v>2681</v>
      </c>
      <c r="H16" s="4">
        <v>54</v>
      </c>
    </row>
    <row r="17" spans="4:8" x14ac:dyDescent="0.3">
      <c r="D17" t="s">
        <v>8</v>
      </c>
      <c r="E17" t="s">
        <v>9</v>
      </c>
      <c r="F17" t="s">
        <v>22</v>
      </c>
      <c r="G17" s="3">
        <v>5012</v>
      </c>
      <c r="H17" s="4">
        <v>210</v>
      </c>
    </row>
    <row r="18" spans="4:8" x14ac:dyDescent="0.3">
      <c r="D18" t="s">
        <v>23</v>
      </c>
      <c r="E18" t="s">
        <v>20</v>
      </c>
      <c r="F18" t="s">
        <v>24</v>
      </c>
      <c r="G18" s="3">
        <v>1281</v>
      </c>
      <c r="H18" s="4">
        <v>75</v>
      </c>
    </row>
    <row r="19" spans="4:8" x14ac:dyDescent="0.3">
      <c r="D19" t="s">
        <v>25</v>
      </c>
      <c r="E19" t="s">
        <v>6</v>
      </c>
      <c r="F19" t="s">
        <v>24</v>
      </c>
      <c r="G19" s="3">
        <v>4991</v>
      </c>
      <c r="H19" s="4">
        <v>12</v>
      </c>
    </row>
    <row r="20" spans="4:8" x14ac:dyDescent="0.3">
      <c r="D20" t="s">
        <v>26</v>
      </c>
      <c r="E20" t="s">
        <v>17</v>
      </c>
      <c r="F20" t="s">
        <v>18</v>
      </c>
      <c r="G20" s="3">
        <v>1785</v>
      </c>
      <c r="H20" s="4">
        <v>462</v>
      </c>
    </row>
    <row r="21" spans="4:8" x14ac:dyDescent="0.3">
      <c r="D21" t="s">
        <v>27</v>
      </c>
      <c r="E21" t="s">
        <v>6</v>
      </c>
      <c r="F21" t="s">
        <v>28</v>
      </c>
      <c r="G21" s="3">
        <v>3983</v>
      </c>
      <c r="H21" s="4">
        <v>144</v>
      </c>
    </row>
    <row r="22" spans="4:8" x14ac:dyDescent="0.3">
      <c r="D22" t="s">
        <v>11</v>
      </c>
      <c r="E22" t="s">
        <v>20</v>
      </c>
      <c r="F22" t="s">
        <v>29</v>
      </c>
      <c r="G22" s="3">
        <v>2646</v>
      </c>
      <c r="H22" s="4">
        <v>120</v>
      </c>
    </row>
    <row r="23" spans="4:8" x14ac:dyDescent="0.3">
      <c r="D23" t="s">
        <v>26</v>
      </c>
      <c r="E23" t="s">
        <v>30</v>
      </c>
      <c r="F23" t="s">
        <v>31</v>
      </c>
      <c r="G23" s="3">
        <v>252</v>
      </c>
      <c r="H23" s="4">
        <v>54</v>
      </c>
    </row>
    <row r="24" spans="4:8" x14ac:dyDescent="0.3">
      <c r="D24" t="s">
        <v>27</v>
      </c>
      <c r="E24" t="s">
        <v>9</v>
      </c>
      <c r="F24" t="s">
        <v>18</v>
      </c>
      <c r="G24" s="3">
        <v>2464</v>
      </c>
      <c r="H24" s="4">
        <v>234</v>
      </c>
    </row>
    <row r="25" spans="4:8" x14ac:dyDescent="0.3">
      <c r="D25" t="s">
        <v>27</v>
      </c>
      <c r="E25" t="s">
        <v>9</v>
      </c>
      <c r="F25" t="s">
        <v>32</v>
      </c>
      <c r="G25" s="3">
        <v>2114</v>
      </c>
      <c r="H25" s="4">
        <v>66</v>
      </c>
    </row>
    <row r="26" spans="4:8" x14ac:dyDescent="0.3">
      <c r="D26" t="s">
        <v>16</v>
      </c>
      <c r="E26" t="s">
        <v>6</v>
      </c>
      <c r="F26" t="s">
        <v>21</v>
      </c>
      <c r="G26" s="3">
        <v>7693</v>
      </c>
      <c r="H26" s="4">
        <v>87</v>
      </c>
    </row>
    <row r="27" spans="4:8" x14ac:dyDescent="0.3">
      <c r="D27" t="s">
        <v>25</v>
      </c>
      <c r="E27" t="s">
        <v>30</v>
      </c>
      <c r="F27" t="s">
        <v>33</v>
      </c>
      <c r="G27" s="3">
        <v>15610</v>
      </c>
      <c r="H27" s="4">
        <v>339</v>
      </c>
    </row>
    <row r="28" spans="4:8" x14ac:dyDescent="0.3">
      <c r="D28" t="s">
        <v>13</v>
      </c>
      <c r="E28" t="s">
        <v>30</v>
      </c>
      <c r="F28" t="s">
        <v>22</v>
      </c>
      <c r="G28" s="3">
        <v>336</v>
      </c>
      <c r="H28" s="4">
        <v>144</v>
      </c>
    </row>
    <row r="29" spans="4:8" x14ac:dyDescent="0.3">
      <c r="D29" t="s">
        <v>26</v>
      </c>
      <c r="E29" t="s">
        <v>17</v>
      </c>
      <c r="F29" t="s">
        <v>33</v>
      </c>
      <c r="G29" s="3">
        <v>9443</v>
      </c>
      <c r="H29" s="4">
        <v>162</v>
      </c>
    </row>
    <row r="30" spans="4:8" x14ac:dyDescent="0.3">
      <c r="D30" t="s">
        <v>11</v>
      </c>
      <c r="E30" t="s">
        <v>30</v>
      </c>
      <c r="F30" t="s">
        <v>34</v>
      </c>
      <c r="G30" s="3">
        <v>8155</v>
      </c>
      <c r="H30" s="4">
        <v>90</v>
      </c>
    </row>
    <row r="31" spans="4:8" x14ac:dyDescent="0.3">
      <c r="D31" t="s">
        <v>8</v>
      </c>
      <c r="E31" t="s">
        <v>20</v>
      </c>
      <c r="F31" t="s">
        <v>34</v>
      </c>
      <c r="G31" s="3">
        <v>1701</v>
      </c>
      <c r="H31" s="4">
        <v>234</v>
      </c>
    </row>
    <row r="32" spans="4:8" x14ac:dyDescent="0.3">
      <c r="D32" t="s">
        <v>35</v>
      </c>
      <c r="E32" t="s">
        <v>20</v>
      </c>
      <c r="F32" t="s">
        <v>22</v>
      </c>
      <c r="G32" s="3">
        <v>2205</v>
      </c>
      <c r="H32" s="4">
        <v>141</v>
      </c>
    </row>
    <row r="33" spans="4:8" x14ac:dyDescent="0.3">
      <c r="D33" t="s">
        <v>8</v>
      </c>
      <c r="E33" t="s">
        <v>6</v>
      </c>
      <c r="F33" t="s">
        <v>36</v>
      </c>
      <c r="G33" s="3">
        <v>1771</v>
      </c>
      <c r="H33" s="4">
        <v>204</v>
      </c>
    </row>
    <row r="34" spans="4:8" x14ac:dyDescent="0.3">
      <c r="D34" t="s">
        <v>13</v>
      </c>
      <c r="E34" t="s">
        <v>9</v>
      </c>
      <c r="F34" t="s">
        <v>37</v>
      </c>
      <c r="G34" s="3">
        <v>2114</v>
      </c>
      <c r="H34" s="4">
        <v>186</v>
      </c>
    </row>
    <row r="35" spans="4:8" x14ac:dyDescent="0.3">
      <c r="D35" t="s">
        <v>13</v>
      </c>
      <c r="E35" t="s">
        <v>14</v>
      </c>
      <c r="F35" t="s">
        <v>31</v>
      </c>
      <c r="G35" s="3">
        <v>10311</v>
      </c>
      <c r="H35" s="4">
        <v>231</v>
      </c>
    </row>
    <row r="36" spans="4:8" x14ac:dyDescent="0.3">
      <c r="D36" t="s">
        <v>27</v>
      </c>
      <c r="E36" t="s">
        <v>17</v>
      </c>
      <c r="F36" t="s">
        <v>29</v>
      </c>
      <c r="G36" s="3">
        <v>21</v>
      </c>
      <c r="H36" s="4">
        <v>168</v>
      </c>
    </row>
    <row r="37" spans="4:8" x14ac:dyDescent="0.3">
      <c r="D37" t="s">
        <v>35</v>
      </c>
      <c r="E37" t="s">
        <v>9</v>
      </c>
      <c r="F37" t="s">
        <v>33</v>
      </c>
      <c r="G37" s="3">
        <v>1974</v>
      </c>
      <c r="H37" s="4">
        <v>195</v>
      </c>
    </row>
    <row r="38" spans="4:8" x14ac:dyDescent="0.3">
      <c r="D38" t="s">
        <v>25</v>
      </c>
      <c r="E38" t="s">
        <v>14</v>
      </c>
      <c r="F38" t="s">
        <v>34</v>
      </c>
      <c r="G38" s="3">
        <v>6314</v>
      </c>
      <c r="H38" s="4">
        <v>15</v>
      </c>
    </row>
    <row r="39" spans="4:8" x14ac:dyDescent="0.3">
      <c r="D39" t="s">
        <v>35</v>
      </c>
      <c r="E39" t="s">
        <v>6</v>
      </c>
      <c r="F39" t="s">
        <v>34</v>
      </c>
      <c r="G39" s="3">
        <v>4683</v>
      </c>
      <c r="H39" s="4">
        <v>30</v>
      </c>
    </row>
    <row r="40" spans="4:8" x14ac:dyDescent="0.3">
      <c r="D40" t="s">
        <v>13</v>
      </c>
      <c r="E40" t="s">
        <v>6</v>
      </c>
      <c r="F40" t="s">
        <v>38</v>
      </c>
      <c r="G40" s="3">
        <v>6398</v>
      </c>
      <c r="H40" s="4">
        <v>102</v>
      </c>
    </row>
    <row r="41" spans="4:8" x14ac:dyDescent="0.3">
      <c r="D41" t="s">
        <v>26</v>
      </c>
      <c r="E41" t="s">
        <v>9</v>
      </c>
      <c r="F41" t="s">
        <v>36</v>
      </c>
      <c r="G41" s="3">
        <v>553</v>
      </c>
      <c r="H41" s="4">
        <v>15</v>
      </c>
    </row>
    <row r="42" spans="4:8" x14ac:dyDescent="0.3">
      <c r="D42" t="s">
        <v>8</v>
      </c>
      <c r="E42" t="s">
        <v>17</v>
      </c>
      <c r="F42" t="s">
        <v>7</v>
      </c>
      <c r="G42" s="3">
        <v>7021</v>
      </c>
      <c r="H42" s="4">
        <v>183</v>
      </c>
    </row>
    <row r="43" spans="4:8" x14ac:dyDescent="0.3">
      <c r="D43" t="s">
        <v>5</v>
      </c>
      <c r="E43" t="s">
        <v>17</v>
      </c>
      <c r="F43" t="s">
        <v>22</v>
      </c>
      <c r="G43" s="3">
        <v>5817</v>
      </c>
      <c r="H43" s="4">
        <v>12</v>
      </c>
    </row>
    <row r="44" spans="4:8" x14ac:dyDescent="0.3">
      <c r="D44" t="s">
        <v>13</v>
      </c>
      <c r="E44" t="s">
        <v>17</v>
      </c>
      <c r="F44" t="s">
        <v>24</v>
      </c>
      <c r="G44" s="3">
        <v>3976</v>
      </c>
      <c r="H44" s="4">
        <v>72</v>
      </c>
    </row>
    <row r="45" spans="4:8" x14ac:dyDescent="0.3">
      <c r="D45" t="s">
        <v>16</v>
      </c>
      <c r="E45" t="s">
        <v>20</v>
      </c>
      <c r="F45" t="s">
        <v>39</v>
      </c>
      <c r="G45" s="3">
        <v>1134</v>
      </c>
      <c r="H45" s="4">
        <v>282</v>
      </c>
    </row>
    <row r="46" spans="4:8" x14ac:dyDescent="0.3">
      <c r="D46" t="s">
        <v>26</v>
      </c>
      <c r="E46" t="s">
        <v>17</v>
      </c>
      <c r="F46" t="s">
        <v>40</v>
      </c>
      <c r="G46" s="3">
        <v>6027</v>
      </c>
      <c r="H46" s="4">
        <v>144</v>
      </c>
    </row>
    <row r="47" spans="4:8" x14ac:dyDescent="0.3">
      <c r="D47" t="s">
        <v>16</v>
      </c>
      <c r="E47" t="s">
        <v>6</v>
      </c>
      <c r="F47" t="s">
        <v>29</v>
      </c>
      <c r="G47" s="3">
        <v>1904</v>
      </c>
      <c r="H47" s="4">
        <v>405</v>
      </c>
    </row>
    <row r="48" spans="4:8" x14ac:dyDescent="0.3">
      <c r="D48" t="s">
        <v>23</v>
      </c>
      <c r="E48" t="s">
        <v>30</v>
      </c>
      <c r="F48" t="s">
        <v>10</v>
      </c>
      <c r="G48" s="3">
        <v>3262</v>
      </c>
      <c r="H48" s="4">
        <v>75</v>
      </c>
    </row>
    <row r="49" spans="4:8" x14ac:dyDescent="0.3">
      <c r="D49" t="s">
        <v>5</v>
      </c>
      <c r="E49" t="s">
        <v>30</v>
      </c>
      <c r="F49" t="s">
        <v>39</v>
      </c>
      <c r="G49" s="3">
        <v>2289</v>
      </c>
      <c r="H49" s="4">
        <v>135</v>
      </c>
    </row>
    <row r="50" spans="4:8" x14ac:dyDescent="0.3">
      <c r="D50" t="s">
        <v>25</v>
      </c>
      <c r="E50" t="s">
        <v>30</v>
      </c>
      <c r="F50" t="s">
        <v>39</v>
      </c>
      <c r="G50" s="3">
        <v>6986</v>
      </c>
      <c r="H50" s="4">
        <v>21</v>
      </c>
    </row>
    <row r="51" spans="4:8" x14ac:dyDescent="0.3">
      <c r="D51" t="s">
        <v>26</v>
      </c>
      <c r="E51" t="s">
        <v>20</v>
      </c>
      <c r="F51" t="s">
        <v>34</v>
      </c>
      <c r="G51" s="3">
        <v>4417</v>
      </c>
      <c r="H51" s="4">
        <v>153</v>
      </c>
    </row>
    <row r="52" spans="4:8" x14ac:dyDescent="0.3">
      <c r="D52" t="s">
        <v>16</v>
      </c>
      <c r="E52" t="s">
        <v>30</v>
      </c>
      <c r="F52" t="s">
        <v>37</v>
      </c>
      <c r="G52" s="3">
        <v>1442</v>
      </c>
      <c r="H52" s="4">
        <v>15</v>
      </c>
    </row>
    <row r="53" spans="4:8" x14ac:dyDescent="0.3">
      <c r="D53" t="s">
        <v>27</v>
      </c>
      <c r="E53" t="s">
        <v>9</v>
      </c>
      <c r="F53" t="s">
        <v>24</v>
      </c>
      <c r="G53" s="3">
        <v>2415</v>
      </c>
      <c r="H53" s="4">
        <v>255</v>
      </c>
    </row>
    <row r="54" spans="4:8" x14ac:dyDescent="0.3">
      <c r="D54" t="s">
        <v>26</v>
      </c>
      <c r="E54" t="s">
        <v>6</v>
      </c>
      <c r="F54" t="s">
        <v>36</v>
      </c>
      <c r="G54" s="3">
        <v>238</v>
      </c>
      <c r="H54" s="4">
        <v>18</v>
      </c>
    </row>
    <row r="55" spans="4:8" x14ac:dyDescent="0.3">
      <c r="D55" t="s">
        <v>16</v>
      </c>
      <c r="E55" t="s">
        <v>6</v>
      </c>
      <c r="F55" t="s">
        <v>34</v>
      </c>
      <c r="G55" s="3">
        <v>4949</v>
      </c>
      <c r="H55" s="4">
        <v>189</v>
      </c>
    </row>
    <row r="56" spans="4:8" x14ac:dyDescent="0.3">
      <c r="D56" t="s">
        <v>25</v>
      </c>
      <c r="E56" t="s">
        <v>20</v>
      </c>
      <c r="F56" t="s">
        <v>10</v>
      </c>
      <c r="G56" s="3">
        <v>5075</v>
      </c>
      <c r="H56" s="4">
        <v>21</v>
      </c>
    </row>
    <row r="57" spans="4:8" x14ac:dyDescent="0.3">
      <c r="D57" t="s">
        <v>27</v>
      </c>
      <c r="E57" t="s">
        <v>14</v>
      </c>
      <c r="F57" t="s">
        <v>29</v>
      </c>
      <c r="G57" s="3">
        <v>9198</v>
      </c>
      <c r="H57" s="4">
        <v>36</v>
      </c>
    </row>
    <row r="58" spans="4:8" x14ac:dyDescent="0.3">
      <c r="D58" t="s">
        <v>16</v>
      </c>
      <c r="E58" t="s">
        <v>30</v>
      </c>
      <c r="F58" t="s">
        <v>32</v>
      </c>
      <c r="G58" s="3">
        <v>3339</v>
      </c>
      <c r="H58" s="4">
        <v>75</v>
      </c>
    </row>
    <row r="59" spans="4:8" x14ac:dyDescent="0.3">
      <c r="D59" t="s">
        <v>5</v>
      </c>
      <c r="E59" t="s">
        <v>30</v>
      </c>
      <c r="F59" t="s">
        <v>28</v>
      </c>
      <c r="G59" s="3">
        <v>5019</v>
      </c>
      <c r="H59" s="4">
        <v>156</v>
      </c>
    </row>
    <row r="60" spans="4:8" x14ac:dyDescent="0.3">
      <c r="D60" t="s">
        <v>25</v>
      </c>
      <c r="E60" t="s">
        <v>14</v>
      </c>
      <c r="F60" t="s">
        <v>29</v>
      </c>
      <c r="G60" s="3">
        <v>16184</v>
      </c>
      <c r="H60" s="4">
        <v>39</v>
      </c>
    </row>
    <row r="61" spans="4:8" x14ac:dyDescent="0.3">
      <c r="D61" t="s">
        <v>16</v>
      </c>
      <c r="E61" t="s">
        <v>14</v>
      </c>
      <c r="F61" t="s">
        <v>41</v>
      </c>
      <c r="G61" s="3">
        <v>497</v>
      </c>
      <c r="H61" s="4">
        <v>63</v>
      </c>
    </row>
    <row r="62" spans="4:8" x14ac:dyDescent="0.3">
      <c r="D62" t="s">
        <v>26</v>
      </c>
      <c r="E62" t="s">
        <v>14</v>
      </c>
      <c r="F62" t="s">
        <v>32</v>
      </c>
      <c r="G62" s="3">
        <v>8211</v>
      </c>
      <c r="H62" s="4">
        <v>75</v>
      </c>
    </row>
    <row r="63" spans="4:8" x14ac:dyDescent="0.3">
      <c r="D63" t="s">
        <v>26</v>
      </c>
      <c r="E63" t="s">
        <v>20</v>
      </c>
      <c r="F63" t="s">
        <v>40</v>
      </c>
      <c r="G63" s="3">
        <v>6580</v>
      </c>
      <c r="H63" s="4">
        <v>183</v>
      </c>
    </row>
    <row r="64" spans="4:8" x14ac:dyDescent="0.3">
      <c r="D64" t="s">
        <v>13</v>
      </c>
      <c r="E64" t="s">
        <v>9</v>
      </c>
      <c r="F64" t="s">
        <v>31</v>
      </c>
      <c r="G64" s="3">
        <v>4760</v>
      </c>
      <c r="H64" s="4">
        <v>69</v>
      </c>
    </row>
    <row r="65" spans="4:8" x14ac:dyDescent="0.3">
      <c r="D65" t="s">
        <v>5</v>
      </c>
      <c r="E65" t="s">
        <v>14</v>
      </c>
      <c r="F65" t="s">
        <v>18</v>
      </c>
      <c r="G65" s="3">
        <v>5439</v>
      </c>
      <c r="H65" s="4">
        <v>30</v>
      </c>
    </row>
    <row r="66" spans="4:8" x14ac:dyDescent="0.3">
      <c r="D66" t="s">
        <v>13</v>
      </c>
      <c r="E66" t="s">
        <v>30</v>
      </c>
      <c r="F66" t="s">
        <v>28</v>
      </c>
      <c r="G66" s="3">
        <v>1463</v>
      </c>
      <c r="H66" s="4">
        <v>39</v>
      </c>
    </row>
    <row r="67" spans="4:8" x14ac:dyDescent="0.3">
      <c r="D67" t="s">
        <v>27</v>
      </c>
      <c r="E67" t="s">
        <v>30</v>
      </c>
      <c r="F67" t="s">
        <v>10</v>
      </c>
      <c r="G67" s="3">
        <v>7777</v>
      </c>
      <c r="H67" s="4">
        <v>504</v>
      </c>
    </row>
    <row r="68" spans="4:8" x14ac:dyDescent="0.3">
      <c r="D68" t="s">
        <v>11</v>
      </c>
      <c r="E68" t="s">
        <v>6</v>
      </c>
      <c r="F68" t="s">
        <v>32</v>
      </c>
      <c r="G68" s="3">
        <v>1085</v>
      </c>
      <c r="H68" s="4">
        <v>273</v>
      </c>
    </row>
    <row r="69" spans="4:8" x14ac:dyDescent="0.3">
      <c r="D69" t="s">
        <v>25</v>
      </c>
      <c r="E69" t="s">
        <v>6</v>
      </c>
      <c r="F69" t="s">
        <v>21</v>
      </c>
      <c r="G69" s="3">
        <v>182</v>
      </c>
      <c r="H69" s="4">
        <v>48</v>
      </c>
    </row>
    <row r="70" spans="4:8" x14ac:dyDescent="0.3">
      <c r="D70" t="s">
        <v>16</v>
      </c>
      <c r="E70" t="s">
        <v>30</v>
      </c>
      <c r="F70" t="s">
        <v>39</v>
      </c>
      <c r="G70" s="3">
        <v>4242</v>
      </c>
      <c r="H70" s="4">
        <v>207</v>
      </c>
    </row>
    <row r="71" spans="4:8" x14ac:dyDescent="0.3">
      <c r="D71" t="s">
        <v>16</v>
      </c>
      <c r="E71" t="s">
        <v>14</v>
      </c>
      <c r="F71" t="s">
        <v>10</v>
      </c>
      <c r="G71" s="3">
        <v>6118</v>
      </c>
      <c r="H71" s="4">
        <v>9</v>
      </c>
    </row>
    <row r="72" spans="4:8" x14ac:dyDescent="0.3">
      <c r="D72" t="s">
        <v>35</v>
      </c>
      <c r="E72" t="s">
        <v>14</v>
      </c>
      <c r="F72" t="s">
        <v>34</v>
      </c>
      <c r="G72" s="3">
        <v>2317</v>
      </c>
      <c r="H72" s="4">
        <v>261</v>
      </c>
    </row>
    <row r="73" spans="4:8" x14ac:dyDescent="0.3">
      <c r="D73" t="s">
        <v>16</v>
      </c>
      <c r="E73" t="s">
        <v>20</v>
      </c>
      <c r="F73" t="s">
        <v>29</v>
      </c>
      <c r="G73" s="3">
        <v>938</v>
      </c>
      <c r="H73" s="4">
        <v>6</v>
      </c>
    </row>
    <row r="74" spans="4:8" x14ac:dyDescent="0.3">
      <c r="D74" t="s">
        <v>8</v>
      </c>
      <c r="E74" t="s">
        <v>6</v>
      </c>
      <c r="F74" t="s">
        <v>37</v>
      </c>
      <c r="G74" s="3">
        <v>9709</v>
      </c>
      <c r="H74" s="4">
        <v>30</v>
      </c>
    </row>
    <row r="75" spans="4:8" x14ac:dyDescent="0.3">
      <c r="D75" t="s">
        <v>23</v>
      </c>
      <c r="E75" t="s">
        <v>30</v>
      </c>
      <c r="F75" t="s">
        <v>33</v>
      </c>
      <c r="G75" s="3">
        <v>2205</v>
      </c>
      <c r="H75" s="4">
        <v>138</v>
      </c>
    </row>
    <row r="76" spans="4:8" x14ac:dyDescent="0.3">
      <c r="D76" t="s">
        <v>23</v>
      </c>
      <c r="E76" t="s">
        <v>6</v>
      </c>
      <c r="F76" t="s">
        <v>28</v>
      </c>
      <c r="G76" s="3">
        <v>4487</v>
      </c>
      <c r="H76" s="4">
        <v>111</v>
      </c>
    </row>
    <row r="77" spans="4:8" x14ac:dyDescent="0.3">
      <c r="D77" t="s">
        <v>25</v>
      </c>
      <c r="E77" t="s">
        <v>9</v>
      </c>
      <c r="F77" t="s">
        <v>15</v>
      </c>
      <c r="G77" s="3">
        <v>2415</v>
      </c>
      <c r="H77" s="4">
        <v>15</v>
      </c>
    </row>
    <row r="78" spans="4:8" x14ac:dyDescent="0.3">
      <c r="D78" t="s">
        <v>5</v>
      </c>
      <c r="E78" t="s">
        <v>30</v>
      </c>
      <c r="F78" t="s">
        <v>36</v>
      </c>
      <c r="G78" s="3">
        <v>4018</v>
      </c>
      <c r="H78" s="4">
        <v>162</v>
      </c>
    </row>
    <row r="79" spans="4:8" x14ac:dyDescent="0.3">
      <c r="D79" t="s">
        <v>25</v>
      </c>
      <c r="E79" t="s">
        <v>30</v>
      </c>
      <c r="F79" t="s">
        <v>36</v>
      </c>
      <c r="G79" s="3">
        <v>861</v>
      </c>
      <c r="H79" s="4">
        <v>195</v>
      </c>
    </row>
    <row r="80" spans="4:8" x14ac:dyDescent="0.3">
      <c r="D80" t="s">
        <v>35</v>
      </c>
      <c r="E80" t="s">
        <v>20</v>
      </c>
      <c r="F80" t="s">
        <v>24</v>
      </c>
      <c r="G80" s="3">
        <v>5586</v>
      </c>
      <c r="H80" s="4">
        <v>525</v>
      </c>
    </row>
    <row r="81" spans="4:8" x14ac:dyDescent="0.3">
      <c r="D81" t="s">
        <v>23</v>
      </c>
      <c r="E81" t="s">
        <v>30</v>
      </c>
      <c r="F81" t="s">
        <v>19</v>
      </c>
      <c r="G81" s="3">
        <v>2226</v>
      </c>
      <c r="H81" s="4">
        <v>48</v>
      </c>
    </row>
    <row r="82" spans="4:8" x14ac:dyDescent="0.3">
      <c r="D82" t="s">
        <v>11</v>
      </c>
      <c r="E82" t="s">
        <v>30</v>
      </c>
      <c r="F82" t="s">
        <v>40</v>
      </c>
      <c r="G82" s="3">
        <v>14329</v>
      </c>
      <c r="H82" s="4">
        <v>150</v>
      </c>
    </row>
    <row r="83" spans="4:8" x14ac:dyDescent="0.3">
      <c r="D83" t="s">
        <v>11</v>
      </c>
      <c r="E83" t="s">
        <v>30</v>
      </c>
      <c r="F83" t="s">
        <v>33</v>
      </c>
      <c r="G83" s="3">
        <v>8463</v>
      </c>
      <c r="H83" s="4">
        <v>492</v>
      </c>
    </row>
    <row r="84" spans="4:8" x14ac:dyDescent="0.3">
      <c r="D84" t="s">
        <v>25</v>
      </c>
      <c r="E84" t="s">
        <v>30</v>
      </c>
      <c r="F84" t="s">
        <v>32</v>
      </c>
      <c r="G84" s="3">
        <v>2891</v>
      </c>
      <c r="H84" s="4">
        <v>102</v>
      </c>
    </row>
    <row r="85" spans="4:8" x14ac:dyDescent="0.3">
      <c r="D85" t="s">
        <v>27</v>
      </c>
      <c r="E85" t="s">
        <v>14</v>
      </c>
      <c r="F85" t="s">
        <v>34</v>
      </c>
      <c r="G85" s="3">
        <v>3773</v>
      </c>
      <c r="H85" s="4">
        <v>165</v>
      </c>
    </row>
    <row r="86" spans="4:8" x14ac:dyDescent="0.3">
      <c r="D86" t="s">
        <v>13</v>
      </c>
      <c r="E86" t="s">
        <v>14</v>
      </c>
      <c r="F86" t="s">
        <v>40</v>
      </c>
      <c r="G86" s="3">
        <v>854</v>
      </c>
      <c r="H86" s="4">
        <v>309</v>
      </c>
    </row>
    <row r="87" spans="4:8" x14ac:dyDescent="0.3">
      <c r="D87" t="s">
        <v>16</v>
      </c>
      <c r="E87" t="s">
        <v>14</v>
      </c>
      <c r="F87" t="s">
        <v>28</v>
      </c>
      <c r="G87" s="3">
        <v>4970</v>
      </c>
      <c r="H87" s="4">
        <v>156</v>
      </c>
    </row>
    <row r="88" spans="4:8" x14ac:dyDescent="0.3">
      <c r="D88" t="s">
        <v>11</v>
      </c>
      <c r="E88" t="s">
        <v>9</v>
      </c>
      <c r="F88" t="s">
        <v>42</v>
      </c>
      <c r="G88" s="3">
        <v>98</v>
      </c>
      <c r="H88" s="4">
        <v>159</v>
      </c>
    </row>
    <row r="89" spans="4:8" x14ac:dyDescent="0.3">
      <c r="D89" t="s">
        <v>25</v>
      </c>
      <c r="E89" t="s">
        <v>9</v>
      </c>
      <c r="F89" t="s">
        <v>37</v>
      </c>
      <c r="G89" s="3">
        <v>13391</v>
      </c>
      <c r="H89" s="4">
        <v>201</v>
      </c>
    </row>
    <row r="90" spans="4:8" x14ac:dyDescent="0.3">
      <c r="D90" t="s">
        <v>8</v>
      </c>
      <c r="E90" t="s">
        <v>17</v>
      </c>
      <c r="F90" t="s">
        <v>21</v>
      </c>
      <c r="G90" s="3">
        <v>8890</v>
      </c>
      <c r="H90" s="4">
        <v>210</v>
      </c>
    </row>
    <row r="91" spans="4:8" x14ac:dyDescent="0.3">
      <c r="D91" t="s">
        <v>26</v>
      </c>
      <c r="E91" t="s">
        <v>20</v>
      </c>
      <c r="F91" t="s">
        <v>31</v>
      </c>
      <c r="G91" s="3">
        <v>56</v>
      </c>
      <c r="H91" s="4">
        <v>51</v>
      </c>
    </row>
    <row r="92" spans="4:8" x14ac:dyDescent="0.3">
      <c r="D92" t="s">
        <v>27</v>
      </c>
      <c r="E92" t="s">
        <v>14</v>
      </c>
      <c r="F92" t="s">
        <v>18</v>
      </c>
      <c r="G92" s="3">
        <v>3339</v>
      </c>
      <c r="H92" s="4">
        <v>39</v>
      </c>
    </row>
    <row r="93" spans="4:8" x14ac:dyDescent="0.3">
      <c r="D93" t="s">
        <v>35</v>
      </c>
      <c r="E93" t="s">
        <v>9</v>
      </c>
      <c r="F93" t="s">
        <v>15</v>
      </c>
      <c r="G93" s="3">
        <v>3808</v>
      </c>
      <c r="H93" s="4">
        <v>279</v>
      </c>
    </row>
    <row r="94" spans="4:8" x14ac:dyDescent="0.3">
      <c r="D94" t="s">
        <v>35</v>
      </c>
      <c r="E94" t="s">
        <v>20</v>
      </c>
      <c r="F94" t="s">
        <v>31</v>
      </c>
      <c r="G94" s="3">
        <v>63</v>
      </c>
      <c r="H94" s="4">
        <v>123</v>
      </c>
    </row>
    <row r="95" spans="4:8" x14ac:dyDescent="0.3">
      <c r="D95" t="s">
        <v>26</v>
      </c>
      <c r="E95" t="s">
        <v>17</v>
      </c>
      <c r="F95" t="s">
        <v>39</v>
      </c>
      <c r="G95" s="3">
        <v>7812</v>
      </c>
      <c r="H95" s="4">
        <v>81</v>
      </c>
    </row>
    <row r="96" spans="4:8" x14ac:dyDescent="0.3">
      <c r="D96" t="s">
        <v>5</v>
      </c>
      <c r="E96" t="s">
        <v>6</v>
      </c>
      <c r="F96" t="s">
        <v>36</v>
      </c>
      <c r="G96" s="3">
        <v>7693</v>
      </c>
      <c r="H96" s="4">
        <v>21</v>
      </c>
    </row>
    <row r="97" spans="4:8" x14ac:dyDescent="0.3">
      <c r="D97" t="s">
        <v>27</v>
      </c>
      <c r="E97" t="s">
        <v>14</v>
      </c>
      <c r="F97" t="s">
        <v>40</v>
      </c>
      <c r="G97" s="3">
        <v>973</v>
      </c>
      <c r="H97" s="4">
        <v>162</v>
      </c>
    </row>
    <row r="98" spans="4:8" x14ac:dyDescent="0.3">
      <c r="D98" t="s">
        <v>35</v>
      </c>
      <c r="E98" t="s">
        <v>9</v>
      </c>
      <c r="F98" t="s">
        <v>41</v>
      </c>
      <c r="G98" s="3">
        <v>567</v>
      </c>
      <c r="H98" s="4">
        <v>228</v>
      </c>
    </row>
    <row r="99" spans="4:8" x14ac:dyDescent="0.3">
      <c r="D99" t="s">
        <v>35</v>
      </c>
      <c r="E99" t="s">
        <v>14</v>
      </c>
      <c r="F99" t="s">
        <v>32</v>
      </c>
      <c r="G99" s="3">
        <v>2471</v>
      </c>
      <c r="H99" s="4">
        <v>342</v>
      </c>
    </row>
    <row r="100" spans="4:8" x14ac:dyDescent="0.3">
      <c r="D100" t="s">
        <v>25</v>
      </c>
      <c r="E100" t="s">
        <v>20</v>
      </c>
      <c r="F100" t="s">
        <v>31</v>
      </c>
      <c r="G100" s="3">
        <v>7189</v>
      </c>
      <c r="H100" s="4">
        <v>54</v>
      </c>
    </row>
    <row r="101" spans="4:8" x14ac:dyDescent="0.3">
      <c r="D101" t="s">
        <v>13</v>
      </c>
      <c r="E101" t="s">
        <v>9</v>
      </c>
      <c r="F101" t="s">
        <v>40</v>
      </c>
      <c r="G101" s="3">
        <v>7455</v>
      </c>
      <c r="H101" s="4">
        <v>216</v>
      </c>
    </row>
    <row r="102" spans="4:8" x14ac:dyDescent="0.3">
      <c r="D102" t="s">
        <v>27</v>
      </c>
      <c r="E102" t="s">
        <v>30</v>
      </c>
      <c r="F102" t="s">
        <v>42</v>
      </c>
      <c r="G102" s="3">
        <v>3108</v>
      </c>
      <c r="H102" s="4">
        <v>54</v>
      </c>
    </row>
    <row r="103" spans="4:8" x14ac:dyDescent="0.3">
      <c r="D103" t="s">
        <v>16</v>
      </c>
      <c r="E103" t="s">
        <v>20</v>
      </c>
      <c r="F103" t="s">
        <v>18</v>
      </c>
      <c r="G103" s="3">
        <v>469</v>
      </c>
      <c r="H103" s="4">
        <v>75</v>
      </c>
    </row>
    <row r="104" spans="4:8" x14ac:dyDescent="0.3">
      <c r="D104" t="s">
        <v>11</v>
      </c>
      <c r="E104" t="s">
        <v>6</v>
      </c>
      <c r="F104" t="s">
        <v>34</v>
      </c>
      <c r="G104" s="3">
        <v>2737</v>
      </c>
      <c r="H104" s="4">
        <v>93</v>
      </c>
    </row>
    <row r="105" spans="4:8" x14ac:dyDescent="0.3">
      <c r="D105" t="s">
        <v>11</v>
      </c>
      <c r="E105" t="s">
        <v>6</v>
      </c>
      <c r="F105" t="s">
        <v>18</v>
      </c>
      <c r="G105" s="3">
        <v>4305</v>
      </c>
      <c r="H105" s="4">
        <v>156</v>
      </c>
    </row>
    <row r="106" spans="4:8" x14ac:dyDescent="0.3">
      <c r="D106" t="s">
        <v>11</v>
      </c>
      <c r="E106" t="s">
        <v>20</v>
      </c>
      <c r="F106" t="s">
        <v>28</v>
      </c>
      <c r="G106" s="3">
        <v>2408</v>
      </c>
      <c r="H106" s="4">
        <v>9</v>
      </c>
    </row>
    <row r="107" spans="4:8" x14ac:dyDescent="0.3">
      <c r="D107" t="s">
        <v>27</v>
      </c>
      <c r="E107" t="s">
        <v>14</v>
      </c>
      <c r="F107" t="s">
        <v>36</v>
      </c>
      <c r="G107" s="3">
        <v>1281</v>
      </c>
      <c r="H107" s="4">
        <v>18</v>
      </c>
    </row>
    <row r="108" spans="4:8" x14ac:dyDescent="0.3">
      <c r="D108" t="s">
        <v>5</v>
      </c>
      <c r="E108" t="s">
        <v>9</v>
      </c>
      <c r="F108" t="s">
        <v>10</v>
      </c>
      <c r="G108" s="3">
        <v>12348</v>
      </c>
      <c r="H108" s="4">
        <v>234</v>
      </c>
    </row>
    <row r="109" spans="4:8" x14ac:dyDescent="0.3">
      <c r="D109" t="s">
        <v>27</v>
      </c>
      <c r="E109" t="s">
        <v>30</v>
      </c>
      <c r="F109" t="s">
        <v>40</v>
      </c>
      <c r="G109" s="3">
        <v>3689</v>
      </c>
      <c r="H109" s="4">
        <v>312</v>
      </c>
    </row>
    <row r="110" spans="4:8" x14ac:dyDescent="0.3">
      <c r="D110" t="s">
        <v>23</v>
      </c>
      <c r="E110" t="s">
        <v>14</v>
      </c>
      <c r="F110" t="s">
        <v>36</v>
      </c>
      <c r="G110" s="3">
        <v>2870</v>
      </c>
      <c r="H110" s="4">
        <v>300</v>
      </c>
    </row>
    <row r="111" spans="4:8" x14ac:dyDescent="0.3">
      <c r="D111" t="s">
        <v>26</v>
      </c>
      <c r="E111" t="s">
        <v>14</v>
      </c>
      <c r="F111" t="s">
        <v>39</v>
      </c>
      <c r="G111" s="3">
        <v>798</v>
      </c>
      <c r="H111" s="4">
        <v>519</v>
      </c>
    </row>
    <row r="112" spans="4:8" x14ac:dyDescent="0.3">
      <c r="D112" t="s">
        <v>13</v>
      </c>
      <c r="E112" t="s">
        <v>6</v>
      </c>
      <c r="F112" t="s">
        <v>41</v>
      </c>
      <c r="G112" s="3">
        <v>2933</v>
      </c>
      <c r="H112" s="4">
        <v>9</v>
      </c>
    </row>
    <row r="113" spans="4:8" x14ac:dyDescent="0.3">
      <c r="D113" t="s">
        <v>25</v>
      </c>
      <c r="E113" t="s">
        <v>9</v>
      </c>
      <c r="F113" t="s">
        <v>12</v>
      </c>
      <c r="G113" s="3">
        <v>2744</v>
      </c>
      <c r="H113" s="4">
        <v>9</v>
      </c>
    </row>
    <row r="114" spans="4:8" x14ac:dyDescent="0.3">
      <c r="D114" t="s">
        <v>5</v>
      </c>
      <c r="E114" t="s">
        <v>14</v>
      </c>
      <c r="F114" t="s">
        <v>19</v>
      </c>
      <c r="G114" s="3">
        <v>9772</v>
      </c>
      <c r="H114" s="4">
        <v>90</v>
      </c>
    </row>
    <row r="115" spans="4:8" x14ac:dyDescent="0.3">
      <c r="D115" t="s">
        <v>23</v>
      </c>
      <c r="E115" t="s">
        <v>30</v>
      </c>
      <c r="F115" t="s">
        <v>18</v>
      </c>
      <c r="G115" s="3">
        <v>1568</v>
      </c>
      <c r="H115" s="4">
        <v>96</v>
      </c>
    </row>
    <row r="116" spans="4:8" x14ac:dyDescent="0.3">
      <c r="D116" t="s">
        <v>26</v>
      </c>
      <c r="E116" t="s">
        <v>14</v>
      </c>
      <c r="F116" t="s">
        <v>29</v>
      </c>
      <c r="G116" s="3">
        <v>11417</v>
      </c>
      <c r="H116" s="4">
        <v>21</v>
      </c>
    </row>
    <row r="117" spans="4:8" x14ac:dyDescent="0.3">
      <c r="D117" t="s">
        <v>5</v>
      </c>
      <c r="E117" t="s">
        <v>30</v>
      </c>
      <c r="F117" t="s">
        <v>42</v>
      </c>
      <c r="G117" s="3">
        <v>6748</v>
      </c>
      <c r="H117" s="4">
        <v>48</v>
      </c>
    </row>
    <row r="118" spans="4:8" x14ac:dyDescent="0.3">
      <c r="D118" t="s">
        <v>35</v>
      </c>
      <c r="E118" t="s">
        <v>14</v>
      </c>
      <c r="F118" t="s">
        <v>39</v>
      </c>
      <c r="G118" s="3">
        <v>1407</v>
      </c>
      <c r="H118" s="4">
        <v>72</v>
      </c>
    </row>
    <row r="119" spans="4:8" x14ac:dyDescent="0.3">
      <c r="D119" t="s">
        <v>8</v>
      </c>
      <c r="E119" t="s">
        <v>9</v>
      </c>
      <c r="F119" t="s">
        <v>32</v>
      </c>
      <c r="G119" s="3">
        <v>2023</v>
      </c>
      <c r="H119" s="4">
        <v>168</v>
      </c>
    </row>
    <row r="120" spans="4:8" x14ac:dyDescent="0.3">
      <c r="D120" t="s">
        <v>25</v>
      </c>
      <c r="E120" t="s">
        <v>17</v>
      </c>
      <c r="F120" t="s">
        <v>42</v>
      </c>
      <c r="G120" s="3">
        <v>5236</v>
      </c>
      <c r="H120" s="4">
        <v>51</v>
      </c>
    </row>
    <row r="121" spans="4:8" x14ac:dyDescent="0.3">
      <c r="D121" t="s">
        <v>13</v>
      </c>
      <c r="E121" t="s">
        <v>14</v>
      </c>
      <c r="F121" t="s">
        <v>36</v>
      </c>
      <c r="G121" s="3">
        <v>1925</v>
      </c>
      <c r="H121" s="4">
        <v>192</v>
      </c>
    </row>
    <row r="122" spans="4:8" x14ac:dyDescent="0.3">
      <c r="D122" t="s">
        <v>23</v>
      </c>
      <c r="E122" t="s">
        <v>6</v>
      </c>
      <c r="F122" t="s">
        <v>24</v>
      </c>
      <c r="G122" s="3">
        <v>6608</v>
      </c>
      <c r="H122" s="4">
        <v>225</v>
      </c>
    </row>
    <row r="123" spans="4:8" x14ac:dyDescent="0.3">
      <c r="D123" t="s">
        <v>16</v>
      </c>
      <c r="E123" t="s">
        <v>30</v>
      </c>
      <c r="F123" t="s">
        <v>42</v>
      </c>
      <c r="G123" s="3">
        <v>8008</v>
      </c>
      <c r="H123" s="4">
        <v>456</v>
      </c>
    </row>
    <row r="124" spans="4:8" x14ac:dyDescent="0.3">
      <c r="D124" t="s">
        <v>35</v>
      </c>
      <c r="E124" t="s">
        <v>30</v>
      </c>
      <c r="F124" t="s">
        <v>18</v>
      </c>
      <c r="G124" s="3">
        <v>1428</v>
      </c>
      <c r="H124" s="4">
        <v>93</v>
      </c>
    </row>
    <row r="125" spans="4:8" x14ac:dyDescent="0.3">
      <c r="D125" t="s">
        <v>16</v>
      </c>
      <c r="E125" t="s">
        <v>30</v>
      </c>
      <c r="F125" t="s">
        <v>12</v>
      </c>
      <c r="G125" s="3">
        <v>525</v>
      </c>
      <c r="H125" s="4">
        <v>48</v>
      </c>
    </row>
    <row r="126" spans="4:8" x14ac:dyDescent="0.3">
      <c r="D126" t="s">
        <v>16</v>
      </c>
      <c r="E126" t="s">
        <v>6</v>
      </c>
      <c r="F126" t="s">
        <v>15</v>
      </c>
      <c r="G126" s="3">
        <v>1505</v>
      </c>
      <c r="H126" s="4">
        <v>102</v>
      </c>
    </row>
    <row r="127" spans="4:8" x14ac:dyDescent="0.3">
      <c r="D127" t="s">
        <v>23</v>
      </c>
      <c r="E127" t="s">
        <v>9</v>
      </c>
      <c r="F127" t="s">
        <v>7</v>
      </c>
      <c r="G127" s="3">
        <v>6755</v>
      </c>
      <c r="H127" s="4">
        <v>252</v>
      </c>
    </row>
    <row r="128" spans="4:8" x14ac:dyDescent="0.3">
      <c r="D128" t="s">
        <v>26</v>
      </c>
      <c r="E128" t="s">
        <v>6</v>
      </c>
      <c r="F128" t="s">
        <v>15</v>
      </c>
      <c r="G128" s="3">
        <v>11571</v>
      </c>
      <c r="H128" s="4">
        <v>138</v>
      </c>
    </row>
    <row r="129" spans="4:8" x14ac:dyDescent="0.3">
      <c r="D129" t="s">
        <v>5</v>
      </c>
      <c r="E129" t="s">
        <v>20</v>
      </c>
      <c r="F129" t="s">
        <v>18</v>
      </c>
      <c r="G129" s="3">
        <v>2541</v>
      </c>
      <c r="H129" s="4">
        <v>90</v>
      </c>
    </row>
    <row r="130" spans="4:8" x14ac:dyDescent="0.3">
      <c r="D130" t="s">
        <v>13</v>
      </c>
      <c r="E130" t="s">
        <v>6</v>
      </c>
      <c r="F130" t="s">
        <v>7</v>
      </c>
      <c r="G130" s="3">
        <v>1526</v>
      </c>
      <c r="H130" s="4">
        <v>240</v>
      </c>
    </row>
    <row r="131" spans="4:8" x14ac:dyDescent="0.3">
      <c r="D131" t="s">
        <v>5</v>
      </c>
      <c r="E131" t="s">
        <v>20</v>
      </c>
      <c r="F131" t="s">
        <v>12</v>
      </c>
      <c r="G131" s="3">
        <v>6125</v>
      </c>
      <c r="H131" s="4">
        <v>102</v>
      </c>
    </row>
    <row r="132" spans="4:8" x14ac:dyDescent="0.3">
      <c r="D132" t="s">
        <v>13</v>
      </c>
      <c r="E132" t="s">
        <v>9</v>
      </c>
      <c r="F132" t="s">
        <v>39</v>
      </c>
      <c r="G132" s="3">
        <v>847</v>
      </c>
      <c r="H132" s="4">
        <v>129</v>
      </c>
    </row>
    <row r="133" spans="4:8" x14ac:dyDescent="0.3">
      <c r="D133" t="s">
        <v>8</v>
      </c>
      <c r="E133" t="s">
        <v>9</v>
      </c>
      <c r="F133" t="s">
        <v>39</v>
      </c>
      <c r="G133" s="3">
        <v>4753</v>
      </c>
      <c r="H133" s="4">
        <v>300</v>
      </c>
    </row>
    <row r="134" spans="4:8" x14ac:dyDescent="0.3">
      <c r="D134" t="s">
        <v>16</v>
      </c>
      <c r="E134" t="s">
        <v>20</v>
      </c>
      <c r="F134" t="s">
        <v>19</v>
      </c>
      <c r="G134" s="3">
        <v>959</v>
      </c>
      <c r="H134" s="4">
        <v>135</v>
      </c>
    </row>
    <row r="135" spans="4:8" x14ac:dyDescent="0.3">
      <c r="D135" t="s">
        <v>23</v>
      </c>
      <c r="E135" t="s">
        <v>9</v>
      </c>
      <c r="F135" t="s">
        <v>38</v>
      </c>
      <c r="G135" s="3">
        <v>2793</v>
      </c>
      <c r="H135" s="4">
        <v>114</v>
      </c>
    </row>
    <row r="136" spans="4:8" x14ac:dyDescent="0.3">
      <c r="D136" t="s">
        <v>23</v>
      </c>
      <c r="E136" t="s">
        <v>9</v>
      </c>
      <c r="F136" t="s">
        <v>24</v>
      </c>
      <c r="G136" s="3">
        <v>4606</v>
      </c>
      <c r="H136" s="4">
        <v>63</v>
      </c>
    </row>
    <row r="137" spans="4:8" x14ac:dyDescent="0.3">
      <c r="D137" t="s">
        <v>23</v>
      </c>
      <c r="E137" t="s">
        <v>14</v>
      </c>
      <c r="F137" t="s">
        <v>32</v>
      </c>
      <c r="G137" s="3">
        <v>5551</v>
      </c>
      <c r="H137" s="4">
        <v>252</v>
      </c>
    </row>
    <row r="138" spans="4:8" x14ac:dyDescent="0.3">
      <c r="D138" t="s">
        <v>35</v>
      </c>
      <c r="E138" t="s">
        <v>14</v>
      </c>
      <c r="F138" t="s">
        <v>10</v>
      </c>
      <c r="G138" s="3">
        <v>6657</v>
      </c>
      <c r="H138" s="4">
        <v>303</v>
      </c>
    </row>
    <row r="139" spans="4:8" x14ac:dyDescent="0.3">
      <c r="D139" t="s">
        <v>23</v>
      </c>
      <c r="E139" t="s">
        <v>17</v>
      </c>
      <c r="F139" t="s">
        <v>28</v>
      </c>
      <c r="G139" s="3">
        <v>4438</v>
      </c>
      <c r="H139" s="4">
        <v>246</v>
      </c>
    </row>
    <row r="140" spans="4:8" x14ac:dyDescent="0.3">
      <c r="D140" t="s">
        <v>8</v>
      </c>
      <c r="E140" t="s">
        <v>20</v>
      </c>
      <c r="F140" t="s">
        <v>22</v>
      </c>
      <c r="G140" s="3">
        <v>168</v>
      </c>
      <c r="H140" s="4">
        <v>84</v>
      </c>
    </row>
    <row r="141" spans="4:8" x14ac:dyDescent="0.3">
      <c r="D141" t="s">
        <v>23</v>
      </c>
      <c r="E141" t="s">
        <v>30</v>
      </c>
      <c r="F141" t="s">
        <v>28</v>
      </c>
      <c r="G141" s="3">
        <v>7777</v>
      </c>
      <c r="H141" s="4">
        <v>39</v>
      </c>
    </row>
    <row r="142" spans="4:8" x14ac:dyDescent="0.3">
      <c r="D142" t="s">
        <v>25</v>
      </c>
      <c r="E142" t="s">
        <v>14</v>
      </c>
      <c r="F142" t="s">
        <v>28</v>
      </c>
      <c r="G142" s="3">
        <v>3339</v>
      </c>
      <c r="H142" s="4">
        <v>348</v>
      </c>
    </row>
    <row r="143" spans="4:8" x14ac:dyDescent="0.3">
      <c r="D143" t="s">
        <v>23</v>
      </c>
      <c r="E143" t="s">
        <v>6</v>
      </c>
      <c r="F143" t="s">
        <v>19</v>
      </c>
      <c r="G143" s="3">
        <v>6391</v>
      </c>
      <c r="H143" s="4">
        <v>48</v>
      </c>
    </row>
    <row r="144" spans="4:8" x14ac:dyDescent="0.3">
      <c r="D144" t="s">
        <v>25</v>
      </c>
      <c r="E144" t="s">
        <v>6</v>
      </c>
      <c r="F144" t="s">
        <v>22</v>
      </c>
      <c r="G144" s="3">
        <v>518</v>
      </c>
      <c r="H144" s="4">
        <v>75</v>
      </c>
    </row>
    <row r="145" spans="4:8" x14ac:dyDescent="0.3">
      <c r="D145" t="s">
        <v>23</v>
      </c>
      <c r="E145" t="s">
        <v>20</v>
      </c>
      <c r="F145" t="s">
        <v>40</v>
      </c>
      <c r="G145" s="3">
        <v>5677</v>
      </c>
      <c r="H145" s="4">
        <v>258</v>
      </c>
    </row>
    <row r="146" spans="4:8" x14ac:dyDescent="0.3">
      <c r="D146" t="s">
        <v>16</v>
      </c>
      <c r="E146" t="s">
        <v>17</v>
      </c>
      <c r="F146" t="s">
        <v>28</v>
      </c>
      <c r="G146" s="3">
        <v>6048</v>
      </c>
      <c r="H146" s="4">
        <v>27</v>
      </c>
    </row>
    <row r="147" spans="4:8" x14ac:dyDescent="0.3">
      <c r="D147" t="s">
        <v>8</v>
      </c>
      <c r="E147" t="s">
        <v>20</v>
      </c>
      <c r="F147" t="s">
        <v>10</v>
      </c>
      <c r="G147" s="3">
        <v>3752</v>
      </c>
      <c r="H147" s="4">
        <v>213</v>
      </c>
    </row>
    <row r="148" spans="4:8" x14ac:dyDescent="0.3">
      <c r="D148" t="s">
        <v>25</v>
      </c>
      <c r="E148" t="s">
        <v>9</v>
      </c>
      <c r="F148" t="s">
        <v>32</v>
      </c>
      <c r="G148" s="3">
        <v>4480</v>
      </c>
      <c r="H148" s="4">
        <v>357</v>
      </c>
    </row>
    <row r="149" spans="4:8" x14ac:dyDescent="0.3">
      <c r="D149" t="s">
        <v>11</v>
      </c>
      <c r="E149" t="s">
        <v>6</v>
      </c>
      <c r="F149" t="s">
        <v>12</v>
      </c>
      <c r="G149" s="3">
        <v>259</v>
      </c>
      <c r="H149" s="4">
        <v>207</v>
      </c>
    </row>
    <row r="150" spans="4:8" x14ac:dyDescent="0.3">
      <c r="D150" t="s">
        <v>8</v>
      </c>
      <c r="E150" t="s">
        <v>6</v>
      </c>
      <c r="F150" t="s">
        <v>7</v>
      </c>
      <c r="G150" s="3">
        <v>42</v>
      </c>
      <c r="H150" s="4">
        <v>150</v>
      </c>
    </row>
    <row r="151" spans="4:8" x14ac:dyDescent="0.3">
      <c r="D151" t="s">
        <v>13</v>
      </c>
      <c r="E151" t="s">
        <v>14</v>
      </c>
      <c r="F151" t="s">
        <v>42</v>
      </c>
      <c r="G151" s="3">
        <v>98</v>
      </c>
      <c r="H151" s="4">
        <v>204</v>
      </c>
    </row>
    <row r="152" spans="4:8" x14ac:dyDescent="0.3">
      <c r="D152" t="s">
        <v>23</v>
      </c>
      <c r="E152" t="s">
        <v>9</v>
      </c>
      <c r="F152" t="s">
        <v>39</v>
      </c>
      <c r="G152" s="3">
        <v>2478</v>
      </c>
      <c r="H152" s="4">
        <v>21</v>
      </c>
    </row>
    <row r="153" spans="4:8" x14ac:dyDescent="0.3">
      <c r="D153" t="s">
        <v>13</v>
      </c>
      <c r="E153" t="s">
        <v>30</v>
      </c>
      <c r="F153" t="s">
        <v>19</v>
      </c>
      <c r="G153" s="3">
        <v>7847</v>
      </c>
      <c r="H153" s="4">
        <v>174</v>
      </c>
    </row>
    <row r="154" spans="4:8" x14ac:dyDescent="0.3">
      <c r="D154" t="s">
        <v>26</v>
      </c>
      <c r="E154" t="s">
        <v>6</v>
      </c>
      <c r="F154" t="s">
        <v>28</v>
      </c>
      <c r="G154" s="3">
        <v>9926</v>
      </c>
      <c r="H154" s="4">
        <v>201</v>
      </c>
    </row>
    <row r="155" spans="4:8" x14ac:dyDescent="0.3">
      <c r="D155" t="s">
        <v>8</v>
      </c>
      <c r="E155" t="s">
        <v>20</v>
      </c>
      <c r="F155" t="s">
        <v>31</v>
      </c>
      <c r="G155" s="3">
        <v>819</v>
      </c>
      <c r="H155" s="4">
        <v>510</v>
      </c>
    </row>
    <row r="156" spans="4:8" x14ac:dyDescent="0.3">
      <c r="D156" t="s">
        <v>16</v>
      </c>
      <c r="E156" t="s">
        <v>17</v>
      </c>
      <c r="F156" t="s">
        <v>32</v>
      </c>
      <c r="G156" s="3">
        <v>3052</v>
      </c>
      <c r="H156" s="4">
        <v>378</v>
      </c>
    </row>
    <row r="157" spans="4:8" x14ac:dyDescent="0.3">
      <c r="D157" t="s">
        <v>11</v>
      </c>
      <c r="E157" t="s">
        <v>30</v>
      </c>
      <c r="F157" t="s">
        <v>41</v>
      </c>
      <c r="G157" s="3">
        <v>6832</v>
      </c>
      <c r="H157" s="4">
        <v>27</v>
      </c>
    </row>
    <row r="158" spans="4:8" x14ac:dyDescent="0.3">
      <c r="D158" t="s">
        <v>26</v>
      </c>
      <c r="E158" t="s">
        <v>17</v>
      </c>
      <c r="F158" t="s">
        <v>29</v>
      </c>
      <c r="G158" s="3">
        <v>2016</v>
      </c>
      <c r="H158" s="4">
        <v>117</v>
      </c>
    </row>
    <row r="159" spans="4:8" x14ac:dyDescent="0.3">
      <c r="D159" t="s">
        <v>16</v>
      </c>
      <c r="E159" t="s">
        <v>20</v>
      </c>
      <c r="F159" t="s">
        <v>41</v>
      </c>
      <c r="G159" s="3">
        <v>7322</v>
      </c>
      <c r="H159" s="4">
        <v>36</v>
      </c>
    </row>
    <row r="160" spans="4:8" x14ac:dyDescent="0.3">
      <c r="D160" t="s">
        <v>8</v>
      </c>
      <c r="E160" t="s">
        <v>9</v>
      </c>
      <c r="F160" t="s">
        <v>19</v>
      </c>
      <c r="G160" s="3">
        <v>357</v>
      </c>
      <c r="H160" s="4">
        <v>126</v>
      </c>
    </row>
    <row r="161" spans="4:8" x14ac:dyDescent="0.3">
      <c r="D161" t="s">
        <v>11</v>
      </c>
      <c r="E161" t="s">
        <v>17</v>
      </c>
      <c r="F161" t="s">
        <v>18</v>
      </c>
      <c r="G161" s="3">
        <v>3192</v>
      </c>
      <c r="H161" s="4">
        <v>72</v>
      </c>
    </row>
    <row r="162" spans="4:8" x14ac:dyDescent="0.3">
      <c r="D162" t="s">
        <v>23</v>
      </c>
      <c r="E162" t="s">
        <v>14</v>
      </c>
      <c r="F162" t="s">
        <v>22</v>
      </c>
      <c r="G162" s="3">
        <v>8435</v>
      </c>
      <c r="H162" s="4">
        <v>42</v>
      </c>
    </row>
    <row r="163" spans="4:8" x14ac:dyDescent="0.3">
      <c r="D163" t="s">
        <v>5</v>
      </c>
      <c r="E163" t="s">
        <v>17</v>
      </c>
      <c r="F163" t="s">
        <v>32</v>
      </c>
      <c r="G163" s="3">
        <v>0</v>
      </c>
      <c r="H163" s="4">
        <v>135</v>
      </c>
    </row>
    <row r="164" spans="4:8" x14ac:dyDescent="0.3">
      <c r="D164" t="s">
        <v>23</v>
      </c>
      <c r="E164" t="s">
        <v>30</v>
      </c>
      <c r="F164" t="s">
        <v>38</v>
      </c>
      <c r="G164" s="3">
        <v>8862</v>
      </c>
      <c r="H164" s="4">
        <v>189</v>
      </c>
    </row>
    <row r="165" spans="4:8" x14ac:dyDescent="0.3">
      <c r="D165" t="s">
        <v>16</v>
      </c>
      <c r="E165" t="s">
        <v>6</v>
      </c>
      <c r="F165" t="s">
        <v>40</v>
      </c>
      <c r="G165" s="3">
        <v>3556</v>
      </c>
      <c r="H165" s="4">
        <v>459</v>
      </c>
    </row>
    <row r="166" spans="4:8" x14ac:dyDescent="0.3">
      <c r="D166" t="s">
        <v>25</v>
      </c>
      <c r="E166" t="s">
        <v>30</v>
      </c>
      <c r="F166" t="s">
        <v>37</v>
      </c>
      <c r="G166" s="3">
        <v>7280</v>
      </c>
      <c r="H166" s="4">
        <v>201</v>
      </c>
    </row>
    <row r="167" spans="4:8" x14ac:dyDescent="0.3">
      <c r="D167" t="s">
        <v>16</v>
      </c>
      <c r="E167" t="s">
        <v>30</v>
      </c>
      <c r="F167" t="s">
        <v>7</v>
      </c>
      <c r="G167" s="3">
        <v>3402</v>
      </c>
      <c r="H167" s="4">
        <v>366</v>
      </c>
    </row>
    <row r="168" spans="4:8" x14ac:dyDescent="0.3">
      <c r="D168" t="s">
        <v>27</v>
      </c>
      <c r="E168" t="s">
        <v>6</v>
      </c>
      <c r="F168" t="s">
        <v>32</v>
      </c>
      <c r="G168" s="3">
        <v>4592</v>
      </c>
      <c r="H168" s="4">
        <v>324</v>
      </c>
    </row>
    <row r="169" spans="4:8" x14ac:dyDescent="0.3">
      <c r="D169" t="s">
        <v>11</v>
      </c>
      <c r="E169" t="s">
        <v>9</v>
      </c>
      <c r="F169" t="s">
        <v>37</v>
      </c>
      <c r="G169" s="3">
        <v>7833</v>
      </c>
      <c r="H169" s="4">
        <v>243</v>
      </c>
    </row>
    <row r="170" spans="4:8" x14ac:dyDescent="0.3">
      <c r="D170" t="s">
        <v>26</v>
      </c>
      <c r="E170" t="s">
        <v>17</v>
      </c>
      <c r="F170" t="s">
        <v>41</v>
      </c>
      <c r="G170" s="3">
        <v>7651</v>
      </c>
      <c r="H170" s="4">
        <v>213</v>
      </c>
    </row>
    <row r="171" spans="4:8" x14ac:dyDescent="0.3">
      <c r="D171" t="s">
        <v>5</v>
      </c>
      <c r="E171" t="s">
        <v>9</v>
      </c>
      <c r="F171" t="s">
        <v>7</v>
      </c>
      <c r="G171" s="3">
        <v>2275</v>
      </c>
      <c r="H171" s="4">
        <v>447</v>
      </c>
    </row>
    <row r="172" spans="4:8" x14ac:dyDescent="0.3">
      <c r="D172" t="s">
        <v>5</v>
      </c>
      <c r="E172" t="s">
        <v>20</v>
      </c>
      <c r="F172" t="s">
        <v>31</v>
      </c>
      <c r="G172" s="3">
        <v>5670</v>
      </c>
      <c r="H172" s="4">
        <v>297</v>
      </c>
    </row>
    <row r="173" spans="4:8" x14ac:dyDescent="0.3">
      <c r="D173" t="s">
        <v>23</v>
      </c>
      <c r="E173" t="s">
        <v>9</v>
      </c>
      <c r="F173" t="s">
        <v>29</v>
      </c>
      <c r="G173" s="3">
        <v>2135</v>
      </c>
      <c r="H173" s="4">
        <v>27</v>
      </c>
    </row>
    <row r="174" spans="4:8" x14ac:dyDescent="0.3">
      <c r="D174" t="s">
        <v>5</v>
      </c>
      <c r="E174" t="s">
        <v>30</v>
      </c>
      <c r="F174" t="s">
        <v>34</v>
      </c>
      <c r="G174" s="3">
        <v>2779</v>
      </c>
      <c r="H174" s="4">
        <v>75</v>
      </c>
    </row>
    <row r="175" spans="4:8" x14ac:dyDescent="0.3">
      <c r="D175" t="s">
        <v>35</v>
      </c>
      <c r="E175" t="s">
        <v>17</v>
      </c>
      <c r="F175" t="s">
        <v>19</v>
      </c>
      <c r="G175" s="3">
        <v>12950</v>
      </c>
      <c r="H175" s="4">
        <v>30</v>
      </c>
    </row>
    <row r="176" spans="4:8" x14ac:dyDescent="0.3">
      <c r="D176" t="s">
        <v>23</v>
      </c>
      <c r="E176" t="s">
        <v>14</v>
      </c>
      <c r="F176" t="s">
        <v>15</v>
      </c>
      <c r="G176" s="3">
        <v>2646</v>
      </c>
      <c r="H176" s="4">
        <v>177</v>
      </c>
    </row>
    <row r="177" spans="4:8" x14ac:dyDescent="0.3">
      <c r="D177" t="s">
        <v>5</v>
      </c>
      <c r="E177" t="s">
        <v>30</v>
      </c>
      <c r="F177" t="s">
        <v>19</v>
      </c>
      <c r="G177" s="3">
        <v>3794</v>
      </c>
      <c r="H177" s="4">
        <v>159</v>
      </c>
    </row>
    <row r="178" spans="4:8" x14ac:dyDescent="0.3">
      <c r="D178" t="s">
        <v>27</v>
      </c>
      <c r="E178" t="s">
        <v>9</v>
      </c>
      <c r="F178" t="s">
        <v>19</v>
      </c>
      <c r="G178" s="3">
        <v>819</v>
      </c>
      <c r="H178" s="4">
        <v>306</v>
      </c>
    </row>
    <row r="179" spans="4:8" x14ac:dyDescent="0.3">
      <c r="D179" t="s">
        <v>27</v>
      </c>
      <c r="E179" t="s">
        <v>30</v>
      </c>
      <c r="F179" t="s">
        <v>33</v>
      </c>
      <c r="G179" s="3">
        <v>2583</v>
      </c>
      <c r="H179" s="4">
        <v>18</v>
      </c>
    </row>
    <row r="180" spans="4:8" x14ac:dyDescent="0.3">
      <c r="D180" t="s">
        <v>23</v>
      </c>
      <c r="E180" t="s">
        <v>9</v>
      </c>
      <c r="F180" t="s">
        <v>36</v>
      </c>
      <c r="G180" s="3">
        <v>4585</v>
      </c>
      <c r="H180" s="4">
        <v>240</v>
      </c>
    </row>
    <row r="181" spans="4:8" x14ac:dyDescent="0.3">
      <c r="D181" t="s">
        <v>25</v>
      </c>
      <c r="E181" t="s">
        <v>30</v>
      </c>
      <c r="F181" t="s">
        <v>19</v>
      </c>
      <c r="G181" s="3">
        <v>1652</v>
      </c>
      <c r="H181" s="4">
        <v>93</v>
      </c>
    </row>
    <row r="182" spans="4:8" x14ac:dyDescent="0.3">
      <c r="D182" t="s">
        <v>35</v>
      </c>
      <c r="E182" t="s">
        <v>30</v>
      </c>
      <c r="F182" t="s">
        <v>42</v>
      </c>
      <c r="G182" s="3">
        <v>4991</v>
      </c>
      <c r="H182" s="4">
        <v>9</v>
      </c>
    </row>
    <row r="183" spans="4:8" x14ac:dyDescent="0.3">
      <c r="D183" t="s">
        <v>8</v>
      </c>
      <c r="E183" t="s">
        <v>30</v>
      </c>
      <c r="F183" t="s">
        <v>29</v>
      </c>
      <c r="G183" s="3">
        <v>2009</v>
      </c>
      <c r="H183" s="4">
        <v>219</v>
      </c>
    </row>
    <row r="184" spans="4:8" x14ac:dyDescent="0.3">
      <c r="D184" t="s">
        <v>26</v>
      </c>
      <c r="E184" t="s">
        <v>17</v>
      </c>
      <c r="F184" t="s">
        <v>22</v>
      </c>
      <c r="G184" s="3">
        <v>1568</v>
      </c>
      <c r="H184" s="4">
        <v>141</v>
      </c>
    </row>
    <row r="185" spans="4:8" x14ac:dyDescent="0.3">
      <c r="D185" t="s">
        <v>13</v>
      </c>
      <c r="E185" t="s">
        <v>6</v>
      </c>
      <c r="F185" t="s">
        <v>33</v>
      </c>
      <c r="G185" s="3">
        <v>3388</v>
      </c>
      <c r="H185" s="4">
        <v>123</v>
      </c>
    </row>
    <row r="186" spans="4:8" x14ac:dyDescent="0.3">
      <c r="D186" t="s">
        <v>5</v>
      </c>
      <c r="E186" t="s">
        <v>20</v>
      </c>
      <c r="F186" t="s">
        <v>38</v>
      </c>
      <c r="G186" s="3">
        <v>623</v>
      </c>
      <c r="H186" s="4">
        <v>51</v>
      </c>
    </row>
    <row r="187" spans="4:8" x14ac:dyDescent="0.3">
      <c r="D187" t="s">
        <v>16</v>
      </c>
      <c r="E187" t="s">
        <v>14</v>
      </c>
      <c r="F187" t="s">
        <v>12</v>
      </c>
      <c r="G187" s="3">
        <v>10073</v>
      </c>
      <c r="H187" s="4">
        <v>120</v>
      </c>
    </row>
    <row r="188" spans="4:8" x14ac:dyDescent="0.3">
      <c r="D188" t="s">
        <v>8</v>
      </c>
      <c r="E188" t="s">
        <v>17</v>
      </c>
      <c r="F188" t="s">
        <v>42</v>
      </c>
      <c r="G188" s="3">
        <v>1561</v>
      </c>
      <c r="H188" s="4">
        <v>27</v>
      </c>
    </row>
    <row r="189" spans="4:8" x14ac:dyDescent="0.3">
      <c r="D189" t="s">
        <v>11</v>
      </c>
      <c r="E189" t="s">
        <v>14</v>
      </c>
      <c r="F189" t="s">
        <v>39</v>
      </c>
      <c r="G189" s="3">
        <v>11522</v>
      </c>
      <c r="H189" s="4">
        <v>204</v>
      </c>
    </row>
    <row r="190" spans="4:8" x14ac:dyDescent="0.3">
      <c r="D190" t="s">
        <v>16</v>
      </c>
      <c r="E190" t="s">
        <v>20</v>
      </c>
      <c r="F190" t="s">
        <v>31</v>
      </c>
      <c r="G190" s="3">
        <v>2317</v>
      </c>
      <c r="H190" s="4">
        <v>123</v>
      </c>
    </row>
    <row r="191" spans="4:8" x14ac:dyDescent="0.3">
      <c r="D191" t="s">
        <v>35</v>
      </c>
      <c r="E191" t="s">
        <v>6</v>
      </c>
      <c r="F191" t="s">
        <v>40</v>
      </c>
      <c r="G191" s="3">
        <v>3059</v>
      </c>
      <c r="H191" s="4">
        <v>27</v>
      </c>
    </row>
    <row r="192" spans="4:8" x14ac:dyDescent="0.3">
      <c r="D192" t="s">
        <v>13</v>
      </c>
      <c r="E192" t="s">
        <v>6</v>
      </c>
      <c r="F192" t="s">
        <v>42</v>
      </c>
      <c r="G192" s="3">
        <v>2324</v>
      </c>
      <c r="H192" s="4">
        <v>177</v>
      </c>
    </row>
    <row r="193" spans="4:8" x14ac:dyDescent="0.3">
      <c r="D193" t="s">
        <v>27</v>
      </c>
      <c r="E193" t="s">
        <v>17</v>
      </c>
      <c r="F193" t="s">
        <v>42</v>
      </c>
      <c r="G193" s="3">
        <v>4956</v>
      </c>
      <c r="H193" s="4">
        <v>171</v>
      </c>
    </row>
    <row r="194" spans="4:8" x14ac:dyDescent="0.3">
      <c r="D194" t="s">
        <v>35</v>
      </c>
      <c r="E194" t="s">
        <v>30</v>
      </c>
      <c r="F194" t="s">
        <v>36</v>
      </c>
      <c r="G194" s="3">
        <v>5355</v>
      </c>
      <c r="H194" s="4">
        <v>204</v>
      </c>
    </row>
    <row r="195" spans="4:8" x14ac:dyDescent="0.3">
      <c r="D195" t="s">
        <v>27</v>
      </c>
      <c r="E195" t="s">
        <v>30</v>
      </c>
      <c r="F195" t="s">
        <v>24</v>
      </c>
      <c r="G195" s="3">
        <v>7259</v>
      </c>
      <c r="H195" s="4">
        <v>276</v>
      </c>
    </row>
    <row r="196" spans="4:8" x14ac:dyDescent="0.3">
      <c r="D196" t="s">
        <v>8</v>
      </c>
      <c r="E196" t="s">
        <v>6</v>
      </c>
      <c r="F196" t="s">
        <v>42</v>
      </c>
      <c r="G196" s="3">
        <v>6279</v>
      </c>
      <c r="H196" s="4">
        <v>45</v>
      </c>
    </row>
    <row r="197" spans="4:8" x14ac:dyDescent="0.3">
      <c r="D197" t="s">
        <v>5</v>
      </c>
      <c r="E197" t="s">
        <v>20</v>
      </c>
      <c r="F197" t="s">
        <v>32</v>
      </c>
      <c r="G197" s="3">
        <v>2541</v>
      </c>
      <c r="H197" s="4">
        <v>45</v>
      </c>
    </row>
    <row r="198" spans="4:8" x14ac:dyDescent="0.3">
      <c r="D198" t="s">
        <v>16</v>
      </c>
      <c r="E198" t="s">
        <v>9</v>
      </c>
      <c r="F198" t="s">
        <v>39</v>
      </c>
      <c r="G198" s="3">
        <v>3864</v>
      </c>
      <c r="H198" s="4">
        <v>177</v>
      </c>
    </row>
    <row r="199" spans="4:8" x14ac:dyDescent="0.3">
      <c r="D199" t="s">
        <v>25</v>
      </c>
      <c r="E199" t="s">
        <v>14</v>
      </c>
      <c r="F199" t="s">
        <v>31</v>
      </c>
      <c r="G199" s="3">
        <v>6146</v>
      </c>
      <c r="H199" s="4">
        <v>63</v>
      </c>
    </row>
    <row r="200" spans="4:8" x14ac:dyDescent="0.3">
      <c r="D200" t="s">
        <v>11</v>
      </c>
      <c r="E200" t="s">
        <v>17</v>
      </c>
      <c r="F200" t="s">
        <v>15</v>
      </c>
      <c r="G200" s="3">
        <v>2639</v>
      </c>
      <c r="H200" s="4">
        <v>204</v>
      </c>
    </row>
    <row r="201" spans="4:8" x14ac:dyDescent="0.3">
      <c r="D201" t="s">
        <v>8</v>
      </c>
      <c r="E201" t="s">
        <v>6</v>
      </c>
      <c r="F201" t="s">
        <v>22</v>
      </c>
      <c r="G201" s="3">
        <v>1890</v>
      </c>
      <c r="H201" s="4">
        <v>195</v>
      </c>
    </row>
    <row r="202" spans="4:8" x14ac:dyDescent="0.3">
      <c r="D202" t="s">
        <v>23</v>
      </c>
      <c r="E202" t="s">
        <v>30</v>
      </c>
      <c r="F202" t="s">
        <v>24</v>
      </c>
      <c r="G202" s="3">
        <v>1932</v>
      </c>
      <c r="H202" s="4">
        <v>369</v>
      </c>
    </row>
    <row r="203" spans="4:8" x14ac:dyDescent="0.3">
      <c r="D203" t="s">
        <v>27</v>
      </c>
      <c r="E203" t="s">
        <v>30</v>
      </c>
      <c r="F203" t="s">
        <v>18</v>
      </c>
      <c r="G203" s="3">
        <v>6300</v>
      </c>
      <c r="H203" s="4">
        <v>42</v>
      </c>
    </row>
    <row r="204" spans="4:8" x14ac:dyDescent="0.3">
      <c r="D204" t="s">
        <v>16</v>
      </c>
      <c r="E204" t="s">
        <v>6</v>
      </c>
      <c r="F204" t="s">
        <v>7</v>
      </c>
      <c r="G204" s="3">
        <v>560</v>
      </c>
      <c r="H204" s="4">
        <v>81</v>
      </c>
    </row>
    <row r="205" spans="4:8" x14ac:dyDescent="0.3">
      <c r="D205" t="s">
        <v>11</v>
      </c>
      <c r="E205" t="s">
        <v>6</v>
      </c>
      <c r="F205" t="s">
        <v>42</v>
      </c>
      <c r="G205" s="3">
        <v>2856</v>
      </c>
      <c r="H205" s="4">
        <v>246</v>
      </c>
    </row>
    <row r="206" spans="4:8" x14ac:dyDescent="0.3">
      <c r="D206" t="s">
        <v>11</v>
      </c>
      <c r="E206" t="s">
        <v>30</v>
      </c>
      <c r="F206" t="s">
        <v>28</v>
      </c>
      <c r="G206" s="3">
        <v>707</v>
      </c>
      <c r="H206" s="4">
        <v>174</v>
      </c>
    </row>
    <row r="207" spans="4:8" x14ac:dyDescent="0.3">
      <c r="D207" t="s">
        <v>8</v>
      </c>
      <c r="E207" t="s">
        <v>9</v>
      </c>
      <c r="F207" t="s">
        <v>7</v>
      </c>
      <c r="G207" s="3">
        <v>3598</v>
      </c>
      <c r="H207" s="4">
        <v>81</v>
      </c>
    </row>
    <row r="208" spans="4:8" x14ac:dyDescent="0.3">
      <c r="D208" t="s">
        <v>5</v>
      </c>
      <c r="E208" t="s">
        <v>9</v>
      </c>
      <c r="F208" t="s">
        <v>22</v>
      </c>
      <c r="G208" s="3">
        <v>6853</v>
      </c>
      <c r="H208" s="4">
        <v>372</v>
      </c>
    </row>
    <row r="209" spans="4:8" x14ac:dyDescent="0.3">
      <c r="D209" t="s">
        <v>5</v>
      </c>
      <c r="E209" t="s">
        <v>9</v>
      </c>
      <c r="F209" t="s">
        <v>29</v>
      </c>
      <c r="G209" s="3">
        <v>4725</v>
      </c>
      <c r="H209" s="4">
        <v>174</v>
      </c>
    </row>
    <row r="210" spans="4:8" x14ac:dyDescent="0.3">
      <c r="D210" t="s">
        <v>13</v>
      </c>
      <c r="E210" t="s">
        <v>14</v>
      </c>
      <c r="F210" t="s">
        <v>10</v>
      </c>
      <c r="G210" s="3">
        <v>10304</v>
      </c>
      <c r="H210" s="4">
        <v>84</v>
      </c>
    </row>
    <row r="211" spans="4:8" x14ac:dyDescent="0.3">
      <c r="D211" t="s">
        <v>13</v>
      </c>
      <c r="E211" t="s">
        <v>30</v>
      </c>
      <c r="F211" t="s">
        <v>29</v>
      </c>
      <c r="G211" s="3">
        <v>1274</v>
      </c>
      <c r="H211" s="4">
        <v>225</v>
      </c>
    </row>
    <row r="212" spans="4:8" x14ac:dyDescent="0.3">
      <c r="D212" t="s">
        <v>25</v>
      </c>
      <c r="E212" t="s">
        <v>14</v>
      </c>
      <c r="F212" t="s">
        <v>7</v>
      </c>
      <c r="G212" s="3">
        <v>1526</v>
      </c>
      <c r="H212" s="4">
        <v>105</v>
      </c>
    </row>
    <row r="213" spans="4:8" x14ac:dyDescent="0.3">
      <c r="D213" t="s">
        <v>5</v>
      </c>
      <c r="E213" t="s">
        <v>17</v>
      </c>
      <c r="F213" t="s">
        <v>40</v>
      </c>
      <c r="G213" s="3">
        <v>3101</v>
      </c>
      <c r="H213" s="4">
        <v>225</v>
      </c>
    </row>
    <row r="214" spans="4:8" x14ac:dyDescent="0.3">
      <c r="D214" t="s">
        <v>26</v>
      </c>
      <c r="E214" t="s">
        <v>6</v>
      </c>
      <c r="F214" t="s">
        <v>24</v>
      </c>
      <c r="G214" s="3">
        <v>1057</v>
      </c>
      <c r="H214" s="4">
        <v>54</v>
      </c>
    </row>
    <row r="215" spans="4:8" x14ac:dyDescent="0.3">
      <c r="D215" t="s">
        <v>23</v>
      </c>
      <c r="E215" t="s">
        <v>6</v>
      </c>
      <c r="F215" t="s">
        <v>42</v>
      </c>
      <c r="G215" s="3">
        <v>5306</v>
      </c>
      <c r="H215" s="4">
        <v>0</v>
      </c>
    </row>
    <row r="216" spans="4:8" x14ac:dyDescent="0.3">
      <c r="D216" t="s">
        <v>25</v>
      </c>
      <c r="E216" t="s">
        <v>17</v>
      </c>
      <c r="F216" t="s">
        <v>38</v>
      </c>
      <c r="G216" s="3">
        <v>4018</v>
      </c>
      <c r="H216" s="4">
        <v>171</v>
      </c>
    </row>
    <row r="217" spans="4:8" x14ac:dyDescent="0.3">
      <c r="D217" t="s">
        <v>11</v>
      </c>
      <c r="E217" t="s">
        <v>30</v>
      </c>
      <c r="F217" t="s">
        <v>29</v>
      </c>
      <c r="G217" s="3">
        <v>938</v>
      </c>
      <c r="H217" s="4">
        <v>189</v>
      </c>
    </row>
    <row r="218" spans="4:8" x14ac:dyDescent="0.3">
      <c r="D218" t="s">
        <v>23</v>
      </c>
      <c r="E218" t="s">
        <v>20</v>
      </c>
      <c r="F218" t="s">
        <v>15</v>
      </c>
      <c r="G218" s="3">
        <v>1778</v>
      </c>
      <c r="H218" s="4">
        <v>270</v>
      </c>
    </row>
    <row r="219" spans="4:8" x14ac:dyDescent="0.3">
      <c r="D219" t="s">
        <v>16</v>
      </c>
      <c r="E219" t="s">
        <v>17</v>
      </c>
      <c r="F219" t="s">
        <v>7</v>
      </c>
      <c r="G219" s="3">
        <v>1638</v>
      </c>
      <c r="H219" s="4">
        <v>63</v>
      </c>
    </row>
    <row r="220" spans="4:8" x14ac:dyDescent="0.3">
      <c r="D220" t="s">
        <v>13</v>
      </c>
      <c r="E220" t="s">
        <v>20</v>
      </c>
      <c r="F220" t="s">
        <v>18</v>
      </c>
      <c r="G220" s="3">
        <v>154</v>
      </c>
      <c r="H220" s="4">
        <v>21</v>
      </c>
    </row>
    <row r="221" spans="4:8" x14ac:dyDescent="0.3">
      <c r="D221" t="s">
        <v>23</v>
      </c>
      <c r="E221" t="s">
        <v>6</v>
      </c>
      <c r="F221" t="s">
        <v>22</v>
      </c>
      <c r="G221" s="3">
        <v>9835</v>
      </c>
      <c r="H221" s="4">
        <v>207</v>
      </c>
    </row>
    <row r="222" spans="4:8" x14ac:dyDescent="0.3">
      <c r="D222" t="s">
        <v>11</v>
      </c>
      <c r="E222" t="s">
        <v>6</v>
      </c>
      <c r="F222" t="s">
        <v>33</v>
      </c>
      <c r="G222" s="3">
        <v>7273</v>
      </c>
      <c r="H222" s="4">
        <v>96</v>
      </c>
    </row>
    <row r="223" spans="4:8" x14ac:dyDescent="0.3">
      <c r="D223" t="s">
        <v>25</v>
      </c>
      <c r="E223" t="s">
        <v>17</v>
      </c>
      <c r="F223" t="s">
        <v>22</v>
      </c>
      <c r="G223" s="3">
        <v>6909</v>
      </c>
      <c r="H223" s="4">
        <v>81</v>
      </c>
    </row>
    <row r="224" spans="4:8" x14ac:dyDescent="0.3">
      <c r="D224" t="s">
        <v>11</v>
      </c>
      <c r="E224" t="s">
        <v>17</v>
      </c>
      <c r="F224" t="s">
        <v>38</v>
      </c>
      <c r="G224" s="3">
        <v>3920</v>
      </c>
      <c r="H224" s="4">
        <v>306</v>
      </c>
    </row>
    <row r="225" spans="4:8" x14ac:dyDescent="0.3">
      <c r="D225" t="s">
        <v>35</v>
      </c>
      <c r="E225" t="s">
        <v>17</v>
      </c>
      <c r="F225" t="s">
        <v>41</v>
      </c>
      <c r="G225" s="3">
        <v>4858</v>
      </c>
      <c r="H225" s="4">
        <v>279</v>
      </c>
    </row>
    <row r="226" spans="4:8" x14ac:dyDescent="0.3">
      <c r="D226" t="s">
        <v>26</v>
      </c>
      <c r="E226" t="s">
        <v>20</v>
      </c>
      <c r="F226" t="s">
        <v>12</v>
      </c>
      <c r="G226" s="3">
        <v>3549</v>
      </c>
      <c r="H226" s="4">
        <v>3</v>
      </c>
    </row>
    <row r="227" spans="4:8" x14ac:dyDescent="0.3">
      <c r="D227" t="s">
        <v>23</v>
      </c>
      <c r="E227" t="s">
        <v>17</v>
      </c>
      <c r="F227" t="s">
        <v>39</v>
      </c>
      <c r="G227" s="3">
        <v>966</v>
      </c>
      <c r="H227" s="4">
        <v>198</v>
      </c>
    </row>
    <row r="228" spans="4:8" x14ac:dyDescent="0.3">
      <c r="D228" t="s">
        <v>25</v>
      </c>
      <c r="E228" t="s">
        <v>17</v>
      </c>
      <c r="F228" t="s">
        <v>15</v>
      </c>
      <c r="G228" s="3">
        <v>385</v>
      </c>
      <c r="H228" s="4">
        <v>249</v>
      </c>
    </row>
    <row r="229" spans="4:8" x14ac:dyDescent="0.3">
      <c r="D229" t="s">
        <v>16</v>
      </c>
      <c r="E229" t="s">
        <v>30</v>
      </c>
      <c r="F229" t="s">
        <v>29</v>
      </c>
      <c r="G229" s="3">
        <v>2219</v>
      </c>
      <c r="H229" s="4">
        <v>75</v>
      </c>
    </row>
    <row r="230" spans="4:8" x14ac:dyDescent="0.3">
      <c r="D230" t="s">
        <v>11</v>
      </c>
      <c r="E230" t="s">
        <v>14</v>
      </c>
      <c r="F230" t="s">
        <v>10</v>
      </c>
      <c r="G230" s="3">
        <v>2954</v>
      </c>
      <c r="H230" s="4">
        <v>189</v>
      </c>
    </row>
    <row r="231" spans="4:8" x14ac:dyDescent="0.3">
      <c r="D231" t="s">
        <v>23</v>
      </c>
      <c r="E231" t="s">
        <v>14</v>
      </c>
      <c r="F231" t="s">
        <v>10</v>
      </c>
      <c r="G231" s="3">
        <v>280</v>
      </c>
      <c r="H231" s="4">
        <v>87</v>
      </c>
    </row>
    <row r="232" spans="4:8" x14ac:dyDescent="0.3">
      <c r="D232" t="s">
        <v>13</v>
      </c>
      <c r="E232" t="s">
        <v>14</v>
      </c>
      <c r="F232" t="s">
        <v>7</v>
      </c>
      <c r="G232" s="3">
        <v>6118</v>
      </c>
      <c r="H232" s="4">
        <v>174</v>
      </c>
    </row>
    <row r="233" spans="4:8" x14ac:dyDescent="0.3">
      <c r="D233" t="s">
        <v>26</v>
      </c>
      <c r="E233" t="s">
        <v>17</v>
      </c>
      <c r="F233" t="s">
        <v>37</v>
      </c>
      <c r="G233" s="3">
        <v>4802</v>
      </c>
      <c r="H233" s="4">
        <v>36</v>
      </c>
    </row>
    <row r="234" spans="4:8" x14ac:dyDescent="0.3">
      <c r="D234" t="s">
        <v>11</v>
      </c>
      <c r="E234" t="s">
        <v>20</v>
      </c>
      <c r="F234" t="s">
        <v>38</v>
      </c>
      <c r="G234" s="3">
        <v>4137</v>
      </c>
      <c r="H234" s="4">
        <v>60</v>
      </c>
    </row>
    <row r="235" spans="4:8" x14ac:dyDescent="0.3">
      <c r="D235" t="s">
        <v>27</v>
      </c>
      <c r="E235" t="s">
        <v>9</v>
      </c>
      <c r="F235" t="s">
        <v>34</v>
      </c>
      <c r="G235" s="3">
        <v>2023</v>
      </c>
      <c r="H235" s="4">
        <v>78</v>
      </c>
    </row>
    <row r="236" spans="4:8" x14ac:dyDescent="0.3">
      <c r="D236" t="s">
        <v>11</v>
      </c>
      <c r="E236" t="s">
        <v>14</v>
      </c>
      <c r="F236" t="s">
        <v>7</v>
      </c>
      <c r="G236" s="3">
        <v>9051</v>
      </c>
      <c r="H236" s="4">
        <v>57</v>
      </c>
    </row>
    <row r="237" spans="4:8" x14ac:dyDescent="0.3">
      <c r="D237" t="s">
        <v>11</v>
      </c>
      <c r="E237" t="s">
        <v>6</v>
      </c>
      <c r="F237" t="s">
        <v>40</v>
      </c>
      <c r="G237" s="3">
        <v>2919</v>
      </c>
      <c r="H237" s="4">
        <v>45</v>
      </c>
    </row>
    <row r="238" spans="4:8" x14ac:dyDescent="0.3">
      <c r="D238" t="s">
        <v>13</v>
      </c>
      <c r="E238" t="s">
        <v>20</v>
      </c>
      <c r="F238" t="s">
        <v>22</v>
      </c>
      <c r="G238" s="3">
        <v>5915</v>
      </c>
      <c r="H238" s="4">
        <v>3</v>
      </c>
    </row>
    <row r="239" spans="4:8" x14ac:dyDescent="0.3">
      <c r="D239" t="s">
        <v>35</v>
      </c>
      <c r="E239" t="s">
        <v>9</v>
      </c>
      <c r="F239" t="s">
        <v>37</v>
      </c>
      <c r="G239" s="3">
        <v>2562</v>
      </c>
      <c r="H239" s="4">
        <v>6</v>
      </c>
    </row>
    <row r="240" spans="4:8" x14ac:dyDescent="0.3">
      <c r="D240" t="s">
        <v>25</v>
      </c>
      <c r="E240" t="s">
        <v>6</v>
      </c>
      <c r="F240" t="s">
        <v>18</v>
      </c>
      <c r="G240" s="3">
        <v>8813</v>
      </c>
      <c r="H240" s="4">
        <v>21</v>
      </c>
    </row>
    <row r="241" spans="4:8" x14ac:dyDescent="0.3">
      <c r="D241" t="s">
        <v>25</v>
      </c>
      <c r="E241" t="s">
        <v>14</v>
      </c>
      <c r="F241" t="s">
        <v>15</v>
      </c>
      <c r="G241" s="3">
        <v>6111</v>
      </c>
      <c r="H241" s="4">
        <v>3</v>
      </c>
    </row>
    <row r="242" spans="4:8" x14ac:dyDescent="0.3">
      <c r="D242" t="s">
        <v>8</v>
      </c>
      <c r="E242" t="s">
        <v>30</v>
      </c>
      <c r="F242" t="s">
        <v>21</v>
      </c>
      <c r="G242" s="3">
        <v>3507</v>
      </c>
      <c r="H242" s="4">
        <v>288</v>
      </c>
    </row>
    <row r="243" spans="4:8" x14ac:dyDescent="0.3">
      <c r="D243" t="s">
        <v>16</v>
      </c>
      <c r="E243" t="s">
        <v>14</v>
      </c>
      <c r="F243" t="s">
        <v>31</v>
      </c>
      <c r="G243" s="3">
        <v>4319</v>
      </c>
      <c r="H243" s="4">
        <v>30</v>
      </c>
    </row>
    <row r="244" spans="4:8" x14ac:dyDescent="0.3">
      <c r="D244" t="s">
        <v>5</v>
      </c>
      <c r="E244" t="s">
        <v>20</v>
      </c>
      <c r="F244" t="s">
        <v>42</v>
      </c>
      <c r="G244" s="3">
        <v>609</v>
      </c>
      <c r="H244" s="4">
        <v>87</v>
      </c>
    </row>
    <row r="245" spans="4:8" x14ac:dyDescent="0.3">
      <c r="D245" t="s">
        <v>5</v>
      </c>
      <c r="E245" t="s">
        <v>17</v>
      </c>
      <c r="F245" t="s">
        <v>39</v>
      </c>
      <c r="G245" s="3">
        <v>6370</v>
      </c>
      <c r="H245" s="4">
        <v>30</v>
      </c>
    </row>
    <row r="246" spans="4:8" x14ac:dyDescent="0.3">
      <c r="D246" t="s">
        <v>25</v>
      </c>
      <c r="E246" t="s">
        <v>20</v>
      </c>
      <c r="F246" t="s">
        <v>36</v>
      </c>
      <c r="G246" s="3">
        <v>5474</v>
      </c>
      <c r="H246" s="4">
        <v>168</v>
      </c>
    </row>
    <row r="247" spans="4:8" x14ac:dyDescent="0.3">
      <c r="D247" t="s">
        <v>5</v>
      </c>
      <c r="E247" t="s">
        <v>14</v>
      </c>
      <c r="F247" t="s">
        <v>39</v>
      </c>
      <c r="G247" s="3">
        <v>3164</v>
      </c>
      <c r="H247" s="4">
        <v>306</v>
      </c>
    </row>
    <row r="248" spans="4:8" x14ac:dyDescent="0.3">
      <c r="D248" t="s">
        <v>16</v>
      </c>
      <c r="E248" t="s">
        <v>9</v>
      </c>
      <c r="F248" t="s">
        <v>12</v>
      </c>
      <c r="G248" s="3">
        <v>1302</v>
      </c>
      <c r="H248" s="4">
        <v>402</v>
      </c>
    </row>
    <row r="249" spans="4:8" x14ac:dyDescent="0.3">
      <c r="D249" t="s">
        <v>27</v>
      </c>
      <c r="E249" t="s">
        <v>6</v>
      </c>
      <c r="F249" t="s">
        <v>40</v>
      </c>
      <c r="G249" s="3">
        <v>7308</v>
      </c>
      <c r="H249" s="4">
        <v>327</v>
      </c>
    </row>
    <row r="250" spans="4:8" x14ac:dyDescent="0.3">
      <c r="D250" t="s">
        <v>5</v>
      </c>
      <c r="E250" t="s">
        <v>6</v>
      </c>
      <c r="F250" t="s">
        <v>39</v>
      </c>
      <c r="G250" s="3">
        <v>6132</v>
      </c>
      <c r="H250" s="4">
        <v>93</v>
      </c>
    </row>
    <row r="251" spans="4:8" x14ac:dyDescent="0.3">
      <c r="D251" t="s">
        <v>35</v>
      </c>
      <c r="E251" t="s">
        <v>9</v>
      </c>
      <c r="F251" t="s">
        <v>24</v>
      </c>
      <c r="G251" s="3">
        <v>3472</v>
      </c>
      <c r="H251" s="4">
        <v>96</v>
      </c>
    </row>
    <row r="252" spans="4:8" x14ac:dyDescent="0.3">
      <c r="D252" t="s">
        <v>8</v>
      </c>
      <c r="E252" t="s">
        <v>17</v>
      </c>
      <c r="F252" t="s">
        <v>15</v>
      </c>
      <c r="G252" s="3">
        <v>9660</v>
      </c>
      <c r="H252" s="4">
        <v>27</v>
      </c>
    </row>
    <row r="253" spans="4:8" x14ac:dyDescent="0.3">
      <c r="D253" t="s">
        <v>11</v>
      </c>
      <c r="E253" t="s">
        <v>20</v>
      </c>
      <c r="F253" t="s">
        <v>42</v>
      </c>
      <c r="G253" s="3">
        <v>2436</v>
      </c>
      <c r="H253" s="4">
        <v>99</v>
      </c>
    </row>
    <row r="254" spans="4:8" x14ac:dyDescent="0.3">
      <c r="D254" t="s">
        <v>11</v>
      </c>
      <c r="E254" t="s">
        <v>20</v>
      </c>
      <c r="F254" t="s">
        <v>19</v>
      </c>
      <c r="G254" s="3">
        <v>9506</v>
      </c>
      <c r="H254" s="4">
        <v>87</v>
      </c>
    </row>
    <row r="255" spans="4:8" x14ac:dyDescent="0.3">
      <c r="D255" t="s">
        <v>35</v>
      </c>
      <c r="E255" t="s">
        <v>6</v>
      </c>
      <c r="F255" t="s">
        <v>41</v>
      </c>
      <c r="G255" s="3">
        <v>245</v>
      </c>
      <c r="H255" s="4">
        <v>288</v>
      </c>
    </row>
    <row r="256" spans="4:8" x14ac:dyDescent="0.3">
      <c r="D256" t="s">
        <v>8</v>
      </c>
      <c r="E256" t="s">
        <v>9</v>
      </c>
      <c r="F256" t="s">
        <v>33</v>
      </c>
      <c r="G256" s="3">
        <v>2702</v>
      </c>
      <c r="H256" s="4">
        <v>363</v>
      </c>
    </row>
    <row r="257" spans="4:8" x14ac:dyDescent="0.3">
      <c r="D257" t="s">
        <v>35</v>
      </c>
      <c r="E257" t="s">
        <v>30</v>
      </c>
      <c r="F257" t="s">
        <v>28</v>
      </c>
      <c r="G257" s="3">
        <v>700</v>
      </c>
      <c r="H257" s="4">
        <v>87</v>
      </c>
    </row>
    <row r="258" spans="4:8" x14ac:dyDescent="0.3">
      <c r="D258" t="s">
        <v>16</v>
      </c>
      <c r="E258" t="s">
        <v>30</v>
      </c>
      <c r="F258" t="s">
        <v>28</v>
      </c>
      <c r="G258" s="3">
        <v>3759</v>
      </c>
      <c r="H258" s="4">
        <v>150</v>
      </c>
    </row>
    <row r="259" spans="4:8" x14ac:dyDescent="0.3">
      <c r="D259" t="s">
        <v>26</v>
      </c>
      <c r="E259" t="s">
        <v>9</v>
      </c>
      <c r="F259" t="s">
        <v>28</v>
      </c>
      <c r="G259" s="3">
        <v>1589</v>
      </c>
      <c r="H259" s="4">
        <v>303</v>
      </c>
    </row>
    <row r="260" spans="4:8" x14ac:dyDescent="0.3">
      <c r="D260" t="s">
        <v>23</v>
      </c>
      <c r="E260" t="s">
        <v>9</v>
      </c>
      <c r="F260" t="s">
        <v>40</v>
      </c>
      <c r="G260" s="3">
        <v>5194</v>
      </c>
      <c r="H260" s="4">
        <v>288</v>
      </c>
    </row>
    <row r="261" spans="4:8" x14ac:dyDescent="0.3">
      <c r="D261" t="s">
        <v>35</v>
      </c>
      <c r="E261" t="s">
        <v>14</v>
      </c>
      <c r="F261" t="s">
        <v>31</v>
      </c>
      <c r="G261" s="3">
        <v>945</v>
      </c>
      <c r="H261" s="4">
        <v>75</v>
      </c>
    </row>
    <row r="262" spans="4:8" x14ac:dyDescent="0.3">
      <c r="D262" t="s">
        <v>5</v>
      </c>
      <c r="E262" t="s">
        <v>20</v>
      </c>
      <c r="F262" t="s">
        <v>21</v>
      </c>
      <c r="G262" s="3">
        <v>1988</v>
      </c>
      <c r="H262" s="4">
        <v>39</v>
      </c>
    </row>
    <row r="263" spans="4:8" x14ac:dyDescent="0.3">
      <c r="D263" t="s">
        <v>16</v>
      </c>
      <c r="E263" t="s">
        <v>30</v>
      </c>
      <c r="F263" t="s">
        <v>10</v>
      </c>
      <c r="G263" s="3">
        <v>6734</v>
      </c>
      <c r="H263" s="4">
        <v>123</v>
      </c>
    </row>
    <row r="264" spans="4:8" x14ac:dyDescent="0.3">
      <c r="D264" t="s">
        <v>5</v>
      </c>
      <c r="E264" t="s">
        <v>14</v>
      </c>
      <c r="F264" t="s">
        <v>12</v>
      </c>
      <c r="G264" s="3">
        <v>217</v>
      </c>
      <c r="H264" s="4">
        <v>36</v>
      </c>
    </row>
    <row r="265" spans="4:8" x14ac:dyDescent="0.3">
      <c r="D265" t="s">
        <v>25</v>
      </c>
      <c r="E265" t="s">
        <v>30</v>
      </c>
      <c r="F265" t="s">
        <v>22</v>
      </c>
      <c r="G265" s="3">
        <v>6279</v>
      </c>
      <c r="H265" s="4">
        <v>237</v>
      </c>
    </row>
    <row r="266" spans="4:8" x14ac:dyDescent="0.3">
      <c r="D266" t="s">
        <v>5</v>
      </c>
      <c r="E266" t="s">
        <v>14</v>
      </c>
      <c r="F266" t="s">
        <v>31</v>
      </c>
      <c r="G266" s="3">
        <v>4424</v>
      </c>
      <c r="H266" s="4">
        <v>201</v>
      </c>
    </row>
    <row r="267" spans="4:8" x14ac:dyDescent="0.3">
      <c r="D267" t="s">
        <v>26</v>
      </c>
      <c r="E267" t="s">
        <v>14</v>
      </c>
      <c r="F267" t="s">
        <v>28</v>
      </c>
      <c r="G267" s="3">
        <v>189</v>
      </c>
      <c r="H267" s="4">
        <v>48</v>
      </c>
    </row>
    <row r="268" spans="4:8" x14ac:dyDescent="0.3">
      <c r="D268" t="s">
        <v>25</v>
      </c>
      <c r="E268" t="s">
        <v>9</v>
      </c>
      <c r="F268" t="s">
        <v>22</v>
      </c>
      <c r="G268" s="3">
        <v>490</v>
      </c>
      <c r="H268" s="4">
        <v>84</v>
      </c>
    </row>
    <row r="269" spans="4:8" x14ac:dyDescent="0.3">
      <c r="D269" t="s">
        <v>8</v>
      </c>
      <c r="E269" t="s">
        <v>6</v>
      </c>
      <c r="F269" t="s">
        <v>41</v>
      </c>
      <c r="G269" s="3">
        <v>434</v>
      </c>
      <c r="H269" s="4">
        <v>87</v>
      </c>
    </row>
    <row r="270" spans="4:8" x14ac:dyDescent="0.3">
      <c r="D270" t="s">
        <v>23</v>
      </c>
      <c r="E270" t="s">
        <v>20</v>
      </c>
      <c r="F270" t="s">
        <v>7</v>
      </c>
      <c r="G270" s="3">
        <v>10129</v>
      </c>
      <c r="H270" s="4">
        <v>312</v>
      </c>
    </row>
    <row r="271" spans="4:8" x14ac:dyDescent="0.3">
      <c r="D271" t="s">
        <v>27</v>
      </c>
      <c r="E271" t="s">
        <v>17</v>
      </c>
      <c r="F271" t="s">
        <v>40</v>
      </c>
      <c r="G271" s="3">
        <v>1652</v>
      </c>
      <c r="H271" s="4">
        <v>102</v>
      </c>
    </row>
    <row r="272" spans="4:8" x14ac:dyDescent="0.3">
      <c r="D272" t="s">
        <v>8</v>
      </c>
      <c r="E272" t="s">
        <v>20</v>
      </c>
      <c r="F272" t="s">
        <v>41</v>
      </c>
      <c r="G272" s="3">
        <v>6433</v>
      </c>
      <c r="H272" s="4">
        <v>78</v>
      </c>
    </row>
    <row r="273" spans="4:8" x14ac:dyDescent="0.3">
      <c r="D273" t="s">
        <v>27</v>
      </c>
      <c r="E273" t="s">
        <v>30</v>
      </c>
      <c r="F273" t="s">
        <v>34</v>
      </c>
      <c r="G273" s="3">
        <v>2212</v>
      </c>
      <c r="H273" s="4">
        <v>117</v>
      </c>
    </row>
    <row r="274" spans="4:8" x14ac:dyDescent="0.3">
      <c r="D274" t="s">
        <v>13</v>
      </c>
      <c r="E274" t="s">
        <v>9</v>
      </c>
      <c r="F274" t="s">
        <v>36</v>
      </c>
      <c r="G274" s="3">
        <v>609</v>
      </c>
      <c r="H274" s="4">
        <v>99</v>
      </c>
    </row>
    <row r="275" spans="4:8" x14ac:dyDescent="0.3">
      <c r="D275" t="s">
        <v>5</v>
      </c>
      <c r="E275" t="s">
        <v>9</v>
      </c>
      <c r="F275" t="s">
        <v>38</v>
      </c>
      <c r="G275" s="3">
        <v>1638</v>
      </c>
      <c r="H275" s="4">
        <v>48</v>
      </c>
    </row>
    <row r="276" spans="4:8" x14ac:dyDescent="0.3">
      <c r="D276" t="s">
        <v>23</v>
      </c>
      <c r="E276" t="s">
        <v>30</v>
      </c>
      <c r="F276" t="s">
        <v>37</v>
      </c>
      <c r="G276" s="3">
        <v>3829</v>
      </c>
      <c r="H276" s="4">
        <v>24</v>
      </c>
    </row>
    <row r="277" spans="4:8" x14ac:dyDescent="0.3">
      <c r="D277" t="s">
        <v>5</v>
      </c>
      <c r="E277" t="s">
        <v>17</v>
      </c>
      <c r="F277" t="s">
        <v>37</v>
      </c>
      <c r="G277" s="3">
        <v>5775</v>
      </c>
      <c r="H277" s="4">
        <v>42</v>
      </c>
    </row>
    <row r="278" spans="4:8" x14ac:dyDescent="0.3">
      <c r="D278" t="s">
        <v>16</v>
      </c>
      <c r="E278" t="s">
        <v>9</v>
      </c>
      <c r="F278" t="s">
        <v>33</v>
      </c>
      <c r="G278" s="3">
        <v>1071</v>
      </c>
      <c r="H278" s="4">
        <v>270</v>
      </c>
    </row>
    <row r="279" spans="4:8" x14ac:dyDescent="0.3">
      <c r="D279" t="s">
        <v>8</v>
      </c>
      <c r="E279" t="s">
        <v>14</v>
      </c>
      <c r="F279" t="s">
        <v>34</v>
      </c>
      <c r="G279" s="3">
        <v>5019</v>
      </c>
      <c r="H279" s="4">
        <v>150</v>
      </c>
    </row>
    <row r="280" spans="4:8" x14ac:dyDescent="0.3">
      <c r="D280" t="s">
        <v>26</v>
      </c>
      <c r="E280" t="s">
        <v>6</v>
      </c>
      <c r="F280" t="s">
        <v>37</v>
      </c>
      <c r="G280" s="3">
        <v>2863</v>
      </c>
      <c r="H280" s="4">
        <v>42</v>
      </c>
    </row>
    <row r="281" spans="4:8" x14ac:dyDescent="0.3">
      <c r="D281" t="s">
        <v>5</v>
      </c>
      <c r="E281" t="s">
        <v>9</v>
      </c>
      <c r="F281" t="s">
        <v>32</v>
      </c>
      <c r="G281" s="3">
        <v>1617</v>
      </c>
      <c r="H281" s="4">
        <v>126</v>
      </c>
    </row>
    <row r="282" spans="4:8" x14ac:dyDescent="0.3">
      <c r="D282" t="s">
        <v>16</v>
      </c>
      <c r="E282" t="s">
        <v>6</v>
      </c>
      <c r="F282" t="s">
        <v>42</v>
      </c>
      <c r="G282" s="3">
        <v>6818</v>
      </c>
      <c r="H282" s="4">
        <v>6</v>
      </c>
    </row>
    <row r="283" spans="4:8" x14ac:dyDescent="0.3">
      <c r="D283" t="s">
        <v>27</v>
      </c>
      <c r="E283" t="s">
        <v>9</v>
      </c>
      <c r="F283" t="s">
        <v>37</v>
      </c>
      <c r="G283" s="3">
        <v>6657</v>
      </c>
      <c r="H283" s="4">
        <v>276</v>
      </c>
    </row>
    <row r="284" spans="4:8" x14ac:dyDescent="0.3">
      <c r="D284" t="s">
        <v>27</v>
      </c>
      <c r="E284" t="s">
        <v>30</v>
      </c>
      <c r="F284" t="s">
        <v>28</v>
      </c>
      <c r="G284" s="3">
        <v>2919</v>
      </c>
      <c r="H284" s="4">
        <v>93</v>
      </c>
    </row>
    <row r="285" spans="4:8" x14ac:dyDescent="0.3">
      <c r="D285" t="s">
        <v>26</v>
      </c>
      <c r="E285" t="s">
        <v>14</v>
      </c>
      <c r="F285" t="s">
        <v>21</v>
      </c>
      <c r="G285" s="3">
        <v>3094</v>
      </c>
      <c r="H285" s="4">
        <v>246</v>
      </c>
    </row>
    <row r="286" spans="4:8" x14ac:dyDescent="0.3">
      <c r="D286" t="s">
        <v>16</v>
      </c>
      <c r="E286" t="s">
        <v>17</v>
      </c>
      <c r="F286" t="s">
        <v>38</v>
      </c>
      <c r="G286" s="3">
        <v>2989</v>
      </c>
      <c r="H286" s="4">
        <v>3</v>
      </c>
    </row>
    <row r="287" spans="4:8" x14ac:dyDescent="0.3">
      <c r="D287" t="s">
        <v>8</v>
      </c>
      <c r="E287" t="s">
        <v>20</v>
      </c>
      <c r="F287" t="s">
        <v>39</v>
      </c>
      <c r="G287" s="3">
        <v>2268</v>
      </c>
      <c r="H287" s="4">
        <v>63</v>
      </c>
    </row>
    <row r="288" spans="4:8" x14ac:dyDescent="0.3">
      <c r="D288" t="s">
        <v>25</v>
      </c>
      <c r="E288" t="s">
        <v>9</v>
      </c>
      <c r="F288" t="s">
        <v>21</v>
      </c>
      <c r="G288" s="3">
        <v>4753</v>
      </c>
      <c r="H288" s="4">
        <v>246</v>
      </c>
    </row>
    <row r="289" spans="4:8" x14ac:dyDescent="0.3">
      <c r="D289" t="s">
        <v>26</v>
      </c>
      <c r="E289" t="s">
        <v>30</v>
      </c>
      <c r="F289" t="s">
        <v>36</v>
      </c>
      <c r="G289" s="3">
        <v>7511</v>
      </c>
      <c r="H289" s="4">
        <v>120</v>
      </c>
    </row>
    <row r="290" spans="4:8" x14ac:dyDescent="0.3">
      <c r="D290" t="s">
        <v>26</v>
      </c>
      <c r="E290" t="s">
        <v>20</v>
      </c>
      <c r="F290" t="s">
        <v>21</v>
      </c>
      <c r="G290" s="3">
        <v>4326</v>
      </c>
      <c r="H290" s="4">
        <v>348</v>
      </c>
    </row>
    <row r="291" spans="4:8" x14ac:dyDescent="0.3">
      <c r="D291" t="s">
        <v>13</v>
      </c>
      <c r="E291" t="s">
        <v>30</v>
      </c>
      <c r="F291" t="s">
        <v>34</v>
      </c>
      <c r="G291" s="3">
        <v>4935</v>
      </c>
      <c r="H291" s="4">
        <v>126</v>
      </c>
    </row>
    <row r="292" spans="4:8" x14ac:dyDescent="0.3">
      <c r="D292" t="s">
        <v>16</v>
      </c>
      <c r="E292" t="s">
        <v>9</v>
      </c>
      <c r="F292" t="s">
        <v>7</v>
      </c>
      <c r="G292" s="3">
        <v>4781</v>
      </c>
      <c r="H292" s="4">
        <v>123</v>
      </c>
    </row>
    <row r="293" spans="4:8" x14ac:dyDescent="0.3">
      <c r="D293" t="s">
        <v>25</v>
      </c>
      <c r="E293" t="s">
        <v>20</v>
      </c>
      <c r="F293" t="s">
        <v>18</v>
      </c>
      <c r="G293" s="3">
        <v>7483</v>
      </c>
      <c r="H293" s="4">
        <v>45</v>
      </c>
    </row>
    <row r="294" spans="4:8" x14ac:dyDescent="0.3">
      <c r="D294" t="s">
        <v>35</v>
      </c>
      <c r="E294" t="s">
        <v>20</v>
      </c>
      <c r="F294" t="s">
        <v>12</v>
      </c>
      <c r="G294" s="3">
        <v>6860</v>
      </c>
      <c r="H294" s="4">
        <v>126</v>
      </c>
    </row>
    <row r="295" spans="4:8" x14ac:dyDescent="0.3">
      <c r="D295" t="s">
        <v>5</v>
      </c>
      <c r="E295" t="s">
        <v>6</v>
      </c>
      <c r="F295" t="s">
        <v>32</v>
      </c>
      <c r="G295" s="3">
        <v>9002</v>
      </c>
      <c r="H295" s="4">
        <v>72</v>
      </c>
    </row>
    <row r="296" spans="4:8" x14ac:dyDescent="0.3">
      <c r="D296" t="s">
        <v>16</v>
      </c>
      <c r="E296" t="s">
        <v>14</v>
      </c>
      <c r="F296" t="s">
        <v>32</v>
      </c>
      <c r="G296" s="3">
        <v>1400</v>
      </c>
      <c r="H296" s="4">
        <v>135</v>
      </c>
    </row>
    <row r="297" spans="4:8" x14ac:dyDescent="0.3">
      <c r="D297" t="s">
        <v>35</v>
      </c>
      <c r="E297" t="s">
        <v>30</v>
      </c>
      <c r="F297" t="s">
        <v>22</v>
      </c>
      <c r="G297" s="3">
        <v>4053</v>
      </c>
      <c r="H297" s="4">
        <v>24</v>
      </c>
    </row>
    <row r="298" spans="4:8" x14ac:dyDescent="0.3">
      <c r="D298" t="s">
        <v>23</v>
      </c>
      <c r="E298" t="s">
        <v>14</v>
      </c>
      <c r="F298" t="s">
        <v>21</v>
      </c>
      <c r="G298" s="3">
        <v>2149</v>
      </c>
      <c r="H298" s="4">
        <v>117</v>
      </c>
    </row>
    <row r="299" spans="4:8" x14ac:dyDescent="0.3">
      <c r="D299" t="s">
        <v>27</v>
      </c>
      <c r="E299" t="s">
        <v>17</v>
      </c>
      <c r="F299" t="s">
        <v>32</v>
      </c>
      <c r="G299" s="3">
        <v>3640</v>
      </c>
      <c r="H299" s="4">
        <v>51</v>
      </c>
    </row>
    <row r="300" spans="4:8" x14ac:dyDescent="0.3">
      <c r="D300" t="s">
        <v>26</v>
      </c>
      <c r="E300" t="s">
        <v>17</v>
      </c>
      <c r="F300" t="s">
        <v>34</v>
      </c>
      <c r="G300" s="3">
        <v>630</v>
      </c>
      <c r="H300" s="4">
        <v>36</v>
      </c>
    </row>
    <row r="301" spans="4:8" x14ac:dyDescent="0.3">
      <c r="D301" t="s">
        <v>11</v>
      </c>
      <c r="E301" t="s">
        <v>9</v>
      </c>
      <c r="F301" t="s">
        <v>39</v>
      </c>
      <c r="G301" s="3">
        <v>2429</v>
      </c>
      <c r="H301" s="4">
        <v>144</v>
      </c>
    </row>
    <row r="302" spans="4:8" x14ac:dyDescent="0.3">
      <c r="D302" t="s">
        <v>11</v>
      </c>
      <c r="E302" t="s">
        <v>14</v>
      </c>
      <c r="F302" t="s">
        <v>18</v>
      </c>
      <c r="G302" s="3">
        <v>2142</v>
      </c>
      <c r="H302" s="4">
        <v>114</v>
      </c>
    </row>
    <row r="303" spans="4:8" x14ac:dyDescent="0.3">
      <c r="D303" t="s">
        <v>23</v>
      </c>
      <c r="E303" t="s">
        <v>6</v>
      </c>
      <c r="F303" t="s">
        <v>7</v>
      </c>
      <c r="G303" s="3">
        <v>6454</v>
      </c>
      <c r="H303" s="4">
        <v>54</v>
      </c>
    </row>
    <row r="304" spans="4:8" x14ac:dyDescent="0.3">
      <c r="D304" t="s">
        <v>23</v>
      </c>
      <c r="E304" t="s">
        <v>6</v>
      </c>
      <c r="F304" t="s">
        <v>29</v>
      </c>
      <c r="G304" s="3">
        <v>4487</v>
      </c>
      <c r="H304" s="4">
        <v>333</v>
      </c>
    </row>
    <row r="305" spans="4:8" x14ac:dyDescent="0.3">
      <c r="D305" t="s">
        <v>27</v>
      </c>
      <c r="E305" t="s">
        <v>6</v>
      </c>
      <c r="F305" t="s">
        <v>12</v>
      </c>
      <c r="G305" s="3">
        <v>938</v>
      </c>
      <c r="H305" s="4">
        <v>366</v>
      </c>
    </row>
    <row r="306" spans="4:8" x14ac:dyDescent="0.3">
      <c r="D306" t="s">
        <v>27</v>
      </c>
      <c r="E306" t="s">
        <v>20</v>
      </c>
      <c r="F306" t="s">
        <v>42</v>
      </c>
      <c r="G306" s="3">
        <v>8841</v>
      </c>
      <c r="H306" s="4">
        <v>303</v>
      </c>
    </row>
    <row r="307" spans="4:8" x14ac:dyDescent="0.3">
      <c r="D307" t="s">
        <v>26</v>
      </c>
      <c r="E307" t="s">
        <v>17</v>
      </c>
      <c r="F307" t="s">
        <v>19</v>
      </c>
      <c r="G307" s="3">
        <v>4018</v>
      </c>
      <c r="H307" s="4">
        <v>126</v>
      </c>
    </row>
    <row r="308" spans="4:8" x14ac:dyDescent="0.3">
      <c r="D308" t="s">
        <v>13</v>
      </c>
      <c r="E308" t="s">
        <v>6</v>
      </c>
      <c r="F308" t="s">
        <v>37</v>
      </c>
      <c r="G308" s="3">
        <v>714</v>
      </c>
      <c r="H308" s="4">
        <v>231</v>
      </c>
    </row>
    <row r="309" spans="4:8" x14ac:dyDescent="0.3">
      <c r="D309" t="s">
        <v>11</v>
      </c>
      <c r="E309" t="s">
        <v>20</v>
      </c>
      <c r="F309" t="s">
        <v>18</v>
      </c>
      <c r="G309" s="3">
        <v>3850</v>
      </c>
      <c r="H309" s="4">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8"/>
  <sheetViews>
    <sheetView showGridLines="0" workbookViewId="0">
      <pane ySplit="8" topLeftCell="A295" activePane="bottomLeft" state="frozen"/>
      <selection pane="bottomLeft" activeCell="D11" sqref="D11:D308"/>
    </sheetView>
  </sheetViews>
  <sheetFormatPr defaultRowHeight="14.4" x14ac:dyDescent="0.3"/>
  <cols>
    <col min="1" max="1" width="5.88671875" style="17" customWidth="1"/>
    <col min="4" max="4" width="23.5546875" customWidth="1"/>
    <col min="5" max="5" width="20.33203125" customWidth="1"/>
    <col min="6" max="6" width="30.109375" customWidth="1"/>
    <col min="7" max="7" width="15.33203125" customWidth="1"/>
    <col min="8" max="8" width="13.6640625" customWidth="1"/>
  </cols>
  <sheetData>
    <row r="1" spans="1:8" s="17" customFormat="1" x14ac:dyDescent="0.3"/>
    <row r="2" spans="1:8" s="16" customFormat="1" ht="57.6" customHeight="1" x14ac:dyDescent="1.1000000000000001">
      <c r="A2" s="17"/>
      <c r="D2" s="28" t="s">
        <v>45</v>
      </c>
    </row>
    <row r="3" spans="1:8" s="17" customFormat="1" x14ac:dyDescent="0.3"/>
    <row r="8" spans="1:8" ht="21" x14ac:dyDescent="0.4">
      <c r="D8" s="13" t="s">
        <v>0</v>
      </c>
      <c r="E8" s="13" t="s">
        <v>1</v>
      </c>
      <c r="F8" s="13" t="s">
        <v>2</v>
      </c>
      <c r="G8" s="14" t="s">
        <v>3</v>
      </c>
      <c r="H8" s="14" t="s">
        <v>4</v>
      </c>
    </row>
    <row r="9" spans="1:8" ht="18" x14ac:dyDescent="0.35">
      <c r="D9" s="9" t="s">
        <v>5</v>
      </c>
      <c r="E9" s="9" t="s">
        <v>6</v>
      </c>
      <c r="F9" s="9" t="s">
        <v>7</v>
      </c>
      <c r="G9" s="10">
        <v>1624</v>
      </c>
      <c r="H9" s="11">
        <v>114</v>
      </c>
    </row>
    <row r="10" spans="1:8" ht="18" x14ac:dyDescent="0.35">
      <c r="D10" s="9" t="s">
        <v>8</v>
      </c>
      <c r="E10" s="9" t="s">
        <v>9</v>
      </c>
      <c r="F10" s="9" t="s">
        <v>10</v>
      </c>
      <c r="G10" s="10">
        <v>6706</v>
      </c>
      <c r="H10" s="11">
        <v>459</v>
      </c>
    </row>
    <row r="11" spans="1:8" ht="18" x14ac:dyDescent="0.35">
      <c r="D11" s="9" t="s">
        <v>11</v>
      </c>
      <c r="E11" s="9" t="s">
        <v>9</v>
      </c>
      <c r="F11" s="9" t="s">
        <v>12</v>
      </c>
      <c r="G11" s="10">
        <v>959</v>
      </c>
      <c r="H11" s="11">
        <v>147</v>
      </c>
    </row>
    <row r="12" spans="1:8" ht="18" x14ac:dyDescent="0.35">
      <c r="D12" s="9" t="s">
        <v>13</v>
      </c>
      <c r="E12" s="9" t="s">
        <v>14</v>
      </c>
      <c r="F12" s="9" t="s">
        <v>15</v>
      </c>
      <c r="G12" s="10">
        <v>9632</v>
      </c>
      <c r="H12" s="11">
        <v>288</v>
      </c>
    </row>
    <row r="13" spans="1:8" ht="18" x14ac:dyDescent="0.35">
      <c r="D13" s="9" t="s">
        <v>16</v>
      </c>
      <c r="E13" s="9" t="s">
        <v>17</v>
      </c>
      <c r="F13" s="9" t="s">
        <v>18</v>
      </c>
      <c r="G13" s="10">
        <v>2100</v>
      </c>
      <c r="H13" s="11">
        <v>414</v>
      </c>
    </row>
    <row r="14" spans="1:8" ht="18" x14ac:dyDescent="0.35">
      <c r="D14" s="9" t="s">
        <v>5</v>
      </c>
      <c r="E14" s="9" t="s">
        <v>9</v>
      </c>
      <c r="F14" s="9" t="s">
        <v>19</v>
      </c>
      <c r="G14" s="10">
        <v>8869</v>
      </c>
      <c r="H14" s="11">
        <v>432</v>
      </c>
    </row>
    <row r="15" spans="1:8" ht="18" x14ac:dyDescent="0.35">
      <c r="D15" s="9" t="s">
        <v>16</v>
      </c>
      <c r="E15" s="9" t="s">
        <v>20</v>
      </c>
      <c r="F15" s="9" t="s">
        <v>21</v>
      </c>
      <c r="G15" s="10">
        <v>2681</v>
      </c>
      <c r="H15" s="11">
        <v>54</v>
      </c>
    </row>
    <row r="16" spans="1:8" ht="18" x14ac:dyDescent="0.35">
      <c r="D16" s="9" t="s">
        <v>8</v>
      </c>
      <c r="E16" s="9" t="s">
        <v>9</v>
      </c>
      <c r="F16" s="9" t="s">
        <v>22</v>
      </c>
      <c r="G16" s="10">
        <v>5012</v>
      </c>
      <c r="H16" s="11">
        <v>210</v>
      </c>
    </row>
    <row r="17" spans="4:8" ht="18" x14ac:dyDescent="0.35">
      <c r="D17" s="9" t="s">
        <v>23</v>
      </c>
      <c r="E17" s="9" t="s">
        <v>20</v>
      </c>
      <c r="F17" s="9" t="s">
        <v>24</v>
      </c>
      <c r="G17" s="10">
        <v>1281</v>
      </c>
      <c r="H17" s="11">
        <v>75</v>
      </c>
    </row>
    <row r="18" spans="4:8" ht="18" x14ac:dyDescent="0.35">
      <c r="D18" s="9" t="s">
        <v>25</v>
      </c>
      <c r="E18" s="9" t="s">
        <v>6</v>
      </c>
      <c r="F18" s="9" t="s">
        <v>24</v>
      </c>
      <c r="G18" s="10">
        <v>4991</v>
      </c>
      <c r="H18" s="11">
        <v>12</v>
      </c>
    </row>
    <row r="19" spans="4:8" ht="18" x14ac:dyDescent="0.35">
      <c r="D19" s="9" t="s">
        <v>26</v>
      </c>
      <c r="E19" s="9" t="s">
        <v>17</v>
      </c>
      <c r="F19" s="9" t="s">
        <v>18</v>
      </c>
      <c r="G19" s="10">
        <v>1785</v>
      </c>
      <c r="H19" s="11">
        <v>462</v>
      </c>
    </row>
    <row r="20" spans="4:8" ht="18" x14ac:dyDescent="0.35">
      <c r="D20" s="9" t="s">
        <v>27</v>
      </c>
      <c r="E20" s="9" t="s">
        <v>6</v>
      </c>
      <c r="F20" s="9" t="s">
        <v>28</v>
      </c>
      <c r="G20" s="10">
        <v>3983</v>
      </c>
      <c r="H20" s="11">
        <v>144</v>
      </c>
    </row>
    <row r="21" spans="4:8" ht="18" x14ac:dyDescent="0.35">
      <c r="D21" s="9" t="s">
        <v>11</v>
      </c>
      <c r="E21" s="9" t="s">
        <v>20</v>
      </c>
      <c r="F21" s="9" t="s">
        <v>29</v>
      </c>
      <c r="G21" s="10">
        <v>2646</v>
      </c>
      <c r="H21" s="11">
        <v>120</v>
      </c>
    </row>
    <row r="22" spans="4:8" ht="18" x14ac:dyDescent="0.35">
      <c r="D22" s="9" t="s">
        <v>26</v>
      </c>
      <c r="E22" s="9" t="s">
        <v>30</v>
      </c>
      <c r="F22" s="9" t="s">
        <v>31</v>
      </c>
      <c r="G22" s="10">
        <v>252</v>
      </c>
      <c r="H22" s="11">
        <v>54</v>
      </c>
    </row>
    <row r="23" spans="4:8" ht="18" x14ac:dyDescent="0.35">
      <c r="D23" s="9" t="s">
        <v>27</v>
      </c>
      <c r="E23" s="9" t="s">
        <v>9</v>
      </c>
      <c r="F23" s="9" t="s">
        <v>18</v>
      </c>
      <c r="G23" s="10">
        <v>2464</v>
      </c>
      <c r="H23" s="11">
        <v>234</v>
      </c>
    </row>
    <row r="24" spans="4:8" ht="18" x14ac:dyDescent="0.35">
      <c r="D24" s="9" t="s">
        <v>27</v>
      </c>
      <c r="E24" s="9" t="s">
        <v>9</v>
      </c>
      <c r="F24" s="9" t="s">
        <v>32</v>
      </c>
      <c r="G24" s="10">
        <v>2114</v>
      </c>
      <c r="H24" s="11">
        <v>66</v>
      </c>
    </row>
    <row r="25" spans="4:8" ht="18" x14ac:dyDescent="0.35">
      <c r="D25" s="9" t="s">
        <v>16</v>
      </c>
      <c r="E25" s="9" t="s">
        <v>6</v>
      </c>
      <c r="F25" s="9" t="s">
        <v>21</v>
      </c>
      <c r="G25" s="10">
        <v>7693</v>
      </c>
      <c r="H25" s="11">
        <v>87</v>
      </c>
    </row>
    <row r="26" spans="4:8" ht="18" x14ac:dyDescent="0.35">
      <c r="D26" s="9" t="s">
        <v>25</v>
      </c>
      <c r="E26" s="9" t="s">
        <v>30</v>
      </c>
      <c r="F26" s="9" t="s">
        <v>33</v>
      </c>
      <c r="G26" s="10">
        <v>15610</v>
      </c>
      <c r="H26" s="11">
        <v>339</v>
      </c>
    </row>
    <row r="27" spans="4:8" ht="18" x14ac:dyDescent="0.35">
      <c r="D27" s="9" t="s">
        <v>13</v>
      </c>
      <c r="E27" s="9" t="s">
        <v>30</v>
      </c>
      <c r="F27" s="9" t="s">
        <v>22</v>
      </c>
      <c r="G27" s="10">
        <v>336</v>
      </c>
      <c r="H27" s="11">
        <v>144</v>
      </c>
    </row>
    <row r="28" spans="4:8" ht="18" x14ac:dyDescent="0.35">
      <c r="D28" s="9" t="s">
        <v>26</v>
      </c>
      <c r="E28" s="9" t="s">
        <v>17</v>
      </c>
      <c r="F28" s="9" t="s">
        <v>33</v>
      </c>
      <c r="G28" s="10">
        <v>9443</v>
      </c>
      <c r="H28" s="11">
        <v>162</v>
      </c>
    </row>
    <row r="29" spans="4:8" ht="18" x14ac:dyDescent="0.35">
      <c r="D29" s="9" t="s">
        <v>11</v>
      </c>
      <c r="E29" s="9" t="s">
        <v>30</v>
      </c>
      <c r="F29" s="9" t="s">
        <v>34</v>
      </c>
      <c r="G29" s="10">
        <v>8155</v>
      </c>
      <c r="H29" s="11">
        <v>90</v>
      </c>
    </row>
    <row r="30" spans="4:8" ht="18" x14ac:dyDescent="0.35">
      <c r="D30" s="9" t="s">
        <v>8</v>
      </c>
      <c r="E30" s="9" t="s">
        <v>20</v>
      </c>
      <c r="F30" s="9" t="s">
        <v>34</v>
      </c>
      <c r="G30" s="10">
        <v>1701</v>
      </c>
      <c r="H30" s="11">
        <v>234</v>
      </c>
    </row>
    <row r="31" spans="4:8" ht="18" x14ac:dyDescent="0.35">
      <c r="D31" s="9" t="s">
        <v>35</v>
      </c>
      <c r="E31" s="9" t="s">
        <v>20</v>
      </c>
      <c r="F31" s="9" t="s">
        <v>22</v>
      </c>
      <c r="G31" s="10">
        <v>2205</v>
      </c>
      <c r="H31" s="11">
        <v>141</v>
      </c>
    </row>
    <row r="32" spans="4:8" ht="18" x14ac:dyDescent="0.35">
      <c r="D32" s="9" t="s">
        <v>8</v>
      </c>
      <c r="E32" s="9" t="s">
        <v>6</v>
      </c>
      <c r="F32" s="9" t="s">
        <v>36</v>
      </c>
      <c r="G32" s="10">
        <v>1771</v>
      </c>
      <c r="H32" s="11">
        <v>204</v>
      </c>
    </row>
    <row r="33" spans="4:8" ht="18" x14ac:dyDescent="0.35">
      <c r="D33" s="9" t="s">
        <v>13</v>
      </c>
      <c r="E33" s="9" t="s">
        <v>9</v>
      </c>
      <c r="F33" s="9" t="s">
        <v>37</v>
      </c>
      <c r="G33" s="10">
        <v>2114</v>
      </c>
      <c r="H33" s="11">
        <v>186</v>
      </c>
    </row>
    <row r="34" spans="4:8" ht="18" x14ac:dyDescent="0.35">
      <c r="D34" s="9" t="s">
        <v>13</v>
      </c>
      <c r="E34" s="9" t="s">
        <v>14</v>
      </c>
      <c r="F34" s="9" t="s">
        <v>31</v>
      </c>
      <c r="G34" s="10">
        <v>10311</v>
      </c>
      <c r="H34" s="11">
        <v>231</v>
      </c>
    </row>
    <row r="35" spans="4:8" ht="18" x14ac:dyDescent="0.35">
      <c r="D35" s="9" t="s">
        <v>27</v>
      </c>
      <c r="E35" s="9" t="s">
        <v>17</v>
      </c>
      <c r="F35" s="9" t="s">
        <v>29</v>
      </c>
      <c r="G35" s="10">
        <v>21</v>
      </c>
      <c r="H35" s="11">
        <v>168</v>
      </c>
    </row>
    <row r="36" spans="4:8" ht="18" x14ac:dyDescent="0.35">
      <c r="D36" s="9" t="s">
        <v>35</v>
      </c>
      <c r="E36" s="9" t="s">
        <v>9</v>
      </c>
      <c r="F36" s="9" t="s">
        <v>33</v>
      </c>
      <c r="G36" s="10">
        <v>1974</v>
      </c>
      <c r="H36" s="11">
        <v>195</v>
      </c>
    </row>
    <row r="37" spans="4:8" ht="18" x14ac:dyDescent="0.35">
      <c r="D37" s="9" t="s">
        <v>25</v>
      </c>
      <c r="E37" s="9" t="s">
        <v>14</v>
      </c>
      <c r="F37" s="9" t="s">
        <v>34</v>
      </c>
      <c r="G37" s="10">
        <v>6314</v>
      </c>
      <c r="H37" s="11">
        <v>15</v>
      </c>
    </row>
    <row r="38" spans="4:8" ht="18" x14ac:dyDescent="0.35">
      <c r="D38" s="9" t="s">
        <v>35</v>
      </c>
      <c r="E38" s="9" t="s">
        <v>6</v>
      </c>
      <c r="F38" s="9" t="s">
        <v>34</v>
      </c>
      <c r="G38" s="10">
        <v>4683</v>
      </c>
      <c r="H38" s="11">
        <v>30</v>
      </c>
    </row>
    <row r="39" spans="4:8" ht="18" x14ac:dyDescent="0.35">
      <c r="D39" s="9" t="s">
        <v>13</v>
      </c>
      <c r="E39" s="9" t="s">
        <v>6</v>
      </c>
      <c r="F39" s="9" t="s">
        <v>38</v>
      </c>
      <c r="G39" s="10">
        <v>6398</v>
      </c>
      <c r="H39" s="11">
        <v>102</v>
      </c>
    </row>
    <row r="40" spans="4:8" ht="18" x14ac:dyDescent="0.35">
      <c r="D40" s="9" t="s">
        <v>26</v>
      </c>
      <c r="E40" s="9" t="s">
        <v>9</v>
      </c>
      <c r="F40" s="9" t="s">
        <v>36</v>
      </c>
      <c r="G40" s="10">
        <v>553</v>
      </c>
      <c r="H40" s="11">
        <v>15</v>
      </c>
    </row>
    <row r="41" spans="4:8" ht="18" x14ac:dyDescent="0.35">
      <c r="D41" s="9" t="s">
        <v>8</v>
      </c>
      <c r="E41" s="9" t="s">
        <v>17</v>
      </c>
      <c r="F41" s="9" t="s">
        <v>7</v>
      </c>
      <c r="G41" s="10">
        <v>7021</v>
      </c>
      <c r="H41" s="11">
        <v>183</v>
      </c>
    </row>
    <row r="42" spans="4:8" ht="18" x14ac:dyDescent="0.35">
      <c r="D42" s="9" t="s">
        <v>5</v>
      </c>
      <c r="E42" s="9" t="s">
        <v>17</v>
      </c>
      <c r="F42" s="9" t="s">
        <v>22</v>
      </c>
      <c r="G42" s="10">
        <v>5817</v>
      </c>
      <c r="H42" s="11">
        <v>12</v>
      </c>
    </row>
    <row r="43" spans="4:8" ht="18" x14ac:dyDescent="0.35">
      <c r="D43" s="9" t="s">
        <v>13</v>
      </c>
      <c r="E43" s="9" t="s">
        <v>17</v>
      </c>
      <c r="F43" s="9" t="s">
        <v>24</v>
      </c>
      <c r="G43" s="10">
        <v>3976</v>
      </c>
      <c r="H43" s="11">
        <v>72</v>
      </c>
    </row>
    <row r="44" spans="4:8" ht="18" x14ac:dyDescent="0.35">
      <c r="D44" s="9" t="s">
        <v>16</v>
      </c>
      <c r="E44" s="9" t="s">
        <v>20</v>
      </c>
      <c r="F44" s="9" t="s">
        <v>39</v>
      </c>
      <c r="G44" s="10">
        <v>1134</v>
      </c>
      <c r="H44" s="11">
        <v>282</v>
      </c>
    </row>
    <row r="45" spans="4:8" ht="18" x14ac:dyDescent="0.35">
      <c r="D45" s="9" t="s">
        <v>26</v>
      </c>
      <c r="E45" s="9" t="s">
        <v>17</v>
      </c>
      <c r="F45" s="9" t="s">
        <v>40</v>
      </c>
      <c r="G45" s="10">
        <v>6027</v>
      </c>
      <c r="H45" s="11">
        <v>144</v>
      </c>
    </row>
    <row r="46" spans="4:8" ht="18" x14ac:dyDescent="0.35">
      <c r="D46" s="9" t="s">
        <v>16</v>
      </c>
      <c r="E46" s="9" t="s">
        <v>6</v>
      </c>
      <c r="F46" s="9" t="s">
        <v>29</v>
      </c>
      <c r="G46" s="10">
        <v>1904</v>
      </c>
      <c r="H46" s="11">
        <v>405</v>
      </c>
    </row>
    <row r="47" spans="4:8" ht="18" x14ac:dyDescent="0.35">
      <c r="D47" s="9" t="s">
        <v>23</v>
      </c>
      <c r="E47" s="9" t="s">
        <v>30</v>
      </c>
      <c r="F47" s="9" t="s">
        <v>10</v>
      </c>
      <c r="G47" s="10">
        <v>3262</v>
      </c>
      <c r="H47" s="11">
        <v>75</v>
      </c>
    </row>
    <row r="48" spans="4:8" ht="18" x14ac:dyDescent="0.35">
      <c r="D48" s="9" t="s">
        <v>5</v>
      </c>
      <c r="E48" s="9" t="s">
        <v>30</v>
      </c>
      <c r="F48" s="9" t="s">
        <v>39</v>
      </c>
      <c r="G48" s="10">
        <v>2289</v>
      </c>
      <c r="H48" s="11">
        <v>135</v>
      </c>
    </row>
    <row r="49" spans="4:8" ht="18" x14ac:dyDescent="0.35">
      <c r="D49" s="9" t="s">
        <v>25</v>
      </c>
      <c r="E49" s="9" t="s">
        <v>30</v>
      </c>
      <c r="F49" s="9" t="s">
        <v>39</v>
      </c>
      <c r="G49" s="10">
        <v>6986</v>
      </c>
      <c r="H49" s="11">
        <v>21</v>
      </c>
    </row>
    <row r="50" spans="4:8" ht="18" x14ac:dyDescent="0.35">
      <c r="D50" s="9" t="s">
        <v>26</v>
      </c>
      <c r="E50" s="9" t="s">
        <v>20</v>
      </c>
      <c r="F50" s="9" t="s">
        <v>34</v>
      </c>
      <c r="G50" s="10">
        <v>4417</v>
      </c>
      <c r="H50" s="11">
        <v>153</v>
      </c>
    </row>
    <row r="51" spans="4:8" ht="18" x14ac:dyDescent="0.35">
      <c r="D51" s="9" t="s">
        <v>16</v>
      </c>
      <c r="E51" s="9" t="s">
        <v>30</v>
      </c>
      <c r="F51" s="9" t="s">
        <v>37</v>
      </c>
      <c r="G51" s="10">
        <v>1442</v>
      </c>
      <c r="H51" s="11">
        <v>15</v>
      </c>
    </row>
    <row r="52" spans="4:8" ht="18" x14ac:dyDescent="0.35">
      <c r="D52" s="9" t="s">
        <v>27</v>
      </c>
      <c r="E52" s="9" t="s">
        <v>9</v>
      </c>
      <c r="F52" s="9" t="s">
        <v>24</v>
      </c>
      <c r="G52" s="10">
        <v>2415</v>
      </c>
      <c r="H52" s="11">
        <v>255</v>
      </c>
    </row>
    <row r="53" spans="4:8" ht="18" x14ac:dyDescent="0.35">
      <c r="D53" s="9" t="s">
        <v>26</v>
      </c>
      <c r="E53" s="9" t="s">
        <v>6</v>
      </c>
      <c r="F53" s="9" t="s">
        <v>36</v>
      </c>
      <c r="G53" s="10">
        <v>238</v>
      </c>
      <c r="H53" s="11">
        <v>18</v>
      </c>
    </row>
    <row r="54" spans="4:8" ht="18" x14ac:dyDescent="0.35">
      <c r="D54" s="9" t="s">
        <v>16</v>
      </c>
      <c r="E54" s="9" t="s">
        <v>6</v>
      </c>
      <c r="F54" s="9" t="s">
        <v>34</v>
      </c>
      <c r="G54" s="10">
        <v>4949</v>
      </c>
      <c r="H54" s="11">
        <v>189</v>
      </c>
    </row>
    <row r="55" spans="4:8" ht="18" x14ac:dyDescent="0.35">
      <c r="D55" s="9" t="s">
        <v>25</v>
      </c>
      <c r="E55" s="9" t="s">
        <v>20</v>
      </c>
      <c r="F55" s="9" t="s">
        <v>10</v>
      </c>
      <c r="G55" s="10">
        <v>5075</v>
      </c>
      <c r="H55" s="11">
        <v>21</v>
      </c>
    </row>
    <row r="56" spans="4:8" ht="18" x14ac:dyDescent="0.35">
      <c r="D56" s="9" t="s">
        <v>27</v>
      </c>
      <c r="E56" s="9" t="s">
        <v>14</v>
      </c>
      <c r="F56" s="9" t="s">
        <v>29</v>
      </c>
      <c r="G56" s="10">
        <v>9198</v>
      </c>
      <c r="H56" s="11">
        <v>36</v>
      </c>
    </row>
    <row r="57" spans="4:8" ht="18" x14ac:dyDescent="0.35">
      <c r="D57" s="9" t="s">
        <v>16</v>
      </c>
      <c r="E57" s="9" t="s">
        <v>30</v>
      </c>
      <c r="F57" s="9" t="s">
        <v>32</v>
      </c>
      <c r="G57" s="10">
        <v>3339</v>
      </c>
      <c r="H57" s="11">
        <v>75</v>
      </c>
    </row>
    <row r="58" spans="4:8" ht="18" x14ac:dyDescent="0.35">
      <c r="D58" s="9" t="s">
        <v>5</v>
      </c>
      <c r="E58" s="9" t="s">
        <v>30</v>
      </c>
      <c r="F58" s="9" t="s">
        <v>28</v>
      </c>
      <c r="G58" s="10">
        <v>5019</v>
      </c>
      <c r="H58" s="11">
        <v>156</v>
      </c>
    </row>
    <row r="59" spans="4:8" ht="18" x14ac:dyDescent="0.35">
      <c r="D59" s="9" t="s">
        <v>25</v>
      </c>
      <c r="E59" s="9" t="s">
        <v>14</v>
      </c>
      <c r="F59" s="9" t="s">
        <v>29</v>
      </c>
      <c r="G59" s="10">
        <v>16184</v>
      </c>
      <c r="H59" s="11">
        <v>39</v>
      </c>
    </row>
    <row r="60" spans="4:8" ht="18" x14ac:dyDescent="0.35">
      <c r="D60" s="9" t="s">
        <v>16</v>
      </c>
      <c r="E60" s="9" t="s">
        <v>14</v>
      </c>
      <c r="F60" s="9" t="s">
        <v>41</v>
      </c>
      <c r="G60" s="10">
        <v>497</v>
      </c>
      <c r="H60" s="11">
        <v>63</v>
      </c>
    </row>
    <row r="61" spans="4:8" ht="18" x14ac:dyDescent="0.35">
      <c r="D61" s="9" t="s">
        <v>26</v>
      </c>
      <c r="E61" s="9" t="s">
        <v>14</v>
      </c>
      <c r="F61" s="9" t="s">
        <v>32</v>
      </c>
      <c r="G61" s="10">
        <v>8211</v>
      </c>
      <c r="H61" s="11">
        <v>75</v>
      </c>
    </row>
    <row r="62" spans="4:8" ht="18" x14ac:dyDescent="0.35">
      <c r="D62" s="9" t="s">
        <v>26</v>
      </c>
      <c r="E62" s="9" t="s">
        <v>20</v>
      </c>
      <c r="F62" s="9" t="s">
        <v>40</v>
      </c>
      <c r="G62" s="10">
        <v>6580</v>
      </c>
      <c r="H62" s="11">
        <v>183</v>
      </c>
    </row>
    <row r="63" spans="4:8" ht="18" x14ac:dyDescent="0.35">
      <c r="D63" s="9" t="s">
        <v>13</v>
      </c>
      <c r="E63" s="9" t="s">
        <v>9</v>
      </c>
      <c r="F63" s="9" t="s">
        <v>31</v>
      </c>
      <c r="G63" s="10">
        <v>4760</v>
      </c>
      <c r="H63" s="11">
        <v>69</v>
      </c>
    </row>
    <row r="64" spans="4:8" ht="18" x14ac:dyDescent="0.35">
      <c r="D64" s="9" t="s">
        <v>5</v>
      </c>
      <c r="E64" s="9" t="s">
        <v>14</v>
      </c>
      <c r="F64" s="9" t="s">
        <v>18</v>
      </c>
      <c r="G64" s="10">
        <v>5439</v>
      </c>
      <c r="H64" s="11">
        <v>30</v>
      </c>
    </row>
    <row r="65" spans="4:8" ht="18" x14ac:dyDescent="0.35">
      <c r="D65" s="9" t="s">
        <v>13</v>
      </c>
      <c r="E65" s="9" t="s">
        <v>30</v>
      </c>
      <c r="F65" s="9" t="s">
        <v>28</v>
      </c>
      <c r="G65" s="10">
        <v>1463</v>
      </c>
      <c r="H65" s="11">
        <v>39</v>
      </c>
    </row>
    <row r="66" spans="4:8" ht="18" x14ac:dyDescent="0.35">
      <c r="D66" s="9" t="s">
        <v>27</v>
      </c>
      <c r="E66" s="9" t="s">
        <v>30</v>
      </c>
      <c r="F66" s="9" t="s">
        <v>10</v>
      </c>
      <c r="G66" s="10">
        <v>7777</v>
      </c>
      <c r="H66" s="11">
        <v>504</v>
      </c>
    </row>
    <row r="67" spans="4:8" ht="18" x14ac:dyDescent="0.35">
      <c r="D67" s="9" t="s">
        <v>11</v>
      </c>
      <c r="E67" s="9" t="s">
        <v>6</v>
      </c>
      <c r="F67" s="9" t="s">
        <v>32</v>
      </c>
      <c r="G67" s="10">
        <v>1085</v>
      </c>
      <c r="H67" s="11">
        <v>273</v>
      </c>
    </row>
    <row r="68" spans="4:8" ht="18" x14ac:dyDescent="0.35">
      <c r="D68" s="9" t="s">
        <v>25</v>
      </c>
      <c r="E68" s="9" t="s">
        <v>6</v>
      </c>
      <c r="F68" s="9" t="s">
        <v>21</v>
      </c>
      <c r="G68" s="10">
        <v>182</v>
      </c>
      <c r="H68" s="11">
        <v>48</v>
      </c>
    </row>
    <row r="69" spans="4:8" ht="18" x14ac:dyDescent="0.35">
      <c r="D69" s="9" t="s">
        <v>16</v>
      </c>
      <c r="E69" s="9" t="s">
        <v>30</v>
      </c>
      <c r="F69" s="9" t="s">
        <v>39</v>
      </c>
      <c r="G69" s="10">
        <v>4242</v>
      </c>
      <c r="H69" s="11">
        <v>207</v>
      </c>
    </row>
    <row r="70" spans="4:8" ht="18" x14ac:dyDescent="0.35">
      <c r="D70" s="9" t="s">
        <v>16</v>
      </c>
      <c r="E70" s="9" t="s">
        <v>14</v>
      </c>
      <c r="F70" s="9" t="s">
        <v>10</v>
      </c>
      <c r="G70" s="10">
        <v>6118</v>
      </c>
      <c r="H70" s="11">
        <v>9</v>
      </c>
    </row>
    <row r="71" spans="4:8" ht="18" x14ac:dyDescent="0.35">
      <c r="D71" s="9" t="s">
        <v>35</v>
      </c>
      <c r="E71" s="9" t="s">
        <v>14</v>
      </c>
      <c r="F71" s="9" t="s">
        <v>34</v>
      </c>
      <c r="G71" s="10">
        <v>2317</v>
      </c>
      <c r="H71" s="11">
        <v>261</v>
      </c>
    </row>
    <row r="72" spans="4:8" ht="18" x14ac:dyDescent="0.35">
      <c r="D72" s="9" t="s">
        <v>16</v>
      </c>
      <c r="E72" s="9" t="s">
        <v>20</v>
      </c>
      <c r="F72" s="9" t="s">
        <v>29</v>
      </c>
      <c r="G72" s="10">
        <v>938</v>
      </c>
      <c r="H72" s="11">
        <v>6</v>
      </c>
    </row>
    <row r="73" spans="4:8" ht="18" x14ac:dyDescent="0.35">
      <c r="D73" s="9" t="s">
        <v>8</v>
      </c>
      <c r="E73" s="9" t="s">
        <v>6</v>
      </c>
      <c r="F73" s="9" t="s">
        <v>37</v>
      </c>
      <c r="G73" s="10">
        <v>9709</v>
      </c>
      <c r="H73" s="11">
        <v>30</v>
      </c>
    </row>
    <row r="74" spans="4:8" ht="18" x14ac:dyDescent="0.35">
      <c r="D74" s="9" t="s">
        <v>23</v>
      </c>
      <c r="E74" s="9" t="s">
        <v>30</v>
      </c>
      <c r="F74" s="9" t="s">
        <v>33</v>
      </c>
      <c r="G74" s="10">
        <v>2205</v>
      </c>
      <c r="H74" s="11">
        <v>138</v>
      </c>
    </row>
    <row r="75" spans="4:8" ht="18" x14ac:dyDescent="0.35">
      <c r="D75" s="9" t="s">
        <v>23</v>
      </c>
      <c r="E75" s="9" t="s">
        <v>6</v>
      </c>
      <c r="F75" s="9" t="s">
        <v>28</v>
      </c>
      <c r="G75" s="10">
        <v>4487</v>
      </c>
      <c r="H75" s="11">
        <v>111</v>
      </c>
    </row>
    <row r="76" spans="4:8" ht="18" x14ac:dyDescent="0.35">
      <c r="D76" s="9" t="s">
        <v>25</v>
      </c>
      <c r="E76" s="9" t="s">
        <v>9</v>
      </c>
      <c r="F76" s="9" t="s">
        <v>15</v>
      </c>
      <c r="G76" s="10">
        <v>2415</v>
      </c>
      <c r="H76" s="11">
        <v>15</v>
      </c>
    </row>
    <row r="77" spans="4:8" ht="18" x14ac:dyDescent="0.35">
      <c r="D77" s="9" t="s">
        <v>5</v>
      </c>
      <c r="E77" s="9" t="s">
        <v>30</v>
      </c>
      <c r="F77" s="9" t="s">
        <v>36</v>
      </c>
      <c r="G77" s="10">
        <v>4018</v>
      </c>
      <c r="H77" s="11">
        <v>162</v>
      </c>
    </row>
    <row r="78" spans="4:8" ht="18" x14ac:dyDescent="0.35">
      <c r="D78" s="9" t="s">
        <v>25</v>
      </c>
      <c r="E78" s="9" t="s">
        <v>30</v>
      </c>
      <c r="F78" s="9" t="s">
        <v>36</v>
      </c>
      <c r="G78" s="10">
        <v>861</v>
      </c>
      <c r="H78" s="11">
        <v>195</v>
      </c>
    </row>
    <row r="79" spans="4:8" ht="18" x14ac:dyDescent="0.35">
      <c r="D79" s="9" t="s">
        <v>35</v>
      </c>
      <c r="E79" s="9" t="s">
        <v>20</v>
      </c>
      <c r="F79" s="9" t="s">
        <v>24</v>
      </c>
      <c r="G79" s="10">
        <v>5586</v>
      </c>
      <c r="H79" s="11">
        <v>525</v>
      </c>
    </row>
    <row r="80" spans="4:8" ht="18" x14ac:dyDescent="0.35">
      <c r="D80" s="9" t="s">
        <v>23</v>
      </c>
      <c r="E80" s="9" t="s">
        <v>30</v>
      </c>
      <c r="F80" s="9" t="s">
        <v>19</v>
      </c>
      <c r="G80" s="10">
        <v>2226</v>
      </c>
      <c r="H80" s="11">
        <v>48</v>
      </c>
    </row>
    <row r="81" spans="4:8" ht="18" x14ac:dyDescent="0.35">
      <c r="D81" s="9" t="s">
        <v>11</v>
      </c>
      <c r="E81" s="9" t="s">
        <v>30</v>
      </c>
      <c r="F81" s="9" t="s">
        <v>40</v>
      </c>
      <c r="G81" s="10">
        <v>14329</v>
      </c>
      <c r="H81" s="11">
        <v>150</v>
      </c>
    </row>
    <row r="82" spans="4:8" ht="18" x14ac:dyDescent="0.35">
      <c r="D82" s="9" t="s">
        <v>11</v>
      </c>
      <c r="E82" s="9" t="s">
        <v>30</v>
      </c>
      <c r="F82" s="9" t="s">
        <v>33</v>
      </c>
      <c r="G82" s="10">
        <v>8463</v>
      </c>
      <c r="H82" s="11">
        <v>492</v>
      </c>
    </row>
    <row r="83" spans="4:8" ht="18" x14ac:dyDescent="0.35">
      <c r="D83" s="9" t="s">
        <v>25</v>
      </c>
      <c r="E83" s="9" t="s">
        <v>30</v>
      </c>
      <c r="F83" s="9" t="s">
        <v>32</v>
      </c>
      <c r="G83" s="10">
        <v>2891</v>
      </c>
      <c r="H83" s="11">
        <v>102</v>
      </c>
    </row>
    <row r="84" spans="4:8" ht="18" x14ac:dyDescent="0.35">
      <c r="D84" s="9" t="s">
        <v>27</v>
      </c>
      <c r="E84" s="9" t="s">
        <v>14</v>
      </c>
      <c r="F84" s="9" t="s">
        <v>34</v>
      </c>
      <c r="G84" s="10">
        <v>3773</v>
      </c>
      <c r="H84" s="11">
        <v>165</v>
      </c>
    </row>
    <row r="85" spans="4:8" ht="18" x14ac:dyDescent="0.35">
      <c r="D85" s="9" t="s">
        <v>13</v>
      </c>
      <c r="E85" s="9" t="s">
        <v>14</v>
      </c>
      <c r="F85" s="9" t="s">
        <v>40</v>
      </c>
      <c r="G85" s="10">
        <v>854</v>
      </c>
      <c r="H85" s="11">
        <v>309</v>
      </c>
    </row>
    <row r="86" spans="4:8" ht="18" x14ac:dyDescent="0.35">
      <c r="D86" s="9" t="s">
        <v>16</v>
      </c>
      <c r="E86" s="9" t="s">
        <v>14</v>
      </c>
      <c r="F86" s="9" t="s">
        <v>28</v>
      </c>
      <c r="G86" s="10">
        <v>4970</v>
      </c>
      <c r="H86" s="11">
        <v>156</v>
      </c>
    </row>
    <row r="87" spans="4:8" ht="18" x14ac:dyDescent="0.35">
      <c r="D87" s="9" t="s">
        <v>11</v>
      </c>
      <c r="E87" s="9" t="s">
        <v>9</v>
      </c>
      <c r="F87" s="9" t="s">
        <v>42</v>
      </c>
      <c r="G87" s="10">
        <v>98</v>
      </c>
      <c r="H87" s="11">
        <v>159</v>
      </c>
    </row>
    <row r="88" spans="4:8" ht="18" x14ac:dyDescent="0.35">
      <c r="D88" s="9" t="s">
        <v>25</v>
      </c>
      <c r="E88" s="9" t="s">
        <v>9</v>
      </c>
      <c r="F88" s="9" t="s">
        <v>37</v>
      </c>
      <c r="G88" s="10">
        <v>13391</v>
      </c>
      <c r="H88" s="11">
        <v>201</v>
      </c>
    </row>
    <row r="89" spans="4:8" ht="18" x14ac:dyDescent="0.35">
      <c r="D89" s="9" t="s">
        <v>8</v>
      </c>
      <c r="E89" s="9" t="s">
        <v>17</v>
      </c>
      <c r="F89" s="9" t="s">
        <v>21</v>
      </c>
      <c r="G89" s="10">
        <v>8890</v>
      </c>
      <c r="H89" s="11">
        <v>210</v>
      </c>
    </row>
    <row r="90" spans="4:8" ht="18" x14ac:dyDescent="0.35">
      <c r="D90" s="9" t="s">
        <v>26</v>
      </c>
      <c r="E90" s="9" t="s">
        <v>20</v>
      </c>
      <c r="F90" s="9" t="s">
        <v>31</v>
      </c>
      <c r="G90" s="10">
        <v>56</v>
      </c>
      <c r="H90" s="11">
        <v>51</v>
      </c>
    </row>
    <row r="91" spans="4:8" ht="18" x14ac:dyDescent="0.35">
      <c r="D91" s="9" t="s">
        <v>27</v>
      </c>
      <c r="E91" s="9" t="s">
        <v>14</v>
      </c>
      <c r="F91" s="9" t="s">
        <v>18</v>
      </c>
      <c r="G91" s="10">
        <v>3339</v>
      </c>
      <c r="H91" s="11">
        <v>39</v>
      </c>
    </row>
    <row r="92" spans="4:8" ht="18" x14ac:dyDescent="0.35">
      <c r="D92" s="9" t="s">
        <v>35</v>
      </c>
      <c r="E92" s="9" t="s">
        <v>9</v>
      </c>
      <c r="F92" s="9" t="s">
        <v>15</v>
      </c>
      <c r="G92" s="10">
        <v>3808</v>
      </c>
      <c r="H92" s="11">
        <v>279</v>
      </c>
    </row>
    <row r="93" spans="4:8" ht="18" x14ac:dyDescent="0.35">
      <c r="D93" s="9" t="s">
        <v>35</v>
      </c>
      <c r="E93" s="9" t="s">
        <v>20</v>
      </c>
      <c r="F93" s="9" t="s">
        <v>31</v>
      </c>
      <c r="G93" s="10">
        <v>63</v>
      </c>
      <c r="H93" s="11">
        <v>123</v>
      </c>
    </row>
    <row r="94" spans="4:8" ht="18" x14ac:dyDescent="0.35">
      <c r="D94" s="9" t="s">
        <v>26</v>
      </c>
      <c r="E94" s="9" t="s">
        <v>17</v>
      </c>
      <c r="F94" s="9" t="s">
        <v>39</v>
      </c>
      <c r="G94" s="10">
        <v>7812</v>
      </c>
      <c r="H94" s="11">
        <v>81</v>
      </c>
    </row>
    <row r="95" spans="4:8" ht="18" x14ac:dyDescent="0.35">
      <c r="D95" s="9" t="s">
        <v>5</v>
      </c>
      <c r="E95" s="9" t="s">
        <v>6</v>
      </c>
      <c r="F95" s="9" t="s">
        <v>36</v>
      </c>
      <c r="G95" s="10">
        <v>7693</v>
      </c>
      <c r="H95" s="11">
        <v>21</v>
      </c>
    </row>
    <row r="96" spans="4:8" ht="18" x14ac:dyDescent="0.35">
      <c r="D96" s="9" t="s">
        <v>27</v>
      </c>
      <c r="E96" s="9" t="s">
        <v>14</v>
      </c>
      <c r="F96" s="9" t="s">
        <v>40</v>
      </c>
      <c r="G96" s="10">
        <v>973</v>
      </c>
      <c r="H96" s="11">
        <v>162</v>
      </c>
    </row>
    <row r="97" spans="4:8" ht="18" x14ac:dyDescent="0.35">
      <c r="D97" s="9" t="s">
        <v>35</v>
      </c>
      <c r="E97" s="9" t="s">
        <v>9</v>
      </c>
      <c r="F97" s="9" t="s">
        <v>41</v>
      </c>
      <c r="G97" s="10">
        <v>567</v>
      </c>
      <c r="H97" s="11">
        <v>228</v>
      </c>
    </row>
    <row r="98" spans="4:8" ht="18" x14ac:dyDescent="0.35">
      <c r="D98" s="9" t="s">
        <v>35</v>
      </c>
      <c r="E98" s="9" t="s">
        <v>14</v>
      </c>
      <c r="F98" s="9" t="s">
        <v>32</v>
      </c>
      <c r="G98" s="10">
        <v>2471</v>
      </c>
      <c r="H98" s="11">
        <v>342</v>
      </c>
    </row>
    <row r="99" spans="4:8" ht="18" x14ac:dyDescent="0.35">
      <c r="D99" s="9" t="s">
        <v>25</v>
      </c>
      <c r="E99" s="9" t="s">
        <v>20</v>
      </c>
      <c r="F99" s="9" t="s">
        <v>31</v>
      </c>
      <c r="G99" s="10">
        <v>7189</v>
      </c>
      <c r="H99" s="11">
        <v>54</v>
      </c>
    </row>
    <row r="100" spans="4:8" ht="18" x14ac:dyDescent="0.35">
      <c r="D100" s="9" t="s">
        <v>13</v>
      </c>
      <c r="E100" s="9" t="s">
        <v>9</v>
      </c>
      <c r="F100" s="9" t="s">
        <v>40</v>
      </c>
      <c r="G100" s="10">
        <v>7455</v>
      </c>
      <c r="H100" s="11">
        <v>216</v>
      </c>
    </row>
    <row r="101" spans="4:8" ht="18" x14ac:dyDescent="0.35">
      <c r="D101" s="9" t="s">
        <v>27</v>
      </c>
      <c r="E101" s="9" t="s">
        <v>30</v>
      </c>
      <c r="F101" s="9" t="s">
        <v>42</v>
      </c>
      <c r="G101" s="10">
        <v>3108</v>
      </c>
      <c r="H101" s="11">
        <v>54</v>
      </c>
    </row>
    <row r="102" spans="4:8" ht="18" x14ac:dyDescent="0.35">
      <c r="D102" s="9" t="s">
        <v>16</v>
      </c>
      <c r="E102" s="9" t="s">
        <v>20</v>
      </c>
      <c r="F102" s="9" t="s">
        <v>18</v>
      </c>
      <c r="G102" s="10">
        <v>469</v>
      </c>
      <c r="H102" s="11">
        <v>75</v>
      </c>
    </row>
    <row r="103" spans="4:8" ht="18" x14ac:dyDescent="0.35">
      <c r="D103" s="9" t="s">
        <v>11</v>
      </c>
      <c r="E103" s="9" t="s">
        <v>6</v>
      </c>
      <c r="F103" s="9" t="s">
        <v>34</v>
      </c>
      <c r="G103" s="10">
        <v>2737</v>
      </c>
      <c r="H103" s="11">
        <v>93</v>
      </c>
    </row>
    <row r="104" spans="4:8" ht="18" x14ac:dyDescent="0.35">
      <c r="D104" s="9" t="s">
        <v>11</v>
      </c>
      <c r="E104" s="9" t="s">
        <v>6</v>
      </c>
      <c r="F104" s="9" t="s">
        <v>18</v>
      </c>
      <c r="G104" s="10">
        <v>4305</v>
      </c>
      <c r="H104" s="11">
        <v>156</v>
      </c>
    </row>
    <row r="105" spans="4:8" ht="18" x14ac:dyDescent="0.35">
      <c r="D105" s="9" t="s">
        <v>11</v>
      </c>
      <c r="E105" s="9" t="s">
        <v>20</v>
      </c>
      <c r="F105" s="9" t="s">
        <v>28</v>
      </c>
      <c r="G105" s="10">
        <v>2408</v>
      </c>
      <c r="H105" s="11">
        <v>9</v>
      </c>
    </row>
    <row r="106" spans="4:8" ht="18" x14ac:dyDescent="0.35">
      <c r="D106" s="9" t="s">
        <v>27</v>
      </c>
      <c r="E106" s="9" t="s">
        <v>14</v>
      </c>
      <c r="F106" s="9" t="s">
        <v>36</v>
      </c>
      <c r="G106" s="10">
        <v>1281</v>
      </c>
      <c r="H106" s="11">
        <v>18</v>
      </c>
    </row>
    <row r="107" spans="4:8" ht="18" x14ac:dyDescent="0.35">
      <c r="D107" s="9" t="s">
        <v>5</v>
      </c>
      <c r="E107" s="9" t="s">
        <v>9</v>
      </c>
      <c r="F107" s="9" t="s">
        <v>10</v>
      </c>
      <c r="G107" s="10">
        <v>12348</v>
      </c>
      <c r="H107" s="11">
        <v>234</v>
      </c>
    </row>
    <row r="108" spans="4:8" ht="18" x14ac:dyDescent="0.35">
      <c r="D108" s="9" t="s">
        <v>27</v>
      </c>
      <c r="E108" s="9" t="s">
        <v>30</v>
      </c>
      <c r="F108" s="9" t="s">
        <v>40</v>
      </c>
      <c r="G108" s="10">
        <v>3689</v>
      </c>
      <c r="H108" s="11">
        <v>312</v>
      </c>
    </row>
    <row r="109" spans="4:8" ht="18" x14ac:dyDescent="0.35">
      <c r="D109" s="9" t="s">
        <v>23</v>
      </c>
      <c r="E109" s="9" t="s">
        <v>14</v>
      </c>
      <c r="F109" s="9" t="s">
        <v>36</v>
      </c>
      <c r="G109" s="10">
        <v>2870</v>
      </c>
      <c r="H109" s="11">
        <v>300</v>
      </c>
    </row>
    <row r="110" spans="4:8" ht="18" x14ac:dyDescent="0.35">
      <c r="D110" s="9" t="s">
        <v>26</v>
      </c>
      <c r="E110" s="9" t="s">
        <v>14</v>
      </c>
      <c r="F110" s="9" t="s">
        <v>39</v>
      </c>
      <c r="G110" s="10">
        <v>798</v>
      </c>
      <c r="H110" s="11">
        <v>519</v>
      </c>
    </row>
    <row r="111" spans="4:8" ht="18" x14ac:dyDescent="0.35">
      <c r="D111" s="9" t="s">
        <v>13</v>
      </c>
      <c r="E111" s="9" t="s">
        <v>6</v>
      </c>
      <c r="F111" s="9" t="s">
        <v>41</v>
      </c>
      <c r="G111" s="10">
        <v>2933</v>
      </c>
      <c r="H111" s="11">
        <v>9</v>
      </c>
    </row>
    <row r="112" spans="4:8" ht="18" x14ac:dyDescent="0.35">
      <c r="D112" s="9" t="s">
        <v>25</v>
      </c>
      <c r="E112" s="9" t="s">
        <v>9</v>
      </c>
      <c r="F112" s="9" t="s">
        <v>12</v>
      </c>
      <c r="G112" s="10">
        <v>2744</v>
      </c>
      <c r="H112" s="11">
        <v>9</v>
      </c>
    </row>
    <row r="113" spans="4:8" ht="18" x14ac:dyDescent="0.35">
      <c r="D113" s="9" t="s">
        <v>5</v>
      </c>
      <c r="E113" s="9" t="s">
        <v>14</v>
      </c>
      <c r="F113" s="9" t="s">
        <v>19</v>
      </c>
      <c r="G113" s="10">
        <v>9772</v>
      </c>
      <c r="H113" s="11">
        <v>90</v>
      </c>
    </row>
    <row r="114" spans="4:8" ht="18" x14ac:dyDescent="0.35">
      <c r="D114" s="9" t="s">
        <v>23</v>
      </c>
      <c r="E114" s="9" t="s">
        <v>30</v>
      </c>
      <c r="F114" s="9" t="s">
        <v>18</v>
      </c>
      <c r="G114" s="10">
        <v>1568</v>
      </c>
      <c r="H114" s="11">
        <v>96</v>
      </c>
    </row>
    <row r="115" spans="4:8" ht="18" x14ac:dyDescent="0.35">
      <c r="D115" s="9" t="s">
        <v>26</v>
      </c>
      <c r="E115" s="9" t="s">
        <v>14</v>
      </c>
      <c r="F115" s="9" t="s">
        <v>29</v>
      </c>
      <c r="G115" s="10">
        <v>11417</v>
      </c>
      <c r="H115" s="11">
        <v>21</v>
      </c>
    </row>
    <row r="116" spans="4:8" ht="18" x14ac:dyDescent="0.35">
      <c r="D116" s="9" t="s">
        <v>5</v>
      </c>
      <c r="E116" s="9" t="s">
        <v>30</v>
      </c>
      <c r="F116" s="9" t="s">
        <v>42</v>
      </c>
      <c r="G116" s="10">
        <v>6748</v>
      </c>
      <c r="H116" s="11">
        <v>48</v>
      </c>
    </row>
    <row r="117" spans="4:8" ht="18" x14ac:dyDescent="0.35">
      <c r="D117" s="9" t="s">
        <v>35</v>
      </c>
      <c r="E117" s="9" t="s">
        <v>14</v>
      </c>
      <c r="F117" s="9" t="s">
        <v>39</v>
      </c>
      <c r="G117" s="10">
        <v>1407</v>
      </c>
      <c r="H117" s="11">
        <v>72</v>
      </c>
    </row>
    <row r="118" spans="4:8" ht="18" x14ac:dyDescent="0.35">
      <c r="D118" s="9" t="s">
        <v>8</v>
      </c>
      <c r="E118" s="9" t="s">
        <v>9</v>
      </c>
      <c r="F118" s="9" t="s">
        <v>32</v>
      </c>
      <c r="G118" s="10">
        <v>2023</v>
      </c>
      <c r="H118" s="11">
        <v>168</v>
      </c>
    </row>
    <row r="119" spans="4:8" ht="18" x14ac:dyDescent="0.35">
      <c r="D119" s="9" t="s">
        <v>25</v>
      </c>
      <c r="E119" s="9" t="s">
        <v>17</v>
      </c>
      <c r="F119" s="9" t="s">
        <v>42</v>
      </c>
      <c r="G119" s="10">
        <v>5236</v>
      </c>
      <c r="H119" s="11">
        <v>51</v>
      </c>
    </row>
    <row r="120" spans="4:8" ht="18" x14ac:dyDescent="0.35">
      <c r="D120" s="9" t="s">
        <v>13</v>
      </c>
      <c r="E120" s="9" t="s">
        <v>14</v>
      </c>
      <c r="F120" s="9" t="s">
        <v>36</v>
      </c>
      <c r="G120" s="10">
        <v>1925</v>
      </c>
      <c r="H120" s="11">
        <v>192</v>
      </c>
    </row>
    <row r="121" spans="4:8" ht="18" x14ac:dyDescent="0.35">
      <c r="D121" s="9" t="s">
        <v>23</v>
      </c>
      <c r="E121" s="9" t="s">
        <v>6</v>
      </c>
      <c r="F121" s="9" t="s">
        <v>24</v>
      </c>
      <c r="G121" s="10">
        <v>6608</v>
      </c>
      <c r="H121" s="11">
        <v>225</v>
      </c>
    </row>
    <row r="122" spans="4:8" ht="18" x14ac:dyDescent="0.35">
      <c r="D122" s="9" t="s">
        <v>16</v>
      </c>
      <c r="E122" s="9" t="s">
        <v>30</v>
      </c>
      <c r="F122" s="9" t="s">
        <v>42</v>
      </c>
      <c r="G122" s="10">
        <v>8008</v>
      </c>
      <c r="H122" s="11">
        <v>456</v>
      </c>
    </row>
    <row r="123" spans="4:8" ht="18" x14ac:dyDescent="0.35">
      <c r="D123" s="9" t="s">
        <v>35</v>
      </c>
      <c r="E123" s="9" t="s">
        <v>30</v>
      </c>
      <c r="F123" s="9" t="s">
        <v>18</v>
      </c>
      <c r="G123" s="10">
        <v>1428</v>
      </c>
      <c r="H123" s="11">
        <v>93</v>
      </c>
    </row>
    <row r="124" spans="4:8" ht="18" x14ac:dyDescent="0.35">
      <c r="D124" s="9" t="s">
        <v>16</v>
      </c>
      <c r="E124" s="9" t="s">
        <v>30</v>
      </c>
      <c r="F124" s="9" t="s">
        <v>12</v>
      </c>
      <c r="G124" s="10">
        <v>525</v>
      </c>
      <c r="H124" s="11">
        <v>48</v>
      </c>
    </row>
    <row r="125" spans="4:8" ht="18" x14ac:dyDescent="0.35">
      <c r="D125" s="9" t="s">
        <v>16</v>
      </c>
      <c r="E125" s="9" t="s">
        <v>6</v>
      </c>
      <c r="F125" s="9" t="s">
        <v>15</v>
      </c>
      <c r="G125" s="10">
        <v>1505</v>
      </c>
      <c r="H125" s="11">
        <v>102</v>
      </c>
    </row>
    <row r="126" spans="4:8" ht="18" x14ac:dyDescent="0.35">
      <c r="D126" s="9" t="s">
        <v>23</v>
      </c>
      <c r="E126" s="9" t="s">
        <v>9</v>
      </c>
      <c r="F126" s="9" t="s">
        <v>7</v>
      </c>
      <c r="G126" s="10">
        <v>6755</v>
      </c>
      <c r="H126" s="11">
        <v>252</v>
      </c>
    </row>
    <row r="127" spans="4:8" ht="18" x14ac:dyDescent="0.35">
      <c r="D127" s="9" t="s">
        <v>26</v>
      </c>
      <c r="E127" s="9" t="s">
        <v>6</v>
      </c>
      <c r="F127" s="9" t="s">
        <v>15</v>
      </c>
      <c r="G127" s="10">
        <v>11571</v>
      </c>
      <c r="H127" s="11">
        <v>138</v>
      </c>
    </row>
    <row r="128" spans="4:8" ht="18" x14ac:dyDescent="0.35">
      <c r="D128" s="9" t="s">
        <v>5</v>
      </c>
      <c r="E128" s="9" t="s">
        <v>20</v>
      </c>
      <c r="F128" s="9" t="s">
        <v>18</v>
      </c>
      <c r="G128" s="10">
        <v>2541</v>
      </c>
      <c r="H128" s="11">
        <v>90</v>
      </c>
    </row>
    <row r="129" spans="4:8" ht="18" x14ac:dyDescent="0.35">
      <c r="D129" s="9" t="s">
        <v>13</v>
      </c>
      <c r="E129" s="9" t="s">
        <v>6</v>
      </c>
      <c r="F129" s="9" t="s">
        <v>7</v>
      </c>
      <c r="G129" s="10">
        <v>1526</v>
      </c>
      <c r="H129" s="11">
        <v>240</v>
      </c>
    </row>
    <row r="130" spans="4:8" ht="18" x14ac:dyDescent="0.35">
      <c r="D130" s="9" t="s">
        <v>5</v>
      </c>
      <c r="E130" s="9" t="s">
        <v>20</v>
      </c>
      <c r="F130" s="9" t="s">
        <v>12</v>
      </c>
      <c r="G130" s="10">
        <v>6125</v>
      </c>
      <c r="H130" s="11">
        <v>102</v>
      </c>
    </row>
    <row r="131" spans="4:8" ht="18" x14ac:dyDescent="0.35">
      <c r="D131" s="9" t="s">
        <v>13</v>
      </c>
      <c r="E131" s="9" t="s">
        <v>9</v>
      </c>
      <c r="F131" s="9" t="s">
        <v>39</v>
      </c>
      <c r="G131" s="10">
        <v>847</v>
      </c>
      <c r="H131" s="11">
        <v>129</v>
      </c>
    </row>
    <row r="132" spans="4:8" ht="18" x14ac:dyDescent="0.35">
      <c r="D132" s="9" t="s">
        <v>8</v>
      </c>
      <c r="E132" s="9" t="s">
        <v>9</v>
      </c>
      <c r="F132" s="9" t="s">
        <v>39</v>
      </c>
      <c r="G132" s="10">
        <v>4753</v>
      </c>
      <c r="H132" s="11">
        <v>300</v>
      </c>
    </row>
    <row r="133" spans="4:8" ht="18" x14ac:dyDescent="0.35">
      <c r="D133" s="9" t="s">
        <v>16</v>
      </c>
      <c r="E133" s="9" t="s">
        <v>20</v>
      </c>
      <c r="F133" s="9" t="s">
        <v>19</v>
      </c>
      <c r="G133" s="10">
        <v>959</v>
      </c>
      <c r="H133" s="11">
        <v>135</v>
      </c>
    </row>
    <row r="134" spans="4:8" ht="18" x14ac:dyDescent="0.35">
      <c r="D134" s="9" t="s">
        <v>23</v>
      </c>
      <c r="E134" s="9" t="s">
        <v>9</v>
      </c>
      <c r="F134" s="9" t="s">
        <v>38</v>
      </c>
      <c r="G134" s="10">
        <v>2793</v>
      </c>
      <c r="H134" s="11">
        <v>114</v>
      </c>
    </row>
    <row r="135" spans="4:8" ht="18" x14ac:dyDescent="0.35">
      <c r="D135" s="9" t="s">
        <v>23</v>
      </c>
      <c r="E135" s="9" t="s">
        <v>9</v>
      </c>
      <c r="F135" s="9" t="s">
        <v>24</v>
      </c>
      <c r="G135" s="10">
        <v>4606</v>
      </c>
      <c r="H135" s="11">
        <v>63</v>
      </c>
    </row>
    <row r="136" spans="4:8" ht="18" x14ac:dyDescent="0.35">
      <c r="D136" s="9" t="s">
        <v>23</v>
      </c>
      <c r="E136" s="9" t="s">
        <v>14</v>
      </c>
      <c r="F136" s="9" t="s">
        <v>32</v>
      </c>
      <c r="G136" s="10">
        <v>5551</v>
      </c>
      <c r="H136" s="11">
        <v>252</v>
      </c>
    </row>
    <row r="137" spans="4:8" ht="18" x14ac:dyDescent="0.35">
      <c r="D137" s="9" t="s">
        <v>35</v>
      </c>
      <c r="E137" s="9" t="s">
        <v>14</v>
      </c>
      <c r="F137" s="9" t="s">
        <v>10</v>
      </c>
      <c r="G137" s="10">
        <v>6657</v>
      </c>
      <c r="H137" s="11">
        <v>303</v>
      </c>
    </row>
    <row r="138" spans="4:8" ht="18" x14ac:dyDescent="0.35">
      <c r="D138" s="9" t="s">
        <v>23</v>
      </c>
      <c r="E138" s="9" t="s">
        <v>17</v>
      </c>
      <c r="F138" s="9" t="s">
        <v>28</v>
      </c>
      <c r="G138" s="10">
        <v>4438</v>
      </c>
      <c r="H138" s="11">
        <v>246</v>
      </c>
    </row>
    <row r="139" spans="4:8" ht="18" x14ac:dyDescent="0.35">
      <c r="D139" s="9" t="s">
        <v>8</v>
      </c>
      <c r="E139" s="9" t="s">
        <v>20</v>
      </c>
      <c r="F139" s="9" t="s">
        <v>22</v>
      </c>
      <c r="G139" s="10">
        <v>168</v>
      </c>
      <c r="H139" s="11">
        <v>84</v>
      </c>
    </row>
    <row r="140" spans="4:8" ht="18" x14ac:dyDescent="0.35">
      <c r="D140" s="9" t="s">
        <v>23</v>
      </c>
      <c r="E140" s="9" t="s">
        <v>30</v>
      </c>
      <c r="F140" s="9" t="s">
        <v>28</v>
      </c>
      <c r="G140" s="10">
        <v>7777</v>
      </c>
      <c r="H140" s="11">
        <v>39</v>
      </c>
    </row>
    <row r="141" spans="4:8" ht="18" x14ac:dyDescent="0.35">
      <c r="D141" s="9" t="s">
        <v>25</v>
      </c>
      <c r="E141" s="9" t="s">
        <v>14</v>
      </c>
      <c r="F141" s="9" t="s">
        <v>28</v>
      </c>
      <c r="G141" s="10">
        <v>3339</v>
      </c>
      <c r="H141" s="11">
        <v>348</v>
      </c>
    </row>
    <row r="142" spans="4:8" ht="18" x14ac:dyDescent="0.35">
      <c r="D142" s="9" t="s">
        <v>23</v>
      </c>
      <c r="E142" s="9" t="s">
        <v>6</v>
      </c>
      <c r="F142" s="9" t="s">
        <v>19</v>
      </c>
      <c r="G142" s="10">
        <v>6391</v>
      </c>
      <c r="H142" s="11">
        <v>48</v>
      </c>
    </row>
    <row r="143" spans="4:8" ht="18" x14ac:dyDescent="0.35">
      <c r="D143" s="9" t="s">
        <v>25</v>
      </c>
      <c r="E143" s="9" t="s">
        <v>6</v>
      </c>
      <c r="F143" s="9" t="s">
        <v>22</v>
      </c>
      <c r="G143" s="10">
        <v>518</v>
      </c>
      <c r="H143" s="11">
        <v>75</v>
      </c>
    </row>
    <row r="144" spans="4:8" ht="18" x14ac:dyDescent="0.35">
      <c r="D144" s="9" t="s">
        <v>23</v>
      </c>
      <c r="E144" s="9" t="s">
        <v>20</v>
      </c>
      <c r="F144" s="9" t="s">
        <v>40</v>
      </c>
      <c r="G144" s="10">
        <v>5677</v>
      </c>
      <c r="H144" s="11">
        <v>258</v>
      </c>
    </row>
    <row r="145" spans="4:8" ht="18" x14ac:dyDescent="0.35">
      <c r="D145" s="9" t="s">
        <v>16</v>
      </c>
      <c r="E145" s="9" t="s">
        <v>17</v>
      </c>
      <c r="F145" s="9" t="s">
        <v>28</v>
      </c>
      <c r="G145" s="10">
        <v>6048</v>
      </c>
      <c r="H145" s="11">
        <v>27</v>
      </c>
    </row>
    <row r="146" spans="4:8" ht="18" x14ac:dyDescent="0.35">
      <c r="D146" s="9" t="s">
        <v>8</v>
      </c>
      <c r="E146" s="9" t="s">
        <v>20</v>
      </c>
      <c r="F146" s="9" t="s">
        <v>10</v>
      </c>
      <c r="G146" s="10">
        <v>3752</v>
      </c>
      <c r="H146" s="11">
        <v>213</v>
      </c>
    </row>
    <row r="147" spans="4:8" ht="18" x14ac:dyDescent="0.35">
      <c r="D147" s="9" t="s">
        <v>25</v>
      </c>
      <c r="E147" s="9" t="s">
        <v>9</v>
      </c>
      <c r="F147" s="9" t="s">
        <v>32</v>
      </c>
      <c r="G147" s="10">
        <v>4480</v>
      </c>
      <c r="H147" s="11">
        <v>357</v>
      </c>
    </row>
    <row r="148" spans="4:8" ht="18" x14ac:dyDescent="0.35">
      <c r="D148" s="9" t="s">
        <v>11</v>
      </c>
      <c r="E148" s="9" t="s">
        <v>6</v>
      </c>
      <c r="F148" s="9" t="s">
        <v>12</v>
      </c>
      <c r="G148" s="10">
        <v>259</v>
      </c>
      <c r="H148" s="11">
        <v>207</v>
      </c>
    </row>
    <row r="149" spans="4:8" ht="18" x14ac:dyDescent="0.35">
      <c r="D149" s="9" t="s">
        <v>8</v>
      </c>
      <c r="E149" s="9" t="s">
        <v>6</v>
      </c>
      <c r="F149" s="9" t="s">
        <v>7</v>
      </c>
      <c r="G149" s="10">
        <v>42</v>
      </c>
      <c r="H149" s="11">
        <v>150</v>
      </c>
    </row>
    <row r="150" spans="4:8" ht="18" x14ac:dyDescent="0.35">
      <c r="D150" s="9" t="s">
        <v>13</v>
      </c>
      <c r="E150" s="9" t="s">
        <v>14</v>
      </c>
      <c r="F150" s="9" t="s">
        <v>42</v>
      </c>
      <c r="G150" s="10">
        <v>98</v>
      </c>
      <c r="H150" s="11">
        <v>204</v>
      </c>
    </row>
    <row r="151" spans="4:8" ht="18" x14ac:dyDescent="0.35">
      <c r="D151" s="9" t="s">
        <v>23</v>
      </c>
      <c r="E151" s="9" t="s">
        <v>9</v>
      </c>
      <c r="F151" s="9" t="s">
        <v>39</v>
      </c>
      <c r="G151" s="10">
        <v>2478</v>
      </c>
      <c r="H151" s="11">
        <v>21</v>
      </c>
    </row>
    <row r="152" spans="4:8" ht="18" x14ac:dyDescent="0.35">
      <c r="D152" s="9" t="s">
        <v>13</v>
      </c>
      <c r="E152" s="9" t="s">
        <v>30</v>
      </c>
      <c r="F152" s="9" t="s">
        <v>19</v>
      </c>
      <c r="G152" s="10">
        <v>7847</v>
      </c>
      <c r="H152" s="11">
        <v>174</v>
      </c>
    </row>
    <row r="153" spans="4:8" ht="18" x14ac:dyDescent="0.35">
      <c r="D153" s="9" t="s">
        <v>26</v>
      </c>
      <c r="E153" s="9" t="s">
        <v>6</v>
      </c>
      <c r="F153" s="9" t="s">
        <v>28</v>
      </c>
      <c r="G153" s="10">
        <v>9926</v>
      </c>
      <c r="H153" s="11">
        <v>201</v>
      </c>
    </row>
    <row r="154" spans="4:8" ht="18" x14ac:dyDescent="0.35">
      <c r="D154" s="9" t="s">
        <v>8</v>
      </c>
      <c r="E154" s="9" t="s">
        <v>20</v>
      </c>
      <c r="F154" s="9" t="s">
        <v>31</v>
      </c>
      <c r="G154" s="10">
        <v>819</v>
      </c>
      <c r="H154" s="11">
        <v>510</v>
      </c>
    </row>
    <row r="155" spans="4:8" ht="18" x14ac:dyDescent="0.35">
      <c r="D155" s="9" t="s">
        <v>16</v>
      </c>
      <c r="E155" s="9" t="s">
        <v>17</v>
      </c>
      <c r="F155" s="9" t="s">
        <v>32</v>
      </c>
      <c r="G155" s="10">
        <v>3052</v>
      </c>
      <c r="H155" s="11">
        <v>378</v>
      </c>
    </row>
    <row r="156" spans="4:8" ht="18" x14ac:dyDescent="0.35">
      <c r="D156" s="9" t="s">
        <v>11</v>
      </c>
      <c r="E156" s="9" t="s">
        <v>30</v>
      </c>
      <c r="F156" s="9" t="s">
        <v>41</v>
      </c>
      <c r="G156" s="10">
        <v>6832</v>
      </c>
      <c r="H156" s="11">
        <v>27</v>
      </c>
    </row>
    <row r="157" spans="4:8" ht="18" x14ac:dyDescent="0.35">
      <c r="D157" s="9" t="s">
        <v>26</v>
      </c>
      <c r="E157" s="9" t="s">
        <v>17</v>
      </c>
      <c r="F157" s="9" t="s">
        <v>29</v>
      </c>
      <c r="G157" s="10">
        <v>2016</v>
      </c>
      <c r="H157" s="11">
        <v>117</v>
      </c>
    </row>
    <row r="158" spans="4:8" ht="18" x14ac:dyDescent="0.35">
      <c r="D158" s="9" t="s">
        <v>16</v>
      </c>
      <c r="E158" s="9" t="s">
        <v>20</v>
      </c>
      <c r="F158" s="9" t="s">
        <v>41</v>
      </c>
      <c r="G158" s="10">
        <v>7322</v>
      </c>
      <c r="H158" s="11">
        <v>36</v>
      </c>
    </row>
    <row r="159" spans="4:8" ht="18" x14ac:dyDescent="0.35">
      <c r="D159" s="9" t="s">
        <v>8</v>
      </c>
      <c r="E159" s="9" t="s">
        <v>9</v>
      </c>
      <c r="F159" s="9" t="s">
        <v>19</v>
      </c>
      <c r="G159" s="10">
        <v>357</v>
      </c>
      <c r="H159" s="11">
        <v>126</v>
      </c>
    </row>
    <row r="160" spans="4:8" ht="18" x14ac:dyDescent="0.35">
      <c r="D160" s="9" t="s">
        <v>11</v>
      </c>
      <c r="E160" s="9" t="s">
        <v>17</v>
      </c>
      <c r="F160" s="9" t="s">
        <v>18</v>
      </c>
      <c r="G160" s="10">
        <v>3192</v>
      </c>
      <c r="H160" s="11">
        <v>72</v>
      </c>
    </row>
    <row r="161" spans="4:8" ht="18" x14ac:dyDescent="0.35">
      <c r="D161" s="9" t="s">
        <v>23</v>
      </c>
      <c r="E161" s="9" t="s">
        <v>14</v>
      </c>
      <c r="F161" s="9" t="s">
        <v>22</v>
      </c>
      <c r="G161" s="10">
        <v>8435</v>
      </c>
      <c r="H161" s="11">
        <v>42</v>
      </c>
    </row>
    <row r="162" spans="4:8" ht="18" x14ac:dyDescent="0.35">
      <c r="D162" s="9" t="s">
        <v>5</v>
      </c>
      <c r="E162" s="9" t="s">
        <v>17</v>
      </c>
      <c r="F162" s="9" t="s">
        <v>32</v>
      </c>
      <c r="G162" s="10">
        <v>0</v>
      </c>
      <c r="H162" s="11">
        <v>135</v>
      </c>
    </row>
    <row r="163" spans="4:8" ht="18" x14ac:dyDescent="0.35">
      <c r="D163" s="9" t="s">
        <v>23</v>
      </c>
      <c r="E163" s="9" t="s">
        <v>30</v>
      </c>
      <c r="F163" s="9" t="s">
        <v>38</v>
      </c>
      <c r="G163" s="10">
        <v>8862</v>
      </c>
      <c r="H163" s="11">
        <v>189</v>
      </c>
    </row>
    <row r="164" spans="4:8" ht="18" x14ac:dyDescent="0.35">
      <c r="D164" s="9" t="s">
        <v>16</v>
      </c>
      <c r="E164" s="9" t="s">
        <v>6</v>
      </c>
      <c r="F164" s="9" t="s">
        <v>40</v>
      </c>
      <c r="G164" s="10">
        <v>3556</v>
      </c>
      <c r="H164" s="11">
        <v>459</v>
      </c>
    </row>
    <row r="165" spans="4:8" ht="18" x14ac:dyDescent="0.35">
      <c r="D165" s="9" t="s">
        <v>25</v>
      </c>
      <c r="E165" s="9" t="s">
        <v>30</v>
      </c>
      <c r="F165" s="9" t="s">
        <v>37</v>
      </c>
      <c r="G165" s="10">
        <v>7280</v>
      </c>
      <c r="H165" s="11">
        <v>201</v>
      </c>
    </row>
    <row r="166" spans="4:8" ht="18" x14ac:dyDescent="0.35">
      <c r="D166" s="9" t="s">
        <v>16</v>
      </c>
      <c r="E166" s="9" t="s">
        <v>30</v>
      </c>
      <c r="F166" s="9" t="s">
        <v>7</v>
      </c>
      <c r="G166" s="10">
        <v>3402</v>
      </c>
      <c r="H166" s="11">
        <v>366</v>
      </c>
    </row>
    <row r="167" spans="4:8" ht="18" x14ac:dyDescent="0.35">
      <c r="D167" s="9" t="s">
        <v>27</v>
      </c>
      <c r="E167" s="9" t="s">
        <v>6</v>
      </c>
      <c r="F167" s="9" t="s">
        <v>32</v>
      </c>
      <c r="G167" s="10">
        <v>4592</v>
      </c>
      <c r="H167" s="11">
        <v>324</v>
      </c>
    </row>
    <row r="168" spans="4:8" ht="18" x14ac:dyDescent="0.35">
      <c r="D168" s="9" t="s">
        <v>11</v>
      </c>
      <c r="E168" s="9" t="s">
        <v>9</v>
      </c>
      <c r="F168" s="9" t="s">
        <v>37</v>
      </c>
      <c r="G168" s="10">
        <v>7833</v>
      </c>
      <c r="H168" s="11">
        <v>243</v>
      </c>
    </row>
    <row r="169" spans="4:8" ht="18" x14ac:dyDescent="0.35">
      <c r="D169" s="9" t="s">
        <v>26</v>
      </c>
      <c r="E169" s="9" t="s">
        <v>17</v>
      </c>
      <c r="F169" s="9" t="s">
        <v>41</v>
      </c>
      <c r="G169" s="10">
        <v>7651</v>
      </c>
      <c r="H169" s="11">
        <v>213</v>
      </c>
    </row>
    <row r="170" spans="4:8" ht="18" x14ac:dyDescent="0.35">
      <c r="D170" s="9" t="s">
        <v>5</v>
      </c>
      <c r="E170" s="9" t="s">
        <v>9</v>
      </c>
      <c r="F170" s="9" t="s">
        <v>7</v>
      </c>
      <c r="G170" s="10">
        <v>2275</v>
      </c>
      <c r="H170" s="11">
        <v>447</v>
      </c>
    </row>
    <row r="171" spans="4:8" ht="18" x14ac:dyDescent="0.35">
      <c r="D171" s="9" t="s">
        <v>5</v>
      </c>
      <c r="E171" s="9" t="s">
        <v>20</v>
      </c>
      <c r="F171" s="9" t="s">
        <v>31</v>
      </c>
      <c r="G171" s="10">
        <v>5670</v>
      </c>
      <c r="H171" s="11">
        <v>297</v>
      </c>
    </row>
    <row r="172" spans="4:8" ht="18" x14ac:dyDescent="0.35">
      <c r="D172" s="9" t="s">
        <v>23</v>
      </c>
      <c r="E172" s="9" t="s">
        <v>9</v>
      </c>
      <c r="F172" s="9" t="s">
        <v>29</v>
      </c>
      <c r="G172" s="10">
        <v>2135</v>
      </c>
      <c r="H172" s="11">
        <v>27</v>
      </c>
    </row>
    <row r="173" spans="4:8" ht="18" x14ac:dyDescent="0.35">
      <c r="D173" s="9" t="s">
        <v>5</v>
      </c>
      <c r="E173" s="9" t="s">
        <v>30</v>
      </c>
      <c r="F173" s="9" t="s">
        <v>34</v>
      </c>
      <c r="G173" s="10">
        <v>2779</v>
      </c>
      <c r="H173" s="11">
        <v>75</v>
      </c>
    </row>
    <row r="174" spans="4:8" ht="18" x14ac:dyDescent="0.35">
      <c r="D174" s="9" t="s">
        <v>35</v>
      </c>
      <c r="E174" s="9" t="s">
        <v>17</v>
      </c>
      <c r="F174" s="9" t="s">
        <v>19</v>
      </c>
      <c r="G174" s="10">
        <v>12950</v>
      </c>
      <c r="H174" s="11">
        <v>30</v>
      </c>
    </row>
    <row r="175" spans="4:8" ht="18" x14ac:dyDescent="0.35">
      <c r="D175" s="9" t="s">
        <v>23</v>
      </c>
      <c r="E175" s="9" t="s">
        <v>14</v>
      </c>
      <c r="F175" s="9" t="s">
        <v>15</v>
      </c>
      <c r="G175" s="10">
        <v>2646</v>
      </c>
      <c r="H175" s="11">
        <v>177</v>
      </c>
    </row>
    <row r="176" spans="4:8" ht="18" x14ac:dyDescent="0.35">
      <c r="D176" s="9" t="s">
        <v>5</v>
      </c>
      <c r="E176" s="9" t="s">
        <v>30</v>
      </c>
      <c r="F176" s="9" t="s">
        <v>19</v>
      </c>
      <c r="G176" s="10">
        <v>3794</v>
      </c>
      <c r="H176" s="11">
        <v>159</v>
      </c>
    </row>
    <row r="177" spans="4:8" ht="18" x14ac:dyDescent="0.35">
      <c r="D177" s="9" t="s">
        <v>27</v>
      </c>
      <c r="E177" s="9" t="s">
        <v>9</v>
      </c>
      <c r="F177" s="9" t="s">
        <v>19</v>
      </c>
      <c r="G177" s="10">
        <v>819</v>
      </c>
      <c r="H177" s="11">
        <v>306</v>
      </c>
    </row>
    <row r="178" spans="4:8" ht="18" x14ac:dyDescent="0.35">
      <c r="D178" s="9" t="s">
        <v>27</v>
      </c>
      <c r="E178" s="9" t="s">
        <v>30</v>
      </c>
      <c r="F178" s="9" t="s">
        <v>33</v>
      </c>
      <c r="G178" s="10">
        <v>2583</v>
      </c>
      <c r="H178" s="11">
        <v>18</v>
      </c>
    </row>
    <row r="179" spans="4:8" ht="18" x14ac:dyDescent="0.35">
      <c r="D179" s="9" t="s">
        <v>23</v>
      </c>
      <c r="E179" s="9" t="s">
        <v>9</v>
      </c>
      <c r="F179" s="9" t="s">
        <v>36</v>
      </c>
      <c r="G179" s="10">
        <v>4585</v>
      </c>
      <c r="H179" s="11">
        <v>240</v>
      </c>
    </row>
    <row r="180" spans="4:8" ht="18" x14ac:dyDescent="0.35">
      <c r="D180" s="9" t="s">
        <v>25</v>
      </c>
      <c r="E180" s="9" t="s">
        <v>30</v>
      </c>
      <c r="F180" s="9" t="s">
        <v>19</v>
      </c>
      <c r="G180" s="10">
        <v>1652</v>
      </c>
      <c r="H180" s="11">
        <v>93</v>
      </c>
    </row>
    <row r="181" spans="4:8" ht="18" x14ac:dyDescent="0.35">
      <c r="D181" s="9" t="s">
        <v>35</v>
      </c>
      <c r="E181" s="9" t="s">
        <v>30</v>
      </c>
      <c r="F181" s="9" t="s">
        <v>42</v>
      </c>
      <c r="G181" s="10">
        <v>4991</v>
      </c>
      <c r="H181" s="11">
        <v>9</v>
      </c>
    </row>
    <row r="182" spans="4:8" ht="18" x14ac:dyDescent="0.35">
      <c r="D182" s="9" t="s">
        <v>8</v>
      </c>
      <c r="E182" s="9" t="s">
        <v>30</v>
      </c>
      <c r="F182" s="9" t="s">
        <v>29</v>
      </c>
      <c r="G182" s="10">
        <v>2009</v>
      </c>
      <c r="H182" s="11">
        <v>219</v>
      </c>
    </row>
    <row r="183" spans="4:8" ht="18" x14ac:dyDescent="0.35">
      <c r="D183" s="9" t="s">
        <v>26</v>
      </c>
      <c r="E183" s="9" t="s">
        <v>17</v>
      </c>
      <c r="F183" s="9" t="s">
        <v>22</v>
      </c>
      <c r="G183" s="10">
        <v>1568</v>
      </c>
      <c r="H183" s="11">
        <v>141</v>
      </c>
    </row>
    <row r="184" spans="4:8" ht="18" x14ac:dyDescent="0.35">
      <c r="D184" s="9" t="s">
        <v>13</v>
      </c>
      <c r="E184" s="9" t="s">
        <v>6</v>
      </c>
      <c r="F184" s="9" t="s">
        <v>33</v>
      </c>
      <c r="G184" s="10">
        <v>3388</v>
      </c>
      <c r="H184" s="11">
        <v>123</v>
      </c>
    </row>
    <row r="185" spans="4:8" ht="18" x14ac:dyDescent="0.35">
      <c r="D185" s="9" t="s">
        <v>5</v>
      </c>
      <c r="E185" s="9" t="s">
        <v>20</v>
      </c>
      <c r="F185" s="9" t="s">
        <v>38</v>
      </c>
      <c r="G185" s="10">
        <v>623</v>
      </c>
      <c r="H185" s="11">
        <v>51</v>
      </c>
    </row>
    <row r="186" spans="4:8" ht="18" x14ac:dyDescent="0.35">
      <c r="D186" s="9" t="s">
        <v>16</v>
      </c>
      <c r="E186" s="9" t="s">
        <v>14</v>
      </c>
      <c r="F186" s="9" t="s">
        <v>12</v>
      </c>
      <c r="G186" s="10">
        <v>10073</v>
      </c>
      <c r="H186" s="11">
        <v>120</v>
      </c>
    </row>
    <row r="187" spans="4:8" ht="18" x14ac:dyDescent="0.35">
      <c r="D187" s="9" t="s">
        <v>8</v>
      </c>
      <c r="E187" s="9" t="s">
        <v>17</v>
      </c>
      <c r="F187" s="9" t="s">
        <v>42</v>
      </c>
      <c r="G187" s="10">
        <v>1561</v>
      </c>
      <c r="H187" s="11">
        <v>27</v>
      </c>
    </row>
    <row r="188" spans="4:8" ht="18" x14ac:dyDescent="0.35">
      <c r="D188" s="9" t="s">
        <v>11</v>
      </c>
      <c r="E188" s="9" t="s">
        <v>14</v>
      </c>
      <c r="F188" s="9" t="s">
        <v>39</v>
      </c>
      <c r="G188" s="10">
        <v>11522</v>
      </c>
      <c r="H188" s="11">
        <v>204</v>
      </c>
    </row>
    <row r="189" spans="4:8" ht="18" x14ac:dyDescent="0.35">
      <c r="D189" s="9" t="s">
        <v>16</v>
      </c>
      <c r="E189" s="9" t="s">
        <v>20</v>
      </c>
      <c r="F189" s="9" t="s">
        <v>31</v>
      </c>
      <c r="G189" s="10">
        <v>2317</v>
      </c>
      <c r="H189" s="11">
        <v>123</v>
      </c>
    </row>
    <row r="190" spans="4:8" ht="18" x14ac:dyDescent="0.35">
      <c r="D190" s="9" t="s">
        <v>35</v>
      </c>
      <c r="E190" s="9" t="s">
        <v>6</v>
      </c>
      <c r="F190" s="9" t="s">
        <v>40</v>
      </c>
      <c r="G190" s="10">
        <v>3059</v>
      </c>
      <c r="H190" s="11">
        <v>27</v>
      </c>
    </row>
    <row r="191" spans="4:8" ht="18" x14ac:dyDescent="0.35">
      <c r="D191" s="9" t="s">
        <v>13</v>
      </c>
      <c r="E191" s="9" t="s">
        <v>6</v>
      </c>
      <c r="F191" s="9" t="s">
        <v>42</v>
      </c>
      <c r="G191" s="10">
        <v>2324</v>
      </c>
      <c r="H191" s="11">
        <v>177</v>
      </c>
    </row>
    <row r="192" spans="4:8" ht="18" x14ac:dyDescent="0.35">
      <c r="D192" s="9" t="s">
        <v>27</v>
      </c>
      <c r="E192" s="9" t="s">
        <v>17</v>
      </c>
      <c r="F192" s="9" t="s">
        <v>42</v>
      </c>
      <c r="G192" s="10">
        <v>4956</v>
      </c>
      <c r="H192" s="11">
        <v>171</v>
      </c>
    </row>
    <row r="193" spans="4:8" ht="18" x14ac:dyDescent="0.35">
      <c r="D193" s="9" t="s">
        <v>35</v>
      </c>
      <c r="E193" s="9" t="s">
        <v>30</v>
      </c>
      <c r="F193" s="9" t="s">
        <v>36</v>
      </c>
      <c r="G193" s="10">
        <v>5355</v>
      </c>
      <c r="H193" s="11">
        <v>204</v>
      </c>
    </row>
    <row r="194" spans="4:8" ht="18" x14ac:dyDescent="0.35">
      <c r="D194" s="9" t="s">
        <v>27</v>
      </c>
      <c r="E194" s="9" t="s">
        <v>30</v>
      </c>
      <c r="F194" s="9" t="s">
        <v>24</v>
      </c>
      <c r="G194" s="10">
        <v>7259</v>
      </c>
      <c r="H194" s="11">
        <v>276</v>
      </c>
    </row>
    <row r="195" spans="4:8" ht="18" x14ac:dyDescent="0.35">
      <c r="D195" s="9" t="s">
        <v>8</v>
      </c>
      <c r="E195" s="9" t="s">
        <v>6</v>
      </c>
      <c r="F195" s="9" t="s">
        <v>42</v>
      </c>
      <c r="G195" s="10">
        <v>6279</v>
      </c>
      <c r="H195" s="11">
        <v>45</v>
      </c>
    </row>
    <row r="196" spans="4:8" ht="18" x14ac:dyDescent="0.35">
      <c r="D196" s="9" t="s">
        <v>5</v>
      </c>
      <c r="E196" s="9" t="s">
        <v>20</v>
      </c>
      <c r="F196" s="9" t="s">
        <v>32</v>
      </c>
      <c r="G196" s="10">
        <v>2541</v>
      </c>
      <c r="H196" s="11">
        <v>45</v>
      </c>
    </row>
    <row r="197" spans="4:8" ht="18" x14ac:dyDescent="0.35">
      <c r="D197" s="9" t="s">
        <v>16</v>
      </c>
      <c r="E197" s="9" t="s">
        <v>9</v>
      </c>
      <c r="F197" s="9" t="s">
        <v>39</v>
      </c>
      <c r="G197" s="10">
        <v>3864</v>
      </c>
      <c r="H197" s="11">
        <v>177</v>
      </c>
    </row>
    <row r="198" spans="4:8" ht="18" x14ac:dyDescent="0.35">
      <c r="D198" s="9" t="s">
        <v>25</v>
      </c>
      <c r="E198" s="9" t="s">
        <v>14</v>
      </c>
      <c r="F198" s="9" t="s">
        <v>31</v>
      </c>
      <c r="G198" s="10">
        <v>6146</v>
      </c>
      <c r="H198" s="11">
        <v>63</v>
      </c>
    </row>
    <row r="199" spans="4:8" ht="18" x14ac:dyDescent="0.35">
      <c r="D199" s="9" t="s">
        <v>11</v>
      </c>
      <c r="E199" s="9" t="s">
        <v>17</v>
      </c>
      <c r="F199" s="9" t="s">
        <v>15</v>
      </c>
      <c r="G199" s="10">
        <v>2639</v>
      </c>
      <c r="H199" s="11">
        <v>204</v>
      </c>
    </row>
    <row r="200" spans="4:8" ht="18" x14ac:dyDescent="0.35">
      <c r="D200" s="9" t="s">
        <v>8</v>
      </c>
      <c r="E200" s="9" t="s">
        <v>6</v>
      </c>
      <c r="F200" s="9" t="s">
        <v>22</v>
      </c>
      <c r="G200" s="10">
        <v>1890</v>
      </c>
      <c r="H200" s="11">
        <v>195</v>
      </c>
    </row>
    <row r="201" spans="4:8" ht="18" x14ac:dyDescent="0.35">
      <c r="D201" s="9" t="s">
        <v>23</v>
      </c>
      <c r="E201" s="9" t="s">
        <v>30</v>
      </c>
      <c r="F201" s="9" t="s">
        <v>24</v>
      </c>
      <c r="G201" s="10">
        <v>1932</v>
      </c>
      <c r="H201" s="11">
        <v>369</v>
      </c>
    </row>
    <row r="202" spans="4:8" ht="18" x14ac:dyDescent="0.35">
      <c r="D202" s="9" t="s">
        <v>27</v>
      </c>
      <c r="E202" s="9" t="s">
        <v>30</v>
      </c>
      <c r="F202" s="9" t="s">
        <v>18</v>
      </c>
      <c r="G202" s="10">
        <v>6300</v>
      </c>
      <c r="H202" s="11">
        <v>42</v>
      </c>
    </row>
    <row r="203" spans="4:8" ht="18" x14ac:dyDescent="0.35">
      <c r="D203" s="9" t="s">
        <v>16</v>
      </c>
      <c r="E203" s="9" t="s">
        <v>6</v>
      </c>
      <c r="F203" s="9" t="s">
        <v>7</v>
      </c>
      <c r="G203" s="10">
        <v>560</v>
      </c>
      <c r="H203" s="11">
        <v>81</v>
      </c>
    </row>
    <row r="204" spans="4:8" ht="18" x14ac:dyDescent="0.35">
      <c r="D204" s="9" t="s">
        <v>11</v>
      </c>
      <c r="E204" s="9" t="s">
        <v>6</v>
      </c>
      <c r="F204" s="9" t="s">
        <v>42</v>
      </c>
      <c r="G204" s="10">
        <v>2856</v>
      </c>
      <c r="H204" s="11">
        <v>246</v>
      </c>
    </row>
    <row r="205" spans="4:8" ht="18" x14ac:dyDescent="0.35">
      <c r="D205" s="9" t="s">
        <v>11</v>
      </c>
      <c r="E205" s="9" t="s">
        <v>30</v>
      </c>
      <c r="F205" s="9" t="s">
        <v>28</v>
      </c>
      <c r="G205" s="10">
        <v>707</v>
      </c>
      <c r="H205" s="11">
        <v>174</v>
      </c>
    </row>
    <row r="206" spans="4:8" ht="18" x14ac:dyDescent="0.35">
      <c r="D206" s="9" t="s">
        <v>8</v>
      </c>
      <c r="E206" s="9" t="s">
        <v>9</v>
      </c>
      <c r="F206" s="9" t="s">
        <v>7</v>
      </c>
      <c r="G206" s="10">
        <v>3598</v>
      </c>
      <c r="H206" s="11">
        <v>81</v>
      </c>
    </row>
    <row r="207" spans="4:8" ht="18" x14ac:dyDescent="0.35">
      <c r="D207" s="9" t="s">
        <v>5</v>
      </c>
      <c r="E207" s="9" t="s">
        <v>9</v>
      </c>
      <c r="F207" s="9" t="s">
        <v>22</v>
      </c>
      <c r="G207" s="10">
        <v>6853</v>
      </c>
      <c r="H207" s="11">
        <v>372</v>
      </c>
    </row>
    <row r="208" spans="4:8" ht="18" x14ac:dyDescent="0.35">
      <c r="D208" s="9" t="s">
        <v>5</v>
      </c>
      <c r="E208" s="9" t="s">
        <v>9</v>
      </c>
      <c r="F208" s="9" t="s">
        <v>29</v>
      </c>
      <c r="G208" s="10">
        <v>4725</v>
      </c>
      <c r="H208" s="11">
        <v>174</v>
      </c>
    </row>
    <row r="209" spans="4:8" ht="18" x14ac:dyDescent="0.35">
      <c r="D209" s="9" t="s">
        <v>13</v>
      </c>
      <c r="E209" s="9" t="s">
        <v>14</v>
      </c>
      <c r="F209" s="9" t="s">
        <v>10</v>
      </c>
      <c r="G209" s="10">
        <v>10304</v>
      </c>
      <c r="H209" s="11">
        <v>84</v>
      </c>
    </row>
    <row r="210" spans="4:8" ht="18" x14ac:dyDescent="0.35">
      <c r="D210" s="9" t="s">
        <v>13</v>
      </c>
      <c r="E210" s="9" t="s">
        <v>30</v>
      </c>
      <c r="F210" s="9" t="s">
        <v>29</v>
      </c>
      <c r="G210" s="10">
        <v>1274</v>
      </c>
      <c r="H210" s="11">
        <v>225</v>
      </c>
    </row>
    <row r="211" spans="4:8" ht="18" x14ac:dyDescent="0.35">
      <c r="D211" s="9" t="s">
        <v>25</v>
      </c>
      <c r="E211" s="9" t="s">
        <v>14</v>
      </c>
      <c r="F211" s="9" t="s">
        <v>7</v>
      </c>
      <c r="G211" s="10">
        <v>1526</v>
      </c>
      <c r="H211" s="11">
        <v>105</v>
      </c>
    </row>
    <row r="212" spans="4:8" ht="18" x14ac:dyDescent="0.35">
      <c r="D212" s="9" t="s">
        <v>5</v>
      </c>
      <c r="E212" s="9" t="s">
        <v>17</v>
      </c>
      <c r="F212" s="9" t="s">
        <v>40</v>
      </c>
      <c r="G212" s="10">
        <v>3101</v>
      </c>
      <c r="H212" s="11">
        <v>225</v>
      </c>
    </row>
    <row r="213" spans="4:8" ht="18" x14ac:dyDescent="0.35">
      <c r="D213" s="9" t="s">
        <v>26</v>
      </c>
      <c r="E213" s="9" t="s">
        <v>6</v>
      </c>
      <c r="F213" s="9" t="s">
        <v>24</v>
      </c>
      <c r="G213" s="10">
        <v>1057</v>
      </c>
      <c r="H213" s="11">
        <v>54</v>
      </c>
    </row>
    <row r="214" spans="4:8" ht="18" x14ac:dyDescent="0.35">
      <c r="D214" s="9" t="s">
        <v>23</v>
      </c>
      <c r="E214" s="9" t="s">
        <v>6</v>
      </c>
      <c r="F214" s="9" t="s">
        <v>42</v>
      </c>
      <c r="G214" s="10">
        <v>5306</v>
      </c>
      <c r="H214" s="11">
        <v>0</v>
      </c>
    </row>
    <row r="215" spans="4:8" ht="18" x14ac:dyDescent="0.35">
      <c r="D215" s="9" t="s">
        <v>25</v>
      </c>
      <c r="E215" s="9" t="s">
        <v>17</v>
      </c>
      <c r="F215" s="9" t="s">
        <v>38</v>
      </c>
      <c r="G215" s="10">
        <v>4018</v>
      </c>
      <c r="H215" s="11">
        <v>171</v>
      </c>
    </row>
    <row r="216" spans="4:8" ht="18" x14ac:dyDescent="0.35">
      <c r="D216" s="9" t="s">
        <v>11</v>
      </c>
      <c r="E216" s="9" t="s">
        <v>30</v>
      </c>
      <c r="F216" s="9" t="s">
        <v>29</v>
      </c>
      <c r="G216" s="10">
        <v>938</v>
      </c>
      <c r="H216" s="11">
        <v>189</v>
      </c>
    </row>
    <row r="217" spans="4:8" ht="18" x14ac:dyDescent="0.35">
      <c r="D217" s="9" t="s">
        <v>23</v>
      </c>
      <c r="E217" s="9" t="s">
        <v>20</v>
      </c>
      <c r="F217" s="9" t="s">
        <v>15</v>
      </c>
      <c r="G217" s="10">
        <v>1778</v>
      </c>
      <c r="H217" s="11">
        <v>270</v>
      </c>
    </row>
    <row r="218" spans="4:8" ht="18" x14ac:dyDescent="0.35">
      <c r="D218" s="9" t="s">
        <v>16</v>
      </c>
      <c r="E218" s="9" t="s">
        <v>17</v>
      </c>
      <c r="F218" s="9" t="s">
        <v>7</v>
      </c>
      <c r="G218" s="10">
        <v>1638</v>
      </c>
      <c r="H218" s="11">
        <v>63</v>
      </c>
    </row>
    <row r="219" spans="4:8" ht="18" x14ac:dyDescent="0.35">
      <c r="D219" s="9" t="s">
        <v>13</v>
      </c>
      <c r="E219" s="9" t="s">
        <v>20</v>
      </c>
      <c r="F219" s="9" t="s">
        <v>18</v>
      </c>
      <c r="G219" s="10">
        <v>154</v>
      </c>
      <c r="H219" s="11">
        <v>21</v>
      </c>
    </row>
    <row r="220" spans="4:8" ht="18" x14ac:dyDescent="0.35">
      <c r="D220" s="9" t="s">
        <v>23</v>
      </c>
      <c r="E220" s="9" t="s">
        <v>6</v>
      </c>
      <c r="F220" s="9" t="s">
        <v>22</v>
      </c>
      <c r="G220" s="10">
        <v>9835</v>
      </c>
      <c r="H220" s="11">
        <v>207</v>
      </c>
    </row>
    <row r="221" spans="4:8" ht="18" x14ac:dyDescent="0.35">
      <c r="D221" s="9" t="s">
        <v>11</v>
      </c>
      <c r="E221" s="9" t="s">
        <v>6</v>
      </c>
      <c r="F221" s="9" t="s">
        <v>33</v>
      </c>
      <c r="G221" s="10">
        <v>7273</v>
      </c>
      <c r="H221" s="11">
        <v>96</v>
      </c>
    </row>
    <row r="222" spans="4:8" ht="18" x14ac:dyDescent="0.35">
      <c r="D222" s="9" t="s">
        <v>25</v>
      </c>
      <c r="E222" s="9" t="s">
        <v>17</v>
      </c>
      <c r="F222" s="9" t="s">
        <v>22</v>
      </c>
      <c r="G222" s="10">
        <v>6909</v>
      </c>
      <c r="H222" s="11">
        <v>81</v>
      </c>
    </row>
    <row r="223" spans="4:8" ht="18" x14ac:dyDescent="0.35">
      <c r="D223" s="9" t="s">
        <v>11</v>
      </c>
      <c r="E223" s="9" t="s">
        <v>17</v>
      </c>
      <c r="F223" s="9" t="s">
        <v>38</v>
      </c>
      <c r="G223" s="10">
        <v>3920</v>
      </c>
      <c r="H223" s="11">
        <v>306</v>
      </c>
    </row>
    <row r="224" spans="4:8" ht="18" x14ac:dyDescent="0.35">
      <c r="D224" s="9" t="s">
        <v>35</v>
      </c>
      <c r="E224" s="9" t="s">
        <v>17</v>
      </c>
      <c r="F224" s="9" t="s">
        <v>41</v>
      </c>
      <c r="G224" s="10">
        <v>4858</v>
      </c>
      <c r="H224" s="11">
        <v>279</v>
      </c>
    </row>
    <row r="225" spans="4:8" ht="18" x14ac:dyDescent="0.35">
      <c r="D225" s="9" t="s">
        <v>26</v>
      </c>
      <c r="E225" s="9" t="s">
        <v>20</v>
      </c>
      <c r="F225" s="9" t="s">
        <v>12</v>
      </c>
      <c r="G225" s="10">
        <v>3549</v>
      </c>
      <c r="H225" s="11">
        <v>3</v>
      </c>
    </row>
    <row r="226" spans="4:8" ht="18" x14ac:dyDescent="0.35">
      <c r="D226" s="9" t="s">
        <v>23</v>
      </c>
      <c r="E226" s="9" t="s">
        <v>17</v>
      </c>
      <c r="F226" s="9" t="s">
        <v>39</v>
      </c>
      <c r="G226" s="10">
        <v>966</v>
      </c>
      <c r="H226" s="11">
        <v>198</v>
      </c>
    </row>
    <row r="227" spans="4:8" ht="18" x14ac:dyDescent="0.35">
      <c r="D227" s="9" t="s">
        <v>25</v>
      </c>
      <c r="E227" s="9" t="s">
        <v>17</v>
      </c>
      <c r="F227" s="9" t="s">
        <v>15</v>
      </c>
      <c r="G227" s="10">
        <v>385</v>
      </c>
      <c r="H227" s="11">
        <v>249</v>
      </c>
    </row>
    <row r="228" spans="4:8" ht="18" x14ac:dyDescent="0.35">
      <c r="D228" s="9" t="s">
        <v>16</v>
      </c>
      <c r="E228" s="9" t="s">
        <v>30</v>
      </c>
      <c r="F228" s="9" t="s">
        <v>29</v>
      </c>
      <c r="G228" s="10">
        <v>2219</v>
      </c>
      <c r="H228" s="11">
        <v>75</v>
      </c>
    </row>
    <row r="229" spans="4:8" ht="18" x14ac:dyDescent="0.35">
      <c r="D229" s="9" t="s">
        <v>11</v>
      </c>
      <c r="E229" s="9" t="s">
        <v>14</v>
      </c>
      <c r="F229" s="9" t="s">
        <v>10</v>
      </c>
      <c r="G229" s="10">
        <v>2954</v>
      </c>
      <c r="H229" s="11">
        <v>189</v>
      </c>
    </row>
    <row r="230" spans="4:8" ht="18" x14ac:dyDescent="0.35">
      <c r="D230" s="9" t="s">
        <v>23</v>
      </c>
      <c r="E230" s="9" t="s">
        <v>14</v>
      </c>
      <c r="F230" s="9" t="s">
        <v>10</v>
      </c>
      <c r="G230" s="10">
        <v>280</v>
      </c>
      <c r="H230" s="11">
        <v>87</v>
      </c>
    </row>
    <row r="231" spans="4:8" ht="18" x14ac:dyDescent="0.35">
      <c r="D231" s="9" t="s">
        <v>13</v>
      </c>
      <c r="E231" s="9" t="s">
        <v>14</v>
      </c>
      <c r="F231" s="9" t="s">
        <v>7</v>
      </c>
      <c r="G231" s="10">
        <v>6118</v>
      </c>
      <c r="H231" s="11">
        <v>174</v>
      </c>
    </row>
    <row r="232" spans="4:8" ht="18" x14ac:dyDescent="0.35">
      <c r="D232" s="9" t="s">
        <v>26</v>
      </c>
      <c r="E232" s="9" t="s">
        <v>17</v>
      </c>
      <c r="F232" s="9" t="s">
        <v>37</v>
      </c>
      <c r="G232" s="10">
        <v>4802</v>
      </c>
      <c r="H232" s="11">
        <v>36</v>
      </c>
    </row>
    <row r="233" spans="4:8" ht="18" x14ac:dyDescent="0.35">
      <c r="D233" s="9" t="s">
        <v>11</v>
      </c>
      <c r="E233" s="9" t="s">
        <v>20</v>
      </c>
      <c r="F233" s="9" t="s">
        <v>38</v>
      </c>
      <c r="G233" s="10">
        <v>4137</v>
      </c>
      <c r="H233" s="11">
        <v>60</v>
      </c>
    </row>
    <row r="234" spans="4:8" ht="18" x14ac:dyDescent="0.35">
      <c r="D234" s="9" t="s">
        <v>27</v>
      </c>
      <c r="E234" s="9" t="s">
        <v>9</v>
      </c>
      <c r="F234" s="9" t="s">
        <v>34</v>
      </c>
      <c r="G234" s="10">
        <v>2023</v>
      </c>
      <c r="H234" s="11">
        <v>78</v>
      </c>
    </row>
    <row r="235" spans="4:8" ht="18" x14ac:dyDescent="0.35">
      <c r="D235" s="9" t="s">
        <v>11</v>
      </c>
      <c r="E235" s="9" t="s">
        <v>14</v>
      </c>
      <c r="F235" s="9" t="s">
        <v>7</v>
      </c>
      <c r="G235" s="10">
        <v>9051</v>
      </c>
      <c r="H235" s="11">
        <v>57</v>
      </c>
    </row>
    <row r="236" spans="4:8" ht="18" x14ac:dyDescent="0.35">
      <c r="D236" s="9" t="s">
        <v>11</v>
      </c>
      <c r="E236" s="9" t="s">
        <v>6</v>
      </c>
      <c r="F236" s="9" t="s">
        <v>40</v>
      </c>
      <c r="G236" s="10">
        <v>2919</v>
      </c>
      <c r="H236" s="11">
        <v>45</v>
      </c>
    </row>
    <row r="237" spans="4:8" ht="18" x14ac:dyDescent="0.35">
      <c r="D237" s="9" t="s">
        <v>13</v>
      </c>
      <c r="E237" s="9" t="s">
        <v>20</v>
      </c>
      <c r="F237" s="9" t="s">
        <v>22</v>
      </c>
      <c r="G237" s="10">
        <v>5915</v>
      </c>
      <c r="H237" s="11">
        <v>3</v>
      </c>
    </row>
    <row r="238" spans="4:8" ht="18" x14ac:dyDescent="0.35">
      <c r="D238" s="9" t="s">
        <v>35</v>
      </c>
      <c r="E238" s="9" t="s">
        <v>9</v>
      </c>
      <c r="F238" s="9" t="s">
        <v>37</v>
      </c>
      <c r="G238" s="10">
        <v>2562</v>
      </c>
      <c r="H238" s="11">
        <v>6</v>
      </c>
    </row>
    <row r="239" spans="4:8" ht="18" x14ac:dyDescent="0.35">
      <c r="D239" s="9" t="s">
        <v>25</v>
      </c>
      <c r="E239" s="9" t="s">
        <v>6</v>
      </c>
      <c r="F239" s="9" t="s">
        <v>18</v>
      </c>
      <c r="G239" s="10">
        <v>8813</v>
      </c>
      <c r="H239" s="11">
        <v>21</v>
      </c>
    </row>
    <row r="240" spans="4:8" ht="18" x14ac:dyDescent="0.35">
      <c r="D240" s="9" t="s">
        <v>25</v>
      </c>
      <c r="E240" s="9" t="s">
        <v>14</v>
      </c>
      <c r="F240" s="9" t="s">
        <v>15</v>
      </c>
      <c r="G240" s="10">
        <v>6111</v>
      </c>
      <c r="H240" s="11">
        <v>3</v>
      </c>
    </row>
    <row r="241" spans="4:8" ht="18" x14ac:dyDescent="0.35">
      <c r="D241" s="9" t="s">
        <v>8</v>
      </c>
      <c r="E241" s="9" t="s">
        <v>30</v>
      </c>
      <c r="F241" s="9" t="s">
        <v>21</v>
      </c>
      <c r="G241" s="10">
        <v>3507</v>
      </c>
      <c r="H241" s="11">
        <v>288</v>
      </c>
    </row>
    <row r="242" spans="4:8" ht="18" x14ac:dyDescent="0.35">
      <c r="D242" s="9" t="s">
        <v>16</v>
      </c>
      <c r="E242" s="9" t="s">
        <v>14</v>
      </c>
      <c r="F242" s="9" t="s">
        <v>31</v>
      </c>
      <c r="G242" s="10">
        <v>4319</v>
      </c>
      <c r="H242" s="11">
        <v>30</v>
      </c>
    </row>
    <row r="243" spans="4:8" ht="18" x14ac:dyDescent="0.35">
      <c r="D243" s="9" t="s">
        <v>5</v>
      </c>
      <c r="E243" s="9" t="s">
        <v>20</v>
      </c>
      <c r="F243" s="9" t="s">
        <v>42</v>
      </c>
      <c r="G243" s="10">
        <v>609</v>
      </c>
      <c r="H243" s="11">
        <v>87</v>
      </c>
    </row>
    <row r="244" spans="4:8" ht="18" x14ac:dyDescent="0.35">
      <c r="D244" s="9" t="s">
        <v>5</v>
      </c>
      <c r="E244" s="9" t="s">
        <v>17</v>
      </c>
      <c r="F244" s="9" t="s">
        <v>39</v>
      </c>
      <c r="G244" s="10">
        <v>6370</v>
      </c>
      <c r="H244" s="11">
        <v>30</v>
      </c>
    </row>
    <row r="245" spans="4:8" ht="18" x14ac:dyDescent="0.35">
      <c r="D245" s="9" t="s">
        <v>25</v>
      </c>
      <c r="E245" s="9" t="s">
        <v>20</v>
      </c>
      <c r="F245" s="9" t="s">
        <v>36</v>
      </c>
      <c r="G245" s="10">
        <v>5474</v>
      </c>
      <c r="H245" s="11">
        <v>168</v>
      </c>
    </row>
    <row r="246" spans="4:8" ht="18" x14ac:dyDescent="0.35">
      <c r="D246" s="9" t="s">
        <v>5</v>
      </c>
      <c r="E246" s="9" t="s">
        <v>14</v>
      </c>
      <c r="F246" s="9" t="s">
        <v>39</v>
      </c>
      <c r="G246" s="10">
        <v>3164</v>
      </c>
      <c r="H246" s="11">
        <v>306</v>
      </c>
    </row>
    <row r="247" spans="4:8" ht="18" x14ac:dyDescent="0.35">
      <c r="D247" s="9" t="s">
        <v>16</v>
      </c>
      <c r="E247" s="9" t="s">
        <v>9</v>
      </c>
      <c r="F247" s="9" t="s">
        <v>12</v>
      </c>
      <c r="G247" s="10">
        <v>1302</v>
      </c>
      <c r="H247" s="11">
        <v>402</v>
      </c>
    </row>
    <row r="248" spans="4:8" ht="18" x14ac:dyDescent="0.35">
      <c r="D248" s="9" t="s">
        <v>27</v>
      </c>
      <c r="E248" s="9" t="s">
        <v>6</v>
      </c>
      <c r="F248" s="9" t="s">
        <v>40</v>
      </c>
      <c r="G248" s="10">
        <v>7308</v>
      </c>
      <c r="H248" s="11">
        <v>327</v>
      </c>
    </row>
    <row r="249" spans="4:8" ht="18" x14ac:dyDescent="0.35">
      <c r="D249" s="9" t="s">
        <v>5</v>
      </c>
      <c r="E249" s="9" t="s">
        <v>6</v>
      </c>
      <c r="F249" s="9" t="s">
        <v>39</v>
      </c>
      <c r="G249" s="10">
        <v>6132</v>
      </c>
      <c r="H249" s="11">
        <v>93</v>
      </c>
    </row>
    <row r="250" spans="4:8" ht="18" x14ac:dyDescent="0.35">
      <c r="D250" s="9" t="s">
        <v>35</v>
      </c>
      <c r="E250" s="9" t="s">
        <v>9</v>
      </c>
      <c r="F250" s="9" t="s">
        <v>24</v>
      </c>
      <c r="G250" s="10">
        <v>3472</v>
      </c>
      <c r="H250" s="11">
        <v>96</v>
      </c>
    </row>
    <row r="251" spans="4:8" ht="18" x14ac:dyDescent="0.35">
      <c r="D251" s="9" t="s">
        <v>8</v>
      </c>
      <c r="E251" s="9" t="s">
        <v>17</v>
      </c>
      <c r="F251" s="9" t="s">
        <v>15</v>
      </c>
      <c r="G251" s="10">
        <v>9660</v>
      </c>
      <c r="H251" s="11">
        <v>27</v>
      </c>
    </row>
    <row r="252" spans="4:8" ht="18" x14ac:dyDescent="0.35">
      <c r="D252" s="9" t="s">
        <v>11</v>
      </c>
      <c r="E252" s="9" t="s">
        <v>20</v>
      </c>
      <c r="F252" s="9" t="s">
        <v>42</v>
      </c>
      <c r="G252" s="10">
        <v>2436</v>
      </c>
      <c r="H252" s="11">
        <v>99</v>
      </c>
    </row>
    <row r="253" spans="4:8" ht="18" x14ac:dyDescent="0.35">
      <c r="D253" s="9" t="s">
        <v>11</v>
      </c>
      <c r="E253" s="9" t="s">
        <v>20</v>
      </c>
      <c r="F253" s="9" t="s">
        <v>19</v>
      </c>
      <c r="G253" s="10">
        <v>9506</v>
      </c>
      <c r="H253" s="11">
        <v>87</v>
      </c>
    </row>
    <row r="254" spans="4:8" ht="18" x14ac:dyDescent="0.35">
      <c r="D254" s="9" t="s">
        <v>35</v>
      </c>
      <c r="E254" s="9" t="s">
        <v>6</v>
      </c>
      <c r="F254" s="9" t="s">
        <v>41</v>
      </c>
      <c r="G254" s="10">
        <v>245</v>
      </c>
      <c r="H254" s="11">
        <v>288</v>
      </c>
    </row>
    <row r="255" spans="4:8" ht="18" x14ac:dyDescent="0.35">
      <c r="D255" s="9" t="s">
        <v>8</v>
      </c>
      <c r="E255" s="9" t="s">
        <v>9</v>
      </c>
      <c r="F255" s="9" t="s">
        <v>33</v>
      </c>
      <c r="G255" s="10">
        <v>2702</v>
      </c>
      <c r="H255" s="11">
        <v>363</v>
      </c>
    </row>
    <row r="256" spans="4:8" ht="18" x14ac:dyDescent="0.35">
      <c r="D256" s="9" t="s">
        <v>35</v>
      </c>
      <c r="E256" s="9" t="s">
        <v>30</v>
      </c>
      <c r="F256" s="9" t="s">
        <v>28</v>
      </c>
      <c r="G256" s="10">
        <v>700</v>
      </c>
      <c r="H256" s="11">
        <v>87</v>
      </c>
    </row>
    <row r="257" spans="4:8" ht="18" x14ac:dyDescent="0.35">
      <c r="D257" s="9" t="s">
        <v>16</v>
      </c>
      <c r="E257" s="9" t="s">
        <v>30</v>
      </c>
      <c r="F257" s="9" t="s">
        <v>28</v>
      </c>
      <c r="G257" s="10">
        <v>3759</v>
      </c>
      <c r="H257" s="11">
        <v>150</v>
      </c>
    </row>
    <row r="258" spans="4:8" ht="18" x14ac:dyDescent="0.35">
      <c r="D258" s="9" t="s">
        <v>26</v>
      </c>
      <c r="E258" s="9" t="s">
        <v>9</v>
      </c>
      <c r="F258" s="9" t="s">
        <v>28</v>
      </c>
      <c r="G258" s="10">
        <v>1589</v>
      </c>
      <c r="H258" s="11">
        <v>303</v>
      </c>
    </row>
    <row r="259" spans="4:8" ht="18" x14ac:dyDescent="0.35">
      <c r="D259" s="9" t="s">
        <v>23</v>
      </c>
      <c r="E259" s="9" t="s">
        <v>9</v>
      </c>
      <c r="F259" s="9" t="s">
        <v>40</v>
      </c>
      <c r="G259" s="10">
        <v>5194</v>
      </c>
      <c r="H259" s="11">
        <v>288</v>
      </c>
    </row>
    <row r="260" spans="4:8" ht="18" x14ac:dyDescent="0.35">
      <c r="D260" s="9" t="s">
        <v>35</v>
      </c>
      <c r="E260" s="9" t="s">
        <v>14</v>
      </c>
      <c r="F260" s="9" t="s">
        <v>31</v>
      </c>
      <c r="G260" s="10">
        <v>945</v>
      </c>
      <c r="H260" s="11">
        <v>75</v>
      </c>
    </row>
    <row r="261" spans="4:8" ht="18" x14ac:dyDescent="0.35">
      <c r="D261" s="9" t="s">
        <v>5</v>
      </c>
      <c r="E261" s="9" t="s">
        <v>20</v>
      </c>
      <c r="F261" s="9" t="s">
        <v>21</v>
      </c>
      <c r="G261" s="10">
        <v>1988</v>
      </c>
      <c r="H261" s="11">
        <v>39</v>
      </c>
    </row>
    <row r="262" spans="4:8" ht="18" x14ac:dyDescent="0.35">
      <c r="D262" s="9" t="s">
        <v>16</v>
      </c>
      <c r="E262" s="9" t="s">
        <v>30</v>
      </c>
      <c r="F262" s="9" t="s">
        <v>10</v>
      </c>
      <c r="G262" s="10">
        <v>6734</v>
      </c>
      <c r="H262" s="11">
        <v>123</v>
      </c>
    </row>
    <row r="263" spans="4:8" ht="18" x14ac:dyDescent="0.35">
      <c r="D263" s="9" t="s">
        <v>5</v>
      </c>
      <c r="E263" s="9" t="s">
        <v>14</v>
      </c>
      <c r="F263" s="9" t="s">
        <v>12</v>
      </c>
      <c r="G263" s="10">
        <v>217</v>
      </c>
      <c r="H263" s="11">
        <v>36</v>
      </c>
    </row>
    <row r="264" spans="4:8" ht="18" x14ac:dyDescent="0.35">
      <c r="D264" s="9" t="s">
        <v>25</v>
      </c>
      <c r="E264" s="9" t="s">
        <v>30</v>
      </c>
      <c r="F264" s="9" t="s">
        <v>22</v>
      </c>
      <c r="G264" s="10">
        <v>6279</v>
      </c>
      <c r="H264" s="11">
        <v>237</v>
      </c>
    </row>
    <row r="265" spans="4:8" ht="18" x14ac:dyDescent="0.35">
      <c r="D265" s="9" t="s">
        <v>5</v>
      </c>
      <c r="E265" s="9" t="s">
        <v>14</v>
      </c>
      <c r="F265" s="9" t="s">
        <v>31</v>
      </c>
      <c r="G265" s="10">
        <v>4424</v>
      </c>
      <c r="H265" s="11">
        <v>201</v>
      </c>
    </row>
    <row r="266" spans="4:8" ht="18" x14ac:dyDescent="0.35">
      <c r="D266" s="9" t="s">
        <v>26</v>
      </c>
      <c r="E266" s="9" t="s">
        <v>14</v>
      </c>
      <c r="F266" s="9" t="s">
        <v>28</v>
      </c>
      <c r="G266" s="10">
        <v>189</v>
      </c>
      <c r="H266" s="11">
        <v>48</v>
      </c>
    </row>
    <row r="267" spans="4:8" ht="18" x14ac:dyDescent="0.35">
      <c r="D267" s="9" t="s">
        <v>25</v>
      </c>
      <c r="E267" s="9" t="s">
        <v>9</v>
      </c>
      <c r="F267" s="9" t="s">
        <v>22</v>
      </c>
      <c r="G267" s="10">
        <v>490</v>
      </c>
      <c r="H267" s="11">
        <v>84</v>
      </c>
    </row>
    <row r="268" spans="4:8" ht="18" x14ac:dyDescent="0.35">
      <c r="D268" s="9" t="s">
        <v>8</v>
      </c>
      <c r="E268" s="9" t="s">
        <v>6</v>
      </c>
      <c r="F268" s="9" t="s">
        <v>41</v>
      </c>
      <c r="G268" s="10">
        <v>434</v>
      </c>
      <c r="H268" s="11">
        <v>87</v>
      </c>
    </row>
    <row r="269" spans="4:8" ht="18" x14ac:dyDescent="0.35">
      <c r="D269" s="9" t="s">
        <v>23</v>
      </c>
      <c r="E269" s="9" t="s">
        <v>20</v>
      </c>
      <c r="F269" s="9" t="s">
        <v>7</v>
      </c>
      <c r="G269" s="10">
        <v>10129</v>
      </c>
      <c r="H269" s="11">
        <v>312</v>
      </c>
    </row>
    <row r="270" spans="4:8" ht="18" x14ac:dyDescent="0.35">
      <c r="D270" s="9" t="s">
        <v>27</v>
      </c>
      <c r="E270" s="9" t="s">
        <v>17</v>
      </c>
      <c r="F270" s="9" t="s">
        <v>40</v>
      </c>
      <c r="G270" s="10">
        <v>1652</v>
      </c>
      <c r="H270" s="11">
        <v>102</v>
      </c>
    </row>
    <row r="271" spans="4:8" ht="18" x14ac:dyDescent="0.35">
      <c r="D271" s="9" t="s">
        <v>8</v>
      </c>
      <c r="E271" s="9" t="s">
        <v>20</v>
      </c>
      <c r="F271" s="9" t="s">
        <v>41</v>
      </c>
      <c r="G271" s="10">
        <v>6433</v>
      </c>
      <c r="H271" s="11">
        <v>78</v>
      </c>
    </row>
    <row r="272" spans="4:8" ht="18" x14ac:dyDescent="0.35">
      <c r="D272" s="9" t="s">
        <v>27</v>
      </c>
      <c r="E272" s="9" t="s">
        <v>30</v>
      </c>
      <c r="F272" s="9" t="s">
        <v>34</v>
      </c>
      <c r="G272" s="10">
        <v>2212</v>
      </c>
      <c r="H272" s="11">
        <v>117</v>
      </c>
    </row>
    <row r="273" spans="4:8" ht="18" x14ac:dyDescent="0.35">
      <c r="D273" s="9" t="s">
        <v>13</v>
      </c>
      <c r="E273" s="9" t="s">
        <v>9</v>
      </c>
      <c r="F273" s="9" t="s">
        <v>36</v>
      </c>
      <c r="G273" s="10">
        <v>609</v>
      </c>
      <c r="H273" s="11">
        <v>99</v>
      </c>
    </row>
    <row r="274" spans="4:8" ht="18" x14ac:dyDescent="0.35">
      <c r="D274" s="9" t="s">
        <v>5</v>
      </c>
      <c r="E274" s="9" t="s">
        <v>9</v>
      </c>
      <c r="F274" s="9" t="s">
        <v>38</v>
      </c>
      <c r="G274" s="10">
        <v>1638</v>
      </c>
      <c r="H274" s="11">
        <v>48</v>
      </c>
    </row>
    <row r="275" spans="4:8" ht="18" x14ac:dyDescent="0.35">
      <c r="D275" s="9" t="s">
        <v>23</v>
      </c>
      <c r="E275" s="9" t="s">
        <v>30</v>
      </c>
      <c r="F275" s="9" t="s">
        <v>37</v>
      </c>
      <c r="G275" s="10">
        <v>3829</v>
      </c>
      <c r="H275" s="11">
        <v>24</v>
      </c>
    </row>
    <row r="276" spans="4:8" ht="18" x14ac:dyDescent="0.35">
      <c r="D276" s="9" t="s">
        <v>5</v>
      </c>
      <c r="E276" s="9" t="s">
        <v>17</v>
      </c>
      <c r="F276" s="9" t="s">
        <v>37</v>
      </c>
      <c r="G276" s="10">
        <v>5775</v>
      </c>
      <c r="H276" s="11">
        <v>42</v>
      </c>
    </row>
    <row r="277" spans="4:8" ht="18" x14ac:dyDescent="0.35">
      <c r="D277" s="9" t="s">
        <v>16</v>
      </c>
      <c r="E277" s="9" t="s">
        <v>9</v>
      </c>
      <c r="F277" s="9" t="s">
        <v>33</v>
      </c>
      <c r="G277" s="10">
        <v>1071</v>
      </c>
      <c r="H277" s="11">
        <v>270</v>
      </c>
    </row>
    <row r="278" spans="4:8" ht="18" x14ac:dyDescent="0.35">
      <c r="D278" s="9" t="s">
        <v>8</v>
      </c>
      <c r="E278" s="9" t="s">
        <v>14</v>
      </c>
      <c r="F278" s="9" t="s">
        <v>34</v>
      </c>
      <c r="G278" s="10">
        <v>5019</v>
      </c>
      <c r="H278" s="11">
        <v>150</v>
      </c>
    </row>
    <row r="279" spans="4:8" ht="18" x14ac:dyDescent="0.35">
      <c r="D279" s="9" t="s">
        <v>26</v>
      </c>
      <c r="E279" s="9" t="s">
        <v>6</v>
      </c>
      <c r="F279" s="9" t="s">
        <v>37</v>
      </c>
      <c r="G279" s="10">
        <v>2863</v>
      </c>
      <c r="H279" s="11">
        <v>42</v>
      </c>
    </row>
    <row r="280" spans="4:8" ht="18" x14ac:dyDescent="0.35">
      <c r="D280" s="9" t="s">
        <v>5</v>
      </c>
      <c r="E280" s="9" t="s">
        <v>9</v>
      </c>
      <c r="F280" s="9" t="s">
        <v>32</v>
      </c>
      <c r="G280" s="10">
        <v>1617</v>
      </c>
      <c r="H280" s="11">
        <v>126</v>
      </c>
    </row>
    <row r="281" spans="4:8" ht="18" x14ac:dyDescent="0.35">
      <c r="D281" s="9" t="s">
        <v>16</v>
      </c>
      <c r="E281" s="9" t="s">
        <v>6</v>
      </c>
      <c r="F281" s="9" t="s">
        <v>42</v>
      </c>
      <c r="G281" s="10">
        <v>6818</v>
      </c>
      <c r="H281" s="11">
        <v>6</v>
      </c>
    </row>
    <row r="282" spans="4:8" ht="18" x14ac:dyDescent="0.35">
      <c r="D282" s="9" t="s">
        <v>27</v>
      </c>
      <c r="E282" s="9" t="s">
        <v>9</v>
      </c>
      <c r="F282" s="9" t="s">
        <v>37</v>
      </c>
      <c r="G282" s="10">
        <v>6657</v>
      </c>
      <c r="H282" s="11">
        <v>276</v>
      </c>
    </row>
    <row r="283" spans="4:8" ht="18" x14ac:dyDescent="0.35">
      <c r="D283" s="9" t="s">
        <v>27</v>
      </c>
      <c r="E283" s="9" t="s">
        <v>30</v>
      </c>
      <c r="F283" s="9" t="s">
        <v>28</v>
      </c>
      <c r="G283" s="10">
        <v>2919</v>
      </c>
      <c r="H283" s="11">
        <v>93</v>
      </c>
    </row>
    <row r="284" spans="4:8" ht="18" x14ac:dyDescent="0.35">
      <c r="D284" s="9" t="s">
        <v>26</v>
      </c>
      <c r="E284" s="9" t="s">
        <v>14</v>
      </c>
      <c r="F284" s="9" t="s">
        <v>21</v>
      </c>
      <c r="G284" s="10">
        <v>3094</v>
      </c>
      <c r="H284" s="11">
        <v>246</v>
      </c>
    </row>
    <row r="285" spans="4:8" ht="18" x14ac:dyDescent="0.35">
      <c r="D285" s="9" t="s">
        <v>16</v>
      </c>
      <c r="E285" s="9" t="s">
        <v>17</v>
      </c>
      <c r="F285" s="9" t="s">
        <v>38</v>
      </c>
      <c r="G285" s="10">
        <v>2989</v>
      </c>
      <c r="H285" s="11">
        <v>3</v>
      </c>
    </row>
    <row r="286" spans="4:8" ht="18" x14ac:dyDescent="0.35">
      <c r="D286" s="9" t="s">
        <v>8</v>
      </c>
      <c r="E286" s="9" t="s">
        <v>20</v>
      </c>
      <c r="F286" s="9" t="s">
        <v>39</v>
      </c>
      <c r="G286" s="10">
        <v>2268</v>
      </c>
      <c r="H286" s="11">
        <v>63</v>
      </c>
    </row>
    <row r="287" spans="4:8" ht="18" x14ac:dyDescent="0.35">
      <c r="D287" s="9" t="s">
        <v>25</v>
      </c>
      <c r="E287" s="9" t="s">
        <v>9</v>
      </c>
      <c r="F287" s="9" t="s">
        <v>21</v>
      </c>
      <c r="G287" s="10">
        <v>4753</v>
      </c>
      <c r="H287" s="11">
        <v>246</v>
      </c>
    </row>
    <row r="288" spans="4:8" ht="18" x14ac:dyDescent="0.35">
      <c r="D288" s="9" t="s">
        <v>26</v>
      </c>
      <c r="E288" s="9" t="s">
        <v>30</v>
      </c>
      <c r="F288" s="9" t="s">
        <v>36</v>
      </c>
      <c r="G288" s="10">
        <v>7511</v>
      </c>
      <c r="H288" s="11">
        <v>120</v>
      </c>
    </row>
    <row r="289" spans="4:8" ht="18" x14ac:dyDescent="0.35">
      <c r="D289" s="9" t="s">
        <v>26</v>
      </c>
      <c r="E289" s="9" t="s">
        <v>20</v>
      </c>
      <c r="F289" s="9" t="s">
        <v>21</v>
      </c>
      <c r="G289" s="10">
        <v>4326</v>
      </c>
      <c r="H289" s="11">
        <v>348</v>
      </c>
    </row>
    <row r="290" spans="4:8" ht="18" x14ac:dyDescent="0.35">
      <c r="D290" s="9" t="s">
        <v>13</v>
      </c>
      <c r="E290" s="9" t="s">
        <v>30</v>
      </c>
      <c r="F290" s="9" t="s">
        <v>34</v>
      </c>
      <c r="G290" s="10">
        <v>4935</v>
      </c>
      <c r="H290" s="11">
        <v>126</v>
      </c>
    </row>
    <row r="291" spans="4:8" ht="18" x14ac:dyDescent="0.35">
      <c r="D291" s="9" t="s">
        <v>16</v>
      </c>
      <c r="E291" s="9" t="s">
        <v>9</v>
      </c>
      <c r="F291" s="9" t="s">
        <v>7</v>
      </c>
      <c r="G291" s="10">
        <v>4781</v>
      </c>
      <c r="H291" s="11">
        <v>123</v>
      </c>
    </row>
    <row r="292" spans="4:8" ht="18" x14ac:dyDescent="0.35">
      <c r="D292" s="9" t="s">
        <v>25</v>
      </c>
      <c r="E292" s="9" t="s">
        <v>20</v>
      </c>
      <c r="F292" s="9" t="s">
        <v>18</v>
      </c>
      <c r="G292" s="10">
        <v>7483</v>
      </c>
      <c r="H292" s="11">
        <v>45</v>
      </c>
    </row>
    <row r="293" spans="4:8" ht="18" x14ac:dyDescent="0.35">
      <c r="D293" s="9" t="s">
        <v>35</v>
      </c>
      <c r="E293" s="9" t="s">
        <v>20</v>
      </c>
      <c r="F293" s="9" t="s">
        <v>12</v>
      </c>
      <c r="G293" s="10">
        <v>6860</v>
      </c>
      <c r="H293" s="11">
        <v>126</v>
      </c>
    </row>
    <row r="294" spans="4:8" ht="18" x14ac:dyDescent="0.35">
      <c r="D294" s="9" t="s">
        <v>5</v>
      </c>
      <c r="E294" s="9" t="s">
        <v>6</v>
      </c>
      <c r="F294" s="9" t="s">
        <v>32</v>
      </c>
      <c r="G294" s="10">
        <v>9002</v>
      </c>
      <c r="H294" s="11">
        <v>72</v>
      </c>
    </row>
    <row r="295" spans="4:8" ht="18" x14ac:dyDescent="0.35">
      <c r="D295" s="9" t="s">
        <v>16</v>
      </c>
      <c r="E295" s="9" t="s">
        <v>14</v>
      </c>
      <c r="F295" s="9" t="s">
        <v>32</v>
      </c>
      <c r="G295" s="10">
        <v>1400</v>
      </c>
      <c r="H295" s="11">
        <v>135</v>
      </c>
    </row>
    <row r="296" spans="4:8" ht="18" x14ac:dyDescent="0.35">
      <c r="D296" s="9" t="s">
        <v>35</v>
      </c>
      <c r="E296" s="9" t="s">
        <v>30</v>
      </c>
      <c r="F296" s="9" t="s">
        <v>22</v>
      </c>
      <c r="G296" s="10">
        <v>4053</v>
      </c>
      <c r="H296" s="11">
        <v>24</v>
      </c>
    </row>
    <row r="297" spans="4:8" ht="18" x14ac:dyDescent="0.35">
      <c r="D297" s="9" t="s">
        <v>23</v>
      </c>
      <c r="E297" s="9" t="s">
        <v>14</v>
      </c>
      <c r="F297" s="9" t="s">
        <v>21</v>
      </c>
      <c r="G297" s="10">
        <v>2149</v>
      </c>
      <c r="H297" s="11">
        <v>117</v>
      </c>
    </row>
    <row r="298" spans="4:8" ht="18" x14ac:dyDescent="0.35">
      <c r="D298" s="9" t="s">
        <v>27</v>
      </c>
      <c r="E298" s="9" t="s">
        <v>17</v>
      </c>
      <c r="F298" s="9" t="s">
        <v>32</v>
      </c>
      <c r="G298" s="10">
        <v>3640</v>
      </c>
      <c r="H298" s="11">
        <v>51</v>
      </c>
    </row>
    <row r="299" spans="4:8" ht="18" x14ac:dyDescent="0.35">
      <c r="D299" s="9" t="s">
        <v>26</v>
      </c>
      <c r="E299" s="9" t="s">
        <v>17</v>
      </c>
      <c r="F299" s="9" t="s">
        <v>34</v>
      </c>
      <c r="G299" s="10">
        <v>630</v>
      </c>
      <c r="H299" s="11">
        <v>36</v>
      </c>
    </row>
    <row r="300" spans="4:8" ht="18" x14ac:dyDescent="0.35">
      <c r="D300" s="9" t="s">
        <v>11</v>
      </c>
      <c r="E300" s="9" t="s">
        <v>9</v>
      </c>
      <c r="F300" s="9" t="s">
        <v>39</v>
      </c>
      <c r="G300" s="10">
        <v>2429</v>
      </c>
      <c r="H300" s="11">
        <v>144</v>
      </c>
    </row>
    <row r="301" spans="4:8" ht="18" x14ac:dyDescent="0.35">
      <c r="D301" s="9" t="s">
        <v>11</v>
      </c>
      <c r="E301" s="9" t="s">
        <v>14</v>
      </c>
      <c r="F301" s="9" t="s">
        <v>18</v>
      </c>
      <c r="G301" s="10">
        <v>2142</v>
      </c>
      <c r="H301" s="11">
        <v>114</v>
      </c>
    </row>
    <row r="302" spans="4:8" ht="18" x14ac:dyDescent="0.35">
      <c r="D302" s="9" t="s">
        <v>23</v>
      </c>
      <c r="E302" s="9" t="s">
        <v>6</v>
      </c>
      <c r="F302" s="9" t="s">
        <v>7</v>
      </c>
      <c r="G302" s="10">
        <v>6454</v>
      </c>
      <c r="H302" s="11">
        <v>54</v>
      </c>
    </row>
    <row r="303" spans="4:8" ht="18" x14ac:dyDescent="0.35">
      <c r="D303" s="9" t="s">
        <v>23</v>
      </c>
      <c r="E303" s="9" t="s">
        <v>6</v>
      </c>
      <c r="F303" s="9" t="s">
        <v>29</v>
      </c>
      <c r="G303" s="10">
        <v>4487</v>
      </c>
      <c r="H303" s="11">
        <v>333</v>
      </c>
    </row>
    <row r="304" spans="4:8" ht="18" x14ac:dyDescent="0.35">
      <c r="D304" s="9" t="s">
        <v>27</v>
      </c>
      <c r="E304" s="9" t="s">
        <v>6</v>
      </c>
      <c r="F304" s="9" t="s">
        <v>12</v>
      </c>
      <c r="G304" s="10">
        <v>938</v>
      </c>
      <c r="H304" s="11">
        <v>366</v>
      </c>
    </row>
    <row r="305" spans="4:8" ht="18" x14ac:dyDescent="0.35">
      <c r="D305" s="9" t="s">
        <v>27</v>
      </c>
      <c r="E305" s="9" t="s">
        <v>20</v>
      </c>
      <c r="F305" s="9" t="s">
        <v>42</v>
      </c>
      <c r="G305" s="10">
        <v>8841</v>
      </c>
      <c r="H305" s="11">
        <v>303</v>
      </c>
    </row>
    <row r="306" spans="4:8" ht="18" x14ac:dyDescent="0.35">
      <c r="D306" s="9" t="s">
        <v>26</v>
      </c>
      <c r="E306" s="9" t="s">
        <v>17</v>
      </c>
      <c r="F306" s="9" t="s">
        <v>19</v>
      </c>
      <c r="G306" s="10">
        <v>4018</v>
      </c>
      <c r="H306" s="11">
        <v>126</v>
      </c>
    </row>
    <row r="307" spans="4:8" ht="18" x14ac:dyDescent="0.35">
      <c r="D307" s="9" t="s">
        <v>13</v>
      </c>
      <c r="E307" s="9" t="s">
        <v>6</v>
      </c>
      <c r="F307" s="9" t="s">
        <v>37</v>
      </c>
      <c r="G307" s="10">
        <v>714</v>
      </c>
      <c r="H307" s="11">
        <v>231</v>
      </c>
    </row>
    <row r="308" spans="4:8" ht="18" x14ac:dyDescent="0.35">
      <c r="D308" s="9" t="s">
        <v>11</v>
      </c>
      <c r="E308" s="9" t="s">
        <v>20</v>
      </c>
      <c r="F308" s="9" t="s">
        <v>18</v>
      </c>
      <c r="G308" s="10">
        <v>3850</v>
      </c>
      <c r="H308" s="11">
        <v>102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election activeCell="C2" sqref="C2"/>
    </sheetView>
  </sheetViews>
  <sheetFormatPr defaultRowHeight="14.4" x14ac:dyDescent="0.3"/>
  <cols>
    <col min="1" max="1" width="6.109375" style="17" customWidth="1"/>
    <col min="4" max="4" width="23.109375" customWidth="1"/>
    <col min="5" max="5" width="15.109375" customWidth="1"/>
    <col min="6" max="6" width="13" customWidth="1"/>
    <col min="7" max="7" width="11.44140625" customWidth="1"/>
  </cols>
  <sheetData>
    <row r="1" spans="1:6" s="17" customFormat="1" x14ac:dyDescent="0.3"/>
    <row r="2" spans="1:6" s="16" customFormat="1" ht="45.6" customHeight="1" x14ac:dyDescent="0.85">
      <c r="A2" s="17"/>
      <c r="C2" s="29" t="s">
        <v>44</v>
      </c>
    </row>
    <row r="3" spans="1:6" s="17" customFormat="1" x14ac:dyDescent="0.3"/>
    <row r="4" spans="1:6" ht="7.2" customHeight="1" x14ac:dyDescent="0.3"/>
    <row r="5" spans="1:6" ht="12" hidden="1" customHeight="1" x14ac:dyDescent="0.3"/>
    <row r="6" spans="1:6" hidden="1" x14ac:dyDescent="0.3"/>
    <row r="7" spans="1:6" hidden="1" x14ac:dyDescent="0.3"/>
    <row r="10" spans="1:6" ht="21" x14ac:dyDescent="0.4">
      <c r="E10" s="18" t="s">
        <v>46</v>
      </c>
      <c r="F10" s="18" t="s">
        <v>4</v>
      </c>
    </row>
    <row r="12" spans="1:6" ht="21" x14ac:dyDescent="0.4">
      <c r="D12" s="18" t="s">
        <v>47</v>
      </c>
      <c r="E12" s="11">
        <f>SUM(Tanisha[Amount])</f>
        <v>1240869</v>
      </c>
      <c r="F12" s="11">
        <f>SUM(Tanisha[Units])</f>
        <v>45660</v>
      </c>
    </row>
    <row r="13" spans="1:6" x14ac:dyDescent="0.3">
      <c r="E13" s="19"/>
      <c r="F13" s="19"/>
    </row>
    <row r="14" spans="1:6" ht="21" x14ac:dyDescent="0.4">
      <c r="D14" s="18" t="s">
        <v>48</v>
      </c>
      <c r="E14" s="11">
        <f>AVERAGE(Tanisha[Amount])</f>
        <v>4136.2299999999996</v>
      </c>
      <c r="F14" s="12">
        <f>AVERAGE(Tanisha[Units])</f>
        <v>152.19999999999999</v>
      </c>
    </row>
    <row r="15" spans="1:6" x14ac:dyDescent="0.3">
      <c r="E15" s="19"/>
      <c r="F15" s="19"/>
    </row>
    <row r="16" spans="1:6" ht="21" x14ac:dyDescent="0.4">
      <c r="D16" s="18" t="s">
        <v>49</v>
      </c>
      <c r="E16" s="11">
        <f>MEDIAN(Tanisha[Amount])</f>
        <v>3437</v>
      </c>
      <c r="F16" s="12">
        <f>MEDIAN(Tanisha[Units])</f>
        <v>124.5</v>
      </c>
    </row>
    <row r="17" spans="4:6" x14ac:dyDescent="0.3">
      <c r="E17" s="19"/>
      <c r="F17" s="19"/>
    </row>
    <row r="18" spans="4:6" ht="21" x14ac:dyDescent="0.4">
      <c r="D18" s="18" t="s">
        <v>50</v>
      </c>
      <c r="E18" s="11">
        <f>MIN(Tanisha[Amount])</f>
        <v>0</v>
      </c>
      <c r="F18" s="12">
        <v>0</v>
      </c>
    </row>
    <row r="19" spans="4:6" x14ac:dyDescent="0.3">
      <c r="E19" s="19"/>
      <c r="F19" s="19"/>
    </row>
    <row r="20" spans="4:6" ht="21" x14ac:dyDescent="0.4">
      <c r="D20" s="18" t="s">
        <v>51</v>
      </c>
      <c r="E20" s="11">
        <f>MAX(Tanisha[Amount])</f>
        <v>16184</v>
      </c>
      <c r="F20" s="12">
        <f>MAX(Tanisha[Units])</f>
        <v>525</v>
      </c>
    </row>
    <row r="21" spans="4:6" x14ac:dyDescent="0.3">
      <c r="E21" s="19"/>
      <c r="F21" s="19"/>
    </row>
    <row r="22" spans="4:6" ht="21" x14ac:dyDescent="0.4">
      <c r="D22" s="18" t="s">
        <v>52</v>
      </c>
      <c r="E22" s="11">
        <f>E20-E18</f>
        <v>16184</v>
      </c>
      <c r="F22" s="12">
        <f>F20-F18</f>
        <v>525</v>
      </c>
    </row>
    <row r="23" spans="4:6" x14ac:dyDescent="0.3">
      <c r="E23" s="19"/>
      <c r="F23" s="19"/>
    </row>
    <row r="24" spans="4:6" ht="21" x14ac:dyDescent="0.4">
      <c r="D24" s="18" t="s">
        <v>53</v>
      </c>
      <c r="E24" s="11">
        <f>_xlfn.PERCENTILE.EXC(Tanisha[Amount],0.25)</f>
        <v>1652</v>
      </c>
      <c r="F24" s="12">
        <f>_xlfn.PERCENTILE.EXC(Tanisha[Units],0.25)</f>
        <v>54</v>
      </c>
    </row>
    <row r="25" spans="4:6" x14ac:dyDescent="0.3">
      <c r="E25" s="19"/>
      <c r="F25" s="19"/>
    </row>
    <row r="26" spans="4:6" ht="21" x14ac:dyDescent="0.4">
      <c r="D26" s="18" t="s">
        <v>54</v>
      </c>
      <c r="E26" s="20">
        <f>_xlfn.PERCENTILE.EXC(Tanisha[Amount],0.75)</f>
        <v>6245.75</v>
      </c>
      <c r="F26" s="12">
        <f>_xlfn.PERCENTILE.EXC(Tanisha[Units],0.75)</f>
        <v>223.5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8"/>
  <sheetViews>
    <sheetView showGridLines="0" zoomScale="85" zoomScaleNormal="85" workbookViewId="0">
      <pane ySplit="8" topLeftCell="A9" activePane="bottomLeft" state="frozen"/>
      <selection pane="bottomLeft" activeCell="C6" sqref="C6"/>
    </sheetView>
  </sheetViews>
  <sheetFormatPr defaultRowHeight="14.4" x14ac:dyDescent="0.3"/>
  <cols>
    <col min="1" max="1" width="4.44140625" style="17" customWidth="1"/>
    <col min="4" max="4" width="20.77734375" customWidth="1"/>
    <col min="5" max="5" width="19.33203125" customWidth="1"/>
    <col min="6" max="6" width="30.44140625" customWidth="1"/>
    <col min="7" max="7" width="13.33203125" customWidth="1"/>
    <col min="8" max="8" width="12.77734375" customWidth="1"/>
    <col min="11" max="11" width="21.33203125" customWidth="1"/>
    <col min="12" max="12" width="17.77734375" customWidth="1"/>
    <col min="13" max="13" width="28.77734375" customWidth="1"/>
    <col min="14" max="14" width="12.21875" customWidth="1"/>
    <col min="15" max="15" width="10.88671875" customWidth="1"/>
    <col min="18" max="18" width="21.88671875" customWidth="1"/>
    <col min="19" max="19" width="18.33203125" customWidth="1"/>
    <col min="20" max="20" width="30" customWidth="1"/>
    <col min="21" max="21" width="13.33203125" customWidth="1"/>
    <col min="22" max="22" width="12.21875" customWidth="1"/>
    <col min="25" max="25" width="22" customWidth="1"/>
    <col min="26" max="26" width="18.77734375" customWidth="1"/>
    <col min="27" max="27" width="29.109375" customWidth="1"/>
    <col min="28" max="28" width="13" customWidth="1"/>
    <col min="29" max="29" width="11.21875" customWidth="1"/>
  </cols>
  <sheetData>
    <row r="1" spans="1:29" s="17" customFormat="1" x14ac:dyDescent="0.3"/>
    <row r="2" spans="1:29" s="16" customFormat="1" ht="50.4" customHeight="1" x14ac:dyDescent="0.85">
      <c r="A2" s="17"/>
      <c r="C2" s="29" t="s">
        <v>55</v>
      </c>
    </row>
    <row r="3" spans="1:29" s="17" customFormat="1" x14ac:dyDescent="0.3"/>
    <row r="6" spans="1:29" ht="15.6" x14ac:dyDescent="0.3">
      <c r="F6" s="26" t="s">
        <v>59</v>
      </c>
      <c r="M6" s="26" t="s">
        <v>58</v>
      </c>
      <c r="S6" s="26" t="s">
        <v>56</v>
      </c>
      <c r="AA6" s="26" t="s">
        <v>57</v>
      </c>
    </row>
    <row r="8" spans="1:29" ht="18" x14ac:dyDescent="0.35">
      <c r="D8" s="9" t="s">
        <v>0</v>
      </c>
      <c r="E8" s="9" t="s">
        <v>1</v>
      </c>
      <c r="F8" s="9" t="s">
        <v>2</v>
      </c>
      <c r="G8" s="12" t="s">
        <v>3</v>
      </c>
      <c r="H8" s="12" t="s">
        <v>4</v>
      </c>
      <c r="K8" s="9" t="s">
        <v>0</v>
      </c>
      <c r="L8" s="9" t="s">
        <v>1</v>
      </c>
      <c r="M8" s="9" t="s">
        <v>2</v>
      </c>
      <c r="N8" s="12" t="s">
        <v>3</v>
      </c>
      <c r="O8" s="12" t="s">
        <v>4</v>
      </c>
      <c r="R8" s="9" t="s">
        <v>0</v>
      </c>
      <c r="S8" s="9" t="s">
        <v>1</v>
      </c>
      <c r="T8" s="9" t="s">
        <v>2</v>
      </c>
      <c r="U8" s="12" t="s">
        <v>3</v>
      </c>
      <c r="V8" s="12" t="s">
        <v>4</v>
      </c>
      <c r="Y8" s="9" t="s">
        <v>0</v>
      </c>
      <c r="Z8" s="9" t="s">
        <v>1</v>
      </c>
      <c r="AA8" s="9" t="s">
        <v>2</v>
      </c>
      <c r="AB8" s="12" t="s">
        <v>3</v>
      </c>
      <c r="AC8" s="12" t="s">
        <v>4</v>
      </c>
    </row>
    <row r="9" spans="1:29" ht="18" x14ac:dyDescent="0.35">
      <c r="D9" s="6" t="s">
        <v>5</v>
      </c>
      <c r="E9" s="6" t="s">
        <v>6</v>
      </c>
      <c r="F9" s="6" t="s">
        <v>7</v>
      </c>
      <c r="G9" s="21">
        <v>1624</v>
      </c>
      <c r="H9" s="22">
        <v>114</v>
      </c>
      <c r="K9" s="6" t="s">
        <v>25</v>
      </c>
      <c r="L9" s="6" t="s">
        <v>14</v>
      </c>
      <c r="M9" s="6" t="s">
        <v>29</v>
      </c>
      <c r="N9" s="23">
        <v>16184</v>
      </c>
      <c r="O9" s="22">
        <v>39</v>
      </c>
      <c r="R9" s="6" t="s">
        <v>25</v>
      </c>
      <c r="S9" s="6" t="s">
        <v>14</v>
      </c>
      <c r="T9" s="6" t="s">
        <v>29</v>
      </c>
      <c r="U9" s="24">
        <v>16184</v>
      </c>
      <c r="V9" s="22">
        <v>39</v>
      </c>
      <c r="Y9" s="6" t="s">
        <v>5</v>
      </c>
      <c r="Z9" s="6" t="s">
        <v>6</v>
      </c>
      <c r="AA9" s="6" t="s">
        <v>7</v>
      </c>
      <c r="AB9" s="25">
        <v>1624</v>
      </c>
      <c r="AC9" s="22">
        <v>114</v>
      </c>
    </row>
    <row r="10" spans="1:29" ht="18" x14ac:dyDescent="0.35">
      <c r="D10" s="6" t="s">
        <v>8</v>
      </c>
      <c r="E10" s="6" t="s">
        <v>9</v>
      </c>
      <c r="F10" s="6" t="s">
        <v>10</v>
      </c>
      <c r="G10" s="21">
        <v>6706</v>
      </c>
      <c r="H10" s="22">
        <v>459</v>
      </c>
      <c r="K10" s="6" t="s">
        <v>25</v>
      </c>
      <c r="L10" s="6" t="s">
        <v>30</v>
      </c>
      <c r="M10" s="6" t="s">
        <v>33</v>
      </c>
      <c r="N10" s="23">
        <v>15610</v>
      </c>
      <c r="O10" s="22">
        <v>339</v>
      </c>
      <c r="R10" s="6" t="s">
        <v>25</v>
      </c>
      <c r="S10" s="6" t="s">
        <v>30</v>
      </c>
      <c r="T10" s="6" t="s">
        <v>33</v>
      </c>
      <c r="U10" s="24">
        <v>15610</v>
      </c>
      <c r="V10" s="22">
        <v>339</v>
      </c>
      <c r="Y10" s="6" t="s">
        <v>8</v>
      </c>
      <c r="Z10" s="6" t="s">
        <v>9</v>
      </c>
      <c r="AA10" s="6" t="s">
        <v>10</v>
      </c>
      <c r="AB10" s="25">
        <v>6706</v>
      </c>
      <c r="AC10" s="22">
        <v>459</v>
      </c>
    </row>
    <row r="11" spans="1:29" ht="18" x14ac:dyDescent="0.35">
      <c r="D11" s="6" t="s">
        <v>11</v>
      </c>
      <c r="E11" s="6" t="s">
        <v>9</v>
      </c>
      <c r="F11" s="6" t="s">
        <v>12</v>
      </c>
      <c r="G11" s="21">
        <v>959</v>
      </c>
      <c r="H11" s="22">
        <v>147</v>
      </c>
      <c r="K11" s="6" t="s">
        <v>11</v>
      </c>
      <c r="L11" s="6" t="s">
        <v>30</v>
      </c>
      <c r="M11" s="6" t="s">
        <v>40</v>
      </c>
      <c r="N11" s="23">
        <v>14329</v>
      </c>
      <c r="O11" s="22">
        <v>150</v>
      </c>
      <c r="R11" s="6" t="s">
        <v>11</v>
      </c>
      <c r="S11" s="6" t="s">
        <v>30</v>
      </c>
      <c r="T11" s="6" t="s">
        <v>40</v>
      </c>
      <c r="U11" s="24">
        <v>14329</v>
      </c>
      <c r="V11" s="22">
        <v>150</v>
      </c>
      <c r="Y11" s="6" t="s">
        <v>11</v>
      </c>
      <c r="Z11" s="6" t="s">
        <v>9</v>
      </c>
      <c r="AA11" s="6" t="s">
        <v>12</v>
      </c>
      <c r="AB11" s="25">
        <v>959</v>
      </c>
      <c r="AC11" s="22">
        <v>147</v>
      </c>
    </row>
    <row r="12" spans="1:29" ht="18" x14ac:dyDescent="0.35">
      <c r="D12" s="6" t="s">
        <v>13</v>
      </c>
      <c r="E12" s="6" t="s">
        <v>14</v>
      </c>
      <c r="F12" s="6" t="s">
        <v>15</v>
      </c>
      <c r="G12" s="21">
        <v>9632</v>
      </c>
      <c r="H12" s="22">
        <v>288</v>
      </c>
      <c r="K12" s="6" t="s">
        <v>25</v>
      </c>
      <c r="L12" s="6" t="s">
        <v>9</v>
      </c>
      <c r="M12" s="6" t="s">
        <v>37</v>
      </c>
      <c r="N12" s="23">
        <v>13391</v>
      </c>
      <c r="O12" s="22">
        <v>201</v>
      </c>
      <c r="R12" s="6" t="s">
        <v>25</v>
      </c>
      <c r="S12" s="6" t="s">
        <v>9</v>
      </c>
      <c r="T12" s="6" t="s">
        <v>37</v>
      </c>
      <c r="U12" s="24">
        <v>13391</v>
      </c>
      <c r="V12" s="22">
        <v>201</v>
      </c>
      <c r="Y12" s="6" t="s">
        <v>13</v>
      </c>
      <c r="Z12" s="6" t="s">
        <v>14</v>
      </c>
      <c r="AA12" s="6" t="s">
        <v>15</v>
      </c>
      <c r="AB12" s="25">
        <v>9632</v>
      </c>
      <c r="AC12" s="22">
        <v>288</v>
      </c>
    </row>
    <row r="13" spans="1:29" ht="18" x14ac:dyDescent="0.35">
      <c r="D13" s="6" t="s">
        <v>16</v>
      </c>
      <c r="E13" s="6" t="s">
        <v>17</v>
      </c>
      <c r="F13" s="6" t="s">
        <v>18</v>
      </c>
      <c r="G13" s="21">
        <v>2100</v>
      </c>
      <c r="H13" s="22">
        <v>414</v>
      </c>
      <c r="K13" s="6" t="s">
        <v>35</v>
      </c>
      <c r="L13" s="6" t="s">
        <v>17</v>
      </c>
      <c r="M13" s="6" t="s">
        <v>19</v>
      </c>
      <c r="N13" s="23">
        <v>12950</v>
      </c>
      <c r="O13" s="22">
        <v>30</v>
      </c>
      <c r="R13" s="6" t="s">
        <v>35</v>
      </c>
      <c r="S13" s="6" t="s">
        <v>17</v>
      </c>
      <c r="T13" s="6" t="s">
        <v>19</v>
      </c>
      <c r="U13" s="24">
        <v>12950</v>
      </c>
      <c r="V13" s="22">
        <v>30</v>
      </c>
      <c r="Y13" s="6" t="s">
        <v>16</v>
      </c>
      <c r="Z13" s="6" t="s">
        <v>17</v>
      </c>
      <c r="AA13" s="6" t="s">
        <v>18</v>
      </c>
      <c r="AB13" s="25">
        <v>2100</v>
      </c>
      <c r="AC13" s="22">
        <v>414</v>
      </c>
    </row>
    <row r="14" spans="1:29" ht="18" x14ac:dyDescent="0.35">
      <c r="D14" s="6" t="s">
        <v>5</v>
      </c>
      <c r="E14" s="6" t="s">
        <v>9</v>
      </c>
      <c r="F14" s="6" t="s">
        <v>19</v>
      </c>
      <c r="G14" s="21">
        <v>8869</v>
      </c>
      <c r="H14" s="22">
        <v>432</v>
      </c>
      <c r="K14" s="6" t="s">
        <v>5</v>
      </c>
      <c r="L14" s="6" t="s">
        <v>9</v>
      </c>
      <c r="M14" s="6" t="s">
        <v>10</v>
      </c>
      <c r="N14" s="23">
        <v>12348</v>
      </c>
      <c r="O14" s="22">
        <v>234</v>
      </c>
      <c r="R14" s="6" t="s">
        <v>5</v>
      </c>
      <c r="S14" s="6" t="s">
        <v>9</v>
      </c>
      <c r="T14" s="6" t="s">
        <v>10</v>
      </c>
      <c r="U14" s="24">
        <v>12348</v>
      </c>
      <c r="V14" s="22">
        <v>234</v>
      </c>
      <c r="Y14" s="6" t="s">
        <v>5</v>
      </c>
      <c r="Z14" s="6" t="s">
        <v>9</v>
      </c>
      <c r="AA14" s="6" t="s">
        <v>19</v>
      </c>
      <c r="AB14" s="25">
        <v>8869</v>
      </c>
      <c r="AC14" s="22">
        <v>432</v>
      </c>
    </row>
    <row r="15" spans="1:29" ht="18" x14ac:dyDescent="0.35">
      <c r="D15" s="6" t="s">
        <v>16</v>
      </c>
      <c r="E15" s="6" t="s">
        <v>20</v>
      </c>
      <c r="F15" s="6" t="s">
        <v>21</v>
      </c>
      <c r="G15" s="21">
        <v>2681</v>
      </c>
      <c r="H15" s="22">
        <v>54</v>
      </c>
      <c r="K15" s="6" t="s">
        <v>26</v>
      </c>
      <c r="L15" s="6" t="s">
        <v>6</v>
      </c>
      <c r="M15" s="6" t="s">
        <v>15</v>
      </c>
      <c r="N15" s="23">
        <v>11571</v>
      </c>
      <c r="O15" s="22">
        <v>138</v>
      </c>
      <c r="R15" s="6" t="s">
        <v>26</v>
      </c>
      <c r="S15" s="6" t="s">
        <v>6</v>
      </c>
      <c r="T15" s="6" t="s">
        <v>15</v>
      </c>
      <c r="U15" s="24">
        <v>11571</v>
      </c>
      <c r="V15" s="22">
        <v>138</v>
      </c>
      <c r="Y15" s="6" t="s">
        <v>16</v>
      </c>
      <c r="Z15" s="6" t="s">
        <v>20</v>
      </c>
      <c r="AA15" s="6" t="s">
        <v>21</v>
      </c>
      <c r="AB15" s="25">
        <v>2681</v>
      </c>
      <c r="AC15" s="22">
        <v>54</v>
      </c>
    </row>
    <row r="16" spans="1:29" ht="18" x14ac:dyDescent="0.35">
      <c r="D16" s="6" t="s">
        <v>8</v>
      </c>
      <c r="E16" s="6" t="s">
        <v>9</v>
      </c>
      <c r="F16" s="6" t="s">
        <v>22</v>
      </c>
      <c r="G16" s="21">
        <v>5012</v>
      </c>
      <c r="H16" s="22">
        <v>210</v>
      </c>
      <c r="K16" s="6" t="s">
        <v>11</v>
      </c>
      <c r="L16" s="6" t="s">
        <v>14</v>
      </c>
      <c r="M16" s="6" t="s">
        <v>39</v>
      </c>
      <c r="N16" s="23">
        <v>11522</v>
      </c>
      <c r="O16" s="22">
        <v>204</v>
      </c>
      <c r="R16" s="6" t="s">
        <v>11</v>
      </c>
      <c r="S16" s="6" t="s">
        <v>14</v>
      </c>
      <c r="T16" s="6" t="s">
        <v>39</v>
      </c>
      <c r="U16" s="24">
        <v>11522</v>
      </c>
      <c r="V16" s="22">
        <v>204</v>
      </c>
      <c r="Y16" s="6" t="s">
        <v>8</v>
      </c>
      <c r="Z16" s="6" t="s">
        <v>9</v>
      </c>
      <c r="AA16" s="6" t="s">
        <v>22</v>
      </c>
      <c r="AB16" s="25">
        <v>5012</v>
      </c>
      <c r="AC16" s="22">
        <v>210</v>
      </c>
    </row>
    <row r="17" spans="4:29" ht="18" x14ac:dyDescent="0.35">
      <c r="D17" s="6" t="s">
        <v>23</v>
      </c>
      <c r="E17" s="6" t="s">
        <v>20</v>
      </c>
      <c r="F17" s="6" t="s">
        <v>24</v>
      </c>
      <c r="G17" s="21">
        <v>1281</v>
      </c>
      <c r="H17" s="22">
        <v>75</v>
      </c>
      <c r="K17" s="6" t="s">
        <v>26</v>
      </c>
      <c r="L17" s="6" t="s">
        <v>14</v>
      </c>
      <c r="M17" s="6" t="s">
        <v>29</v>
      </c>
      <c r="N17" s="23">
        <v>11417</v>
      </c>
      <c r="O17" s="22">
        <v>21</v>
      </c>
      <c r="R17" s="6" t="s">
        <v>26</v>
      </c>
      <c r="S17" s="6" t="s">
        <v>14</v>
      </c>
      <c r="T17" s="6" t="s">
        <v>29</v>
      </c>
      <c r="U17" s="24">
        <v>11417</v>
      </c>
      <c r="V17" s="22">
        <v>21</v>
      </c>
      <c r="Y17" s="6" t="s">
        <v>23</v>
      </c>
      <c r="Z17" s="6" t="s">
        <v>20</v>
      </c>
      <c r="AA17" s="6" t="s">
        <v>24</v>
      </c>
      <c r="AB17" s="25">
        <v>1281</v>
      </c>
      <c r="AC17" s="22">
        <v>75</v>
      </c>
    </row>
    <row r="18" spans="4:29" ht="18" x14ac:dyDescent="0.35">
      <c r="D18" s="6" t="s">
        <v>25</v>
      </c>
      <c r="E18" s="6" t="s">
        <v>6</v>
      </c>
      <c r="F18" s="6" t="s">
        <v>24</v>
      </c>
      <c r="G18" s="21">
        <v>4991</v>
      </c>
      <c r="H18" s="22">
        <v>12</v>
      </c>
      <c r="K18" s="6" t="s">
        <v>13</v>
      </c>
      <c r="L18" s="6" t="s">
        <v>14</v>
      </c>
      <c r="M18" s="6" t="s">
        <v>31</v>
      </c>
      <c r="N18" s="23">
        <v>10311</v>
      </c>
      <c r="O18" s="22">
        <v>231</v>
      </c>
      <c r="R18" s="6" t="s">
        <v>13</v>
      </c>
      <c r="S18" s="6" t="s">
        <v>14</v>
      </c>
      <c r="T18" s="6" t="s">
        <v>31</v>
      </c>
      <c r="U18" s="24">
        <v>10311</v>
      </c>
      <c r="V18" s="22">
        <v>231</v>
      </c>
      <c r="Y18" s="6" t="s">
        <v>25</v>
      </c>
      <c r="Z18" s="6" t="s">
        <v>6</v>
      </c>
      <c r="AA18" s="6" t="s">
        <v>24</v>
      </c>
      <c r="AB18" s="25">
        <v>4991</v>
      </c>
      <c r="AC18" s="22">
        <v>12</v>
      </c>
    </row>
    <row r="19" spans="4:29" ht="18" x14ac:dyDescent="0.35">
      <c r="D19" s="6" t="s">
        <v>26</v>
      </c>
      <c r="E19" s="6" t="s">
        <v>17</v>
      </c>
      <c r="F19" s="6" t="s">
        <v>18</v>
      </c>
      <c r="G19" s="21">
        <v>1785</v>
      </c>
      <c r="H19" s="22">
        <v>462</v>
      </c>
      <c r="K19" s="6" t="s">
        <v>13</v>
      </c>
      <c r="L19" s="6" t="s">
        <v>14</v>
      </c>
      <c r="M19" s="6" t="s">
        <v>10</v>
      </c>
      <c r="N19" s="23">
        <v>10304</v>
      </c>
      <c r="O19" s="22">
        <v>84</v>
      </c>
      <c r="R19" s="6" t="s">
        <v>13</v>
      </c>
      <c r="S19" s="6" t="s">
        <v>14</v>
      </c>
      <c r="T19" s="6" t="s">
        <v>10</v>
      </c>
      <c r="U19" s="24">
        <v>10304</v>
      </c>
      <c r="V19" s="22">
        <v>84</v>
      </c>
      <c r="Y19" s="6" t="s">
        <v>26</v>
      </c>
      <c r="Z19" s="6" t="s">
        <v>17</v>
      </c>
      <c r="AA19" s="6" t="s">
        <v>18</v>
      </c>
      <c r="AB19" s="25">
        <v>1785</v>
      </c>
      <c r="AC19" s="22">
        <v>462</v>
      </c>
    </row>
    <row r="20" spans="4:29" ht="18" x14ac:dyDescent="0.35">
      <c r="D20" s="6" t="s">
        <v>27</v>
      </c>
      <c r="E20" s="6" t="s">
        <v>6</v>
      </c>
      <c r="F20" s="6" t="s">
        <v>28</v>
      </c>
      <c r="G20" s="21">
        <v>3983</v>
      </c>
      <c r="H20" s="22">
        <v>144</v>
      </c>
      <c r="K20" s="6" t="s">
        <v>23</v>
      </c>
      <c r="L20" s="6" t="s">
        <v>20</v>
      </c>
      <c r="M20" s="6" t="s">
        <v>7</v>
      </c>
      <c r="N20" s="23">
        <v>10129</v>
      </c>
      <c r="O20" s="22">
        <v>312</v>
      </c>
      <c r="R20" s="6" t="s">
        <v>23</v>
      </c>
      <c r="S20" s="6" t="s">
        <v>20</v>
      </c>
      <c r="T20" s="6" t="s">
        <v>7</v>
      </c>
      <c r="U20" s="24">
        <v>10129</v>
      </c>
      <c r="V20" s="22">
        <v>312</v>
      </c>
      <c r="Y20" s="6" t="s">
        <v>27</v>
      </c>
      <c r="Z20" s="6" t="s">
        <v>6</v>
      </c>
      <c r="AA20" s="6" t="s">
        <v>28</v>
      </c>
      <c r="AB20" s="25">
        <v>3983</v>
      </c>
      <c r="AC20" s="22">
        <v>144</v>
      </c>
    </row>
    <row r="21" spans="4:29" ht="18" x14ac:dyDescent="0.35">
      <c r="D21" s="6" t="s">
        <v>11</v>
      </c>
      <c r="E21" s="6" t="s">
        <v>20</v>
      </c>
      <c r="F21" s="6" t="s">
        <v>29</v>
      </c>
      <c r="G21" s="21">
        <v>2646</v>
      </c>
      <c r="H21" s="22">
        <v>120</v>
      </c>
      <c r="K21" s="6" t="s">
        <v>16</v>
      </c>
      <c r="L21" s="6" t="s">
        <v>14</v>
      </c>
      <c r="M21" s="6" t="s">
        <v>12</v>
      </c>
      <c r="N21" s="23">
        <v>10073</v>
      </c>
      <c r="O21" s="22">
        <v>120</v>
      </c>
      <c r="R21" s="6" t="s">
        <v>16</v>
      </c>
      <c r="S21" s="6" t="s">
        <v>14</v>
      </c>
      <c r="T21" s="6" t="s">
        <v>12</v>
      </c>
      <c r="U21" s="24">
        <v>10073</v>
      </c>
      <c r="V21" s="22">
        <v>120</v>
      </c>
      <c r="Y21" s="6" t="s">
        <v>11</v>
      </c>
      <c r="Z21" s="6" t="s">
        <v>20</v>
      </c>
      <c r="AA21" s="6" t="s">
        <v>29</v>
      </c>
      <c r="AB21" s="25">
        <v>2646</v>
      </c>
      <c r="AC21" s="22">
        <v>120</v>
      </c>
    </row>
    <row r="22" spans="4:29" ht="18" x14ac:dyDescent="0.35">
      <c r="D22" s="6" t="s">
        <v>26</v>
      </c>
      <c r="E22" s="6" t="s">
        <v>30</v>
      </c>
      <c r="F22" s="6" t="s">
        <v>31</v>
      </c>
      <c r="G22" s="21">
        <v>252</v>
      </c>
      <c r="H22" s="22">
        <v>54</v>
      </c>
      <c r="K22" s="6" t="s">
        <v>26</v>
      </c>
      <c r="L22" s="6" t="s">
        <v>6</v>
      </c>
      <c r="M22" s="6" t="s">
        <v>28</v>
      </c>
      <c r="N22" s="23">
        <v>9926</v>
      </c>
      <c r="O22" s="22">
        <v>201</v>
      </c>
      <c r="R22" s="6" t="s">
        <v>26</v>
      </c>
      <c r="S22" s="6" t="s">
        <v>6</v>
      </c>
      <c r="T22" s="6" t="s">
        <v>28</v>
      </c>
      <c r="U22" s="24">
        <v>9926</v>
      </c>
      <c r="V22" s="22">
        <v>201</v>
      </c>
      <c r="Y22" s="6" t="s">
        <v>26</v>
      </c>
      <c r="Z22" s="6" t="s">
        <v>30</v>
      </c>
      <c r="AA22" s="6" t="s">
        <v>31</v>
      </c>
      <c r="AB22" s="25">
        <v>252</v>
      </c>
      <c r="AC22" s="22">
        <v>54</v>
      </c>
    </row>
    <row r="23" spans="4:29" ht="18" x14ac:dyDescent="0.35">
      <c r="D23" s="6" t="s">
        <v>27</v>
      </c>
      <c r="E23" s="6" t="s">
        <v>9</v>
      </c>
      <c r="F23" s="6" t="s">
        <v>18</v>
      </c>
      <c r="G23" s="21">
        <v>2464</v>
      </c>
      <c r="H23" s="22">
        <v>234</v>
      </c>
      <c r="K23" s="6" t="s">
        <v>23</v>
      </c>
      <c r="L23" s="6" t="s">
        <v>6</v>
      </c>
      <c r="M23" s="6" t="s">
        <v>22</v>
      </c>
      <c r="N23" s="23">
        <v>9835</v>
      </c>
      <c r="O23" s="22">
        <v>207</v>
      </c>
      <c r="R23" s="6" t="s">
        <v>23</v>
      </c>
      <c r="S23" s="6" t="s">
        <v>6</v>
      </c>
      <c r="T23" s="6" t="s">
        <v>22</v>
      </c>
      <c r="U23" s="24">
        <v>9835</v>
      </c>
      <c r="V23" s="22">
        <v>207</v>
      </c>
      <c r="Y23" s="6" t="s">
        <v>27</v>
      </c>
      <c r="Z23" s="6" t="s">
        <v>9</v>
      </c>
      <c r="AA23" s="6" t="s">
        <v>18</v>
      </c>
      <c r="AB23" s="25">
        <v>2464</v>
      </c>
      <c r="AC23" s="22">
        <v>234</v>
      </c>
    </row>
    <row r="24" spans="4:29" ht="18" x14ac:dyDescent="0.35">
      <c r="D24" s="6" t="s">
        <v>27</v>
      </c>
      <c r="E24" s="6" t="s">
        <v>9</v>
      </c>
      <c r="F24" s="6" t="s">
        <v>32</v>
      </c>
      <c r="G24" s="21">
        <v>2114</v>
      </c>
      <c r="H24" s="22">
        <v>66</v>
      </c>
      <c r="K24" s="6" t="s">
        <v>5</v>
      </c>
      <c r="L24" s="6" t="s">
        <v>14</v>
      </c>
      <c r="M24" s="6" t="s">
        <v>19</v>
      </c>
      <c r="N24" s="23">
        <v>9772</v>
      </c>
      <c r="O24" s="22">
        <v>90</v>
      </c>
      <c r="R24" s="6" t="s">
        <v>5</v>
      </c>
      <c r="S24" s="6" t="s">
        <v>14</v>
      </c>
      <c r="T24" s="6" t="s">
        <v>19</v>
      </c>
      <c r="U24" s="24">
        <v>9772</v>
      </c>
      <c r="V24" s="22">
        <v>90</v>
      </c>
      <c r="Y24" s="6" t="s">
        <v>27</v>
      </c>
      <c r="Z24" s="6" t="s">
        <v>9</v>
      </c>
      <c r="AA24" s="6" t="s">
        <v>32</v>
      </c>
      <c r="AB24" s="25">
        <v>2114</v>
      </c>
      <c r="AC24" s="22">
        <v>66</v>
      </c>
    </row>
    <row r="25" spans="4:29" ht="18" x14ac:dyDescent="0.35">
      <c r="D25" s="6" t="s">
        <v>16</v>
      </c>
      <c r="E25" s="6" t="s">
        <v>6</v>
      </c>
      <c r="F25" s="6" t="s">
        <v>21</v>
      </c>
      <c r="G25" s="21">
        <v>7693</v>
      </c>
      <c r="H25" s="22">
        <v>87</v>
      </c>
      <c r="K25" s="6" t="s">
        <v>8</v>
      </c>
      <c r="L25" s="6" t="s">
        <v>6</v>
      </c>
      <c r="M25" s="6" t="s">
        <v>37</v>
      </c>
      <c r="N25" s="23">
        <v>9709</v>
      </c>
      <c r="O25" s="22">
        <v>30</v>
      </c>
      <c r="R25" s="6" t="s">
        <v>8</v>
      </c>
      <c r="S25" s="6" t="s">
        <v>6</v>
      </c>
      <c r="T25" s="6" t="s">
        <v>37</v>
      </c>
      <c r="U25" s="24">
        <v>9709</v>
      </c>
      <c r="V25" s="22">
        <v>30</v>
      </c>
      <c r="Y25" s="6" t="s">
        <v>16</v>
      </c>
      <c r="Z25" s="6" t="s">
        <v>6</v>
      </c>
      <c r="AA25" s="6" t="s">
        <v>21</v>
      </c>
      <c r="AB25" s="25">
        <v>7693</v>
      </c>
      <c r="AC25" s="22">
        <v>87</v>
      </c>
    </row>
    <row r="26" spans="4:29" ht="18" x14ac:dyDescent="0.35">
      <c r="D26" s="6" t="s">
        <v>25</v>
      </c>
      <c r="E26" s="6" t="s">
        <v>30</v>
      </c>
      <c r="F26" s="6" t="s">
        <v>33</v>
      </c>
      <c r="G26" s="21">
        <v>15610</v>
      </c>
      <c r="H26" s="22">
        <v>339</v>
      </c>
      <c r="K26" s="6" t="s">
        <v>8</v>
      </c>
      <c r="L26" s="6" t="s">
        <v>17</v>
      </c>
      <c r="M26" s="6" t="s">
        <v>15</v>
      </c>
      <c r="N26" s="23">
        <v>9660</v>
      </c>
      <c r="O26" s="22">
        <v>27</v>
      </c>
      <c r="R26" s="6" t="s">
        <v>8</v>
      </c>
      <c r="S26" s="6" t="s">
        <v>17</v>
      </c>
      <c r="T26" s="6" t="s">
        <v>15</v>
      </c>
      <c r="U26" s="24">
        <v>9660</v>
      </c>
      <c r="V26" s="22">
        <v>27</v>
      </c>
      <c r="Y26" s="6" t="s">
        <v>25</v>
      </c>
      <c r="Z26" s="6" t="s">
        <v>30</v>
      </c>
      <c r="AA26" s="6" t="s">
        <v>33</v>
      </c>
      <c r="AB26" s="25">
        <v>15610</v>
      </c>
      <c r="AC26" s="22">
        <v>339</v>
      </c>
    </row>
    <row r="27" spans="4:29" ht="18" x14ac:dyDescent="0.35">
      <c r="D27" s="6" t="s">
        <v>13</v>
      </c>
      <c r="E27" s="6" t="s">
        <v>30</v>
      </c>
      <c r="F27" s="6" t="s">
        <v>22</v>
      </c>
      <c r="G27" s="21">
        <v>336</v>
      </c>
      <c r="H27" s="22">
        <v>144</v>
      </c>
      <c r="K27" s="6" t="s">
        <v>13</v>
      </c>
      <c r="L27" s="6" t="s">
        <v>14</v>
      </c>
      <c r="M27" s="6" t="s">
        <v>15</v>
      </c>
      <c r="N27" s="23">
        <v>9632</v>
      </c>
      <c r="O27" s="22">
        <v>288</v>
      </c>
      <c r="R27" s="6" t="s">
        <v>13</v>
      </c>
      <c r="S27" s="6" t="s">
        <v>14</v>
      </c>
      <c r="T27" s="6" t="s">
        <v>15</v>
      </c>
      <c r="U27" s="24">
        <v>9632</v>
      </c>
      <c r="V27" s="22">
        <v>288</v>
      </c>
      <c r="Y27" s="6" t="s">
        <v>13</v>
      </c>
      <c r="Z27" s="6" t="s">
        <v>30</v>
      </c>
      <c r="AA27" s="6" t="s">
        <v>22</v>
      </c>
      <c r="AB27" s="25">
        <v>336</v>
      </c>
      <c r="AC27" s="22">
        <v>144</v>
      </c>
    </row>
    <row r="28" spans="4:29" ht="18" x14ac:dyDescent="0.35">
      <c r="D28" s="6" t="s">
        <v>26</v>
      </c>
      <c r="E28" s="6" t="s">
        <v>17</v>
      </c>
      <c r="F28" s="6" t="s">
        <v>33</v>
      </c>
      <c r="G28" s="21">
        <v>9443</v>
      </c>
      <c r="H28" s="22">
        <v>162</v>
      </c>
      <c r="K28" s="6" t="s">
        <v>11</v>
      </c>
      <c r="L28" s="6" t="s">
        <v>20</v>
      </c>
      <c r="M28" s="6" t="s">
        <v>19</v>
      </c>
      <c r="N28" s="23">
        <v>9506</v>
      </c>
      <c r="O28" s="22">
        <v>87</v>
      </c>
      <c r="R28" s="6" t="s">
        <v>11</v>
      </c>
      <c r="S28" s="6" t="s">
        <v>20</v>
      </c>
      <c r="T28" s="6" t="s">
        <v>19</v>
      </c>
      <c r="U28" s="24">
        <v>9506</v>
      </c>
      <c r="V28" s="22">
        <v>87</v>
      </c>
      <c r="Y28" s="6" t="s">
        <v>26</v>
      </c>
      <c r="Z28" s="6" t="s">
        <v>17</v>
      </c>
      <c r="AA28" s="6" t="s">
        <v>33</v>
      </c>
      <c r="AB28" s="25">
        <v>9443</v>
      </c>
      <c r="AC28" s="22">
        <v>162</v>
      </c>
    </row>
    <row r="29" spans="4:29" ht="18" x14ac:dyDescent="0.35">
      <c r="D29" s="6" t="s">
        <v>11</v>
      </c>
      <c r="E29" s="6" t="s">
        <v>30</v>
      </c>
      <c r="F29" s="6" t="s">
        <v>34</v>
      </c>
      <c r="G29" s="21">
        <v>8155</v>
      </c>
      <c r="H29" s="22">
        <v>90</v>
      </c>
      <c r="K29" s="6" t="s">
        <v>26</v>
      </c>
      <c r="L29" s="6" t="s">
        <v>17</v>
      </c>
      <c r="M29" s="6" t="s">
        <v>33</v>
      </c>
      <c r="N29" s="23">
        <v>9443</v>
      </c>
      <c r="O29" s="22">
        <v>162</v>
      </c>
      <c r="R29" s="6" t="s">
        <v>26</v>
      </c>
      <c r="S29" s="6" t="s">
        <v>17</v>
      </c>
      <c r="T29" s="6" t="s">
        <v>33</v>
      </c>
      <c r="U29" s="24">
        <v>9443</v>
      </c>
      <c r="V29" s="22">
        <v>162</v>
      </c>
      <c r="Y29" s="6" t="s">
        <v>11</v>
      </c>
      <c r="Z29" s="6" t="s">
        <v>30</v>
      </c>
      <c r="AA29" s="6" t="s">
        <v>34</v>
      </c>
      <c r="AB29" s="25">
        <v>8155</v>
      </c>
      <c r="AC29" s="22">
        <v>90</v>
      </c>
    </row>
    <row r="30" spans="4:29" ht="18" x14ac:dyDescent="0.35">
      <c r="D30" s="6" t="s">
        <v>8</v>
      </c>
      <c r="E30" s="6" t="s">
        <v>20</v>
      </c>
      <c r="F30" s="6" t="s">
        <v>34</v>
      </c>
      <c r="G30" s="21">
        <v>1701</v>
      </c>
      <c r="H30" s="22">
        <v>234</v>
      </c>
      <c r="K30" s="6" t="s">
        <v>27</v>
      </c>
      <c r="L30" s="6" t="s">
        <v>14</v>
      </c>
      <c r="M30" s="6" t="s">
        <v>29</v>
      </c>
      <c r="N30" s="23">
        <v>9198</v>
      </c>
      <c r="O30" s="22">
        <v>36</v>
      </c>
      <c r="R30" s="6" t="s">
        <v>27</v>
      </c>
      <c r="S30" s="6" t="s">
        <v>14</v>
      </c>
      <c r="T30" s="6" t="s">
        <v>29</v>
      </c>
      <c r="U30" s="24">
        <v>9198</v>
      </c>
      <c r="V30" s="22">
        <v>36</v>
      </c>
      <c r="Y30" s="6" t="s">
        <v>8</v>
      </c>
      <c r="Z30" s="6" t="s">
        <v>20</v>
      </c>
      <c r="AA30" s="6" t="s">
        <v>34</v>
      </c>
      <c r="AB30" s="25">
        <v>1701</v>
      </c>
      <c r="AC30" s="22">
        <v>234</v>
      </c>
    </row>
    <row r="31" spans="4:29" ht="18" x14ac:dyDescent="0.35">
      <c r="D31" s="6" t="s">
        <v>35</v>
      </c>
      <c r="E31" s="6" t="s">
        <v>20</v>
      </c>
      <c r="F31" s="6" t="s">
        <v>22</v>
      </c>
      <c r="G31" s="21">
        <v>2205</v>
      </c>
      <c r="H31" s="22">
        <v>141</v>
      </c>
      <c r="K31" s="6" t="s">
        <v>11</v>
      </c>
      <c r="L31" s="6" t="s">
        <v>14</v>
      </c>
      <c r="M31" s="6" t="s">
        <v>7</v>
      </c>
      <c r="N31" s="23">
        <v>9051</v>
      </c>
      <c r="O31" s="22">
        <v>57</v>
      </c>
      <c r="R31" s="6" t="s">
        <v>11</v>
      </c>
      <c r="S31" s="6" t="s">
        <v>14</v>
      </c>
      <c r="T31" s="6" t="s">
        <v>7</v>
      </c>
      <c r="U31" s="24">
        <v>9051</v>
      </c>
      <c r="V31" s="22">
        <v>57</v>
      </c>
      <c r="Y31" s="6" t="s">
        <v>35</v>
      </c>
      <c r="Z31" s="6" t="s">
        <v>20</v>
      </c>
      <c r="AA31" s="6" t="s">
        <v>22</v>
      </c>
      <c r="AB31" s="25">
        <v>2205</v>
      </c>
      <c r="AC31" s="22">
        <v>141</v>
      </c>
    </row>
    <row r="32" spans="4:29" ht="18" x14ac:dyDescent="0.35">
      <c r="D32" s="6" t="s">
        <v>8</v>
      </c>
      <c r="E32" s="6" t="s">
        <v>6</v>
      </c>
      <c r="F32" s="6" t="s">
        <v>36</v>
      </c>
      <c r="G32" s="21">
        <v>1771</v>
      </c>
      <c r="H32" s="22">
        <v>204</v>
      </c>
      <c r="K32" s="6" t="s">
        <v>5</v>
      </c>
      <c r="L32" s="6" t="s">
        <v>6</v>
      </c>
      <c r="M32" s="6" t="s">
        <v>32</v>
      </c>
      <c r="N32" s="23">
        <v>9002</v>
      </c>
      <c r="O32" s="22">
        <v>72</v>
      </c>
      <c r="R32" s="6" t="s">
        <v>5</v>
      </c>
      <c r="S32" s="6" t="s">
        <v>6</v>
      </c>
      <c r="T32" s="6" t="s">
        <v>32</v>
      </c>
      <c r="U32" s="24">
        <v>9002</v>
      </c>
      <c r="V32" s="22">
        <v>72</v>
      </c>
      <c r="Y32" s="6" t="s">
        <v>8</v>
      </c>
      <c r="Z32" s="6" t="s">
        <v>6</v>
      </c>
      <c r="AA32" s="6" t="s">
        <v>36</v>
      </c>
      <c r="AB32" s="25">
        <v>1771</v>
      </c>
      <c r="AC32" s="22">
        <v>204</v>
      </c>
    </row>
    <row r="33" spans="4:29" ht="18" x14ac:dyDescent="0.35">
      <c r="D33" s="6" t="s">
        <v>13</v>
      </c>
      <c r="E33" s="6" t="s">
        <v>9</v>
      </c>
      <c r="F33" s="6" t="s">
        <v>37</v>
      </c>
      <c r="G33" s="21">
        <v>2114</v>
      </c>
      <c r="H33" s="22">
        <v>186</v>
      </c>
      <c r="K33" s="6" t="s">
        <v>8</v>
      </c>
      <c r="L33" s="6" t="s">
        <v>17</v>
      </c>
      <c r="M33" s="6" t="s">
        <v>21</v>
      </c>
      <c r="N33" s="23">
        <v>8890</v>
      </c>
      <c r="O33" s="22">
        <v>210</v>
      </c>
      <c r="R33" s="6" t="s">
        <v>8</v>
      </c>
      <c r="S33" s="6" t="s">
        <v>17</v>
      </c>
      <c r="T33" s="6" t="s">
        <v>21</v>
      </c>
      <c r="U33" s="24">
        <v>8890</v>
      </c>
      <c r="V33" s="22">
        <v>210</v>
      </c>
      <c r="Y33" s="6" t="s">
        <v>13</v>
      </c>
      <c r="Z33" s="6" t="s">
        <v>9</v>
      </c>
      <c r="AA33" s="6" t="s">
        <v>37</v>
      </c>
      <c r="AB33" s="25">
        <v>2114</v>
      </c>
      <c r="AC33" s="22">
        <v>186</v>
      </c>
    </row>
    <row r="34" spans="4:29" ht="18" x14ac:dyDescent="0.35">
      <c r="D34" s="6" t="s">
        <v>13</v>
      </c>
      <c r="E34" s="6" t="s">
        <v>14</v>
      </c>
      <c r="F34" s="6" t="s">
        <v>31</v>
      </c>
      <c r="G34" s="21">
        <v>10311</v>
      </c>
      <c r="H34" s="22">
        <v>231</v>
      </c>
      <c r="K34" s="6" t="s">
        <v>5</v>
      </c>
      <c r="L34" s="6" t="s">
        <v>9</v>
      </c>
      <c r="M34" s="6" t="s">
        <v>19</v>
      </c>
      <c r="N34" s="23">
        <v>8869</v>
      </c>
      <c r="O34" s="22">
        <v>432</v>
      </c>
      <c r="R34" s="6" t="s">
        <v>5</v>
      </c>
      <c r="S34" s="6" t="s">
        <v>9</v>
      </c>
      <c r="T34" s="6" t="s">
        <v>19</v>
      </c>
      <c r="U34" s="24">
        <v>8869</v>
      </c>
      <c r="V34" s="22">
        <v>432</v>
      </c>
      <c r="Y34" s="6" t="s">
        <v>13</v>
      </c>
      <c r="Z34" s="6" t="s">
        <v>14</v>
      </c>
      <c r="AA34" s="6" t="s">
        <v>31</v>
      </c>
      <c r="AB34" s="25">
        <v>10311</v>
      </c>
      <c r="AC34" s="22">
        <v>231</v>
      </c>
    </row>
    <row r="35" spans="4:29" ht="18" x14ac:dyDescent="0.35">
      <c r="D35" s="6" t="s">
        <v>27</v>
      </c>
      <c r="E35" s="6" t="s">
        <v>17</v>
      </c>
      <c r="F35" s="6" t="s">
        <v>29</v>
      </c>
      <c r="G35" s="21">
        <v>21</v>
      </c>
      <c r="H35" s="22">
        <v>168</v>
      </c>
      <c r="K35" s="6" t="s">
        <v>23</v>
      </c>
      <c r="L35" s="6" t="s">
        <v>30</v>
      </c>
      <c r="M35" s="6" t="s">
        <v>38</v>
      </c>
      <c r="N35" s="23">
        <v>8862</v>
      </c>
      <c r="O35" s="22">
        <v>189</v>
      </c>
      <c r="R35" s="6" t="s">
        <v>23</v>
      </c>
      <c r="S35" s="6" t="s">
        <v>30</v>
      </c>
      <c r="T35" s="6" t="s">
        <v>38</v>
      </c>
      <c r="U35" s="24">
        <v>8862</v>
      </c>
      <c r="V35" s="22">
        <v>189</v>
      </c>
      <c r="Y35" s="6" t="s">
        <v>27</v>
      </c>
      <c r="Z35" s="6" t="s">
        <v>17</v>
      </c>
      <c r="AA35" s="6" t="s">
        <v>29</v>
      </c>
      <c r="AB35" s="25">
        <v>21</v>
      </c>
      <c r="AC35" s="22">
        <v>168</v>
      </c>
    </row>
    <row r="36" spans="4:29" ht="18" x14ac:dyDescent="0.35">
      <c r="D36" s="6" t="s">
        <v>35</v>
      </c>
      <c r="E36" s="6" t="s">
        <v>9</v>
      </c>
      <c r="F36" s="6" t="s">
        <v>33</v>
      </c>
      <c r="G36" s="21">
        <v>1974</v>
      </c>
      <c r="H36" s="22">
        <v>195</v>
      </c>
      <c r="K36" s="6" t="s">
        <v>27</v>
      </c>
      <c r="L36" s="6" t="s">
        <v>20</v>
      </c>
      <c r="M36" s="6" t="s">
        <v>42</v>
      </c>
      <c r="N36" s="23">
        <v>8841</v>
      </c>
      <c r="O36" s="22">
        <v>303</v>
      </c>
      <c r="R36" s="6" t="s">
        <v>27</v>
      </c>
      <c r="S36" s="6" t="s">
        <v>20</v>
      </c>
      <c r="T36" s="6" t="s">
        <v>42</v>
      </c>
      <c r="U36" s="24">
        <v>8841</v>
      </c>
      <c r="V36" s="22">
        <v>303</v>
      </c>
      <c r="Y36" s="6" t="s">
        <v>35</v>
      </c>
      <c r="Z36" s="6" t="s">
        <v>9</v>
      </c>
      <c r="AA36" s="6" t="s">
        <v>33</v>
      </c>
      <c r="AB36" s="25">
        <v>1974</v>
      </c>
      <c r="AC36" s="22">
        <v>195</v>
      </c>
    </row>
    <row r="37" spans="4:29" ht="18" x14ac:dyDescent="0.35">
      <c r="D37" s="6" t="s">
        <v>25</v>
      </c>
      <c r="E37" s="6" t="s">
        <v>14</v>
      </c>
      <c r="F37" s="6" t="s">
        <v>34</v>
      </c>
      <c r="G37" s="21">
        <v>6314</v>
      </c>
      <c r="H37" s="22">
        <v>15</v>
      </c>
      <c r="K37" s="6" t="s">
        <v>25</v>
      </c>
      <c r="L37" s="6" t="s">
        <v>6</v>
      </c>
      <c r="M37" s="6" t="s">
        <v>18</v>
      </c>
      <c r="N37" s="23">
        <v>8813</v>
      </c>
      <c r="O37" s="22">
        <v>21</v>
      </c>
      <c r="R37" s="6" t="s">
        <v>25</v>
      </c>
      <c r="S37" s="6" t="s">
        <v>6</v>
      </c>
      <c r="T37" s="6" t="s">
        <v>18</v>
      </c>
      <c r="U37" s="24">
        <v>8813</v>
      </c>
      <c r="V37" s="22">
        <v>21</v>
      </c>
      <c r="Y37" s="6" t="s">
        <v>25</v>
      </c>
      <c r="Z37" s="6" t="s">
        <v>14</v>
      </c>
      <c r="AA37" s="6" t="s">
        <v>34</v>
      </c>
      <c r="AB37" s="25">
        <v>6314</v>
      </c>
      <c r="AC37" s="22">
        <v>15</v>
      </c>
    </row>
    <row r="38" spans="4:29" ht="18" x14ac:dyDescent="0.35">
      <c r="D38" s="6" t="s">
        <v>35</v>
      </c>
      <c r="E38" s="6" t="s">
        <v>6</v>
      </c>
      <c r="F38" s="6" t="s">
        <v>34</v>
      </c>
      <c r="G38" s="21">
        <v>4683</v>
      </c>
      <c r="H38" s="22">
        <v>30</v>
      </c>
      <c r="K38" s="6" t="s">
        <v>11</v>
      </c>
      <c r="L38" s="6" t="s">
        <v>30</v>
      </c>
      <c r="M38" s="6" t="s">
        <v>33</v>
      </c>
      <c r="N38" s="23">
        <v>8463</v>
      </c>
      <c r="O38" s="22">
        <v>492</v>
      </c>
      <c r="R38" s="6" t="s">
        <v>11</v>
      </c>
      <c r="S38" s="6" t="s">
        <v>30</v>
      </c>
      <c r="T38" s="6" t="s">
        <v>33</v>
      </c>
      <c r="U38" s="24">
        <v>8463</v>
      </c>
      <c r="V38" s="22">
        <v>492</v>
      </c>
      <c r="Y38" s="6" t="s">
        <v>35</v>
      </c>
      <c r="Z38" s="6" t="s">
        <v>6</v>
      </c>
      <c r="AA38" s="6" t="s">
        <v>34</v>
      </c>
      <c r="AB38" s="25">
        <v>4683</v>
      </c>
      <c r="AC38" s="22">
        <v>30</v>
      </c>
    </row>
    <row r="39" spans="4:29" ht="18" x14ac:dyDescent="0.35">
      <c r="D39" s="6" t="s">
        <v>13</v>
      </c>
      <c r="E39" s="6" t="s">
        <v>6</v>
      </c>
      <c r="F39" s="6" t="s">
        <v>38</v>
      </c>
      <c r="G39" s="21">
        <v>6398</v>
      </c>
      <c r="H39" s="22">
        <v>102</v>
      </c>
      <c r="K39" s="6" t="s">
        <v>23</v>
      </c>
      <c r="L39" s="6" t="s">
        <v>14</v>
      </c>
      <c r="M39" s="6" t="s">
        <v>22</v>
      </c>
      <c r="N39" s="23">
        <v>8435</v>
      </c>
      <c r="O39" s="22">
        <v>42</v>
      </c>
      <c r="R39" s="6" t="s">
        <v>23</v>
      </c>
      <c r="S39" s="6" t="s">
        <v>14</v>
      </c>
      <c r="T39" s="6" t="s">
        <v>22</v>
      </c>
      <c r="U39" s="24">
        <v>8435</v>
      </c>
      <c r="V39" s="22">
        <v>42</v>
      </c>
      <c r="Y39" s="6" t="s">
        <v>13</v>
      </c>
      <c r="Z39" s="6" t="s">
        <v>6</v>
      </c>
      <c r="AA39" s="6" t="s">
        <v>38</v>
      </c>
      <c r="AB39" s="25">
        <v>6398</v>
      </c>
      <c r="AC39" s="22">
        <v>102</v>
      </c>
    </row>
    <row r="40" spans="4:29" ht="18" x14ac:dyDescent="0.35">
      <c r="D40" s="6" t="s">
        <v>26</v>
      </c>
      <c r="E40" s="6" t="s">
        <v>9</v>
      </c>
      <c r="F40" s="6" t="s">
        <v>36</v>
      </c>
      <c r="G40" s="21">
        <v>553</v>
      </c>
      <c r="H40" s="22">
        <v>15</v>
      </c>
      <c r="K40" s="6" t="s">
        <v>26</v>
      </c>
      <c r="L40" s="6" t="s">
        <v>14</v>
      </c>
      <c r="M40" s="6" t="s">
        <v>32</v>
      </c>
      <c r="N40" s="23">
        <v>8211</v>
      </c>
      <c r="O40" s="22">
        <v>75</v>
      </c>
      <c r="R40" s="6" t="s">
        <v>26</v>
      </c>
      <c r="S40" s="6" t="s">
        <v>14</v>
      </c>
      <c r="T40" s="6" t="s">
        <v>32</v>
      </c>
      <c r="U40" s="24">
        <v>8211</v>
      </c>
      <c r="V40" s="22">
        <v>75</v>
      </c>
      <c r="Y40" s="6" t="s">
        <v>26</v>
      </c>
      <c r="Z40" s="6" t="s">
        <v>9</v>
      </c>
      <c r="AA40" s="6" t="s">
        <v>36</v>
      </c>
      <c r="AB40" s="25">
        <v>553</v>
      </c>
      <c r="AC40" s="22">
        <v>15</v>
      </c>
    </row>
    <row r="41" spans="4:29" ht="18" x14ac:dyDescent="0.35">
      <c r="D41" s="6" t="s">
        <v>8</v>
      </c>
      <c r="E41" s="6" t="s">
        <v>17</v>
      </c>
      <c r="F41" s="6" t="s">
        <v>7</v>
      </c>
      <c r="G41" s="21">
        <v>7021</v>
      </c>
      <c r="H41" s="22">
        <v>183</v>
      </c>
      <c r="K41" s="6" t="s">
        <v>11</v>
      </c>
      <c r="L41" s="6" t="s">
        <v>30</v>
      </c>
      <c r="M41" s="6" t="s">
        <v>34</v>
      </c>
      <c r="N41" s="23">
        <v>8155</v>
      </c>
      <c r="O41" s="22">
        <v>90</v>
      </c>
      <c r="R41" s="6" t="s">
        <v>11</v>
      </c>
      <c r="S41" s="6" t="s">
        <v>30</v>
      </c>
      <c r="T41" s="6" t="s">
        <v>34</v>
      </c>
      <c r="U41" s="24">
        <v>8155</v>
      </c>
      <c r="V41" s="22">
        <v>90</v>
      </c>
      <c r="Y41" s="6" t="s">
        <v>8</v>
      </c>
      <c r="Z41" s="6" t="s">
        <v>17</v>
      </c>
      <c r="AA41" s="6" t="s">
        <v>7</v>
      </c>
      <c r="AB41" s="25">
        <v>7021</v>
      </c>
      <c r="AC41" s="22">
        <v>183</v>
      </c>
    </row>
    <row r="42" spans="4:29" ht="18" x14ac:dyDescent="0.35">
      <c r="D42" s="6" t="s">
        <v>5</v>
      </c>
      <c r="E42" s="6" t="s">
        <v>17</v>
      </c>
      <c r="F42" s="6" t="s">
        <v>22</v>
      </c>
      <c r="G42" s="21">
        <v>5817</v>
      </c>
      <c r="H42" s="22">
        <v>12</v>
      </c>
      <c r="K42" s="6" t="s">
        <v>16</v>
      </c>
      <c r="L42" s="6" t="s">
        <v>30</v>
      </c>
      <c r="M42" s="6" t="s">
        <v>42</v>
      </c>
      <c r="N42" s="23">
        <v>8008</v>
      </c>
      <c r="O42" s="22">
        <v>456</v>
      </c>
      <c r="R42" s="6" t="s">
        <v>16</v>
      </c>
      <c r="S42" s="6" t="s">
        <v>30</v>
      </c>
      <c r="T42" s="6" t="s">
        <v>42</v>
      </c>
      <c r="U42" s="24">
        <v>8008</v>
      </c>
      <c r="V42" s="22">
        <v>456</v>
      </c>
      <c r="Y42" s="6" t="s">
        <v>5</v>
      </c>
      <c r="Z42" s="6" t="s">
        <v>17</v>
      </c>
      <c r="AA42" s="6" t="s">
        <v>22</v>
      </c>
      <c r="AB42" s="25">
        <v>5817</v>
      </c>
      <c r="AC42" s="22">
        <v>12</v>
      </c>
    </row>
    <row r="43" spans="4:29" ht="18" x14ac:dyDescent="0.35">
      <c r="D43" s="6" t="s">
        <v>13</v>
      </c>
      <c r="E43" s="6" t="s">
        <v>17</v>
      </c>
      <c r="F43" s="6" t="s">
        <v>24</v>
      </c>
      <c r="G43" s="21">
        <v>3976</v>
      </c>
      <c r="H43" s="22">
        <v>72</v>
      </c>
      <c r="K43" s="6" t="s">
        <v>13</v>
      </c>
      <c r="L43" s="6" t="s">
        <v>30</v>
      </c>
      <c r="M43" s="6" t="s">
        <v>19</v>
      </c>
      <c r="N43" s="23">
        <v>7847</v>
      </c>
      <c r="O43" s="22">
        <v>174</v>
      </c>
      <c r="R43" s="6" t="s">
        <v>13</v>
      </c>
      <c r="S43" s="6" t="s">
        <v>30</v>
      </c>
      <c r="T43" s="6" t="s">
        <v>19</v>
      </c>
      <c r="U43" s="24">
        <v>7847</v>
      </c>
      <c r="V43" s="22">
        <v>174</v>
      </c>
      <c r="Y43" s="6" t="s">
        <v>13</v>
      </c>
      <c r="Z43" s="6" t="s">
        <v>17</v>
      </c>
      <c r="AA43" s="6" t="s">
        <v>24</v>
      </c>
      <c r="AB43" s="25">
        <v>3976</v>
      </c>
      <c r="AC43" s="22">
        <v>72</v>
      </c>
    </row>
    <row r="44" spans="4:29" ht="18" x14ac:dyDescent="0.35">
      <c r="D44" s="6" t="s">
        <v>16</v>
      </c>
      <c r="E44" s="6" t="s">
        <v>20</v>
      </c>
      <c r="F44" s="6" t="s">
        <v>39</v>
      </c>
      <c r="G44" s="21">
        <v>1134</v>
      </c>
      <c r="H44" s="22">
        <v>282</v>
      </c>
      <c r="K44" s="6" t="s">
        <v>11</v>
      </c>
      <c r="L44" s="6" t="s">
        <v>9</v>
      </c>
      <c r="M44" s="6" t="s">
        <v>37</v>
      </c>
      <c r="N44" s="23">
        <v>7833</v>
      </c>
      <c r="O44" s="22">
        <v>243</v>
      </c>
      <c r="R44" s="6" t="s">
        <v>11</v>
      </c>
      <c r="S44" s="6" t="s">
        <v>9</v>
      </c>
      <c r="T44" s="6" t="s">
        <v>37</v>
      </c>
      <c r="U44" s="24">
        <v>7833</v>
      </c>
      <c r="V44" s="22">
        <v>243</v>
      </c>
      <c r="Y44" s="6" t="s">
        <v>16</v>
      </c>
      <c r="Z44" s="6" t="s">
        <v>20</v>
      </c>
      <c r="AA44" s="6" t="s">
        <v>39</v>
      </c>
      <c r="AB44" s="25">
        <v>1134</v>
      </c>
      <c r="AC44" s="22">
        <v>282</v>
      </c>
    </row>
    <row r="45" spans="4:29" ht="18" x14ac:dyDescent="0.35">
      <c r="D45" s="6" t="s">
        <v>26</v>
      </c>
      <c r="E45" s="6" t="s">
        <v>17</v>
      </c>
      <c r="F45" s="6" t="s">
        <v>40</v>
      </c>
      <c r="G45" s="21">
        <v>6027</v>
      </c>
      <c r="H45" s="22">
        <v>144</v>
      </c>
      <c r="K45" s="6" t="s">
        <v>26</v>
      </c>
      <c r="L45" s="6" t="s">
        <v>17</v>
      </c>
      <c r="M45" s="6" t="s">
        <v>39</v>
      </c>
      <c r="N45" s="23">
        <v>7812</v>
      </c>
      <c r="O45" s="22">
        <v>81</v>
      </c>
      <c r="R45" s="6" t="s">
        <v>26</v>
      </c>
      <c r="S45" s="6" t="s">
        <v>17</v>
      </c>
      <c r="T45" s="6" t="s">
        <v>39</v>
      </c>
      <c r="U45" s="24">
        <v>7812</v>
      </c>
      <c r="V45" s="22">
        <v>81</v>
      </c>
      <c r="Y45" s="6" t="s">
        <v>26</v>
      </c>
      <c r="Z45" s="6" t="s">
        <v>17</v>
      </c>
      <c r="AA45" s="6" t="s">
        <v>40</v>
      </c>
      <c r="AB45" s="25">
        <v>6027</v>
      </c>
      <c r="AC45" s="22">
        <v>144</v>
      </c>
    </row>
    <row r="46" spans="4:29" ht="18" x14ac:dyDescent="0.35">
      <c r="D46" s="6" t="s">
        <v>16</v>
      </c>
      <c r="E46" s="6" t="s">
        <v>6</v>
      </c>
      <c r="F46" s="6" t="s">
        <v>29</v>
      </c>
      <c r="G46" s="21">
        <v>1904</v>
      </c>
      <c r="H46" s="22">
        <v>405</v>
      </c>
      <c r="K46" s="6" t="s">
        <v>27</v>
      </c>
      <c r="L46" s="6" t="s">
        <v>30</v>
      </c>
      <c r="M46" s="6" t="s">
        <v>10</v>
      </c>
      <c r="N46" s="23">
        <v>7777</v>
      </c>
      <c r="O46" s="22">
        <v>504</v>
      </c>
      <c r="R46" s="6" t="s">
        <v>27</v>
      </c>
      <c r="S46" s="6" t="s">
        <v>30</v>
      </c>
      <c r="T46" s="6" t="s">
        <v>10</v>
      </c>
      <c r="U46" s="24">
        <v>7777</v>
      </c>
      <c r="V46" s="22">
        <v>504</v>
      </c>
      <c r="Y46" s="6" t="s">
        <v>16</v>
      </c>
      <c r="Z46" s="6" t="s">
        <v>6</v>
      </c>
      <c r="AA46" s="6" t="s">
        <v>29</v>
      </c>
      <c r="AB46" s="25">
        <v>1904</v>
      </c>
      <c r="AC46" s="22">
        <v>405</v>
      </c>
    </row>
    <row r="47" spans="4:29" ht="18" x14ac:dyDescent="0.35">
      <c r="D47" s="6" t="s">
        <v>23</v>
      </c>
      <c r="E47" s="6" t="s">
        <v>30</v>
      </c>
      <c r="F47" s="6" t="s">
        <v>10</v>
      </c>
      <c r="G47" s="21">
        <v>3262</v>
      </c>
      <c r="H47" s="22">
        <v>75</v>
      </c>
      <c r="K47" s="6" t="s">
        <v>23</v>
      </c>
      <c r="L47" s="6" t="s">
        <v>30</v>
      </c>
      <c r="M47" s="6" t="s">
        <v>28</v>
      </c>
      <c r="N47" s="23">
        <v>7777</v>
      </c>
      <c r="O47" s="22">
        <v>39</v>
      </c>
      <c r="R47" s="6" t="s">
        <v>23</v>
      </c>
      <c r="S47" s="6" t="s">
        <v>30</v>
      </c>
      <c r="T47" s="6" t="s">
        <v>28</v>
      </c>
      <c r="U47" s="24">
        <v>7777</v>
      </c>
      <c r="V47" s="22">
        <v>39</v>
      </c>
      <c r="Y47" s="6" t="s">
        <v>23</v>
      </c>
      <c r="Z47" s="6" t="s">
        <v>30</v>
      </c>
      <c r="AA47" s="6" t="s">
        <v>10</v>
      </c>
      <c r="AB47" s="25">
        <v>3262</v>
      </c>
      <c r="AC47" s="22">
        <v>75</v>
      </c>
    </row>
    <row r="48" spans="4:29" ht="18" x14ac:dyDescent="0.35">
      <c r="D48" s="6" t="s">
        <v>5</v>
      </c>
      <c r="E48" s="6" t="s">
        <v>30</v>
      </c>
      <c r="F48" s="6" t="s">
        <v>39</v>
      </c>
      <c r="G48" s="21">
        <v>2289</v>
      </c>
      <c r="H48" s="22">
        <v>135</v>
      </c>
      <c r="K48" s="6" t="s">
        <v>16</v>
      </c>
      <c r="L48" s="6" t="s">
        <v>6</v>
      </c>
      <c r="M48" s="6" t="s">
        <v>21</v>
      </c>
      <c r="N48" s="23">
        <v>7693</v>
      </c>
      <c r="O48" s="22">
        <v>87</v>
      </c>
      <c r="R48" s="6" t="s">
        <v>16</v>
      </c>
      <c r="S48" s="6" t="s">
        <v>6</v>
      </c>
      <c r="T48" s="6" t="s">
        <v>21</v>
      </c>
      <c r="U48" s="24">
        <v>7693</v>
      </c>
      <c r="V48" s="22">
        <v>87</v>
      </c>
      <c r="Y48" s="6" t="s">
        <v>5</v>
      </c>
      <c r="Z48" s="6" t="s">
        <v>30</v>
      </c>
      <c r="AA48" s="6" t="s">
        <v>39</v>
      </c>
      <c r="AB48" s="25">
        <v>2289</v>
      </c>
      <c r="AC48" s="22">
        <v>135</v>
      </c>
    </row>
    <row r="49" spans="4:29" ht="18" x14ac:dyDescent="0.35">
      <c r="D49" s="6" t="s">
        <v>25</v>
      </c>
      <c r="E49" s="6" t="s">
        <v>30</v>
      </c>
      <c r="F49" s="6" t="s">
        <v>39</v>
      </c>
      <c r="G49" s="21">
        <v>6986</v>
      </c>
      <c r="H49" s="22">
        <v>21</v>
      </c>
      <c r="K49" s="6" t="s">
        <v>5</v>
      </c>
      <c r="L49" s="6" t="s">
        <v>6</v>
      </c>
      <c r="M49" s="6" t="s">
        <v>36</v>
      </c>
      <c r="N49" s="23">
        <v>7693</v>
      </c>
      <c r="O49" s="22">
        <v>21</v>
      </c>
      <c r="R49" s="6" t="s">
        <v>5</v>
      </c>
      <c r="S49" s="6" t="s">
        <v>6</v>
      </c>
      <c r="T49" s="6" t="s">
        <v>36</v>
      </c>
      <c r="U49" s="24">
        <v>7693</v>
      </c>
      <c r="V49" s="22">
        <v>21</v>
      </c>
      <c r="Y49" s="6" t="s">
        <v>25</v>
      </c>
      <c r="Z49" s="6" t="s">
        <v>30</v>
      </c>
      <c r="AA49" s="6" t="s">
        <v>39</v>
      </c>
      <c r="AB49" s="25">
        <v>6986</v>
      </c>
      <c r="AC49" s="22">
        <v>21</v>
      </c>
    </row>
    <row r="50" spans="4:29" ht="18" x14ac:dyDescent="0.35">
      <c r="D50" s="6" t="s">
        <v>26</v>
      </c>
      <c r="E50" s="6" t="s">
        <v>20</v>
      </c>
      <c r="F50" s="6" t="s">
        <v>34</v>
      </c>
      <c r="G50" s="21">
        <v>4417</v>
      </c>
      <c r="H50" s="22">
        <v>153</v>
      </c>
      <c r="K50" s="6" t="s">
        <v>26</v>
      </c>
      <c r="L50" s="6" t="s">
        <v>17</v>
      </c>
      <c r="M50" s="6" t="s">
        <v>41</v>
      </c>
      <c r="N50" s="23">
        <v>7651</v>
      </c>
      <c r="O50" s="22">
        <v>213</v>
      </c>
      <c r="R50" s="6" t="s">
        <v>26</v>
      </c>
      <c r="S50" s="6" t="s">
        <v>17</v>
      </c>
      <c r="T50" s="6" t="s">
        <v>41</v>
      </c>
      <c r="U50" s="24">
        <v>7651</v>
      </c>
      <c r="V50" s="22">
        <v>213</v>
      </c>
      <c r="Y50" s="6" t="s">
        <v>26</v>
      </c>
      <c r="Z50" s="6" t="s">
        <v>20</v>
      </c>
      <c r="AA50" s="6" t="s">
        <v>34</v>
      </c>
      <c r="AB50" s="25">
        <v>4417</v>
      </c>
      <c r="AC50" s="22">
        <v>153</v>
      </c>
    </row>
    <row r="51" spans="4:29" ht="18" x14ac:dyDescent="0.35">
      <c r="D51" s="6" t="s">
        <v>16</v>
      </c>
      <c r="E51" s="6" t="s">
        <v>30</v>
      </c>
      <c r="F51" s="6" t="s">
        <v>37</v>
      </c>
      <c r="G51" s="21">
        <v>1442</v>
      </c>
      <c r="H51" s="22">
        <v>15</v>
      </c>
      <c r="K51" s="6" t="s">
        <v>26</v>
      </c>
      <c r="L51" s="6" t="s">
        <v>30</v>
      </c>
      <c r="M51" s="6" t="s">
        <v>36</v>
      </c>
      <c r="N51" s="23">
        <v>7511</v>
      </c>
      <c r="O51" s="22">
        <v>120</v>
      </c>
      <c r="R51" s="6" t="s">
        <v>26</v>
      </c>
      <c r="S51" s="6" t="s">
        <v>30</v>
      </c>
      <c r="T51" s="6" t="s">
        <v>36</v>
      </c>
      <c r="U51" s="24">
        <v>7511</v>
      </c>
      <c r="V51" s="22">
        <v>120</v>
      </c>
      <c r="Y51" s="6" t="s">
        <v>16</v>
      </c>
      <c r="Z51" s="6" t="s">
        <v>30</v>
      </c>
      <c r="AA51" s="6" t="s">
        <v>37</v>
      </c>
      <c r="AB51" s="25">
        <v>1442</v>
      </c>
      <c r="AC51" s="22">
        <v>15</v>
      </c>
    </row>
    <row r="52" spans="4:29" ht="18" x14ac:dyDescent="0.35">
      <c r="D52" s="6" t="s">
        <v>27</v>
      </c>
      <c r="E52" s="6" t="s">
        <v>9</v>
      </c>
      <c r="F52" s="6" t="s">
        <v>24</v>
      </c>
      <c r="G52" s="21">
        <v>2415</v>
      </c>
      <c r="H52" s="22">
        <v>255</v>
      </c>
      <c r="K52" s="6" t="s">
        <v>25</v>
      </c>
      <c r="L52" s="6" t="s">
        <v>20</v>
      </c>
      <c r="M52" s="6" t="s">
        <v>18</v>
      </c>
      <c r="N52" s="23">
        <v>7483</v>
      </c>
      <c r="O52" s="22">
        <v>45</v>
      </c>
      <c r="R52" s="6" t="s">
        <v>25</v>
      </c>
      <c r="S52" s="6" t="s">
        <v>20</v>
      </c>
      <c r="T52" s="6" t="s">
        <v>18</v>
      </c>
      <c r="U52" s="24">
        <v>7483</v>
      </c>
      <c r="V52" s="22">
        <v>45</v>
      </c>
      <c r="Y52" s="6" t="s">
        <v>27</v>
      </c>
      <c r="Z52" s="6" t="s">
        <v>9</v>
      </c>
      <c r="AA52" s="6" t="s">
        <v>24</v>
      </c>
      <c r="AB52" s="25">
        <v>2415</v>
      </c>
      <c r="AC52" s="22">
        <v>255</v>
      </c>
    </row>
    <row r="53" spans="4:29" ht="18" x14ac:dyDescent="0.35">
      <c r="D53" s="6" t="s">
        <v>26</v>
      </c>
      <c r="E53" s="6" t="s">
        <v>6</v>
      </c>
      <c r="F53" s="6" t="s">
        <v>36</v>
      </c>
      <c r="G53" s="21">
        <v>238</v>
      </c>
      <c r="H53" s="22">
        <v>18</v>
      </c>
      <c r="K53" s="6" t="s">
        <v>13</v>
      </c>
      <c r="L53" s="6" t="s">
        <v>9</v>
      </c>
      <c r="M53" s="6" t="s">
        <v>40</v>
      </c>
      <c r="N53" s="23">
        <v>7455</v>
      </c>
      <c r="O53" s="22">
        <v>216</v>
      </c>
      <c r="R53" s="6" t="s">
        <v>13</v>
      </c>
      <c r="S53" s="6" t="s">
        <v>9</v>
      </c>
      <c r="T53" s="6" t="s">
        <v>40</v>
      </c>
      <c r="U53" s="24">
        <v>7455</v>
      </c>
      <c r="V53" s="22">
        <v>216</v>
      </c>
      <c r="Y53" s="6" t="s">
        <v>26</v>
      </c>
      <c r="Z53" s="6" t="s">
        <v>6</v>
      </c>
      <c r="AA53" s="6" t="s">
        <v>36</v>
      </c>
      <c r="AB53" s="25">
        <v>238</v>
      </c>
      <c r="AC53" s="22">
        <v>18</v>
      </c>
    </row>
    <row r="54" spans="4:29" ht="18" x14ac:dyDescent="0.35">
      <c r="D54" s="6" t="s">
        <v>16</v>
      </c>
      <c r="E54" s="6" t="s">
        <v>6</v>
      </c>
      <c r="F54" s="6" t="s">
        <v>34</v>
      </c>
      <c r="G54" s="21">
        <v>4949</v>
      </c>
      <c r="H54" s="22">
        <v>189</v>
      </c>
      <c r="K54" s="6" t="s">
        <v>16</v>
      </c>
      <c r="L54" s="6" t="s">
        <v>20</v>
      </c>
      <c r="M54" s="6" t="s">
        <v>41</v>
      </c>
      <c r="N54" s="23">
        <v>7322</v>
      </c>
      <c r="O54" s="22">
        <v>36</v>
      </c>
      <c r="R54" s="6" t="s">
        <v>16</v>
      </c>
      <c r="S54" s="6" t="s">
        <v>20</v>
      </c>
      <c r="T54" s="6" t="s">
        <v>41</v>
      </c>
      <c r="U54" s="24">
        <v>7322</v>
      </c>
      <c r="V54" s="22">
        <v>36</v>
      </c>
      <c r="Y54" s="6" t="s">
        <v>16</v>
      </c>
      <c r="Z54" s="6" t="s">
        <v>6</v>
      </c>
      <c r="AA54" s="6" t="s">
        <v>34</v>
      </c>
      <c r="AB54" s="25">
        <v>4949</v>
      </c>
      <c r="AC54" s="22">
        <v>189</v>
      </c>
    </row>
    <row r="55" spans="4:29" ht="18" x14ac:dyDescent="0.35">
      <c r="D55" s="6" t="s">
        <v>25</v>
      </c>
      <c r="E55" s="6" t="s">
        <v>20</v>
      </c>
      <c r="F55" s="6" t="s">
        <v>10</v>
      </c>
      <c r="G55" s="21">
        <v>5075</v>
      </c>
      <c r="H55" s="22">
        <v>21</v>
      </c>
      <c r="K55" s="6" t="s">
        <v>27</v>
      </c>
      <c r="L55" s="6" t="s">
        <v>6</v>
      </c>
      <c r="M55" s="6" t="s">
        <v>40</v>
      </c>
      <c r="N55" s="23">
        <v>7308</v>
      </c>
      <c r="O55" s="22">
        <v>327</v>
      </c>
      <c r="R55" s="6" t="s">
        <v>27</v>
      </c>
      <c r="S55" s="6" t="s">
        <v>6</v>
      </c>
      <c r="T55" s="6" t="s">
        <v>40</v>
      </c>
      <c r="U55" s="24">
        <v>7308</v>
      </c>
      <c r="V55" s="22">
        <v>327</v>
      </c>
      <c r="Y55" s="6" t="s">
        <v>25</v>
      </c>
      <c r="Z55" s="6" t="s">
        <v>20</v>
      </c>
      <c r="AA55" s="6" t="s">
        <v>10</v>
      </c>
      <c r="AB55" s="25">
        <v>5075</v>
      </c>
      <c r="AC55" s="22">
        <v>21</v>
      </c>
    </row>
    <row r="56" spans="4:29" ht="18" x14ac:dyDescent="0.35">
      <c r="D56" s="6" t="s">
        <v>27</v>
      </c>
      <c r="E56" s="6" t="s">
        <v>14</v>
      </c>
      <c r="F56" s="6" t="s">
        <v>29</v>
      </c>
      <c r="G56" s="21">
        <v>9198</v>
      </c>
      <c r="H56" s="22">
        <v>36</v>
      </c>
      <c r="K56" s="6" t="s">
        <v>25</v>
      </c>
      <c r="L56" s="6" t="s">
        <v>30</v>
      </c>
      <c r="M56" s="6" t="s">
        <v>37</v>
      </c>
      <c r="N56" s="23">
        <v>7280</v>
      </c>
      <c r="O56" s="22">
        <v>201</v>
      </c>
      <c r="R56" s="6" t="s">
        <v>25</v>
      </c>
      <c r="S56" s="6" t="s">
        <v>30</v>
      </c>
      <c r="T56" s="6" t="s">
        <v>37</v>
      </c>
      <c r="U56" s="24">
        <v>7280</v>
      </c>
      <c r="V56" s="22">
        <v>201</v>
      </c>
      <c r="Y56" s="6" t="s">
        <v>27</v>
      </c>
      <c r="Z56" s="6" t="s">
        <v>14</v>
      </c>
      <c r="AA56" s="6" t="s">
        <v>29</v>
      </c>
      <c r="AB56" s="25">
        <v>9198</v>
      </c>
      <c r="AC56" s="22">
        <v>36</v>
      </c>
    </row>
    <row r="57" spans="4:29" ht="18" x14ac:dyDescent="0.35">
      <c r="D57" s="6" t="s">
        <v>16</v>
      </c>
      <c r="E57" s="6" t="s">
        <v>30</v>
      </c>
      <c r="F57" s="6" t="s">
        <v>32</v>
      </c>
      <c r="G57" s="21">
        <v>3339</v>
      </c>
      <c r="H57" s="22">
        <v>75</v>
      </c>
      <c r="K57" s="6" t="s">
        <v>11</v>
      </c>
      <c r="L57" s="6" t="s">
        <v>6</v>
      </c>
      <c r="M57" s="6" t="s">
        <v>33</v>
      </c>
      <c r="N57" s="23">
        <v>7273</v>
      </c>
      <c r="O57" s="22">
        <v>96</v>
      </c>
      <c r="R57" s="6" t="s">
        <v>11</v>
      </c>
      <c r="S57" s="6" t="s">
        <v>6</v>
      </c>
      <c r="T57" s="6" t="s">
        <v>33</v>
      </c>
      <c r="U57" s="24">
        <v>7273</v>
      </c>
      <c r="V57" s="22">
        <v>96</v>
      </c>
      <c r="Y57" s="6" t="s">
        <v>16</v>
      </c>
      <c r="Z57" s="6" t="s">
        <v>30</v>
      </c>
      <c r="AA57" s="6" t="s">
        <v>32</v>
      </c>
      <c r="AB57" s="25">
        <v>3339</v>
      </c>
      <c r="AC57" s="22">
        <v>75</v>
      </c>
    </row>
    <row r="58" spans="4:29" ht="18" x14ac:dyDescent="0.35">
      <c r="D58" s="6" t="s">
        <v>5</v>
      </c>
      <c r="E58" s="6" t="s">
        <v>30</v>
      </c>
      <c r="F58" s="6" t="s">
        <v>28</v>
      </c>
      <c r="G58" s="21">
        <v>5019</v>
      </c>
      <c r="H58" s="22">
        <v>156</v>
      </c>
      <c r="K58" s="6" t="s">
        <v>27</v>
      </c>
      <c r="L58" s="6" t="s">
        <v>30</v>
      </c>
      <c r="M58" s="6" t="s">
        <v>24</v>
      </c>
      <c r="N58" s="23">
        <v>7259</v>
      </c>
      <c r="O58" s="22">
        <v>276</v>
      </c>
      <c r="R58" s="6" t="s">
        <v>27</v>
      </c>
      <c r="S58" s="6" t="s">
        <v>30</v>
      </c>
      <c r="T58" s="6" t="s">
        <v>24</v>
      </c>
      <c r="U58" s="24">
        <v>7259</v>
      </c>
      <c r="V58" s="22">
        <v>276</v>
      </c>
      <c r="Y58" s="6" t="s">
        <v>5</v>
      </c>
      <c r="Z58" s="6" t="s">
        <v>30</v>
      </c>
      <c r="AA58" s="6" t="s">
        <v>28</v>
      </c>
      <c r="AB58" s="25">
        <v>5019</v>
      </c>
      <c r="AC58" s="22">
        <v>156</v>
      </c>
    </row>
    <row r="59" spans="4:29" ht="18" x14ac:dyDescent="0.35">
      <c r="D59" s="6" t="s">
        <v>25</v>
      </c>
      <c r="E59" s="6" t="s">
        <v>14</v>
      </c>
      <c r="F59" s="6" t="s">
        <v>29</v>
      </c>
      <c r="G59" s="21">
        <v>16184</v>
      </c>
      <c r="H59" s="22">
        <v>39</v>
      </c>
      <c r="K59" s="6" t="s">
        <v>25</v>
      </c>
      <c r="L59" s="6" t="s">
        <v>20</v>
      </c>
      <c r="M59" s="6" t="s">
        <v>31</v>
      </c>
      <c r="N59" s="23">
        <v>7189</v>
      </c>
      <c r="O59" s="22">
        <v>54</v>
      </c>
      <c r="R59" s="6" t="s">
        <v>25</v>
      </c>
      <c r="S59" s="6" t="s">
        <v>20</v>
      </c>
      <c r="T59" s="6" t="s">
        <v>31</v>
      </c>
      <c r="U59" s="24">
        <v>7189</v>
      </c>
      <c r="V59" s="22">
        <v>54</v>
      </c>
      <c r="Y59" s="6" t="s">
        <v>25</v>
      </c>
      <c r="Z59" s="6" t="s">
        <v>14</v>
      </c>
      <c r="AA59" s="6" t="s">
        <v>29</v>
      </c>
      <c r="AB59" s="25">
        <v>16184</v>
      </c>
      <c r="AC59" s="22">
        <v>39</v>
      </c>
    </row>
    <row r="60" spans="4:29" ht="18" x14ac:dyDescent="0.35">
      <c r="D60" s="6" t="s">
        <v>16</v>
      </c>
      <c r="E60" s="6" t="s">
        <v>14</v>
      </c>
      <c r="F60" s="6" t="s">
        <v>41</v>
      </c>
      <c r="G60" s="21">
        <v>497</v>
      </c>
      <c r="H60" s="22">
        <v>63</v>
      </c>
      <c r="K60" s="6" t="s">
        <v>8</v>
      </c>
      <c r="L60" s="6" t="s">
        <v>17</v>
      </c>
      <c r="M60" s="6" t="s">
        <v>7</v>
      </c>
      <c r="N60" s="23">
        <v>7021</v>
      </c>
      <c r="O60" s="22">
        <v>183</v>
      </c>
      <c r="R60" s="6" t="s">
        <v>8</v>
      </c>
      <c r="S60" s="6" t="s">
        <v>17</v>
      </c>
      <c r="T60" s="6" t="s">
        <v>7</v>
      </c>
      <c r="U60" s="24">
        <v>7021</v>
      </c>
      <c r="V60" s="22">
        <v>183</v>
      </c>
      <c r="Y60" s="6" t="s">
        <v>16</v>
      </c>
      <c r="Z60" s="6" t="s">
        <v>14</v>
      </c>
      <c r="AA60" s="6" t="s">
        <v>41</v>
      </c>
      <c r="AB60" s="25">
        <v>497</v>
      </c>
      <c r="AC60" s="22">
        <v>63</v>
      </c>
    </row>
    <row r="61" spans="4:29" ht="18" x14ac:dyDescent="0.35">
      <c r="D61" s="6" t="s">
        <v>26</v>
      </c>
      <c r="E61" s="6" t="s">
        <v>14</v>
      </c>
      <c r="F61" s="6" t="s">
        <v>32</v>
      </c>
      <c r="G61" s="21">
        <v>8211</v>
      </c>
      <c r="H61" s="22">
        <v>75</v>
      </c>
      <c r="K61" s="6" t="s">
        <v>25</v>
      </c>
      <c r="L61" s="6" t="s">
        <v>30</v>
      </c>
      <c r="M61" s="6" t="s">
        <v>39</v>
      </c>
      <c r="N61" s="23">
        <v>6986</v>
      </c>
      <c r="O61" s="22">
        <v>21</v>
      </c>
      <c r="R61" s="6" t="s">
        <v>25</v>
      </c>
      <c r="S61" s="6" t="s">
        <v>30</v>
      </c>
      <c r="T61" s="6" t="s">
        <v>39</v>
      </c>
      <c r="U61" s="24">
        <v>6986</v>
      </c>
      <c r="V61" s="22">
        <v>21</v>
      </c>
      <c r="Y61" s="6" t="s">
        <v>26</v>
      </c>
      <c r="Z61" s="6" t="s">
        <v>14</v>
      </c>
      <c r="AA61" s="6" t="s">
        <v>32</v>
      </c>
      <c r="AB61" s="25">
        <v>8211</v>
      </c>
      <c r="AC61" s="22">
        <v>75</v>
      </c>
    </row>
    <row r="62" spans="4:29" ht="18" x14ac:dyDescent="0.35">
      <c r="D62" s="6" t="s">
        <v>26</v>
      </c>
      <c r="E62" s="6" t="s">
        <v>20</v>
      </c>
      <c r="F62" s="6" t="s">
        <v>40</v>
      </c>
      <c r="G62" s="21">
        <v>6580</v>
      </c>
      <c r="H62" s="22">
        <v>183</v>
      </c>
      <c r="K62" s="6" t="s">
        <v>25</v>
      </c>
      <c r="L62" s="6" t="s">
        <v>17</v>
      </c>
      <c r="M62" s="6" t="s">
        <v>22</v>
      </c>
      <c r="N62" s="23">
        <v>6909</v>
      </c>
      <c r="O62" s="22">
        <v>81</v>
      </c>
      <c r="R62" s="6" t="s">
        <v>25</v>
      </c>
      <c r="S62" s="6" t="s">
        <v>17</v>
      </c>
      <c r="T62" s="6" t="s">
        <v>22</v>
      </c>
      <c r="U62" s="24">
        <v>6909</v>
      </c>
      <c r="V62" s="22">
        <v>81</v>
      </c>
      <c r="Y62" s="6" t="s">
        <v>26</v>
      </c>
      <c r="Z62" s="6" t="s">
        <v>20</v>
      </c>
      <c r="AA62" s="6" t="s">
        <v>40</v>
      </c>
      <c r="AB62" s="25">
        <v>6580</v>
      </c>
      <c r="AC62" s="22">
        <v>183</v>
      </c>
    </row>
    <row r="63" spans="4:29" ht="18" x14ac:dyDescent="0.35">
      <c r="D63" s="6" t="s">
        <v>13</v>
      </c>
      <c r="E63" s="6" t="s">
        <v>9</v>
      </c>
      <c r="F63" s="6" t="s">
        <v>31</v>
      </c>
      <c r="G63" s="21">
        <v>4760</v>
      </c>
      <c r="H63" s="22">
        <v>69</v>
      </c>
      <c r="K63" s="6" t="s">
        <v>35</v>
      </c>
      <c r="L63" s="6" t="s">
        <v>20</v>
      </c>
      <c r="M63" s="6" t="s">
        <v>12</v>
      </c>
      <c r="N63" s="23">
        <v>6860</v>
      </c>
      <c r="O63" s="22">
        <v>126</v>
      </c>
      <c r="R63" s="6" t="s">
        <v>35</v>
      </c>
      <c r="S63" s="6" t="s">
        <v>20</v>
      </c>
      <c r="T63" s="6" t="s">
        <v>12</v>
      </c>
      <c r="U63" s="24">
        <v>6860</v>
      </c>
      <c r="V63" s="22">
        <v>126</v>
      </c>
      <c r="Y63" s="6" t="s">
        <v>13</v>
      </c>
      <c r="Z63" s="6" t="s">
        <v>9</v>
      </c>
      <c r="AA63" s="6" t="s">
        <v>31</v>
      </c>
      <c r="AB63" s="25">
        <v>4760</v>
      </c>
      <c r="AC63" s="22">
        <v>69</v>
      </c>
    </row>
    <row r="64" spans="4:29" ht="18" x14ac:dyDescent="0.35">
      <c r="D64" s="6" t="s">
        <v>5</v>
      </c>
      <c r="E64" s="6" t="s">
        <v>14</v>
      </c>
      <c r="F64" s="6" t="s">
        <v>18</v>
      </c>
      <c r="G64" s="21">
        <v>5439</v>
      </c>
      <c r="H64" s="22">
        <v>30</v>
      </c>
      <c r="K64" s="6" t="s">
        <v>5</v>
      </c>
      <c r="L64" s="6" t="s">
        <v>9</v>
      </c>
      <c r="M64" s="6" t="s">
        <v>22</v>
      </c>
      <c r="N64" s="23">
        <v>6853</v>
      </c>
      <c r="O64" s="22">
        <v>372</v>
      </c>
      <c r="R64" s="6" t="s">
        <v>5</v>
      </c>
      <c r="S64" s="6" t="s">
        <v>9</v>
      </c>
      <c r="T64" s="6" t="s">
        <v>22</v>
      </c>
      <c r="U64" s="24">
        <v>6853</v>
      </c>
      <c r="V64" s="22">
        <v>372</v>
      </c>
      <c r="Y64" s="6" t="s">
        <v>5</v>
      </c>
      <c r="Z64" s="6" t="s">
        <v>14</v>
      </c>
      <c r="AA64" s="6" t="s">
        <v>18</v>
      </c>
      <c r="AB64" s="25">
        <v>5439</v>
      </c>
      <c r="AC64" s="22">
        <v>30</v>
      </c>
    </row>
    <row r="65" spans="4:29" ht="18" x14ac:dyDescent="0.35">
      <c r="D65" s="6" t="s">
        <v>13</v>
      </c>
      <c r="E65" s="6" t="s">
        <v>30</v>
      </c>
      <c r="F65" s="6" t="s">
        <v>28</v>
      </c>
      <c r="G65" s="21">
        <v>1463</v>
      </c>
      <c r="H65" s="22">
        <v>39</v>
      </c>
      <c r="K65" s="6" t="s">
        <v>11</v>
      </c>
      <c r="L65" s="6" t="s">
        <v>30</v>
      </c>
      <c r="M65" s="6" t="s">
        <v>41</v>
      </c>
      <c r="N65" s="23">
        <v>6832</v>
      </c>
      <c r="O65" s="22">
        <v>27</v>
      </c>
      <c r="R65" s="6" t="s">
        <v>11</v>
      </c>
      <c r="S65" s="6" t="s">
        <v>30</v>
      </c>
      <c r="T65" s="6" t="s">
        <v>41</v>
      </c>
      <c r="U65" s="24">
        <v>6832</v>
      </c>
      <c r="V65" s="22">
        <v>27</v>
      </c>
      <c r="Y65" s="6" t="s">
        <v>13</v>
      </c>
      <c r="Z65" s="6" t="s">
        <v>30</v>
      </c>
      <c r="AA65" s="6" t="s">
        <v>28</v>
      </c>
      <c r="AB65" s="25">
        <v>1463</v>
      </c>
      <c r="AC65" s="22">
        <v>39</v>
      </c>
    </row>
    <row r="66" spans="4:29" ht="18" x14ac:dyDescent="0.35">
      <c r="D66" s="6" t="s">
        <v>27</v>
      </c>
      <c r="E66" s="6" t="s">
        <v>30</v>
      </c>
      <c r="F66" s="6" t="s">
        <v>10</v>
      </c>
      <c r="G66" s="21">
        <v>7777</v>
      </c>
      <c r="H66" s="22">
        <v>504</v>
      </c>
      <c r="K66" s="6" t="s">
        <v>16</v>
      </c>
      <c r="L66" s="6" t="s">
        <v>6</v>
      </c>
      <c r="M66" s="6" t="s">
        <v>42</v>
      </c>
      <c r="N66" s="23">
        <v>6818</v>
      </c>
      <c r="O66" s="22">
        <v>6</v>
      </c>
      <c r="R66" s="6" t="s">
        <v>16</v>
      </c>
      <c r="S66" s="6" t="s">
        <v>6</v>
      </c>
      <c r="T66" s="6" t="s">
        <v>42</v>
      </c>
      <c r="U66" s="24">
        <v>6818</v>
      </c>
      <c r="V66" s="22">
        <v>6</v>
      </c>
      <c r="Y66" s="6" t="s">
        <v>27</v>
      </c>
      <c r="Z66" s="6" t="s">
        <v>30</v>
      </c>
      <c r="AA66" s="6" t="s">
        <v>10</v>
      </c>
      <c r="AB66" s="25">
        <v>7777</v>
      </c>
      <c r="AC66" s="22">
        <v>504</v>
      </c>
    </row>
    <row r="67" spans="4:29" ht="18" x14ac:dyDescent="0.35">
      <c r="D67" s="6" t="s">
        <v>11</v>
      </c>
      <c r="E67" s="6" t="s">
        <v>6</v>
      </c>
      <c r="F67" s="6" t="s">
        <v>32</v>
      </c>
      <c r="G67" s="21">
        <v>1085</v>
      </c>
      <c r="H67" s="22">
        <v>273</v>
      </c>
      <c r="K67" s="6" t="s">
        <v>23</v>
      </c>
      <c r="L67" s="6" t="s">
        <v>9</v>
      </c>
      <c r="M67" s="6" t="s">
        <v>7</v>
      </c>
      <c r="N67" s="23">
        <v>6755</v>
      </c>
      <c r="O67" s="22">
        <v>252</v>
      </c>
      <c r="R67" s="6" t="s">
        <v>23</v>
      </c>
      <c r="S67" s="6" t="s">
        <v>9</v>
      </c>
      <c r="T67" s="6" t="s">
        <v>7</v>
      </c>
      <c r="U67" s="24">
        <v>6755</v>
      </c>
      <c r="V67" s="22">
        <v>252</v>
      </c>
      <c r="Y67" s="6" t="s">
        <v>11</v>
      </c>
      <c r="Z67" s="6" t="s">
        <v>6</v>
      </c>
      <c r="AA67" s="6" t="s">
        <v>32</v>
      </c>
      <c r="AB67" s="25">
        <v>1085</v>
      </c>
      <c r="AC67" s="22">
        <v>273</v>
      </c>
    </row>
    <row r="68" spans="4:29" ht="18" x14ac:dyDescent="0.35">
      <c r="D68" s="6" t="s">
        <v>25</v>
      </c>
      <c r="E68" s="6" t="s">
        <v>6</v>
      </c>
      <c r="F68" s="6" t="s">
        <v>21</v>
      </c>
      <c r="G68" s="21">
        <v>182</v>
      </c>
      <c r="H68" s="22">
        <v>48</v>
      </c>
      <c r="K68" s="6" t="s">
        <v>5</v>
      </c>
      <c r="L68" s="6" t="s">
        <v>30</v>
      </c>
      <c r="M68" s="6" t="s">
        <v>42</v>
      </c>
      <c r="N68" s="23">
        <v>6748</v>
      </c>
      <c r="O68" s="22">
        <v>48</v>
      </c>
      <c r="R68" s="6" t="s">
        <v>5</v>
      </c>
      <c r="S68" s="6" t="s">
        <v>30</v>
      </c>
      <c r="T68" s="6" t="s">
        <v>42</v>
      </c>
      <c r="U68" s="24">
        <v>6748</v>
      </c>
      <c r="V68" s="22">
        <v>48</v>
      </c>
      <c r="Y68" s="6" t="s">
        <v>25</v>
      </c>
      <c r="Z68" s="6" t="s">
        <v>6</v>
      </c>
      <c r="AA68" s="6" t="s">
        <v>21</v>
      </c>
      <c r="AB68" s="25">
        <v>182</v>
      </c>
      <c r="AC68" s="22">
        <v>48</v>
      </c>
    </row>
    <row r="69" spans="4:29" ht="18" x14ac:dyDescent="0.35">
      <c r="D69" s="6" t="s">
        <v>16</v>
      </c>
      <c r="E69" s="6" t="s">
        <v>30</v>
      </c>
      <c r="F69" s="6" t="s">
        <v>39</v>
      </c>
      <c r="G69" s="21">
        <v>4242</v>
      </c>
      <c r="H69" s="22">
        <v>207</v>
      </c>
      <c r="K69" s="6" t="s">
        <v>16</v>
      </c>
      <c r="L69" s="6" t="s">
        <v>30</v>
      </c>
      <c r="M69" s="6" t="s">
        <v>10</v>
      </c>
      <c r="N69" s="23">
        <v>6734</v>
      </c>
      <c r="O69" s="22">
        <v>123</v>
      </c>
      <c r="R69" s="6" t="s">
        <v>16</v>
      </c>
      <c r="S69" s="6" t="s">
        <v>30</v>
      </c>
      <c r="T69" s="6" t="s">
        <v>10</v>
      </c>
      <c r="U69" s="24">
        <v>6734</v>
      </c>
      <c r="V69" s="22">
        <v>123</v>
      </c>
      <c r="Y69" s="6" t="s">
        <v>16</v>
      </c>
      <c r="Z69" s="6" t="s">
        <v>30</v>
      </c>
      <c r="AA69" s="6" t="s">
        <v>39</v>
      </c>
      <c r="AB69" s="25">
        <v>4242</v>
      </c>
      <c r="AC69" s="22">
        <v>207</v>
      </c>
    </row>
    <row r="70" spans="4:29" ht="18" x14ac:dyDescent="0.35">
      <c r="D70" s="6" t="s">
        <v>16</v>
      </c>
      <c r="E70" s="6" t="s">
        <v>14</v>
      </c>
      <c r="F70" s="6" t="s">
        <v>10</v>
      </c>
      <c r="G70" s="21">
        <v>6118</v>
      </c>
      <c r="H70" s="22">
        <v>9</v>
      </c>
      <c r="K70" s="6" t="s">
        <v>8</v>
      </c>
      <c r="L70" s="6" t="s">
        <v>9</v>
      </c>
      <c r="M70" s="6" t="s">
        <v>10</v>
      </c>
      <c r="N70" s="23">
        <v>6706</v>
      </c>
      <c r="O70" s="22">
        <v>459</v>
      </c>
      <c r="R70" s="6" t="s">
        <v>8</v>
      </c>
      <c r="S70" s="6" t="s">
        <v>9</v>
      </c>
      <c r="T70" s="6" t="s">
        <v>10</v>
      </c>
      <c r="U70" s="24">
        <v>6706</v>
      </c>
      <c r="V70" s="22">
        <v>459</v>
      </c>
      <c r="Y70" s="6" t="s">
        <v>16</v>
      </c>
      <c r="Z70" s="6" t="s">
        <v>14</v>
      </c>
      <c r="AA70" s="6" t="s">
        <v>10</v>
      </c>
      <c r="AB70" s="25">
        <v>6118</v>
      </c>
      <c r="AC70" s="22">
        <v>9</v>
      </c>
    </row>
    <row r="71" spans="4:29" ht="18" x14ac:dyDescent="0.35">
      <c r="D71" s="6" t="s">
        <v>35</v>
      </c>
      <c r="E71" s="6" t="s">
        <v>14</v>
      </c>
      <c r="F71" s="6" t="s">
        <v>34</v>
      </c>
      <c r="G71" s="21">
        <v>2317</v>
      </c>
      <c r="H71" s="22">
        <v>261</v>
      </c>
      <c r="K71" s="6" t="s">
        <v>35</v>
      </c>
      <c r="L71" s="6" t="s">
        <v>14</v>
      </c>
      <c r="M71" s="6" t="s">
        <v>10</v>
      </c>
      <c r="N71" s="23">
        <v>6657</v>
      </c>
      <c r="O71" s="22">
        <v>303</v>
      </c>
      <c r="R71" s="6" t="s">
        <v>35</v>
      </c>
      <c r="S71" s="6" t="s">
        <v>14</v>
      </c>
      <c r="T71" s="6" t="s">
        <v>10</v>
      </c>
      <c r="U71" s="24">
        <v>6657</v>
      </c>
      <c r="V71" s="22">
        <v>303</v>
      </c>
      <c r="Y71" s="6" t="s">
        <v>35</v>
      </c>
      <c r="Z71" s="6" t="s">
        <v>14</v>
      </c>
      <c r="AA71" s="6" t="s">
        <v>34</v>
      </c>
      <c r="AB71" s="25">
        <v>2317</v>
      </c>
      <c r="AC71" s="22">
        <v>261</v>
      </c>
    </row>
    <row r="72" spans="4:29" ht="18" x14ac:dyDescent="0.35">
      <c r="D72" s="6" t="s">
        <v>16</v>
      </c>
      <c r="E72" s="6" t="s">
        <v>20</v>
      </c>
      <c r="F72" s="6" t="s">
        <v>29</v>
      </c>
      <c r="G72" s="21">
        <v>938</v>
      </c>
      <c r="H72" s="22">
        <v>6</v>
      </c>
      <c r="K72" s="6" t="s">
        <v>27</v>
      </c>
      <c r="L72" s="6" t="s">
        <v>9</v>
      </c>
      <c r="M72" s="6" t="s">
        <v>37</v>
      </c>
      <c r="N72" s="23">
        <v>6657</v>
      </c>
      <c r="O72" s="22">
        <v>276</v>
      </c>
      <c r="R72" s="6" t="s">
        <v>27</v>
      </c>
      <c r="S72" s="6" t="s">
        <v>9</v>
      </c>
      <c r="T72" s="6" t="s">
        <v>37</v>
      </c>
      <c r="U72" s="24">
        <v>6657</v>
      </c>
      <c r="V72" s="22">
        <v>276</v>
      </c>
      <c r="Y72" s="6" t="s">
        <v>16</v>
      </c>
      <c r="Z72" s="6" t="s">
        <v>20</v>
      </c>
      <c r="AA72" s="6" t="s">
        <v>29</v>
      </c>
      <c r="AB72" s="25">
        <v>938</v>
      </c>
      <c r="AC72" s="22">
        <v>6</v>
      </c>
    </row>
    <row r="73" spans="4:29" ht="18" x14ac:dyDescent="0.35">
      <c r="D73" s="6" t="s">
        <v>8</v>
      </c>
      <c r="E73" s="6" t="s">
        <v>6</v>
      </c>
      <c r="F73" s="6" t="s">
        <v>37</v>
      </c>
      <c r="G73" s="21">
        <v>9709</v>
      </c>
      <c r="H73" s="22">
        <v>30</v>
      </c>
      <c r="K73" s="6" t="s">
        <v>23</v>
      </c>
      <c r="L73" s="6" t="s">
        <v>6</v>
      </c>
      <c r="M73" s="6" t="s">
        <v>24</v>
      </c>
      <c r="N73" s="23">
        <v>6608</v>
      </c>
      <c r="O73" s="22">
        <v>225</v>
      </c>
      <c r="R73" s="6" t="s">
        <v>23</v>
      </c>
      <c r="S73" s="6" t="s">
        <v>6</v>
      </c>
      <c r="T73" s="6" t="s">
        <v>24</v>
      </c>
      <c r="U73" s="24">
        <v>6608</v>
      </c>
      <c r="V73" s="22">
        <v>225</v>
      </c>
      <c r="Y73" s="6" t="s">
        <v>8</v>
      </c>
      <c r="Z73" s="6" t="s">
        <v>6</v>
      </c>
      <c r="AA73" s="6" t="s">
        <v>37</v>
      </c>
      <c r="AB73" s="25">
        <v>9709</v>
      </c>
      <c r="AC73" s="22">
        <v>30</v>
      </c>
    </row>
    <row r="74" spans="4:29" ht="18" x14ac:dyDescent="0.35">
      <c r="D74" s="6" t="s">
        <v>23</v>
      </c>
      <c r="E74" s="6" t="s">
        <v>30</v>
      </c>
      <c r="F74" s="6" t="s">
        <v>33</v>
      </c>
      <c r="G74" s="21">
        <v>2205</v>
      </c>
      <c r="H74" s="22">
        <v>138</v>
      </c>
      <c r="K74" s="6" t="s">
        <v>26</v>
      </c>
      <c r="L74" s="6" t="s">
        <v>20</v>
      </c>
      <c r="M74" s="6" t="s">
        <v>40</v>
      </c>
      <c r="N74" s="23">
        <v>6580</v>
      </c>
      <c r="O74" s="22">
        <v>183</v>
      </c>
      <c r="R74" s="6" t="s">
        <v>26</v>
      </c>
      <c r="S74" s="6" t="s">
        <v>20</v>
      </c>
      <c r="T74" s="6" t="s">
        <v>40</v>
      </c>
      <c r="U74" s="24">
        <v>6580</v>
      </c>
      <c r="V74" s="22">
        <v>183</v>
      </c>
      <c r="Y74" s="6" t="s">
        <v>23</v>
      </c>
      <c r="Z74" s="6" t="s">
        <v>30</v>
      </c>
      <c r="AA74" s="6" t="s">
        <v>33</v>
      </c>
      <c r="AB74" s="25">
        <v>2205</v>
      </c>
      <c r="AC74" s="22">
        <v>138</v>
      </c>
    </row>
    <row r="75" spans="4:29" ht="18" x14ac:dyDescent="0.35">
      <c r="D75" s="6" t="s">
        <v>23</v>
      </c>
      <c r="E75" s="6" t="s">
        <v>6</v>
      </c>
      <c r="F75" s="6" t="s">
        <v>28</v>
      </c>
      <c r="G75" s="21">
        <v>4487</v>
      </c>
      <c r="H75" s="22">
        <v>111</v>
      </c>
      <c r="K75" s="6" t="s">
        <v>23</v>
      </c>
      <c r="L75" s="6" t="s">
        <v>6</v>
      </c>
      <c r="M75" s="6" t="s">
        <v>7</v>
      </c>
      <c r="N75" s="23">
        <v>6454</v>
      </c>
      <c r="O75" s="22">
        <v>54</v>
      </c>
      <c r="R75" s="6" t="s">
        <v>23</v>
      </c>
      <c r="S75" s="6" t="s">
        <v>6</v>
      </c>
      <c r="T75" s="6" t="s">
        <v>7</v>
      </c>
      <c r="U75" s="24">
        <v>6454</v>
      </c>
      <c r="V75" s="22">
        <v>54</v>
      </c>
      <c r="Y75" s="6" t="s">
        <v>23</v>
      </c>
      <c r="Z75" s="6" t="s">
        <v>6</v>
      </c>
      <c r="AA75" s="6" t="s">
        <v>28</v>
      </c>
      <c r="AB75" s="25">
        <v>4487</v>
      </c>
      <c r="AC75" s="22">
        <v>111</v>
      </c>
    </row>
    <row r="76" spans="4:29" ht="18" x14ac:dyDescent="0.35">
      <c r="D76" s="6" t="s">
        <v>25</v>
      </c>
      <c r="E76" s="6" t="s">
        <v>9</v>
      </c>
      <c r="F76" s="6" t="s">
        <v>15</v>
      </c>
      <c r="G76" s="21">
        <v>2415</v>
      </c>
      <c r="H76" s="22">
        <v>15</v>
      </c>
      <c r="K76" s="6" t="s">
        <v>8</v>
      </c>
      <c r="L76" s="6" t="s">
        <v>20</v>
      </c>
      <c r="M76" s="6" t="s">
        <v>41</v>
      </c>
      <c r="N76" s="23">
        <v>6433</v>
      </c>
      <c r="O76" s="22">
        <v>78</v>
      </c>
      <c r="R76" s="6" t="s">
        <v>8</v>
      </c>
      <c r="S76" s="6" t="s">
        <v>20</v>
      </c>
      <c r="T76" s="6" t="s">
        <v>41</v>
      </c>
      <c r="U76" s="24">
        <v>6433</v>
      </c>
      <c r="V76" s="22">
        <v>78</v>
      </c>
      <c r="Y76" s="6" t="s">
        <v>25</v>
      </c>
      <c r="Z76" s="6" t="s">
        <v>9</v>
      </c>
      <c r="AA76" s="6" t="s">
        <v>15</v>
      </c>
      <c r="AB76" s="25">
        <v>2415</v>
      </c>
      <c r="AC76" s="22">
        <v>15</v>
      </c>
    </row>
    <row r="77" spans="4:29" ht="18" x14ac:dyDescent="0.35">
      <c r="D77" s="6" t="s">
        <v>5</v>
      </c>
      <c r="E77" s="6" t="s">
        <v>30</v>
      </c>
      <c r="F77" s="6" t="s">
        <v>36</v>
      </c>
      <c r="G77" s="21">
        <v>4018</v>
      </c>
      <c r="H77" s="22">
        <v>162</v>
      </c>
      <c r="K77" s="6" t="s">
        <v>13</v>
      </c>
      <c r="L77" s="6" t="s">
        <v>6</v>
      </c>
      <c r="M77" s="6" t="s">
        <v>38</v>
      </c>
      <c r="N77" s="23">
        <v>6398</v>
      </c>
      <c r="O77" s="22">
        <v>102</v>
      </c>
      <c r="R77" s="6" t="s">
        <v>13</v>
      </c>
      <c r="S77" s="6" t="s">
        <v>6</v>
      </c>
      <c r="T77" s="6" t="s">
        <v>38</v>
      </c>
      <c r="U77" s="24">
        <v>6398</v>
      </c>
      <c r="V77" s="22">
        <v>102</v>
      </c>
      <c r="Y77" s="6" t="s">
        <v>5</v>
      </c>
      <c r="Z77" s="6" t="s">
        <v>30</v>
      </c>
      <c r="AA77" s="6" t="s">
        <v>36</v>
      </c>
      <c r="AB77" s="25">
        <v>4018</v>
      </c>
      <c r="AC77" s="22">
        <v>162</v>
      </c>
    </row>
    <row r="78" spans="4:29" ht="18" x14ac:dyDescent="0.35">
      <c r="D78" s="6" t="s">
        <v>25</v>
      </c>
      <c r="E78" s="6" t="s">
        <v>30</v>
      </c>
      <c r="F78" s="6" t="s">
        <v>36</v>
      </c>
      <c r="G78" s="21">
        <v>861</v>
      </c>
      <c r="H78" s="22">
        <v>195</v>
      </c>
      <c r="K78" s="6" t="s">
        <v>23</v>
      </c>
      <c r="L78" s="6" t="s">
        <v>6</v>
      </c>
      <c r="M78" s="6" t="s">
        <v>19</v>
      </c>
      <c r="N78" s="23">
        <v>6391</v>
      </c>
      <c r="O78" s="22">
        <v>48</v>
      </c>
      <c r="R78" s="6" t="s">
        <v>23</v>
      </c>
      <c r="S78" s="6" t="s">
        <v>6</v>
      </c>
      <c r="T78" s="6" t="s">
        <v>19</v>
      </c>
      <c r="U78" s="24">
        <v>6391</v>
      </c>
      <c r="V78" s="22">
        <v>48</v>
      </c>
      <c r="Y78" s="6" t="s">
        <v>25</v>
      </c>
      <c r="Z78" s="6" t="s">
        <v>30</v>
      </c>
      <c r="AA78" s="6" t="s">
        <v>36</v>
      </c>
      <c r="AB78" s="25">
        <v>861</v>
      </c>
      <c r="AC78" s="22">
        <v>195</v>
      </c>
    </row>
    <row r="79" spans="4:29" ht="18" x14ac:dyDescent="0.35">
      <c r="D79" s="6" t="s">
        <v>35</v>
      </c>
      <c r="E79" s="6" t="s">
        <v>20</v>
      </c>
      <c r="F79" s="6" t="s">
        <v>24</v>
      </c>
      <c r="G79" s="21">
        <v>5586</v>
      </c>
      <c r="H79" s="22">
        <v>525</v>
      </c>
      <c r="K79" s="6" t="s">
        <v>5</v>
      </c>
      <c r="L79" s="6" t="s">
        <v>17</v>
      </c>
      <c r="M79" s="6" t="s">
        <v>39</v>
      </c>
      <c r="N79" s="23">
        <v>6370</v>
      </c>
      <c r="O79" s="22">
        <v>30</v>
      </c>
      <c r="R79" s="6" t="s">
        <v>5</v>
      </c>
      <c r="S79" s="6" t="s">
        <v>17</v>
      </c>
      <c r="T79" s="6" t="s">
        <v>39</v>
      </c>
      <c r="U79" s="24">
        <v>6370</v>
      </c>
      <c r="V79" s="22">
        <v>30</v>
      </c>
      <c r="Y79" s="6" t="s">
        <v>35</v>
      </c>
      <c r="Z79" s="6" t="s">
        <v>20</v>
      </c>
      <c r="AA79" s="6" t="s">
        <v>24</v>
      </c>
      <c r="AB79" s="25">
        <v>5586</v>
      </c>
      <c r="AC79" s="22">
        <v>525</v>
      </c>
    </row>
    <row r="80" spans="4:29" ht="18" x14ac:dyDescent="0.35">
      <c r="D80" s="6" t="s">
        <v>23</v>
      </c>
      <c r="E80" s="6" t="s">
        <v>30</v>
      </c>
      <c r="F80" s="6" t="s">
        <v>19</v>
      </c>
      <c r="G80" s="21">
        <v>2226</v>
      </c>
      <c r="H80" s="22">
        <v>48</v>
      </c>
      <c r="K80" s="6" t="s">
        <v>25</v>
      </c>
      <c r="L80" s="6" t="s">
        <v>14</v>
      </c>
      <c r="M80" s="6" t="s">
        <v>34</v>
      </c>
      <c r="N80" s="23">
        <v>6314</v>
      </c>
      <c r="O80" s="22">
        <v>15</v>
      </c>
      <c r="R80" s="6" t="s">
        <v>25</v>
      </c>
      <c r="S80" s="6" t="s">
        <v>14</v>
      </c>
      <c r="T80" s="6" t="s">
        <v>34</v>
      </c>
      <c r="U80" s="24">
        <v>6314</v>
      </c>
      <c r="V80" s="22">
        <v>15</v>
      </c>
      <c r="Y80" s="6" t="s">
        <v>23</v>
      </c>
      <c r="Z80" s="6" t="s">
        <v>30</v>
      </c>
      <c r="AA80" s="6" t="s">
        <v>19</v>
      </c>
      <c r="AB80" s="25">
        <v>2226</v>
      </c>
      <c r="AC80" s="22">
        <v>48</v>
      </c>
    </row>
    <row r="81" spans="4:29" ht="18" x14ac:dyDescent="0.35">
      <c r="D81" s="6" t="s">
        <v>11</v>
      </c>
      <c r="E81" s="6" t="s">
        <v>30</v>
      </c>
      <c r="F81" s="6" t="s">
        <v>40</v>
      </c>
      <c r="G81" s="21">
        <v>14329</v>
      </c>
      <c r="H81" s="22">
        <v>150</v>
      </c>
      <c r="K81" s="6" t="s">
        <v>27</v>
      </c>
      <c r="L81" s="6" t="s">
        <v>30</v>
      </c>
      <c r="M81" s="6" t="s">
        <v>18</v>
      </c>
      <c r="N81" s="23">
        <v>6300</v>
      </c>
      <c r="O81" s="22">
        <v>42</v>
      </c>
      <c r="R81" s="6" t="s">
        <v>27</v>
      </c>
      <c r="S81" s="6" t="s">
        <v>30</v>
      </c>
      <c r="T81" s="6" t="s">
        <v>18</v>
      </c>
      <c r="U81" s="24">
        <v>6300</v>
      </c>
      <c r="V81" s="22">
        <v>42</v>
      </c>
      <c r="Y81" s="6" t="s">
        <v>11</v>
      </c>
      <c r="Z81" s="6" t="s">
        <v>30</v>
      </c>
      <c r="AA81" s="6" t="s">
        <v>40</v>
      </c>
      <c r="AB81" s="25">
        <v>14329</v>
      </c>
      <c r="AC81" s="22">
        <v>150</v>
      </c>
    </row>
    <row r="82" spans="4:29" ht="18" x14ac:dyDescent="0.35">
      <c r="D82" s="6" t="s">
        <v>11</v>
      </c>
      <c r="E82" s="6" t="s">
        <v>30</v>
      </c>
      <c r="F82" s="6" t="s">
        <v>33</v>
      </c>
      <c r="G82" s="21">
        <v>8463</v>
      </c>
      <c r="H82" s="22">
        <v>492</v>
      </c>
      <c r="K82" s="6" t="s">
        <v>25</v>
      </c>
      <c r="L82" s="6" t="s">
        <v>30</v>
      </c>
      <c r="M82" s="6" t="s">
        <v>22</v>
      </c>
      <c r="N82" s="23">
        <v>6279</v>
      </c>
      <c r="O82" s="22">
        <v>237</v>
      </c>
      <c r="R82" s="6" t="s">
        <v>8</v>
      </c>
      <c r="S82" s="6" t="s">
        <v>6</v>
      </c>
      <c r="T82" s="6" t="s">
        <v>42</v>
      </c>
      <c r="U82" s="24">
        <v>6279</v>
      </c>
      <c r="V82" s="22">
        <v>45</v>
      </c>
      <c r="Y82" s="6" t="s">
        <v>11</v>
      </c>
      <c r="Z82" s="6" t="s">
        <v>30</v>
      </c>
      <c r="AA82" s="6" t="s">
        <v>33</v>
      </c>
      <c r="AB82" s="25">
        <v>8463</v>
      </c>
      <c r="AC82" s="22">
        <v>492</v>
      </c>
    </row>
    <row r="83" spans="4:29" ht="18" x14ac:dyDescent="0.35">
      <c r="D83" s="6" t="s">
        <v>25</v>
      </c>
      <c r="E83" s="6" t="s">
        <v>30</v>
      </c>
      <c r="F83" s="6" t="s">
        <v>32</v>
      </c>
      <c r="G83" s="21">
        <v>2891</v>
      </c>
      <c r="H83" s="22">
        <v>102</v>
      </c>
      <c r="K83" s="6" t="s">
        <v>8</v>
      </c>
      <c r="L83" s="6" t="s">
        <v>6</v>
      </c>
      <c r="M83" s="6" t="s">
        <v>42</v>
      </c>
      <c r="N83" s="23">
        <v>6279</v>
      </c>
      <c r="O83" s="22">
        <v>45</v>
      </c>
      <c r="R83" s="6" t="s">
        <v>25</v>
      </c>
      <c r="S83" s="6" t="s">
        <v>30</v>
      </c>
      <c r="T83" s="6" t="s">
        <v>22</v>
      </c>
      <c r="U83" s="24">
        <v>6279</v>
      </c>
      <c r="V83" s="22">
        <v>237</v>
      </c>
      <c r="Y83" s="6" t="s">
        <v>25</v>
      </c>
      <c r="Z83" s="6" t="s">
        <v>30</v>
      </c>
      <c r="AA83" s="6" t="s">
        <v>32</v>
      </c>
      <c r="AB83" s="25">
        <v>2891</v>
      </c>
      <c r="AC83" s="22">
        <v>102</v>
      </c>
    </row>
    <row r="84" spans="4:29" ht="18" x14ac:dyDescent="0.35">
      <c r="D84" s="6" t="s">
        <v>27</v>
      </c>
      <c r="E84" s="6" t="s">
        <v>14</v>
      </c>
      <c r="F84" s="6" t="s">
        <v>34</v>
      </c>
      <c r="G84" s="21">
        <v>3773</v>
      </c>
      <c r="H84" s="22">
        <v>165</v>
      </c>
      <c r="K84" s="6" t="s">
        <v>25</v>
      </c>
      <c r="L84" s="6" t="s">
        <v>14</v>
      </c>
      <c r="M84" s="6" t="s">
        <v>31</v>
      </c>
      <c r="N84" s="23">
        <v>6146</v>
      </c>
      <c r="O84" s="22">
        <v>63</v>
      </c>
      <c r="R84" s="6" t="s">
        <v>25</v>
      </c>
      <c r="S84" s="6" t="s">
        <v>14</v>
      </c>
      <c r="T84" s="6" t="s">
        <v>31</v>
      </c>
      <c r="U84" s="24">
        <v>6146</v>
      </c>
      <c r="V84" s="22">
        <v>63</v>
      </c>
      <c r="Y84" s="6" t="s">
        <v>27</v>
      </c>
      <c r="Z84" s="6" t="s">
        <v>14</v>
      </c>
      <c r="AA84" s="6" t="s">
        <v>34</v>
      </c>
      <c r="AB84" s="25">
        <v>3773</v>
      </c>
      <c r="AC84" s="22">
        <v>165</v>
      </c>
    </row>
    <row r="85" spans="4:29" ht="18" x14ac:dyDescent="0.35">
      <c r="D85" s="6" t="s">
        <v>13</v>
      </c>
      <c r="E85" s="6" t="s">
        <v>14</v>
      </c>
      <c r="F85" s="6" t="s">
        <v>40</v>
      </c>
      <c r="G85" s="21">
        <v>854</v>
      </c>
      <c r="H85" s="22">
        <v>309</v>
      </c>
      <c r="K85" s="6" t="s">
        <v>5</v>
      </c>
      <c r="L85" s="6" t="s">
        <v>6</v>
      </c>
      <c r="M85" s="6" t="s">
        <v>39</v>
      </c>
      <c r="N85" s="23">
        <v>6132</v>
      </c>
      <c r="O85" s="22">
        <v>93</v>
      </c>
      <c r="R85" s="6" t="s">
        <v>5</v>
      </c>
      <c r="S85" s="6" t="s">
        <v>6</v>
      </c>
      <c r="T85" s="6" t="s">
        <v>39</v>
      </c>
      <c r="U85" s="24">
        <v>6132</v>
      </c>
      <c r="V85" s="22">
        <v>93</v>
      </c>
      <c r="Y85" s="6" t="s">
        <v>13</v>
      </c>
      <c r="Z85" s="6" t="s">
        <v>14</v>
      </c>
      <c r="AA85" s="6" t="s">
        <v>40</v>
      </c>
      <c r="AB85" s="25">
        <v>854</v>
      </c>
      <c r="AC85" s="22">
        <v>309</v>
      </c>
    </row>
    <row r="86" spans="4:29" ht="18" x14ac:dyDescent="0.35">
      <c r="D86" s="6" t="s">
        <v>16</v>
      </c>
      <c r="E86" s="6" t="s">
        <v>14</v>
      </c>
      <c r="F86" s="6" t="s">
        <v>28</v>
      </c>
      <c r="G86" s="21">
        <v>4970</v>
      </c>
      <c r="H86" s="22">
        <v>156</v>
      </c>
      <c r="K86" s="6" t="s">
        <v>5</v>
      </c>
      <c r="L86" s="6" t="s">
        <v>20</v>
      </c>
      <c r="M86" s="6" t="s">
        <v>12</v>
      </c>
      <c r="N86" s="23">
        <v>6125</v>
      </c>
      <c r="O86" s="22">
        <v>102</v>
      </c>
      <c r="R86" s="6" t="s">
        <v>5</v>
      </c>
      <c r="S86" s="6" t="s">
        <v>20</v>
      </c>
      <c r="T86" s="6" t="s">
        <v>12</v>
      </c>
      <c r="U86" s="24">
        <v>6125</v>
      </c>
      <c r="V86" s="22">
        <v>102</v>
      </c>
      <c r="Y86" s="6" t="s">
        <v>16</v>
      </c>
      <c r="Z86" s="6" t="s">
        <v>14</v>
      </c>
      <c r="AA86" s="6" t="s">
        <v>28</v>
      </c>
      <c r="AB86" s="25">
        <v>4970</v>
      </c>
      <c r="AC86" s="22">
        <v>156</v>
      </c>
    </row>
    <row r="87" spans="4:29" ht="18" x14ac:dyDescent="0.35">
      <c r="D87" s="6" t="s">
        <v>11</v>
      </c>
      <c r="E87" s="6" t="s">
        <v>9</v>
      </c>
      <c r="F87" s="6" t="s">
        <v>42</v>
      </c>
      <c r="G87" s="21">
        <v>98</v>
      </c>
      <c r="H87" s="22">
        <v>159</v>
      </c>
      <c r="K87" s="6" t="s">
        <v>13</v>
      </c>
      <c r="L87" s="6" t="s">
        <v>14</v>
      </c>
      <c r="M87" s="6" t="s">
        <v>7</v>
      </c>
      <c r="N87" s="23">
        <v>6118</v>
      </c>
      <c r="O87" s="22">
        <v>174</v>
      </c>
      <c r="R87" s="6" t="s">
        <v>16</v>
      </c>
      <c r="S87" s="6" t="s">
        <v>14</v>
      </c>
      <c r="T87" s="6" t="s">
        <v>10</v>
      </c>
      <c r="U87" s="24">
        <v>6118</v>
      </c>
      <c r="V87" s="22">
        <v>9</v>
      </c>
      <c r="Y87" s="6" t="s">
        <v>11</v>
      </c>
      <c r="Z87" s="6" t="s">
        <v>9</v>
      </c>
      <c r="AA87" s="6" t="s">
        <v>42</v>
      </c>
      <c r="AB87" s="25">
        <v>98</v>
      </c>
      <c r="AC87" s="22">
        <v>159</v>
      </c>
    </row>
    <row r="88" spans="4:29" ht="18" x14ac:dyDescent="0.35">
      <c r="D88" s="6" t="s">
        <v>25</v>
      </c>
      <c r="E88" s="6" t="s">
        <v>9</v>
      </c>
      <c r="F88" s="6" t="s">
        <v>37</v>
      </c>
      <c r="G88" s="21">
        <v>13391</v>
      </c>
      <c r="H88" s="22">
        <v>201</v>
      </c>
      <c r="K88" s="6" t="s">
        <v>16</v>
      </c>
      <c r="L88" s="6" t="s">
        <v>14</v>
      </c>
      <c r="M88" s="6" t="s">
        <v>10</v>
      </c>
      <c r="N88" s="23">
        <v>6118</v>
      </c>
      <c r="O88" s="22">
        <v>9</v>
      </c>
      <c r="R88" s="6" t="s">
        <v>13</v>
      </c>
      <c r="S88" s="6" t="s">
        <v>14</v>
      </c>
      <c r="T88" s="6" t="s">
        <v>7</v>
      </c>
      <c r="U88" s="24">
        <v>6118</v>
      </c>
      <c r="V88" s="22">
        <v>174</v>
      </c>
      <c r="Y88" s="6" t="s">
        <v>25</v>
      </c>
      <c r="Z88" s="6" t="s">
        <v>9</v>
      </c>
      <c r="AA88" s="6" t="s">
        <v>37</v>
      </c>
      <c r="AB88" s="25">
        <v>13391</v>
      </c>
      <c r="AC88" s="22">
        <v>201</v>
      </c>
    </row>
    <row r="89" spans="4:29" ht="18" x14ac:dyDescent="0.35">
      <c r="D89" s="6" t="s">
        <v>8</v>
      </c>
      <c r="E89" s="6" t="s">
        <v>17</v>
      </c>
      <c r="F89" s="6" t="s">
        <v>21</v>
      </c>
      <c r="G89" s="21">
        <v>8890</v>
      </c>
      <c r="H89" s="22">
        <v>210</v>
      </c>
      <c r="K89" s="6" t="s">
        <v>25</v>
      </c>
      <c r="L89" s="6" t="s">
        <v>14</v>
      </c>
      <c r="M89" s="6" t="s">
        <v>15</v>
      </c>
      <c r="N89" s="23">
        <v>6111</v>
      </c>
      <c r="O89" s="22">
        <v>3</v>
      </c>
      <c r="R89" s="6" t="s">
        <v>25</v>
      </c>
      <c r="S89" s="6" t="s">
        <v>14</v>
      </c>
      <c r="T89" s="6" t="s">
        <v>15</v>
      </c>
      <c r="U89" s="24">
        <v>6111</v>
      </c>
      <c r="V89" s="22">
        <v>3</v>
      </c>
      <c r="Y89" s="6" t="s">
        <v>8</v>
      </c>
      <c r="Z89" s="6" t="s">
        <v>17</v>
      </c>
      <c r="AA89" s="6" t="s">
        <v>21</v>
      </c>
      <c r="AB89" s="25">
        <v>8890</v>
      </c>
      <c r="AC89" s="22">
        <v>210</v>
      </c>
    </row>
    <row r="90" spans="4:29" ht="18" x14ac:dyDescent="0.35">
      <c r="D90" s="6" t="s">
        <v>26</v>
      </c>
      <c r="E90" s="6" t="s">
        <v>20</v>
      </c>
      <c r="F90" s="6" t="s">
        <v>31</v>
      </c>
      <c r="G90" s="21">
        <v>56</v>
      </c>
      <c r="H90" s="22">
        <v>51</v>
      </c>
      <c r="K90" s="6" t="s">
        <v>16</v>
      </c>
      <c r="L90" s="6" t="s">
        <v>17</v>
      </c>
      <c r="M90" s="6" t="s">
        <v>28</v>
      </c>
      <c r="N90" s="23">
        <v>6048</v>
      </c>
      <c r="O90" s="22">
        <v>27</v>
      </c>
      <c r="R90" s="6" t="s">
        <v>16</v>
      </c>
      <c r="S90" s="6" t="s">
        <v>17</v>
      </c>
      <c r="T90" s="6" t="s">
        <v>28</v>
      </c>
      <c r="U90" s="24">
        <v>6048</v>
      </c>
      <c r="V90" s="22">
        <v>27</v>
      </c>
      <c r="Y90" s="6" t="s">
        <v>26</v>
      </c>
      <c r="Z90" s="6" t="s">
        <v>20</v>
      </c>
      <c r="AA90" s="6" t="s">
        <v>31</v>
      </c>
      <c r="AB90" s="25">
        <v>56</v>
      </c>
      <c r="AC90" s="22">
        <v>51</v>
      </c>
    </row>
    <row r="91" spans="4:29" ht="18" x14ac:dyDescent="0.35">
      <c r="D91" s="6" t="s">
        <v>27</v>
      </c>
      <c r="E91" s="6" t="s">
        <v>14</v>
      </c>
      <c r="F91" s="6" t="s">
        <v>18</v>
      </c>
      <c r="G91" s="21">
        <v>3339</v>
      </c>
      <c r="H91" s="22">
        <v>39</v>
      </c>
      <c r="K91" s="6" t="s">
        <v>26</v>
      </c>
      <c r="L91" s="6" t="s">
        <v>17</v>
      </c>
      <c r="M91" s="6" t="s">
        <v>40</v>
      </c>
      <c r="N91" s="23">
        <v>6027</v>
      </c>
      <c r="O91" s="22">
        <v>144</v>
      </c>
      <c r="R91" s="6" t="s">
        <v>26</v>
      </c>
      <c r="S91" s="6" t="s">
        <v>17</v>
      </c>
      <c r="T91" s="6" t="s">
        <v>40</v>
      </c>
      <c r="U91" s="24">
        <v>6027</v>
      </c>
      <c r="V91" s="22">
        <v>144</v>
      </c>
      <c r="Y91" s="6" t="s">
        <v>27</v>
      </c>
      <c r="Z91" s="6" t="s">
        <v>14</v>
      </c>
      <c r="AA91" s="6" t="s">
        <v>18</v>
      </c>
      <c r="AB91" s="25">
        <v>3339</v>
      </c>
      <c r="AC91" s="22">
        <v>39</v>
      </c>
    </row>
    <row r="92" spans="4:29" ht="18" x14ac:dyDescent="0.35">
      <c r="D92" s="6" t="s">
        <v>35</v>
      </c>
      <c r="E92" s="6" t="s">
        <v>9</v>
      </c>
      <c r="F92" s="6" t="s">
        <v>15</v>
      </c>
      <c r="G92" s="21">
        <v>3808</v>
      </c>
      <c r="H92" s="22">
        <v>279</v>
      </c>
      <c r="K92" s="6" t="s">
        <v>13</v>
      </c>
      <c r="L92" s="6" t="s">
        <v>20</v>
      </c>
      <c r="M92" s="6" t="s">
        <v>22</v>
      </c>
      <c r="N92" s="23">
        <v>5915</v>
      </c>
      <c r="O92" s="22">
        <v>3</v>
      </c>
      <c r="R92" s="6" t="s">
        <v>13</v>
      </c>
      <c r="S92" s="6" t="s">
        <v>20</v>
      </c>
      <c r="T92" s="6" t="s">
        <v>22</v>
      </c>
      <c r="U92" s="24">
        <v>5915</v>
      </c>
      <c r="V92" s="22">
        <v>3</v>
      </c>
      <c r="Y92" s="6" t="s">
        <v>35</v>
      </c>
      <c r="Z92" s="6" t="s">
        <v>9</v>
      </c>
      <c r="AA92" s="6" t="s">
        <v>15</v>
      </c>
      <c r="AB92" s="25">
        <v>3808</v>
      </c>
      <c r="AC92" s="22">
        <v>279</v>
      </c>
    </row>
    <row r="93" spans="4:29" ht="18" x14ac:dyDescent="0.35">
      <c r="D93" s="6" t="s">
        <v>35</v>
      </c>
      <c r="E93" s="6" t="s">
        <v>20</v>
      </c>
      <c r="F93" s="6" t="s">
        <v>31</v>
      </c>
      <c r="G93" s="21">
        <v>63</v>
      </c>
      <c r="H93" s="22">
        <v>123</v>
      </c>
      <c r="K93" s="6" t="s">
        <v>5</v>
      </c>
      <c r="L93" s="6" t="s">
        <v>17</v>
      </c>
      <c r="M93" s="6" t="s">
        <v>22</v>
      </c>
      <c r="N93" s="23">
        <v>5817</v>
      </c>
      <c r="O93" s="22">
        <v>12</v>
      </c>
      <c r="R93" s="6" t="s">
        <v>5</v>
      </c>
      <c r="S93" s="6" t="s">
        <v>17</v>
      </c>
      <c r="T93" s="6" t="s">
        <v>22</v>
      </c>
      <c r="U93" s="24">
        <v>5817</v>
      </c>
      <c r="V93" s="22">
        <v>12</v>
      </c>
      <c r="Y93" s="6" t="s">
        <v>35</v>
      </c>
      <c r="Z93" s="6" t="s">
        <v>20</v>
      </c>
      <c r="AA93" s="6" t="s">
        <v>31</v>
      </c>
      <c r="AB93" s="25">
        <v>63</v>
      </c>
      <c r="AC93" s="22">
        <v>123</v>
      </c>
    </row>
    <row r="94" spans="4:29" ht="18" x14ac:dyDescent="0.35">
      <c r="D94" s="6" t="s">
        <v>26</v>
      </c>
      <c r="E94" s="6" t="s">
        <v>17</v>
      </c>
      <c r="F94" s="6" t="s">
        <v>39</v>
      </c>
      <c r="G94" s="21">
        <v>7812</v>
      </c>
      <c r="H94" s="22">
        <v>81</v>
      </c>
      <c r="K94" s="6" t="s">
        <v>5</v>
      </c>
      <c r="L94" s="6" t="s">
        <v>17</v>
      </c>
      <c r="M94" s="6" t="s">
        <v>37</v>
      </c>
      <c r="N94" s="23">
        <v>5775</v>
      </c>
      <c r="O94" s="22">
        <v>42</v>
      </c>
      <c r="R94" s="6" t="s">
        <v>5</v>
      </c>
      <c r="S94" s="6" t="s">
        <v>17</v>
      </c>
      <c r="T94" s="6" t="s">
        <v>37</v>
      </c>
      <c r="U94" s="24">
        <v>5775</v>
      </c>
      <c r="V94" s="22">
        <v>42</v>
      </c>
      <c r="Y94" s="6" t="s">
        <v>26</v>
      </c>
      <c r="Z94" s="6" t="s">
        <v>17</v>
      </c>
      <c r="AA94" s="6" t="s">
        <v>39</v>
      </c>
      <c r="AB94" s="25">
        <v>7812</v>
      </c>
      <c r="AC94" s="22">
        <v>81</v>
      </c>
    </row>
    <row r="95" spans="4:29" ht="18" x14ac:dyDescent="0.35">
      <c r="D95" s="6" t="s">
        <v>5</v>
      </c>
      <c r="E95" s="6" t="s">
        <v>6</v>
      </c>
      <c r="F95" s="6" t="s">
        <v>36</v>
      </c>
      <c r="G95" s="21">
        <v>7693</v>
      </c>
      <c r="H95" s="22">
        <v>21</v>
      </c>
      <c r="K95" s="6" t="s">
        <v>23</v>
      </c>
      <c r="L95" s="6" t="s">
        <v>20</v>
      </c>
      <c r="M95" s="6" t="s">
        <v>40</v>
      </c>
      <c r="N95" s="23">
        <v>5677</v>
      </c>
      <c r="O95" s="22">
        <v>258</v>
      </c>
      <c r="R95" s="6" t="s">
        <v>23</v>
      </c>
      <c r="S95" s="6" t="s">
        <v>20</v>
      </c>
      <c r="T95" s="6" t="s">
        <v>40</v>
      </c>
      <c r="U95" s="24">
        <v>5677</v>
      </c>
      <c r="V95" s="22">
        <v>258</v>
      </c>
      <c r="Y95" s="6" t="s">
        <v>5</v>
      </c>
      <c r="Z95" s="6" t="s">
        <v>6</v>
      </c>
      <c r="AA95" s="6" t="s">
        <v>36</v>
      </c>
      <c r="AB95" s="25">
        <v>7693</v>
      </c>
      <c r="AC95" s="22">
        <v>21</v>
      </c>
    </row>
    <row r="96" spans="4:29" ht="18" x14ac:dyDescent="0.35">
      <c r="D96" s="6" t="s">
        <v>27</v>
      </c>
      <c r="E96" s="6" t="s">
        <v>14</v>
      </c>
      <c r="F96" s="6" t="s">
        <v>40</v>
      </c>
      <c r="G96" s="21">
        <v>973</v>
      </c>
      <c r="H96" s="22">
        <v>162</v>
      </c>
      <c r="K96" s="6" t="s">
        <v>5</v>
      </c>
      <c r="L96" s="6" t="s">
        <v>20</v>
      </c>
      <c r="M96" s="6" t="s">
        <v>31</v>
      </c>
      <c r="N96" s="23">
        <v>5670</v>
      </c>
      <c r="O96" s="22">
        <v>297</v>
      </c>
      <c r="R96" s="6" t="s">
        <v>5</v>
      </c>
      <c r="S96" s="6" t="s">
        <v>20</v>
      </c>
      <c r="T96" s="6" t="s">
        <v>31</v>
      </c>
      <c r="U96" s="24">
        <v>5670</v>
      </c>
      <c r="V96" s="22">
        <v>297</v>
      </c>
      <c r="Y96" s="6" t="s">
        <v>27</v>
      </c>
      <c r="Z96" s="6" t="s">
        <v>14</v>
      </c>
      <c r="AA96" s="6" t="s">
        <v>40</v>
      </c>
      <c r="AB96" s="25">
        <v>973</v>
      </c>
      <c r="AC96" s="22">
        <v>162</v>
      </c>
    </row>
    <row r="97" spans="4:29" ht="18" x14ac:dyDescent="0.35">
      <c r="D97" s="6" t="s">
        <v>35</v>
      </c>
      <c r="E97" s="6" t="s">
        <v>9</v>
      </c>
      <c r="F97" s="6" t="s">
        <v>41</v>
      </c>
      <c r="G97" s="21">
        <v>567</v>
      </c>
      <c r="H97" s="22">
        <v>228</v>
      </c>
      <c r="K97" s="6" t="s">
        <v>35</v>
      </c>
      <c r="L97" s="6" t="s">
        <v>20</v>
      </c>
      <c r="M97" s="6" t="s">
        <v>24</v>
      </c>
      <c r="N97" s="23">
        <v>5586</v>
      </c>
      <c r="O97" s="22">
        <v>525</v>
      </c>
      <c r="R97" s="6" t="s">
        <v>35</v>
      </c>
      <c r="S97" s="6" t="s">
        <v>20</v>
      </c>
      <c r="T97" s="6" t="s">
        <v>24</v>
      </c>
      <c r="U97" s="24">
        <v>5586</v>
      </c>
      <c r="V97" s="22">
        <v>525</v>
      </c>
      <c r="Y97" s="6" t="s">
        <v>35</v>
      </c>
      <c r="Z97" s="6" t="s">
        <v>9</v>
      </c>
      <c r="AA97" s="6" t="s">
        <v>41</v>
      </c>
      <c r="AB97" s="25">
        <v>567</v>
      </c>
      <c r="AC97" s="22">
        <v>228</v>
      </c>
    </row>
    <row r="98" spans="4:29" ht="18" x14ac:dyDescent="0.35">
      <c r="D98" s="6" t="s">
        <v>35</v>
      </c>
      <c r="E98" s="6" t="s">
        <v>14</v>
      </c>
      <c r="F98" s="6" t="s">
        <v>32</v>
      </c>
      <c r="G98" s="21">
        <v>2471</v>
      </c>
      <c r="H98" s="22">
        <v>342</v>
      </c>
      <c r="K98" s="6" t="s">
        <v>23</v>
      </c>
      <c r="L98" s="6" t="s">
        <v>14</v>
      </c>
      <c r="M98" s="6" t="s">
        <v>32</v>
      </c>
      <c r="N98" s="23">
        <v>5551</v>
      </c>
      <c r="O98" s="22">
        <v>252</v>
      </c>
      <c r="R98" s="6" t="s">
        <v>23</v>
      </c>
      <c r="S98" s="6" t="s">
        <v>14</v>
      </c>
      <c r="T98" s="6" t="s">
        <v>32</v>
      </c>
      <c r="U98" s="24">
        <v>5551</v>
      </c>
      <c r="V98" s="22">
        <v>252</v>
      </c>
      <c r="Y98" s="6" t="s">
        <v>35</v>
      </c>
      <c r="Z98" s="6" t="s">
        <v>14</v>
      </c>
      <c r="AA98" s="6" t="s">
        <v>32</v>
      </c>
      <c r="AB98" s="25">
        <v>2471</v>
      </c>
      <c r="AC98" s="22">
        <v>342</v>
      </c>
    </row>
    <row r="99" spans="4:29" ht="18" x14ac:dyDescent="0.35">
      <c r="D99" s="6" t="s">
        <v>25</v>
      </c>
      <c r="E99" s="6" t="s">
        <v>20</v>
      </c>
      <c r="F99" s="6" t="s">
        <v>31</v>
      </c>
      <c r="G99" s="21">
        <v>7189</v>
      </c>
      <c r="H99" s="22">
        <v>54</v>
      </c>
      <c r="K99" s="6" t="s">
        <v>25</v>
      </c>
      <c r="L99" s="6" t="s">
        <v>20</v>
      </c>
      <c r="M99" s="6" t="s">
        <v>36</v>
      </c>
      <c r="N99" s="23">
        <v>5474</v>
      </c>
      <c r="O99" s="22">
        <v>168</v>
      </c>
      <c r="R99" s="6" t="s">
        <v>25</v>
      </c>
      <c r="S99" s="6" t="s">
        <v>20</v>
      </c>
      <c r="T99" s="6" t="s">
        <v>36</v>
      </c>
      <c r="U99" s="24">
        <v>5474</v>
      </c>
      <c r="V99" s="22">
        <v>168</v>
      </c>
      <c r="Y99" s="6" t="s">
        <v>25</v>
      </c>
      <c r="Z99" s="6" t="s">
        <v>20</v>
      </c>
      <c r="AA99" s="6" t="s">
        <v>31</v>
      </c>
      <c r="AB99" s="25">
        <v>7189</v>
      </c>
      <c r="AC99" s="22">
        <v>54</v>
      </c>
    </row>
    <row r="100" spans="4:29" ht="18" x14ac:dyDescent="0.35">
      <c r="D100" s="6" t="s">
        <v>13</v>
      </c>
      <c r="E100" s="6" t="s">
        <v>9</v>
      </c>
      <c r="F100" s="6" t="s">
        <v>40</v>
      </c>
      <c r="G100" s="21">
        <v>7455</v>
      </c>
      <c r="H100" s="22">
        <v>216</v>
      </c>
      <c r="K100" s="6" t="s">
        <v>5</v>
      </c>
      <c r="L100" s="6" t="s">
        <v>14</v>
      </c>
      <c r="M100" s="6" t="s">
        <v>18</v>
      </c>
      <c r="N100" s="23">
        <v>5439</v>
      </c>
      <c r="O100" s="22">
        <v>30</v>
      </c>
      <c r="R100" s="6" t="s">
        <v>5</v>
      </c>
      <c r="S100" s="6" t="s">
        <v>14</v>
      </c>
      <c r="T100" s="6" t="s">
        <v>18</v>
      </c>
      <c r="U100" s="24">
        <v>5439</v>
      </c>
      <c r="V100" s="22">
        <v>30</v>
      </c>
      <c r="Y100" s="6" t="s">
        <v>13</v>
      </c>
      <c r="Z100" s="6" t="s">
        <v>9</v>
      </c>
      <c r="AA100" s="6" t="s">
        <v>40</v>
      </c>
      <c r="AB100" s="25">
        <v>7455</v>
      </c>
      <c r="AC100" s="22">
        <v>216</v>
      </c>
    </row>
    <row r="101" spans="4:29" ht="18" x14ac:dyDescent="0.35">
      <c r="D101" s="6" t="s">
        <v>27</v>
      </c>
      <c r="E101" s="6" t="s">
        <v>30</v>
      </c>
      <c r="F101" s="6" t="s">
        <v>42</v>
      </c>
      <c r="G101" s="21">
        <v>3108</v>
      </c>
      <c r="H101" s="22">
        <v>54</v>
      </c>
      <c r="K101" s="6" t="s">
        <v>35</v>
      </c>
      <c r="L101" s="6" t="s">
        <v>30</v>
      </c>
      <c r="M101" s="6" t="s">
        <v>36</v>
      </c>
      <c r="N101" s="23">
        <v>5355</v>
      </c>
      <c r="O101" s="22">
        <v>204</v>
      </c>
      <c r="R101" s="6" t="s">
        <v>35</v>
      </c>
      <c r="S101" s="6" t="s">
        <v>30</v>
      </c>
      <c r="T101" s="6" t="s">
        <v>36</v>
      </c>
      <c r="U101" s="24">
        <v>5355</v>
      </c>
      <c r="V101" s="22">
        <v>204</v>
      </c>
      <c r="Y101" s="6" t="s">
        <v>27</v>
      </c>
      <c r="Z101" s="6" t="s">
        <v>30</v>
      </c>
      <c r="AA101" s="6" t="s">
        <v>42</v>
      </c>
      <c r="AB101" s="25">
        <v>3108</v>
      </c>
      <c r="AC101" s="22">
        <v>54</v>
      </c>
    </row>
    <row r="102" spans="4:29" ht="18" x14ac:dyDescent="0.35">
      <c r="D102" s="6" t="s">
        <v>16</v>
      </c>
      <c r="E102" s="6" t="s">
        <v>20</v>
      </c>
      <c r="F102" s="6" t="s">
        <v>18</v>
      </c>
      <c r="G102" s="21">
        <v>469</v>
      </c>
      <c r="H102" s="22">
        <v>75</v>
      </c>
      <c r="K102" s="6" t="s">
        <v>23</v>
      </c>
      <c r="L102" s="6" t="s">
        <v>6</v>
      </c>
      <c r="M102" s="6" t="s">
        <v>42</v>
      </c>
      <c r="N102" s="23">
        <v>5306</v>
      </c>
      <c r="O102" s="22">
        <v>0</v>
      </c>
      <c r="R102" s="6" t="s">
        <v>23</v>
      </c>
      <c r="S102" s="6" t="s">
        <v>6</v>
      </c>
      <c r="T102" s="6" t="s">
        <v>42</v>
      </c>
      <c r="U102" s="24">
        <v>5306</v>
      </c>
      <c r="V102" s="22">
        <v>0</v>
      </c>
      <c r="Y102" s="6" t="s">
        <v>16</v>
      </c>
      <c r="Z102" s="6" t="s">
        <v>20</v>
      </c>
      <c r="AA102" s="6" t="s">
        <v>18</v>
      </c>
      <c r="AB102" s="25">
        <v>469</v>
      </c>
      <c r="AC102" s="22">
        <v>75</v>
      </c>
    </row>
    <row r="103" spans="4:29" ht="18" x14ac:dyDescent="0.35">
      <c r="D103" s="6" t="s">
        <v>11</v>
      </c>
      <c r="E103" s="6" t="s">
        <v>6</v>
      </c>
      <c r="F103" s="6" t="s">
        <v>34</v>
      </c>
      <c r="G103" s="21">
        <v>2737</v>
      </c>
      <c r="H103" s="22">
        <v>93</v>
      </c>
      <c r="K103" s="6" t="s">
        <v>25</v>
      </c>
      <c r="L103" s="6" t="s">
        <v>17</v>
      </c>
      <c r="M103" s="6" t="s">
        <v>42</v>
      </c>
      <c r="N103" s="23">
        <v>5236</v>
      </c>
      <c r="O103" s="22">
        <v>51</v>
      </c>
      <c r="R103" s="6" t="s">
        <v>25</v>
      </c>
      <c r="S103" s="6" t="s">
        <v>17</v>
      </c>
      <c r="T103" s="6" t="s">
        <v>42</v>
      </c>
      <c r="U103" s="24">
        <v>5236</v>
      </c>
      <c r="V103" s="22">
        <v>51</v>
      </c>
      <c r="Y103" s="6" t="s">
        <v>11</v>
      </c>
      <c r="Z103" s="6" t="s">
        <v>6</v>
      </c>
      <c r="AA103" s="6" t="s">
        <v>34</v>
      </c>
      <c r="AB103" s="25">
        <v>2737</v>
      </c>
      <c r="AC103" s="22">
        <v>93</v>
      </c>
    </row>
    <row r="104" spans="4:29" ht="18" x14ac:dyDescent="0.35">
      <c r="D104" s="6" t="s">
        <v>11</v>
      </c>
      <c r="E104" s="6" t="s">
        <v>6</v>
      </c>
      <c r="F104" s="6" t="s">
        <v>18</v>
      </c>
      <c r="G104" s="21">
        <v>4305</v>
      </c>
      <c r="H104" s="22">
        <v>156</v>
      </c>
      <c r="K104" s="6" t="s">
        <v>23</v>
      </c>
      <c r="L104" s="6" t="s">
        <v>9</v>
      </c>
      <c r="M104" s="6" t="s">
        <v>40</v>
      </c>
      <c r="N104" s="23">
        <v>5194</v>
      </c>
      <c r="O104" s="22">
        <v>288</v>
      </c>
      <c r="R104" s="6" t="s">
        <v>23</v>
      </c>
      <c r="S104" s="6" t="s">
        <v>9</v>
      </c>
      <c r="T104" s="6" t="s">
        <v>40</v>
      </c>
      <c r="U104" s="24">
        <v>5194</v>
      </c>
      <c r="V104" s="22">
        <v>288</v>
      </c>
      <c r="Y104" s="6" t="s">
        <v>11</v>
      </c>
      <c r="Z104" s="6" t="s">
        <v>6</v>
      </c>
      <c r="AA104" s="6" t="s">
        <v>18</v>
      </c>
      <c r="AB104" s="25">
        <v>4305</v>
      </c>
      <c r="AC104" s="22">
        <v>156</v>
      </c>
    </row>
    <row r="105" spans="4:29" ht="18" x14ac:dyDescent="0.35">
      <c r="D105" s="6" t="s">
        <v>11</v>
      </c>
      <c r="E105" s="6" t="s">
        <v>20</v>
      </c>
      <c r="F105" s="6" t="s">
        <v>28</v>
      </c>
      <c r="G105" s="21">
        <v>2408</v>
      </c>
      <c r="H105" s="22">
        <v>9</v>
      </c>
      <c r="K105" s="6" t="s">
        <v>25</v>
      </c>
      <c r="L105" s="6" t="s">
        <v>20</v>
      </c>
      <c r="M105" s="6" t="s">
        <v>10</v>
      </c>
      <c r="N105" s="23">
        <v>5075</v>
      </c>
      <c r="O105" s="22">
        <v>21</v>
      </c>
      <c r="R105" s="6" t="s">
        <v>25</v>
      </c>
      <c r="S105" s="6" t="s">
        <v>20</v>
      </c>
      <c r="T105" s="6" t="s">
        <v>10</v>
      </c>
      <c r="U105" s="24">
        <v>5075</v>
      </c>
      <c r="V105" s="22">
        <v>21</v>
      </c>
      <c r="Y105" s="6" t="s">
        <v>11</v>
      </c>
      <c r="Z105" s="6" t="s">
        <v>20</v>
      </c>
      <c r="AA105" s="6" t="s">
        <v>28</v>
      </c>
      <c r="AB105" s="25">
        <v>2408</v>
      </c>
      <c r="AC105" s="22">
        <v>9</v>
      </c>
    </row>
    <row r="106" spans="4:29" ht="18" x14ac:dyDescent="0.35">
      <c r="D106" s="6" t="s">
        <v>27</v>
      </c>
      <c r="E106" s="6" t="s">
        <v>14</v>
      </c>
      <c r="F106" s="6" t="s">
        <v>36</v>
      </c>
      <c r="G106" s="21">
        <v>1281</v>
      </c>
      <c r="H106" s="22">
        <v>18</v>
      </c>
      <c r="K106" s="6" t="s">
        <v>5</v>
      </c>
      <c r="L106" s="6" t="s">
        <v>30</v>
      </c>
      <c r="M106" s="6" t="s">
        <v>28</v>
      </c>
      <c r="N106" s="23">
        <v>5019</v>
      </c>
      <c r="O106" s="22">
        <v>156</v>
      </c>
      <c r="R106" s="6" t="s">
        <v>5</v>
      </c>
      <c r="S106" s="6" t="s">
        <v>30</v>
      </c>
      <c r="T106" s="6" t="s">
        <v>28</v>
      </c>
      <c r="U106" s="24">
        <v>5019</v>
      </c>
      <c r="V106" s="22">
        <v>156</v>
      </c>
      <c r="Y106" s="6" t="s">
        <v>27</v>
      </c>
      <c r="Z106" s="6" t="s">
        <v>14</v>
      </c>
      <c r="AA106" s="6" t="s">
        <v>36</v>
      </c>
      <c r="AB106" s="25">
        <v>1281</v>
      </c>
      <c r="AC106" s="22">
        <v>18</v>
      </c>
    </row>
    <row r="107" spans="4:29" ht="18" x14ac:dyDescent="0.35">
      <c r="D107" s="6" t="s">
        <v>5</v>
      </c>
      <c r="E107" s="6" t="s">
        <v>9</v>
      </c>
      <c r="F107" s="6" t="s">
        <v>10</v>
      </c>
      <c r="G107" s="21">
        <v>12348</v>
      </c>
      <c r="H107" s="22">
        <v>234</v>
      </c>
      <c r="K107" s="6" t="s">
        <v>8</v>
      </c>
      <c r="L107" s="6" t="s">
        <v>14</v>
      </c>
      <c r="M107" s="6" t="s">
        <v>34</v>
      </c>
      <c r="N107" s="23">
        <v>5019</v>
      </c>
      <c r="O107" s="22">
        <v>150</v>
      </c>
      <c r="R107" s="6" t="s">
        <v>8</v>
      </c>
      <c r="S107" s="6" t="s">
        <v>14</v>
      </c>
      <c r="T107" s="6" t="s">
        <v>34</v>
      </c>
      <c r="U107" s="24">
        <v>5019</v>
      </c>
      <c r="V107" s="22">
        <v>150</v>
      </c>
      <c r="Y107" s="6" t="s">
        <v>5</v>
      </c>
      <c r="Z107" s="6" t="s">
        <v>9</v>
      </c>
      <c r="AA107" s="6" t="s">
        <v>10</v>
      </c>
      <c r="AB107" s="25">
        <v>12348</v>
      </c>
      <c r="AC107" s="22">
        <v>234</v>
      </c>
    </row>
    <row r="108" spans="4:29" ht="18" x14ac:dyDescent="0.35">
      <c r="D108" s="6" t="s">
        <v>27</v>
      </c>
      <c r="E108" s="6" t="s">
        <v>30</v>
      </c>
      <c r="F108" s="6" t="s">
        <v>40</v>
      </c>
      <c r="G108" s="21">
        <v>3689</v>
      </c>
      <c r="H108" s="22">
        <v>312</v>
      </c>
      <c r="K108" s="6" t="s">
        <v>8</v>
      </c>
      <c r="L108" s="6" t="s">
        <v>9</v>
      </c>
      <c r="M108" s="6" t="s">
        <v>22</v>
      </c>
      <c r="N108" s="23">
        <v>5012</v>
      </c>
      <c r="O108" s="22">
        <v>210</v>
      </c>
      <c r="R108" s="6" t="s">
        <v>8</v>
      </c>
      <c r="S108" s="6" t="s">
        <v>9</v>
      </c>
      <c r="T108" s="6" t="s">
        <v>22</v>
      </c>
      <c r="U108" s="24">
        <v>5012</v>
      </c>
      <c r="V108" s="22">
        <v>210</v>
      </c>
      <c r="Y108" s="6" t="s">
        <v>27</v>
      </c>
      <c r="Z108" s="6" t="s">
        <v>30</v>
      </c>
      <c r="AA108" s="6" t="s">
        <v>40</v>
      </c>
      <c r="AB108" s="25">
        <v>3689</v>
      </c>
      <c r="AC108" s="22">
        <v>312</v>
      </c>
    </row>
    <row r="109" spans="4:29" ht="18" x14ac:dyDescent="0.35">
      <c r="D109" s="6" t="s">
        <v>23</v>
      </c>
      <c r="E109" s="6" t="s">
        <v>14</v>
      </c>
      <c r="F109" s="6" t="s">
        <v>36</v>
      </c>
      <c r="G109" s="21">
        <v>2870</v>
      </c>
      <c r="H109" s="22">
        <v>300</v>
      </c>
      <c r="K109" s="6" t="s">
        <v>25</v>
      </c>
      <c r="L109" s="6" t="s">
        <v>6</v>
      </c>
      <c r="M109" s="6" t="s">
        <v>24</v>
      </c>
      <c r="N109" s="23">
        <v>4991</v>
      </c>
      <c r="O109" s="22">
        <v>12</v>
      </c>
      <c r="R109" s="6" t="s">
        <v>25</v>
      </c>
      <c r="S109" s="6" t="s">
        <v>6</v>
      </c>
      <c r="T109" s="6" t="s">
        <v>24</v>
      </c>
      <c r="U109" s="24">
        <v>4991</v>
      </c>
      <c r="V109" s="22">
        <v>12</v>
      </c>
      <c r="Y109" s="6" t="s">
        <v>23</v>
      </c>
      <c r="Z109" s="6" t="s">
        <v>14</v>
      </c>
      <c r="AA109" s="6" t="s">
        <v>36</v>
      </c>
      <c r="AB109" s="25">
        <v>2870</v>
      </c>
      <c r="AC109" s="22">
        <v>300</v>
      </c>
    </row>
    <row r="110" spans="4:29" ht="18" x14ac:dyDescent="0.35">
      <c r="D110" s="6" t="s">
        <v>26</v>
      </c>
      <c r="E110" s="6" t="s">
        <v>14</v>
      </c>
      <c r="F110" s="6" t="s">
        <v>39</v>
      </c>
      <c r="G110" s="21">
        <v>798</v>
      </c>
      <c r="H110" s="22">
        <v>519</v>
      </c>
      <c r="K110" s="6" t="s">
        <v>35</v>
      </c>
      <c r="L110" s="6" t="s">
        <v>30</v>
      </c>
      <c r="M110" s="6" t="s">
        <v>42</v>
      </c>
      <c r="N110" s="23">
        <v>4991</v>
      </c>
      <c r="O110" s="22">
        <v>9</v>
      </c>
      <c r="R110" s="6" t="s">
        <v>35</v>
      </c>
      <c r="S110" s="6" t="s">
        <v>30</v>
      </c>
      <c r="T110" s="6" t="s">
        <v>42</v>
      </c>
      <c r="U110" s="24">
        <v>4991</v>
      </c>
      <c r="V110" s="22">
        <v>9</v>
      </c>
      <c r="Y110" s="6" t="s">
        <v>26</v>
      </c>
      <c r="Z110" s="6" t="s">
        <v>14</v>
      </c>
      <c r="AA110" s="6" t="s">
        <v>39</v>
      </c>
      <c r="AB110" s="25">
        <v>798</v>
      </c>
      <c r="AC110" s="22">
        <v>519</v>
      </c>
    </row>
    <row r="111" spans="4:29" ht="18" x14ac:dyDescent="0.35">
      <c r="D111" s="6" t="s">
        <v>13</v>
      </c>
      <c r="E111" s="6" t="s">
        <v>6</v>
      </c>
      <c r="F111" s="6" t="s">
        <v>41</v>
      </c>
      <c r="G111" s="21">
        <v>2933</v>
      </c>
      <c r="H111" s="22">
        <v>9</v>
      </c>
      <c r="K111" s="6" t="s">
        <v>16</v>
      </c>
      <c r="L111" s="6" t="s">
        <v>14</v>
      </c>
      <c r="M111" s="6" t="s">
        <v>28</v>
      </c>
      <c r="N111" s="23">
        <v>4970</v>
      </c>
      <c r="O111" s="22">
        <v>156</v>
      </c>
      <c r="R111" s="6" t="s">
        <v>16</v>
      </c>
      <c r="S111" s="6" t="s">
        <v>14</v>
      </c>
      <c r="T111" s="6" t="s">
        <v>28</v>
      </c>
      <c r="U111" s="24">
        <v>4970</v>
      </c>
      <c r="V111" s="22">
        <v>156</v>
      </c>
      <c r="Y111" s="6" t="s">
        <v>13</v>
      </c>
      <c r="Z111" s="6" t="s">
        <v>6</v>
      </c>
      <c r="AA111" s="6" t="s">
        <v>41</v>
      </c>
      <c r="AB111" s="25">
        <v>2933</v>
      </c>
      <c r="AC111" s="22">
        <v>9</v>
      </c>
    </row>
    <row r="112" spans="4:29" ht="18" x14ac:dyDescent="0.35">
      <c r="D112" s="6" t="s">
        <v>25</v>
      </c>
      <c r="E112" s="6" t="s">
        <v>9</v>
      </c>
      <c r="F112" s="6" t="s">
        <v>12</v>
      </c>
      <c r="G112" s="21">
        <v>2744</v>
      </c>
      <c r="H112" s="22">
        <v>9</v>
      </c>
      <c r="K112" s="6" t="s">
        <v>27</v>
      </c>
      <c r="L112" s="6" t="s">
        <v>17</v>
      </c>
      <c r="M112" s="6" t="s">
        <v>42</v>
      </c>
      <c r="N112" s="23">
        <v>4956</v>
      </c>
      <c r="O112" s="22">
        <v>171</v>
      </c>
      <c r="R112" s="6" t="s">
        <v>27</v>
      </c>
      <c r="S112" s="6" t="s">
        <v>17</v>
      </c>
      <c r="T112" s="6" t="s">
        <v>42</v>
      </c>
      <c r="U112" s="24">
        <v>4956</v>
      </c>
      <c r="V112" s="22">
        <v>171</v>
      </c>
      <c r="Y112" s="6" t="s">
        <v>25</v>
      </c>
      <c r="Z112" s="6" t="s">
        <v>9</v>
      </c>
      <c r="AA112" s="6" t="s">
        <v>12</v>
      </c>
      <c r="AB112" s="25">
        <v>2744</v>
      </c>
      <c r="AC112" s="22">
        <v>9</v>
      </c>
    </row>
    <row r="113" spans="4:29" ht="18" x14ac:dyDescent="0.35">
      <c r="D113" s="6" t="s">
        <v>5</v>
      </c>
      <c r="E113" s="6" t="s">
        <v>14</v>
      </c>
      <c r="F113" s="6" t="s">
        <v>19</v>
      </c>
      <c r="G113" s="21">
        <v>9772</v>
      </c>
      <c r="H113" s="22">
        <v>90</v>
      </c>
      <c r="K113" s="6" t="s">
        <v>16</v>
      </c>
      <c r="L113" s="6" t="s">
        <v>6</v>
      </c>
      <c r="M113" s="6" t="s">
        <v>34</v>
      </c>
      <c r="N113" s="23">
        <v>4949</v>
      </c>
      <c r="O113" s="22">
        <v>189</v>
      </c>
      <c r="R113" s="6" t="s">
        <v>16</v>
      </c>
      <c r="S113" s="6" t="s">
        <v>6</v>
      </c>
      <c r="T113" s="6" t="s">
        <v>34</v>
      </c>
      <c r="U113" s="24">
        <v>4949</v>
      </c>
      <c r="V113" s="22">
        <v>189</v>
      </c>
      <c r="Y113" s="6" t="s">
        <v>5</v>
      </c>
      <c r="Z113" s="6" t="s">
        <v>14</v>
      </c>
      <c r="AA113" s="6" t="s">
        <v>19</v>
      </c>
      <c r="AB113" s="25">
        <v>9772</v>
      </c>
      <c r="AC113" s="22">
        <v>90</v>
      </c>
    </row>
    <row r="114" spans="4:29" ht="18" x14ac:dyDescent="0.35">
      <c r="D114" s="6" t="s">
        <v>23</v>
      </c>
      <c r="E114" s="6" t="s">
        <v>30</v>
      </c>
      <c r="F114" s="6" t="s">
        <v>18</v>
      </c>
      <c r="G114" s="21">
        <v>1568</v>
      </c>
      <c r="H114" s="22">
        <v>96</v>
      </c>
      <c r="K114" s="6" t="s">
        <v>13</v>
      </c>
      <c r="L114" s="6" t="s">
        <v>30</v>
      </c>
      <c r="M114" s="6" t="s">
        <v>34</v>
      </c>
      <c r="N114" s="23">
        <v>4935</v>
      </c>
      <c r="O114" s="22">
        <v>126</v>
      </c>
      <c r="R114" s="6" t="s">
        <v>13</v>
      </c>
      <c r="S114" s="6" t="s">
        <v>30</v>
      </c>
      <c r="T114" s="6" t="s">
        <v>34</v>
      </c>
      <c r="U114" s="24">
        <v>4935</v>
      </c>
      <c r="V114" s="22">
        <v>126</v>
      </c>
      <c r="Y114" s="6" t="s">
        <v>23</v>
      </c>
      <c r="Z114" s="6" t="s">
        <v>30</v>
      </c>
      <c r="AA114" s="6" t="s">
        <v>18</v>
      </c>
      <c r="AB114" s="25">
        <v>1568</v>
      </c>
      <c r="AC114" s="22">
        <v>96</v>
      </c>
    </row>
    <row r="115" spans="4:29" ht="18" x14ac:dyDescent="0.35">
      <c r="D115" s="6" t="s">
        <v>26</v>
      </c>
      <c r="E115" s="6" t="s">
        <v>14</v>
      </c>
      <c r="F115" s="6" t="s">
        <v>29</v>
      </c>
      <c r="G115" s="21">
        <v>11417</v>
      </c>
      <c r="H115" s="22">
        <v>21</v>
      </c>
      <c r="K115" s="6" t="s">
        <v>35</v>
      </c>
      <c r="L115" s="6" t="s">
        <v>17</v>
      </c>
      <c r="M115" s="6" t="s">
        <v>41</v>
      </c>
      <c r="N115" s="23">
        <v>4858</v>
      </c>
      <c r="O115" s="22">
        <v>279</v>
      </c>
      <c r="R115" s="6" t="s">
        <v>35</v>
      </c>
      <c r="S115" s="6" t="s">
        <v>17</v>
      </c>
      <c r="T115" s="6" t="s">
        <v>41</v>
      </c>
      <c r="U115" s="24">
        <v>4858</v>
      </c>
      <c r="V115" s="22">
        <v>279</v>
      </c>
      <c r="Y115" s="6" t="s">
        <v>26</v>
      </c>
      <c r="Z115" s="6" t="s">
        <v>14</v>
      </c>
      <c r="AA115" s="6" t="s">
        <v>29</v>
      </c>
      <c r="AB115" s="25">
        <v>11417</v>
      </c>
      <c r="AC115" s="22">
        <v>21</v>
      </c>
    </row>
    <row r="116" spans="4:29" ht="18" x14ac:dyDescent="0.35">
      <c r="D116" s="6" t="s">
        <v>5</v>
      </c>
      <c r="E116" s="6" t="s">
        <v>30</v>
      </c>
      <c r="F116" s="6" t="s">
        <v>42</v>
      </c>
      <c r="G116" s="21">
        <v>6748</v>
      </c>
      <c r="H116" s="22">
        <v>48</v>
      </c>
      <c r="K116" s="6" t="s">
        <v>26</v>
      </c>
      <c r="L116" s="6" t="s">
        <v>17</v>
      </c>
      <c r="M116" s="6" t="s">
        <v>37</v>
      </c>
      <c r="N116" s="23">
        <v>4802</v>
      </c>
      <c r="O116" s="22">
        <v>36</v>
      </c>
      <c r="R116" s="6" t="s">
        <v>26</v>
      </c>
      <c r="S116" s="6" t="s">
        <v>17</v>
      </c>
      <c r="T116" s="6" t="s">
        <v>37</v>
      </c>
      <c r="U116" s="24">
        <v>4802</v>
      </c>
      <c r="V116" s="22">
        <v>36</v>
      </c>
      <c r="Y116" s="6" t="s">
        <v>5</v>
      </c>
      <c r="Z116" s="6" t="s">
        <v>30</v>
      </c>
      <c r="AA116" s="6" t="s">
        <v>42</v>
      </c>
      <c r="AB116" s="25">
        <v>6748</v>
      </c>
      <c r="AC116" s="22">
        <v>48</v>
      </c>
    </row>
    <row r="117" spans="4:29" ht="18" x14ac:dyDescent="0.35">
      <c r="D117" s="6" t="s">
        <v>35</v>
      </c>
      <c r="E117" s="6" t="s">
        <v>14</v>
      </c>
      <c r="F117" s="6" t="s">
        <v>39</v>
      </c>
      <c r="G117" s="21">
        <v>1407</v>
      </c>
      <c r="H117" s="22">
        <v>72</v>
      </c>
      <c r="K117" s="6" t="s">
        <v>16</v>
      </c>
      <c r="L117" s="6" t="s">
        <v>9</v>
      </c>
      <c r="M117" s="6" t="s">
        <v>7</v>
      </c>
      <c r="N117" s="23">
        <v>4781</v>
      </c>
      <c r="O117" s="22">
        <v>123</v>
      </c>
      <c r="R117" s="6" t="s">
        <v>16</v>
      </c>
      <c r="S117" s="6" t="s">
        <v>9</v>
      </c>
      <c r="T117" s="6" t="s">
        <v>7</v>
      </c>
      <c r="U117" s="24">
        <v>4781</v>
      </c>
      <c r="V117" s="22">
        <v>123</v>
      </c>
      <c r="Y117" s="6" t="s">
        <v>35</v>
      </c>
      <c r="Z117" s="6" t="s">
        <v>14</v>
      </c>
      <c r="AA117" s="6" t="s">
        <v>39</v>
      </c>
      <c r="AB117" s="25">
        <v>1407</v>
      </c>
      <c r="AC117" s="22">
        <v>72</v>
      </c>
    </row>
    <row r="118" spans="4:29" ht="18" x14ac:dyDescent="0.35">
      <c r="D118" s="6" t="s">
        <v>8</v>
      </c>
      <c r="E118" s="6" t="s">
        <v>9</v>
      </c>
      <c r="F118" s="6" t="s">
        <v>32</v>
      </c>
      <c r="G118" s="21">
        <v>2023</v>
      </c>
      <c r="H118" s="22">
        <v>168</v>
      </c>
      <c r="K118" s="6" t="s">
        <v>13</v>
      </c>
      <c r="L118" s="6" t="s">
        <v>9</v>
      </c>
      <c r="M118" s="6" t="s">
        <v>31</v>
      </c>
      <c r="N118" s="23">
        <v>4760</v>
      </c>
      <c r="O118" s="22">
        <v>69</v>
      </c>
      <c r="R118" s="6" t="s">
        <v>13</v>
      </c>
      <c r="S118" s="6" t="s">
        <v>9</v>
      </c>
      <c r="T118" s="6" t="s">
        <v>31</v>
      </c>
      <c r="U118" s="24">
        <v>4760</v>
      </c>
      <c r="V118" s="22">
        <v>69</v>
      </c>
      <c r="Y118" s="6" t="s">
        <v>8</v>
      </c>
      <c r="Z118" s="6" t="s">
        <v>9</v>
      </c>
      <c r="AA118" s="6" t="s">
        <v>32</v>
      </c>
      <c r="AB118" s="25">
        <v>2023</v>
      </c>
      <c r="AC118" s="22">
        <v>168</v>
      </c>
    </row>
    <row r="119" spans="4:29" ht="18" x14ac:dyDescent="0.35">
      <c r="D119" s="6" t="s">
        <v>25</v>
      </c>
      <c r="E119" s="6" t="s">
        <v>17</v>
      </c>
      <c r="F119" s="6" t="s">
        <v>42</v>
      </c>
      <c r="G119" s="21">
        <v>5236</v>
      </c>
      <c r="H119" s="22">
        <v>51</v>
      </c>
      <c r="K119" s="6" t="s">
        <v>8</v>
      </c>
      <c r="L119" s="6" t="s">
        <v>9</v>
      </c>
      <c r="M119" s="6" t="s">
        <v>39</v>
      </c>
      <c r="N119" s="23">
        <v>4753</v>
      </c>
      <c r="O119" s="22">
        <v>300</v>
      </c>
      <c r="R119" s="6" t="s">
        <v>8</v>
      </c>
      <c r="S119" s="6" t="s">
        <v>9</v>
      </c>
      <c r="T119" s="6" t="s">
        <v>39</v>
      </c>
      <c r="U119" s="24">
        <v>4753</v>
      </c>
      <c r="V119" s="22">
        <v>300</v>
      </c>
      <c r="Y119" s="6" t="s">
        <v>25</v>
      </c>
      <c r="Z119" s="6" t="s">
        <v>17</v>
      </c>
      <c r="AA119" s="6" t="s">
        <v>42</v>
      </c>
      <c r="AB119" s="25">
        <v>5236</v>
      </c>
      <c r="AC119" s="22">
        <v>51</v>
      </c>
    </row>
    <row r="120" spans="4:29" ht="18" x14ac:dyDescent="0.35">
      <c r="D120" s="6" t="s">
        <v>13</v>
      </c>
      <c r="E120" s="6" t="s">
        <v>14</v>
      </c>
      <c r="F120" s="6" t="s">
        <v>36</v>
      </c>
      <c r="G120" s="21">
        <v>1925</v>
      </c>
      <c r="H120" s="22">
        <v>192</v>
      </c>
      <c r="K120" s="6" t="s">
        <v>25</v>
      </c>
      <c r="L120" s="6" t="s">
        <v>9</v>
      </c>
      <c r="M120" s="6" t="s">
        <v>21</v>
      </c>
      <c r="N120" s="23">
        <v>4753</v>
      </c>
      <c r="O120" s="22">
        <v>246</v>
      </c>
      <c r="R120" s="6" t="s">
        <v>25</v>
      </c>
      <c r="S120" s="6" t="s">
        <v>9</v>
      </c>
      <c r="T120" s="6" t="s">
        <v>21</v>
      </c>
      <c r="U120" s="24">
        <v>4753</v>
      </c>
      <c r="V120" s="22">
        <v>246</v>
      </c>
      <c r="Y120" s="6" t="s">
        <v>13</v>
      </c>
      <c r="Z120" s="6" t="s">
        <v>14</v>
      </c>
      <c r="AA120" s="6" t="s">
        <v>36</v>
      </c>
      <c r="AB120" s="25">
        <v>1925</v>
      </c>
      <c r="AC120" s="22">
        <v>192</v>
      </c>
    </row>
    <row r="121" spans="4:29" ht="18" x14ac:dyDescent="0.35">
      <c r="D121" s="6" t="s">
        <v>23</v>
      </c>
      <c r="E121" s="6" t="s">
        <v>6</v>
      </c>
      <c r="F121" s="6" t="s">
        <v>24</v>
      </c>
      <c r="G121" s="21">
        <v>6608</v>
      </c>
      <c r="H121" s="22">
        <v>225</v>
      </c>
      <c r="K121" s="6" t="s">
        <v>5</v>
      </c>
      <c r="L121" s="6" t="s">
        <v>9</v>
      </c>
      <c r="M121" s="6" t="s">
        <v>29</v>
      </c>
      <c r="N121" s="23">
        <v>4725</v>
      </c>
      <c r="O121" s="22">
        <v>174</v>
      </c>
      <c r="R121" s="6" t="s">
        <v>5</v>
      </c>
      <c r="S121" s="6" t="s">
        <v>9</v>
      </c>
      <c r="T121" s="6" t="s">
        <v>29</v>
      </c>
      <c r="U121" s="24">
        <v>4725</v>
      </c>
      <c r="V121" s="22">
        <v>174</v>
      </c>
      <c r="Y121" s="6" t="s">
        <v>23</v>
      </c>
      <c r="Z121" s="6" t="s">
        <v>6</v>
      </c>
      <c r="AA121" s="6" t="s">
        <v>24</v>
      </c>
      <c r="AB121" s="25">
        <v>6608</v>
      </c>
      <c r="AC121" s="22">
        <v>225</v>
      </c>
    </row>
    <row r="122" spans="4:29" ht="18" x14ac:dyDescent="0.35">
      <c r="D122" s="6" t="s">
        <v>16</v>
      </c>
      <c r="E122" s="6" t="s">
        <v>30</v>
      </c>
      <c r="F122" s="6" t="s">
        <v>42</v>
      </c>
      <c r="G122" s="21">
        <v>8008</v>
      </c>
      <c r="H122" s="22">
        <v>456</v>
      </c>
      <c r="K122" s="6" t="s">
        <v>35</v>
      </c>
      <c r="L122" s="6" t="s">
        <v>6</v>
      </c>
      <c r="M122" s="6" t="s">
        <v>34</v>
      </c>
      <c r="N122" s="23">
        <v>4683</v>
      </c>
      <c r="O122" s="22">
        <v>30</v>
      </c>
      <c r="R122" s="6" t="s">
        <v>35</v>
      </c>
      <c r="S122" s="6" t="s">
        <v>6</v>
      </c>
      <c r="T122" s="6" t="s">
        <v>34</v>
      </c>
      <c r="U122" s="24">
        <v>4683</v>
      </c>
      <c r="V122" s="22">
        <v>30</v>
      </c>
      <c r="Y122" s="6" t="s">
        <v>16</v>
      </c>
      <c r="Z122" s="6" t="s">
        <v>30</v>
      </c>
      <c r="AA122" s="6" t="s">
        <v>42</v>
      </c>
      <c r="AB122" s="25">
        <v>8008</v>
      </c>
      <c r="AC122" s="22">
        <v>456</v>
      </c>
    </row>
    <row r="123" spans="4:29" ht="18" x14ac:dyDescent="0.35">
      <c r="D123" s="6" t="s">
        <v>35</v>
      </c>
      <c r="E123" s="6" t="s">
        <v>30</v>
      </c>
      <c r="F123" s="6" t="s">
        <v>18</v>
      </c>
      <c r="G123" s="21">
        <v>1428</v>
      </c>
      <c r="H123" s="22">
        <v>93</v>
      </c>
      <c r="K123" s="6" t="s">
        <v>23</v>
      </c>
      <c r="L123" s="6" t="s">
        <v>9</v>
      </c>
      <c r="M123" s="6" t="s">
        <v>24</v>
      </c>
      <c r="N123" s="23">
        <v>4606</v>
      </c>
      <c r="O123" s="22">
        <v>63</v>
      </c>
      <c r="R123" s="6" t="s">
        <v>23</v>
      </c>
      <c r="S123" s="6" t="s">
        <v>9</v>
      </c>
      <c r="T123" s="6" t="s">
        <v>24</v>
      </c>
      <c r="U123" s="24">
        <v>4606</v>
      </c>
      <c r="V123" s="22">
        <v>63</v>
      </c>
      <c r="Y123" s="6" t="s">
        <v>35</v>
      </c>
      <c r="Z123" s="6" t="s">
        <v>30</v>
      </c>
      <c r="AA123" s="6" t="s">
        <v>18</v>
      </c>
      <c r="AB123" s="25">
        <v>1428</v>
      </c>
      <c r="AC123" s="22">
        <v>93</v>
      </c>
    </row>
    <row r="124" spans="4:29" ht="18" x14ac:dyDescent="0.35">
      <c r="D124" s="6" t="s">
        <v>16</v>
      </c>
      <c r="E124" s="6" t="s">
        <v>30</v>
      </c>
      <c r="F124" s="6" t="s">
        <v>12</v>
      </c>
      <c r="G124" s="21">
        <v>525</v>
      </c>
      <c r="H124" s="22">
        <v>48</v>
      </c>
      <c r="K124" s="6" t="s">
        <v>27</v>
      </c>
      <c r="L124" s="6" t="s">
        <v>6</v>
      </c>
      <c r="M124" s="6" t="s">
        <v>32</v>
      </c>
      <c r="N124" s="23">
        <v>4592</v>
      </c>
      <c r="O124" s="22">
        <v>324</v>
      </c>
      <c r="R124" s="6" t="s">
        <v>27</v>
      </c>
      <c r="S124" s="6" t="s">
        <v>6</v>
      </c>
      <c r="T124" s="6" t="s">
        <v>32</v>
      </c>
      <c r="U124" s="24">
        <v>4592</v>
      </c>
      <c r="V124" s="22">
        <v>324</v>
      </c>
      <c r="Y124" s="6" t="s">
        <v>16</v>
      </c>
      <c r="Z124" s="6" t="s">
        <v>30</v>
      </c>
      <c r="AA124" s="6" t="s">
        <v>12</v>
      </c>
      <c r="AB124" s="25">
        <v>525</v>
      </c>
      <c r="AC124" s="22">
        <v>48</v>
      </c>
    </row>
    <row r="125" spans="4:29" ht="18" x14ac:dyDescent="0.35">
      <c r="D125" s="6" t="s">
        <v>16</v>
      </c>
      <c r="E125" s="6" t="s">
        <v>6</v>
      </c>
      <c r="F125" s="6" t="s">
        <v>15</v>
      </c>
      <c r="G125" s="21">
        <v>1505</v>
      </c>
      <c r="H125" s="22">
        <v>102</v>
      </c>
      <c r="K125" s="6" t="s">
        <v>23</v>
      </c>
      <c r="L125" s="6" t="s">
        <v>9</v>
      </c>
      <c r="M125" s="6" t="s">
        <v>36</v>
      </c>
      <c r="N125" s="23">
        <v>4585</v>
      </c>
      <c r="O125" s="22">
        <v>240</v>
      </c>
      <c r="R125" s="6" t="s">
        <v>23</v>
      </c>
      <c r="S125" s="6" t="s">
        <v>9</v>
      </c>
      <c r="T125" s="6" t="s">
        <v>36</v>
      </c>
      <c r="U125" s="24">
        <v>4585</v>
      </c>
      <c r="V125" s="22">
        <v>240</v>
      </c>
      <c r="Y125" s="6" t="s">
        <v>16</v>
      </c>
      <c r="Z125" s="6" t="s">
        <v>6</v>
      </c>
      <c r="AA125" s="6" t="s">
        <v>15</v>
      </c>
      <c r="AB125" s="25">
        <v>1505</v>
      </c>
      <c r="AC125" s="22">
        <v>102</v>
      </c>
    </row>
    <row r="126" spans="4:29" ht="18" x14ac:dyDescent="0.35">
      <c r="D126" s="6" t="s">
        <v>23</v>
      </c>
      <c r="E126" s="6" t="s">
        <v>9</v>
      </c>
      <c r="F126" s="6" t="s">
        <v>7</v>
      </c>
      <c r="G126" s="21">
        <v>6755</v>
      </c>
      <c r="H126" s="22">
        <v>252</v>
      </c>
      <c r="K126" s="6" t="s">
        <v>23</v>
      </c>
      <c r="L126" s="6" t="s">
        <v>6</v>
      </c>
      <c r="M126" s="6" t="s">
        <v>29</v>
      </c>
      <c r="N126" s="23">
        <v>4487</v>
      </c>
      <c r="O126" s="22">
        <v>333</v>
      </c>
      <c r="R126" s="6" t="s">
        <v>23</v>
      </c>
      <c r="S126" s="6" t="s">
        <v>6</v>
      </c>
      <c r="T126" s="6" t="s">
        <v>28</v>
      </c>
      <c r="U126" s="24">
        <v>4487</v>
      </c>
      <c r="V126" s="22">
        <v>111</v>
      </c>
      <c r="Y126" s="6" t="s">
        <v>23</v>
      </c>
      <c r="Z126" s="6" t="s">
        <v>9</v>
      </c>
      <c r="AA126" s="6" t="s">
        <v>7</v>
      </c>
      <c r="AB126" s="25">
        <v>6755</v>
      </c>
      <c r="AC126" s="22">
        <v>252</v>
      </c>
    </row>
    <row r="127" spans="4:29" ht="18" x14ac:dyDescent="0.35">
      <c r="D127" s="6" t="s">
        <v>26</v>
      </c>
      <c r="E127" s="6" t="s">
        <v>6</v>
      </c>
      <c r="F127" s="6" t="s">
        <v>15</v>
      </c>
      <c r="G127" s="21">
        <v>11571</v>
      </c>
      <c r="H127" s="22">
        <v>138</v>
      </c>
      <c r="K127" s="6" t="s">
        <v>23</v>
      </c>
      <c r="L127" s="6" t="s">
        <v>6</v>
      </c>
      <c r="M127" s="6" t="s">
        <v>28</v>
      </c>
      <c r="N127" s="23">
        <v>4487</v>
      </c>
      <c r="O127" s="22">
        <v>111</v>
      </c>
      <c r="R127" s="6" t="s">
        <v>23</v>
      </c>
      <c r="S127" s="6" t="s">
        <v>6</v>
      </c>
      <c r="T127" s="6" t="s">
        <v>29</v>
      </c>
      <c r="U127" s="24">
        <v>4487</v>
      </c>
      <c r="V127" s="22">
        <v>333</v>
      </c>
      <c r="Y127" s="6" t="s">
        <v>26</v>
      </c>
      <c r="Z127" s="6" t="s">
        <v>6</v>
      </c>
      <c r="AA127" s="6" t="s">
        <v>15</v>
      </c>
      <c r="AB127" s="25">
        <v>11571</v>
      </c>
      <c r="AC127" s="22">
        <v>138</v>
      </c>
    </row>
    <row r="128" spans="4:29" ht="18" x14ac:dyDescent="0.35">
      <c r="D128" s="6" t="s">
        <v>5</v>
      </c>
      <c r="E128" s="6" t="s">
        <v>20</v>
      </c>
      <c r="F128" s="6" t="s">
        <v>18</v>
      </c>
      <c r="G128" s="21">
        <v>2541</v>
      </c>
      <c r="H128" s="22">
        <v>90</v>
      </c>
      <c r="K128" s="6" t="s">
        <v>25</v>
      </c>
      <c r="L128" s="6" t="s">
        <v>9</v>
      </c>
      <c r="M128" s="6" t="s">
        <v>32</v>
      </c>
      <c r="N128" s="23">
        <v>4480</v>
      </c>
      <c r="O128" s="22">
        <v>357</v>
      </c>
      <c r="R128" s="6" t="s">
        <v>25</v>
      </c>
      <c r="S128" s="6" t="s">
        <v>9</v>
      </c>
      <c r="T128" s="6" t="s">
        <v>32</v>
      </c>
      <c r="U128" s="24">
        <v>4480</v>
      </c>
      <c r="V128" s="22">
        <v>357</v>
      </c>
      <c r="Y128" s="6" t="s">
        <v>5</v>
      </c>
      <c r="Z128" s="6" t="s">
        <v>20</v>
      </c>
      <c r="AA128" s="6" t="s">
        <v>18</v>
      </c>
      <c r="AB128" s="25">
        <v>2541</v>
      </c>
      <c r="AC128" s="22">
        <v>90</v>
      </c>
    </row>
    <row r="129" spans="4:29" ht="18" x14ac:dyDescent="0.35">
      <c r="D129" s="6" t="s">
        <v>13</v>
      </c>
      <c r="E129" s="6" t="s">
        <v>6</v>
      </c>
      <c r="F129" s="6" t="s">
        <v>7</v>
      </c>
      <c r="G129" s="21">
        <v>1526</v>
      </c>
      <c r="H129" s="22">
        <v>240</v>
      </c>
      <c r="K129" s="6" t="s">
        <v>23</v>
      </c>
      <c r="L129" s="6" t="s">
        <v>17</v>
      </c>
      <c r="M129" s="6" t="s">
        <v>28</v>
      </c>
      <c r="N129" s="23">
        <v>4438</v>
      </c>
      <c r="O129" s="22">
        <v>246</v>
      </c>
      <c r="R129" s="6" t="s">
        <v>23</v>
      </c>
      <c r="S129" s="6" t="s">
        <v>17</v>
      </c>
      <c r="T129" s="6" t="s">
        <v>28</v>
      </c>
      <c r="U129" s="24">
        <v>4438</v>
      </c>
      <c r="V129" s="22">
        <v>246</v>
      </c>
      <c r="Y129" s="6" t="s">
        <v>13</v>
      </c>
      <c r="Z129" s="6" t="s">
        <v>6</v>
      </c>
      <c r="AA129" s="6" t="s">
        <v>7</v>
      </c>
      <c r="AB129" s="25">
        <v>1526</v>
      </c>
      <c r="AC129" s="22">
        <v>240</v>
      </c>
    </row>
    <row r="130" spans="4:29" ht="18" x14ac:dyDescent="0.35">
      <c r="D130" s="6" t="s">
        <v>5</v>
      </c>
      <c r="E130" s="6" t="s">
        <v>20</v>
      </c>
      <c r="F130" s="6" t="s">
        <v>12</v>
      </c>
      <c r="G130" s="21">
        <v>6125</v>
      </c>
      <c r="H130" s="22">
        <v>102</v>
      </c>
      <c r="K130" s="6" t="s">
        <v>5</v>
      </c>
      <c r="L130" s="6" t="s">
        <v>14</v>
      </c>
      <c r="M130" s="6" t="s">
        <v>31</v>
      </c>
      <c r="N130" s="23">
        <v>4424</v>
      </c>
      <c r="O130" s="22">
        <v>201</v>
      </c>
      <c r="R130" s="6" t="s">
        <v>5</v>
      </c>
      <c r="S130" s="6" t="s">
        <v>14</v>
      </c>
      <c r="T130" s="6" t="s">
        <v>31</v>
      </c>
      <c r="U130" s="24">
        <v>4424</v>
      </c>
      <c r="V130" s="22">
        <v>201</v>
      </c>
      <c r="Y130" s="6" t="s">
        <v>5</v>
      </c>
      <c r="Z130" s="6" t="s">
        <v>20</v>
      </c>
      <c r="AA130" s="6" t="s">
        <v>12</v>
      </c>
      <c r="AB130" s="25">
        <v>6125</v>
      </c>
      <c r="AC130" s="22">
        <v>102</v>
      </c>
    </row>
    <row r="131" spans="4:29" ht="18" x14ac:dyDescent="0.35">
      <c r="D131" s="6" t="s">
        <v>13</v>
      </c>
      <c r="E131" s="6" t="s">
        <v>9</v>
      </c>
      <c r="F131" s="6" t="s">
        <v>39</v>
      </c>
      <c r="G131" s="21">
        <v>847</v>
      </c>
      <c r="H131" s="22">
        <v>129</v>
      </c>
      <c r="K131" s="6" t="s">
        <v>26</v>
      </c>
      <c r="L131" s="6" t="s">
        <v>20</v>
      </c>
      <c r="M131" s="6" t="s">
        <v>34</v>
      </c>
      <c r="N131" s="23">
        <v>4417</v>
      </c>
      <c r="O131" s="22">
        <v>153</v>
      </c>
      <c r="R131" s="6" t="s">
        <v>26</v>
      </c>
      <c r="S131" s="6" t="s">
        <v>20</v>
      </c>
      <c r="T131" s="6" t="s">
        <v>34</v>
      </c>
      <c r="U131" s="24">
        <v>4417</v>
      </c>
      <c r="V131" s="22">
        <v>153</v>
      </c>
      <c r="Y131" s="6" t="s">
        <v>13</v>
      </c>
      <c r="Z131" s="6" t="s">
        <v>9</v>
      </c>
      <c r="AA131" s="6" t="s">
        <v>39</v>
      </c>
      <c r="AB131" s="25">
        <v>847</v>
      </c>
      <c r="AC131" s="22">
        <v>129</v>
      </c>
    </row>
    <row r="132" spans="4:29" ht="18" x14ac:dyDescent="0.35">
      <c r="D132" s="6" t="s">
        <v>8</v>
      </c>
      <c r="E132" s="6" t="s">
        <v>9</v>
      </c>
      <c r="F132" s="6" t="s">
        <v>39</v>
      </c>
      <c r="G132" s="21">
        <v>4753</v>
      </c>
      <c r="H132" s="22">
        <v>300</v>
      </c>
      <c r="K132" s="6" t="s">
        <v>26</v>
      </c>
      <c r="L132" s="6" t="s">
        <v>20</v>
      </c>
      <c r="M132" s="6" t="s">
        <v>21</v>
      </c>
      <c r="N132" s="23">
        <v>4326</v>
      </c>
      <c r="O132" s="22">
        <v>348</v>
      </c>
      <c r="R132" s="6" t="s">
        <v>26</v>
      </c>
      <c r="S132" s="6" t="s">
        <v>20</v>
      </c>
      <c r="T132" s="6" t="s">
        <v>21</v>
      </c>
      <c r="U132" s="24">
        <v>4326</v>
      </c>
      <c r="V132" s="22">
        <v>348</v>
      </c>
      <c r="Y132" s="6" t="s">
        <v>8</v>
      </c>
      <c r="Z132" s="6" t="s">
        <v>9</v>
      </c>
      <c r="AA132" s="6" t="s">
        <v>39</v>
      </c>
      <c r="AB132" s="25">
        <v>4753</v>
      </c>
      <c r="AC132" s="22">
        <v>300</v>
      </c>
    </row>
    <row r="133" spans="4:29" ht="18" x14ac:dyDescent="0.35">
      <c r="D133" s="6" t="s">
        <v>16</v>
      </c>
      <c r="E133" s="6" t="s">
        <v>20</v>
      </c>
      <c r="F133" s="6" t="s">
        <v>19</v>
      </c>
      <c r="G133" s="21">
        <v>959</v>
      </c>
      <c r="H133" s="22">
        <v>135</v>
      </c>
      <c r="K133" s="6" t="s">
        <v>16</v>
      </c>
      <c r="L133" s="6" t="s">
        <v>14</v>
      </c>
      <c r="M133" s="6" t="s">
        <v>31</v>
      </c>
      <c r="N133" s="23">
        <v>4319</v>
      </c>
      <c r="O133" s="22">
        <v>30</v>
      </c>
      <c r="R133" s="6" t="s">
        <v>16</v>
      </c>
      <c r="S133" s="6" t="s">
        <v>14</v>
      </c>
      <c r="T133" s="6" t="s">
        <v>31</v>
      </c>
      <c r="U133" s="24">
        <v>4319</v>
      </c>
      <c r="V133" s="22">
        <v>30</v>
      </c>
      <c r="Y133" s="6" t="s">
        <v>16</v>
      </c>
      <c r="Z133" s="6" t="s">
        <v>20</v>
      </c>
      <c r="AA133" s="6" t="s">
        <v>19</v>
      </c>
      <c r="AB133" s="25">
        <v>959</v>
      </c>
      <c r="AC133" s="22">
        <v>135</v>
      </c>
    </row>
    <row r="134" spans="4:29" ht="18" x14ac:dyDescent="0.35">
      <c r="D134" s="6" t="s">
        <v>23</v>
      </c>
      <c r="E134" s="6" t="s">
        <v>9</v>
      </c>
      <c r="F134" s="6" t="s">
        <v>38</v>
      </c>
      <c r="G134" s="21">
        <v>2793</v>
      </c>
      <c r="H134" s="22">
        <v>114</v>
      </c>
      <c r="K134" s="6" t="s">
        <v>11</v>
      </c>
      <c r="L134" s="6" t="s">
        <v>6</v>
      </c>
      <c r="M134" s="6" t="s">
        <v>18</v>
      </c>
      <c r="N134" s="23">
        <v>4305</v>
      </c>
      <c r="O134" s="22">
        <v>156</v>
      </c>
      <c r="R134" s="6" t="s">
        <v>11</v>
      </c>
      <c r="S134" s="6" t="s">
        <v>6</v>
      </c>
      <c r="T134" s="6" t="s">
        <v>18</v>
      </c>
      <c r="U134" s="24">
        <v>4305</v>
      </c>
      <c r="V134" s="22">
        <v>156</v>
      </c>
      <c r="Y134" s="6" t="s">
        <v>23</v>
      </c>
      <c r="Z134" s="6" t="s">
        <v>9</v>
      </c>
      <c r="AA134" s="6" t="s">
        <v>38</v>
      </c>
      <c r="AB134" s="25">
        <v>2793</v>
      </c>
      <c r="AC134" s="22">
        <v>114</v>
      </c>
    </row>
    <row r="135" spans="4:29" ht="18" x14ac:dyDescent="0.35">
      <c r="D135" s="6" t="s">
        <v>23</v>
      </c>
      <c r="E135" s="6" t="s">
        <v>9</v>
      </c>
      <c r="F135" s="6" t="s">
        <v>24</v>
      </c>
      <c r="G135" s="21">
        <v>4606</v>
      </c>
      <c r="H135" s="22">
        <v>63</v>
      </c>
      <c r="K135" s="6" t="s">
        <v>16</v>
      </c>
      <c r="L135" s="6" t="s">
        <v>30</v>
      </c>
      <c r="M135" s="6" t="s">
        <v>39</v>
      </c>
      <c r="N135" s="23">
        <v>4242</v>
      </c>
      <c r="O135" s="22">
        <v>207</v>
      </c>
      <c r="R135" s="6" t="s">
        <v>16</v>
      </c>
      <c r="S135" s="6" t="s">
        <v>30</v>
      </c>
      <c r="T135" s="6" t="s">
        <v>39</v>
      </c>
      <c r="U135" s="24">
        <v>4242</v>
      </c>
      <c r="V135" s="22">
        <v>207</v>
      </c>
      <c r="Y135" s="6" t="s">
        <v>23</v>
      </c>
      <c r="Z135" s="6" t="s">
        <v>9</v>
      </c>
      <c r="AA135" s="6" t="s">
        <v>24</v>
      </c>
      <c r="AB135" s="25">
        <v>4606</v>
      </c>
      <c r="AC135" s="22">
        <v>63</v>
      </c>
    </row>
    <row r="136" spans="4:29" ht="18" x14ac:dyDescent="0.35">
      <c r="D136" s="6" t="s">
        <v>23</v>
      </c>
      <c r="E136" s="6" t="s">
        <v>14</v>
      </c>
      <c r="F136" s="6" t="s">
        <v>32</v>
      </c>
      <c r="G136" s="21">
        <v>5551</v>
      </c>
      <c r="H136" s="22">
        <v>252</v>
      </c>
      <c r="K136" s="6" t="s">
        <v>11</v>
      </c>
      <c r="L136" s="6" t="s">
        <v>20</v>
      </c>
      <c r="M136" s="6" t="s">
        <v>38</v>
      </c>
      <c r="N136" s="23">
        <v>4137</v>
      </c>
      <c r="O136" s="22">
        <v>60</v>
      </c>
      <c r="R136" s="6" t="s">
        <v>11</v>
      </c>
      <c r="S136" s="6" t="s">
        <v>20</v>
      </c>
      <c r="T136" s="6" t="s">
        <v>38</v>
      </c>
      <c r="U136" s="24">
        <v>4137</v>
      </c>
      <c r="V136" s="22">
        <v>60</v>
      </c>
      <c r="Y136" s="6" t="s">
        <v>23</v>
      </c>
      <c r="Z136" s="6" t="s">
        <v>14</v>
      </c>
      <c r="AA136" s="6" t="s">
        <v>32</v>
      </c>
      <c r="AB136" s="25">
        <v>5551</v>
      </c>
      <c r="AC136" s="22">
        <v>252</v>
      </c>
    </row>
    <row r="137" spans="4:29" ht="18" x14ac:dyDescent="0.35">
      <c r="D137" s="6" t="s">
        <v>35</v>
      </c>
      <c r="E137" s="6" t="s">
        <v>14</v>
      </c>
      <c r="F137" s="6" t="s">
        <v>10</v>
      </c>
      <c r="G137" s="21">
        <v>6657</v>
      </c>
      <c r="H137" s="22">
        <v>303</v>
      </c>
      <c r="K137" s="6" t="s">
        <v>35</v>
      </c>
      <c r="L137" s="6" t="s">
        <v>30</v>
      </c>
      <c r="M137" s="6" t="s">
        <v>22</v>
      </c>
      <c r="N137" s="23">
        <v>4053</v>
      </c>
      <c r="O137" s="22">
        <v>24</v>
      </c>
      <c r="R137" s="6" t="s">
        <v>35</v>
      </c>
      <c r="S137" s="6" t="s">
        <v>30</v>
      </c>
      <c r="T137" s="6" t="s">
        <v>22</v>
      </c>
      <c r="U137" s="24">
        <v>4053</v>
      </c>
      <c r="V137" s="22">
        <v>24</v>
      </c>
      <c r="Y137" s="6" t="s">
        <v>35</v>
      </c>
      <c r="Z137" s="6" t="s">
        <v>14</v>
      </c>
      <c r="AA137" s="6" t="s">
        <v>10</v>
      </c>
      <c r="AB137" s="25">
        <v>6657</v>
      </c>
      <c r="AC137" s="22">
        <v>303</v>
      </c>
    </row>
    <row r="138" spans="4:29" ht="18" x14ac:dyDescent="0.35">
      <c r="D138" s="6" t="s">
        <v>23</v>
      </c>
      <c r="E138" s="6" t="s">
        <v>17</v>
      </c>
      <c r="F138" s="6" t="s">
        <v>28</v>
      </c>
      <c r="G138" s="21">
        <v>4438</v>
      </c>
      <c r="H138" s="22">
        <v>246</v>
      </c>
      <c r="K138" s="6" t="s">
        <v>25</v>
      </c>
      <c r="L138" s="6" t="s">
        <v>17</v>
      </c>
      <c r="M138" s="6" t="s">
        <v>38</v>
      </c>
      <c r="N138" s="23">
        <v>4018</v>
      </c>
      <c r="O138" s="22">
        <v>171</v>
      </c>
      <c r="R138" s="6" t="s">
        <v>5</v>
      </c>
      <c r="S138" s="6" t="s">
        <v>30</v>
      </c>
      <c r="T138" s="6" t="s">
        <v>36</v>
      </c>
      <c r="U138" s="24">
        <v>4018</v>
      </c>
      <c r="V138" s="22">
        <v>162</v>
      </c>
      <c r="Y138" s="6" t="s">
        <v>23</v>
      </c>
      <c r="Z138" s="6" t="s">
        <v>17</v>
      </c>
      <c r="AA138" s="6" t="s">
        <v>28</v>
      </c>
      <c r="AB138" s="25">
        <v>4438</v>
      </c>
      <c r="AC138" s="22">
        <v>246</v>
      </c>
    </row>
    <row r="139" spans="4:29" ht="18" x14ac:dyDescent="0.35">
      <c r="D139" s="6" t="s">
        <v>8</v>
      </c>
      <c r="E139" s="6" t="s">
        <v>20</v>
      </c>
      <c r="F139" s="6" t="s">
        <v>22</v>
      </c>
      <c r="G139" s="21">
        <v>168</v>
      </c>
      <c r="H139" s="22">
        <v>84</v>
      </c>
      <c r="K139" s="6" t="s">
        <v>5</v>
      </c>
      <c r="L139" s="6" t="s">
        <v>30</v>
      </c>
      <c r="M139" s="6" t="s">
        <v>36</v>
      </c>
      <c r="N139" s="23">
        <v>4018</v>
      </c>
      <c r="O139" s="22">
        <v>162</v>
      </c>
      <c r="R139" s="6" t="s">
        <v>25</v>
      </c>
      <c r="S139" s="6" t="s">
        <v>17</v>
      </c>
      <c r="T139" s="6" t="s">
        <v>38</v>
      </c>
      <c r="U139" s="24">
        <v>4018</v>
      </c>
      <c r="V139" s="22">
        <v>171</v>
      </c>
      <c r="Y139" s="6" t="s">
        <v>8</v>
      </c>
      <c r="Z139" s="6" t="s">
        <v>20</v>
      </c>
      <c r="AA139" s="6" t="s">
        <v>22</v>
      </c>
      <c r="AB139" s="25">
        <v>168</v>
      </c>
      <c r="AC139" s="22">
        <v>84</v>
      </c>
    </row>
    <row r="140" spans="4:29" ht="18" x14ac:dyDescent="0.35">
      <c r="D140" s="6" t="s">
        <v>23</v>
      </c>
      <c r="E140" s="6" t="s">
        <v>30</v>
      </c>
      <c r="F140" s="6" t="s">
        <v>28</v>
      </c>
      <c r="G140" s="21">
        <v>7777</v>
      </c>
      <c r="H140" s="22">
        <v>39</v>
      </c>
      <c r="K140" s="6" t="s">
        <v>26</v>
      </c>
      <c r="L140" s="6" t="s">
        <v>17</v>
      </c>
      <c r="M140" s="6" t="s">
        <v>19</v>
      </c>
      <c r="N140" s="23">
        <v>4018</v>
      </c>
      <c r="O140" s="22">
        <v>126</v>
      </c>
      <c r="R140" s="6" t="s">
        <v>26</v>
      </c>
      <c r="S140" s="6" t="s">
        <v>17</v>
      </c>
      <c r="T140" s="6" t="s">
        <v>19</v>
      </c>
      <c r="U140" s="24">
        <v>4018</v>
      </c>
      <c r="V140" s="22">
        <v>126</v>
      </c>
      <c r="Y140" s="6" t="s">
        <v>23</v>
      </c>
      <c r="Z140" s="6" t="s">
        <v>30</v>
      </c>
      <c r="AA140" s="6" t="s">
        <v>28</v>
      </c>
      <c r="AB140" s="25">
        <v>7777</v>
      </c>
      <c r="AC140" s="22">
        <v>39</v>
      </c>
    </row>
    <row r="141" spans="4:29" ht="18" x14ac:dyDescent="0.35">
      <c r="D141" s="6" t="s">
        <v>25</v>
      </c>
      <c r="E141" s="6" t="s">
        <v>14</v>
      </c>
      <c r="F141" s="6" t="s">
        <v>28</v>
      </c>
      <c r="G141" s="21">
        <v>3339</v>
      </c>
      <c r="H141" s="22">
        <v>348</v>
      </c>
      <c r="K141" s="6" t="s">
        <v>27</v>
      </c>
      <c r="L141" s="6" t="s">
        <v>6</v>
      </c>
      <c r="M141" s="6" t="s">
        <v>28</v>
      </c>
      <c r="N141" s="23">
        <v>3983</v>
      </c>
      <c r="O141" s="22">
        <v>144</v>
      </c>
      <c r="R141" s="6" t="s">
        <v>27</v>
      </c>
      <c r="S141" s="6" t="s">
        <v>6</v>
      </c>
      <c r="T141" s="6" t="s">
        <v>28</v>
      </c>
      <c r="U141" s="24">
        <v>3983</v>
      </c>
      <c r="V141" s="22">
        <v>144</v>
      </c>
      <c r="Y141" s="6" t="s">
        <v>25</v>
      </c>
      <c r="Z141" s="6" t="s">
        <v>14</v>
      </c>
      <c r="AA141" s="6" t="s">
        <v>28</v>
      </c>
      <c r="AB141" s="25">
        <v>3339</v>
      </c>
      <c r="AC141" s="22">
        <v>348</v>
      </c>
    </row>
    <row r="142" spans="4:29" ht="18" x14ac:dyDescent="0.35">
      <c r="D142" s="6" t="s">
        <v>23</v>
      </c>
      <c r="E142" s="6" t="s">
        <v>6</v>
      </c>
      <c r="F142" s="6" t="s">
        <v>19</v>
      </c>
      <c r="G142" s="21">
        <v>6391</v>
      </c>
      <c r="H142" s="22">
        <v>48</v>
      </c>
      <c r="K142" s="6" t="s">
        <v>13</v>
      </c>
      <c r="L142" s="6" t="s">
        <v>17</v>
      </c>
      <c r="M142" s="6" t="s">
        <v>24</v>
      </c>
      <c r="N142" s="23">
        <v>3976</v>
      </c>
      <c r="O142" s="22">
        <v>72</v>
      </c>
      <c r="R142" s="6" t="s">
        <v>13</v>
      </c>
      <c r="S142" s="6" t="s">
        <v>17</v>
      </c>
      <c r="T142" s="6" t="s">
        <v>24</v>
      </c>
      <c r="U142" s="24">
        <v>3976</v>
      </c>
      <c r="V142" s="22">
        <v>72</v>
      </c>
      <c r="Y142" s="6" t="s">
        <v>23</v>
      </c>
      <c r="Z142" s="6" t="s">
        <v>6</v>
      </c>
      <c r="AA142" s="6" t="s">
        <v>19</v>
      </c>
      <c r="AB142" s="25">
        <v>6391</v>
      </c>
      <c r="AC142" s="22">
        <v>48</v>
      </c>
    </row>
    <row r="143" spans="4:29" ht="18" x14ac:dyDescent="0.35">
      <c r="D143" s="6" t="s">
        <v>25</v>
      </c>
      <c r="E143" s="6" t="s">
        <v>6</v>
      </c>
      <c r="F143" s="6" t="s">
        <v>22</v>
      </c>
      <c r="G143" s="21">
        <v>518</v>
      </c>
      <c r="H143" s="22">
        <v>75</v>
      </c>
      <c r="K143" s="6" t="s">
        <v>11</v>
      </c>
      <c r="L143" s="6" t="s">
        <v>17</v>
      </c>
      <c r="M143" s="6" t="s">
        <v>38</v>
      </c>
      <c r="N143" s="23">
        <v>3920</v>
      </c>
      <c r="O143" s="22">
        <v>306</v>
      </c>
      <c r="R143" s="6" t="s">
        <v>11</v>
      </c>
      <c r="S143" s="6" t="s">
        <v>17</v>
      </c>
      <c r="T143" s="6" t="s">
        <v>38</v>
      </c>
      <c r="U143" s="24">
        <v>3920</v>
      </c>
      <c r="V143" s="22">
        <v>306</v>
      </c>
      <c r="Y143" s="6" t="s">
        <v>25</v>
      </c>
      <c r="Z143" s="6" t="s">
        <v>6</v>
      </c>
      <c r="AA143" s="6" t="s">
        <v>22</v>
      </c>
      <c r="AB143" s="25">
        <v>518</v>
      </c>
      <c r="AC143" s="22">
        <v>75</v>
      </c>
    </row>
    <row r="144" spans="4:29" ht="18" x14ac:dyDescent="0.35">
      <c r="D144" s="6" t="s">
        <v>23</v>
      </c>
      <c r="E144" s="6" t="s">
        <v>20</v>
      </c>
      <c r="F144" s="6" t="s">
        <v>40</v>
      </c>
      <c r="G144" s="21">
        <v>5677</v>
      </c>
      <c r="H144" s="22">
        <v>258</v>
      </c>
      <c r="K144" s="6" t="s">
        <v>16</v>
      </c>
      <c r="L144" s="6" t="s">
        <v>9</v>
      </c>
      <c r="M144" s="6" t="s">
        <v>39</v>
      </c>
      <c r="N144" s="23">
        <v>3864</v>
      </c>
      <c r="O144" s="22">
        <v>177</v>
      </c>
      <c r="R144" s="6" t="s">
        <v>16</v>
      </c>
      <c r="S144" s="6" t="s">
        <v>9</v>
      </c>
      <c r="T144" s="6" t="s">
        <v>39</v>
      </c>
      <c r="U144" s="24">
        <v>3864</v>
      </c>
      <c r="V144" s="22">
        <v>177</v>
      </c>
      <c r="Y144" s="6" t="s">
        <v>23</v>
      </c>
      <c r="Z144" s="6" t="s">
        <v>20</v>
      </c>
      <c r="AA144" s="6" t="s">
        <v>40</v>
      </c>
      <c r="AB144" s="25">
        <v>5677</v>
      </c>
      <c r="AC144" s="22">
        <v>258</v>
      </c>
    </row>
    <row r="145" spans="4:29" ht="18" x14ac:dyDescent="0.35">
      <c r="D145" s="6" t="s">
        <v>16</v>
      </c>
      <c r="E145" s="6" t="s">
        <v>17</v>
      </c>
      <c r="F145" s="6" t="s">
        <v>28</v>
      </c>
      <c r="G145" s="21">
        <v>6048</v>
      </c>
      <c r="H145" s="22">
        <v>27</v>
      </c>
      <c r="K145" s="6" t="s">
        <v>11</v>
      </c>
      <c r="L145" s="6" t="s">
        <v>20</v>
      </c>
      <c r="M145" s="6" t="s">
        <v>18</v>
      </c>
      <c r="N145" s="23">
        <v>3850</v>
      </c>
      <c r="O145" s="22">
        <v>102</v>
      </c>
      <c r="R145" s="6" t="s">
        <v>11</v>
      </c>
      <c r="S145" s="6" t="s">
        <v>20</v>
      </c>
      <c r="T145" s="6" t="s">
        <v>18</v>
      </c>
      <c r="U145" s="24">
        <v>3850</v>
      </c>
      <c r="V145" s="22">
        <v>102</v>
      </c>
      <c r="Y145" s="6" t="s">
        <v>16</v>
      </c>
      <c r="Z145" s="6" t="s">
        <v>17</v>
      </c>
      <c r="AA145" s="6" t="s">
        <v>28</v>
      </c>
      <c r="AB145" s="25">
        <v>6048</v>
      </c>
      <c r="AC145" s="22">
        <v>27</v>
      </c>
    </row>
    <row r="146" spans="4:29" ht="18" x14ac:dyDescent="0.35">
      <c r="D146" s="6" t="s">
        <v>8</v>
      </c>
      <c r="E146" s="6" t="s">
        <v>20</v>
      </c>
      <c r="F146" s="6" t="s">
        <v>10</v>
      </c>
      <c r="G146" s="21">
        <v>3752</v>
      </c>
      <c r="H146" s="22">
        <v>213</v>
      </c>
      <c r="K146" s="6" t="s">
        <v>23</v>
      </c>
      <c r="L146" s="6" t="s">
        <v>30</v>
      </c>
      <c r="M146" s="6" t="s">
        <v>37</v>
      </c>
      <c r="N146" s="23">
        <v>3829</v>
      </c>
      <c r="O146" s="22">
        <v>24</v>
      </c>
      <c r="R146" s="6" t="s">
        <v>23</v>
      </c>
      <c r="S146" s="6" t="s">
        <v>30</v>
      </c>
      <c r="T146" s="6" t="s">
        <v>37</v>
      </c>
      <c r="U146" s="24">
        <v>3829</v>
      </c>
      <c r="V146" s="22">
        <v>24</v>
      </c>
      <c r="Y146" s="6" t="s">
        <v>8</v>
      </c>
      <c r="Z146" s="6" t="s">
        <v>20</v>
      </c>
      <c r="AA146" s="6" t="s">
        <v>10</v>
      </c>
      <c r="AB146" s="25">
        <v>3752</v>
      </c>
      <c r="AC146" s="22">
        <v>213</v>
      </c>
    </row>
    <row r="147" spans="4:29" ht="18" x14ac:dyDescent="0.35">
      <c r="D147" s="6" t="s">
        <v>25</v>
      </c>
      <c r="E147" s="6" t="s">
        <v>9</v>
      </c>
      <c r="F147" s="6" t="s">
        <v>32</v>
      </c>
      <c r="G147" s="21">
        <v>4480</v>
      </c>
      <c r="H147" s="22">
        <v>357</v>
      </c>
      <c r="K147" s="6" t="s">
        <v>35</v>
      </c>
      <c r="L147" s="6" t="s">
        <v>9</v>
      </c>
      <c r="M147" s="6" t="s">
        <v>15</v>
      </c>
      <c r="N147" s="23">
        <v>3808</v>
      </c>
      <c r="O147" s="22">
        <v>279</v>
      </c>
      <c r="R147" s="6" t="s">
        <v>35</v>
      </c>
      <c r="S147" s="6" t="s">
        <v>9</v>
      </c>
      <c r="T147" s="6" t="s">
        <v>15</v>
      </c>
      <c r="U147" s="24">
        <v>3808</v>
      </c>
      <c r="V147" s="22">
        <v>279</v>
      </c>
      <c r="Y147" s="6" t="s">
        <v>25</v>
      </c>
      <c r="Z147" s="6" t="s">
        <v>9</v>
      </c>
      <c r="AA147" s="6" t="s">
        <v>32</v>
      </c>
      <c r="AB147" s="25">
        <v>4480</v>
      </c>
      <c r="AC147" s="22">
        <v>357</v>
      </c>
    </row>
    <row r="148" spans="4:29" ht="18" x14ac:dyDescent="0.35">
      <c r="D148" s="6" t="s">
        <v>11</v>
      </c>
      <c r="E148" s="6" t="s">
        <v>6</v>
      </c>
      <c r="F148" s="6" t="s">
        <v>12</v>
      </c>
      <c r="G148" s="21">
        <v>259</v>
      </c>
      <c r="H148" s="22">
        <v>207</v>
      </c>
      <c r="K148" s="6" t="s">
        <v>5</v>
      </c>
      <c r="L148" s="6" t="s">
        <v>30</v>
      </c>
      <c r="M148" s="6" t="s">
        <v>19</v>
      </c>
      <c r="N148" s="23">
        <v>3794</v>
      </c>
      <c r="O148" s="22">
        <v>159</v>
      </c>
      <c r="R148" s="6" t="s">
        <v>5</v>
      </c>
      <c r="S148" s="6" t="s">
        <v>30</v>
      </c>
      <c r="T148" s="6" t="s">
        <v>19</v>
      </c>
      <c r="U148" s="24">
        <v>3794</v>
      </c>
      <c r="V148" s="22">
        <v>159</v>
      </c>
      <c r="Y148" s="6" t="s">
        <v>11</v>
      </c>
      <c r="Z148" s="6" t="s">
        <v>6</v>
      </c>
      <c r="AA148" s="6" t="s">
        <v>12</v>
      </c>
      <c r="AB148" s="25">
        <v>259</v>
      </c>
      <c r="AC148" s="22">
        <v>207</v>
      </c>
    </row>
    <row r="149" spans="4:29" ht="18" x14ac:dyDescent="0.35">
      <c r="D149" s="6" t="s">
        <v>8</v>
      </c>
      <c r="E149" s="6" t="s">
        <v>6</v>
      </c>
      <c r="F149" s="6" t="s">
        <v>7</v>
      </c>
      <c r="G149" s="21">
        <v>42</v>
      </c>
      <c r="H149" s="22">
        <v>150</v>
      </c>
      <c r="K149" s="6" t="s">
        <v>27</v>
      </c>
      <c r="L149" s="6" t="s">
        <v>14</v>
      </c>
      <c r="M149" s="6" t="s">
        <v>34</v>
      </c>
      <c r="N149" s="23">
        <v>3773</v>
      </c>
      <c r="O149" s="22">
        <v>165</v>
      </c>
      <c r="R149" s="6" t="s">
        <v>27</v>
      </c>
      <c r="S149" s="6" t="s">
        <v>14</v>
      </c>
      <c r="T149" s="6" t="s">
        <v>34</v>
      </c>
      <c r="U149" s="24">
        <v>3773</v>
      </c>
      <c r="V149" s="22">
        <v>165</v>
      </c>
      <c r="Y149" s="6" t="s">
        <v>8</v>
      </c>
      <c r="Z149" s="6" t="s">
        <v>6</v>
      </c>
      <c r="AA149" s="6" t="s">
        <v>7</v>
      </c>
      <c r="AB149" s="25">
        <v>42</v>
      </c>
      <c r="AC149" s="22">
        <v>150</v>
      </c>
    </row>
    <row r="150" spans="4:29" ht="18" x14ac:dyDescent="0.35">
      <c r="D150" s="6" t="s">
        <v>13</v>
      </c>
      <c r="E150" s="6" t="s">
        <v>14</v>
      </c>
      <c r="F150" s="6" t="s">
        <v>42</v>
      </c>
      <c r="G150" s="21">
        <v>98</v>
      </c>
      <c r="H150" s="22">
        <v>204</v>
      </c>
      <c r="K150" s="6" t="s">
        <v>16</v>
      </c>
      <c r="L150" s="6" t="s">
        <v>30</v>
      </c>
      <c r="M150" s="6" t="s">
        <v>28</v>
      </c>
      <c r="N150" s="23">
        <v>3759</v>
      </c>
      <c r="O150" s="22">
        <v>150</v>
      </c>
      <c r="R150" s="6" t="s">
        <v>16</v>
      </c>
      <c r="S150" s="6" t="s">
        <v>30</v>
      </c>
      <c r="T150" s="6" t="s">
        <v>28</v>
      </c>
      <c r="U150" s="24">
        <v>3759</v>
      </c>
      <c r="V150" s="22">
        <v>150</v>
      </c>
      <c r="Y150" s="6" t="s">
        <v>13</v>
      </c>
      <c r="Z150" s="6" t="s">
        <v>14</v>
      </c>
      <c r="AA150" s="6" t="s">
        <v>42</v>
      </c>
      <c r="AB150" s="25">
        <v>98</v>
      </c>
      <c r="AC150" s="22">
        <v>204</v>
      </c>
    </row>
    <row r="151" spans="4:29" ht="18" x14ac:dyDescent="0.35">
      <c r="D151" s="6" t="s">
        <v>23</v>
      </c>
      <c r="E151" s="6" t="s">
        <v>9</v>
      </c>
      <c r="F151" s="6" t="s">
        <v>39</v>
      </c>
      <c r="G151" s="21">
        <v>2478</v>
      </c>
      <c r="H151" s="22">
        <v>21</v>
      </c>
      <c r="K151" s="6" t="s">
        <v>8</v>
      </c>
      <c r="L151" s="6" t="s">
        <v>20</v>
      </c>
      <c r="M151" s="6" t="s">
        <v>10</v>
      </c>
      <c r="N151" s="23">
        <v>3752</v>
      </c>
      <c r="O151" s="22">
        <v>213</v>
      </c>
      <c r="R151" s="6" t="s">
        <v>8</v>
      </c>
      <c r="S151" s="6" t="s">
        <v>20</v>
      </c>
      <c r="T151" s="6" t="s">
        <v>10</v>
      </c>
      <c r="U151" s="24">
        <v>3752</v>
      </c>
      <c r="V151" s="22">
        <v>213</v>
      </c>
      <c r="Y151" s="6" t="s">
        <v>23</v>
      </c>
      <c r="Z151" s="6" t="s">
        <v>9</v>
      </c>
      <c r="AA151" s="6" t="s">
        <v>39</v>
      </c>
      <c r="AB151" s="25">
        <v>2478</v>
      </c>
      <c r="AC151" s="22">
        <v>21</v>
      </c>
    </row>
    <row r="152" spans="4:29" ht="18" x14ac:dyDescent="0.35">
      <c r="D152" s="6" t="s">
        <v>13</v>
      </c>
      <c r="E152" s="6" t="s">
        <v>30</v>
      </c>
      <c r="F152" s="6" t="s">
        <v>19</v>
      </c>
      <c r="G152" s="21">
        <v>7847</v>
      </c>
      <c r="H152" s="22">
        <v>174</v>
      </c>
      <c r="K152" s="6" t="s">
        <v>27</v>
      </c>
      <c r="L152" s="6" t="s">
        <v>30</v>
      </c>
      <c r="M152" s="6" t="s">
        <v>40</v>
      </c>
      <c r="N152" s="23">
        <v>3689</v>
      </c>
      <c r="O152" s="22">
        <v>312</v>
      </c>
      <c r="R152" s="6" t="s">
        <v>27</v>
      </c>
      <c r="S152" s="6" t="s">
        <v>30</v>
      </c>
      <c r="T152" s="6" t="s">
        <v>40</v>
      </c>
      <c r="U152" s="24">
        <v>3689</v>
      </c>
      <c r="V152" s="22">
        <v>312</v>
      </c>
      <c r="Y152" s="6" t="s">
        <v>13</v>
      </c>
      <c r="Z152" s="6" t="s">
        <v>30</v>
      </c>
      <c r="AA152" s="6" t="s">
        <v>19</v>
      </c>
      <c r="AB152" s="25">
        <v>7847</v>
      </c>
      <c r="AC152" s="22">
        <v>174</v>
      </c>
    </row>
    <row r="153" spans="4:29" ht="18" x14ac:dyDescent="0.35">
      <c r="D153" s="6" t="s">
        <v>26</v>
      </c>
      <c r="E153" s="6" t="s">
        <v>6</v>
      </c>
      <c r="F153" s="6" t="s">
        <v>28</v>
      </c>
      <c r="G153" s="21">
        <v>9926</v>
      </c>
      <c r="H153" s="22">
        <v>201</v>
      </c>
      <c r="K153" s="6" t="s">
        <v>27</v>
      </c>
      <c r="L153" s="6" t="s">
        <v>17</v>
      </c>
      <c r="M153" s="6" t="s">
        <v>32</v>
      </c>
      <c r="N153" s="23">
        <v>3640</v>
      </c>
      <c r="O153" s="22">
        <v>51</v>
      </c>
      <c r="R153" s="6" t="s">
        <v>27</v>
      </c>
      <c r="S153" s="6" t="s">
        <v>17</v>
      </c>
      <c r="T153" s="6" t="s">
        <v>32</v>
      </c>
      <c r="U153" s="24">
        <v>3640</v>
      </c>
      <c r="V153" s="22">
        <v>51</v>
      </c>
      <c r="Y153" s="6" t="s">
        <v>26</v>
      </c>
      <c r="Z153" s="6" t="s">
        <v>6</v>
      </c>
      <c r="AA153" s="6" t="s">
        <v>28</v>
      </c>
      <c r="AB153" s="25">
        <v>9926</v>
      </c>
      <c r="AC153" s="22">
        <v>201</v>
      </c>
    </row>
    <row r="154" spans="4:29" ht="18" x14ac:dyDescent="0.35">
      <c r="D154" s="6" t="s">
        <v>8</v>
      </c>
      <c r="E154" s="6" t="s">
        <v>20</v>
      </c>
      <c r="F154" s="6" t="s">
        <v>31</v>
      </c>
      <c r="G154" s="21">
        <v>819</v>
      </c>
      <c r="H154" s="22">
        <v>510</v>
      </c>
      <c r="K154" s="6" t="s">
        <v>8</v>
      </c>
      <c r="L154" s="6" t="s">
        <v>9</v>
      </c>
      <c r="M154" s="6" t="s">
        <v>7</v>
      </c>
      <c r="N154" s="23">
        <v>3598</v>
      </c>
      <c r="O154" s="22">
        <v>81</v>
      </c>
      <c r="R154" s="6" t="s">
        <v>8</v>
      </c>
      <c r="S154" s="6" t="s">
        <v>9</v>
      </c>
      <c r="T154" s="6" t="s">
        <v>7</v>
      </c>
      <c r="U154" s="24">
        <v>3598</v>
      </c>
      <c r="V154" s="22">
        <v>81</v>
      </c>
      <c r="Y154" s="6" t="s">
        <v>8</v>
      </c>
      <c r="Z154" s="6" t="s">
        <v>20</v>
      </c>
      <c r="AA154" s="6" t="s">
        <v>31</v>
      </c>
      <c r="AB154" s="25">
        <v>819</v>
      </c>
      <c r="AC154" s="22">
        <v>510</v>
      </c>
    </row>
    <row r="155" spans="4:29" ht="18" x14ac:dyDescent="0.35">
      <c r="D155" s="6" t="s">
        <v>16</v>
      </c>
      <c r="E155" s="6" t="s">
        <v>17</v>
      </c>
      <c r="F155" s="6" t="s">
        <v>32</v>
      </c>
      <c r="G155" s="21">
        <v>3052</v>
      </c>
      <c r="H155" s="22">
        <v>378</v>
      </c>
      <c r="K155" s="6" t="s">
        <v>16</v>
      </c>
      <c r="L155" s="6" t="s">
        <v>6</v>
      </c>
      <c r="M155" s="6" t="s">
        <v>40</v>
      </c>
      <c r="N155" s="23">
        <v>3556</v>
      </c>
      <c r="O155" s="22">
        <v>459</v>
      </c>
      <c r="R155" s="6" t="s">
        <v>16</v>
      </c>
      <c r="S155" s="6" t="s">
        <v>6</v>
      </c>
      <c r="T155" s="6" t="s">
        <v>40</v>
      </c>
      <c r="U155" s="24">
        <v>3556</v>
      </c>
      <c r="V155" s="22">
        <v>459</v>
      </c>
      <c r="Y155" s="6" t="s">
        <v>16</v>
      </c>
      <c r="Z155" s="6" t="s">
        <v>17</v>
      </c>
      <c r="AA155" s="6" t="s">
        <v>32</v>
      </c>
      <c r="AB155" s="25">
        <v>3052</v>
      </c>
      <c r="AC155" s="22">
        <v>378</v>
      </c>
    </row>
    <row r="156" spans="4:29" ht="18" x14ac:dyDescent="0.35">
      <c r="D156" s="6" t="s">
        <v>11</v>
      </c>
      <c r="E156" s="6" t="s">
        <v>30</v>
      </c>
      <c r="F156" s="6" t="s">
        <v>41</v>
      </c>
      <c r="G156" s="21">
        <v>6832</v>
      </c>
      <c r="H156" s="22">
        <v>27</v>
      </c>
      <c r="K156" s="6" t="s">
        <v>26</v>
      </c>
      <c r="L156" s="6" t="s">
        <v>20</v>
      </c>
      <c r="M156" s="6" t="s">
        <v>12</v>
      </c>
      <c r="N156" s="23">
        <v>3549</v>
      </c>
      <c r="O156" s="22">
        <v>3</v>
      </c>
      <c r="R156" s="6" t="s">
        <v>26</v>
      </c>
      <c r="S156" s="6" t="s">
        <v>20</v>
      </c>
      <c r="T156" s="6" t="s">
        <v>12</v>
      </c>
      <c r="U156" s="24">
        <v>3549</v>
      </c>
      <c r="V156" s="22">
        <v>3</v>
      </c>
      <c r="Y156" s="6" t="s">
        <v>11</v>
      </c>
      <c r="Z156" s="6" t="s">
        <v>30</v>
      </c>
      <c r="AA156" s="6" t="s">
        <v>41</v>
      </c>
      <c r="AB156" s="25">
        <v>6832</v>
      </c>
      <c r="AC156" s="22">
        <v>27</v>
      </c>
    </row>
    <row r="157" spans="4:29" ht="18" x14ac:dyDescent="0.35">
      <c r="D157" s="6" t="s">
        <v>26</v>
      </c>
      <c r="E157" s="6" t="s">
        <v>17</v>
      </c>
      <c r="F157" s="6" t="s">
        <v>29</v>
      </c>
      <c r="G157" s="21">
        <v>2016</v>
      </c>
      <c r="H157" s="22">
        <v>117</v>
      </c>
      <c r="K157" s="6" t="s">
        <v>8</v>
      </c>
      <c r="L157" s="6" t="s">
        <v>30</v>
      </c>
      <c r="M157" s="6" t="s">
        <v>21</v>
      </c>
      <c r="N157" s="23">
        <v>3507</v>
      </c>
      <c r="O157" s="22">
        <v>288</v>
      </c>
      <c r="R157" s="6" t="s">
        <v>8</v>
      </c>
      <c r="S157" s="6" t="s">
        <v>30</v>
      </c>
      <c r="T157" s="6" t="s">
        <v>21</v>
      </c>
      <c r="U157" s="24">
        <v>3507</v>
      </c>
      <c r="V157" s="22">
        <v>288</v>
      </c>
      <c r="Y157" s="6" t="s">
        <v>26</v>
      </c>
      <c r="Z157" s="6" t="s">
        <v>17</v>
      </c>
      <c r="AA157" s="6" t="s">
        <v>29</v>
      </c>
      <c r="AB157" s="25">
        <v>2016</v>
      </c>
      <c r="AC157" s="22">
        <v>117</v>
      </c>
    </row>
    <row r="158" spans="4:29" ht="18" x14ac:dyDescent="0.35">
      <c r="D158" s="6" t="s">
        <v>16</v>
      </c>
      <c r="E158" s="6" t="s">
        <v>20</v>
      </c>
      <c r="F158" s="6" t="s">
        <v>41</v>
      </c>
      <c r="G158" s="21">
        <v>7322</v>
      </c>
      <c r="H158" s="22">
        <v>36</v>
      </c>
      <c r="K158" s="6" t="s">
        <v>35</v>
      </c>
      <c r="L158" s="6" t="s">
        <v>9</v>
      </c>
      <c r="M158" s="6" t="s">
        <v>24</v>
      </c>
      <c r="N158" s="23">
        <v>3472</v>
      </c>
      <c r="O158" s="22">
        <v>96</v>
      </c>
      <c r="R158" s="6" t="s">
        <v>35</v>
      </c>
      <c r="S158" s="6" t="s">
        <v>9</v>
      </c>
      <c r="T158" s="6" t="s">
        <v>24</v>
      </c>
      <c r="U158" s="24">
        <v>3472</v>
      </c>
      <c r="V158" s="22">
        <v>96</v>
      </c>
      <c r="Y158" s="6" t="s">
        <v>16</v>
      </c>
      <c r="Z158" s="6" t="s">
        <v>20</v>
      </c>
      <c r="AA158" s="6" t="s">
        <v>41</v>
      </c>
      <c r="AB158" s="25">
        <v>7322</v>
      </c>
      <c r="AC158" s="22">
        <v>36</v>
      </c>
    </row>
    <row r="159" spans="4:29" ht="18" x14ac:dyDescent="0.35">
      <c r="D159" s="6" t="s">
        <v>8</v>
      </c>
      <c r="E159" s="6" t="s">
        <v>9</v>
      </c>
      <c r="F159" s="6" t="s">
        <v>19</v>
      </c>
      <c r="G159" s="21">
        <v>357</v>
      </c>
      <c r="H159" s="22">
        <v>126</v>
      </c>
      <c r="K159" s="6" t="s">
        <v>16</v>
      </c>
      <c r="L159" s="6" t="s">
        <v>30</v>
      </c>
      <c r="M159" s="6" t="s">
        <v>7</v>
      </c>
      <c r="N159" s="23">
        <v>3402</v>
      </c>
      <c r="O159" s="22">
        <v>366</v>
      </c>
      <c r="R159" s="6" t="s">
        <v>16</v>
      </c>
      <c r="S159" s="6" t="s">
        <v>30</v>
      </c>
      <c r="T159" s="6" t="s">
        <v>7</v>
      </c>
      <c r="U159" s="24">
        <v>3402</v>
      </c>
      <c r="V159" s="22">
        <v>366</v>
      </c>
      <c r="Y159" s="6" t="s">
        <v>8</v>
      </c>
      <c r="Z159" s="6" t="s">
        <v>9</v>
      </c>
      <c r="AA159" s="6" t="s">
        <v>19</v>
      </c>
      <c r="AB159" s="25">
        <v>357</v>
      </c>
      <c r="AC159" s="22">
        <v>126</v>
      </c>
    </row>
    <row r="160" spans="4:29" ht="18" x14ac:dyDescent="0.35">
      <c r="D160" s="6" t="s">
        <v>11</v>
      </c>
      <c r="E160" s="6" t="s">
        <v>17</v>
      </c>
      <c r="F160" s="6" t="s">
        <v>18</v>
      </c>
      <c r="G160" s="21">
        <v>3192</v>
      </c>
      <c r="H160" s="22">
        <v>72</v>
      </c>
      <c r="K160" s="6" t="s">
        <v>13</v>
      </c>
      <c r="L160" s="6" t="s">
        <v>6</v>
      </c>
      <c r="M160" s="6" t="s">
        <v>33</v>
      </c>
      <c r="N160" s="23">
        <v>3388</v>
      </c>
      <c r="O160" s="22">
        <v>123</v>
      </c>
      <c r="R160" s="6" t="s">
        <v>13</v>
      </c>
      <c r="S160" s="6" t="s">
        <v>6</v>
      </c>
      <c r="T160" s="6" t="s">
        <v>33</v>
      </c>
      <c r="U160" s="24">
        <v>3388</v>
      </c>
      <c r="V160" s="22">
        <v>123</v>
      </c>
      <c r="Y160" s="6" t="s">
        <v>11</v>
      </c>
      <c r="Z160" s="6" t="s">
        <v>17</v>
      </c>
      <c r="AA160" s="6" t="s">
        <v>18</v>
      </c>
      <c r="AB160" s="25">
        <v>3192</v>
      </c>
      <c r="AC160" s="22">
        <v>72</v>
      </c>
    </row>
    <row r="161" spans="4:29" ht="18" x14ac:dyDescent="0.35">
      <c r="D161" s="6" t="s">
        <v>23</v>
      </c>
      <c r="E161" s="6" t="s">
        <v>14</v>
      </c>
      <c r="F161" s="6" t="s">
        <v>22</v>
      </c>
      <c r="G161" s="21">
        <v>8435</v>
      </c>
      <c r="H161" s="22">
        <v>42</v>
      </c>
      <c r="K161" s="6" t="s">
        <v>25</v>
      </c>
      <c r="L161" s="6" t="s">
        <v>14</v>
      </c>
      <c r="M161" s="6" t="s">
        <v>28</v>
      </c>
      <c r="N161" s="23">
        <v>3339</v>
      </c>
      <c r="O161" s="22">
        <v>348</v>
      </c>
      <c r="R161" s="6" t="s">
        <v>16</v>
      </c>
      <c r="S161" s="6" t="s">
        <v>30</v>
      </c>
      <c r="T161" s="6" t="s">
        <v>32</v>
      </c>
      <c r="U161" s="24">
        <v>3339</v>
      </c>
      <c r="V161" s="22">
        <v>75</v>
      </c>
      <c r="Y161" s="6" t="s">
        <v>23</v>
      </c>
      <c r="Z161" s="6" t="s">
        <v>14</v>
      </c>
      <c r="AA161" s="6" t="s">
        <v>22</v>
      </c>
      <c r="AB161" s="25">
        <v>8435</v>
      </c>
      <c r="AC161" s="22">
        <v>42</v>
      </c>
    </row>
    <row r="162" spans="4:29" ht="18" x14ac:dyDescent="0.35">
      <c r="D162" s="6" t="s">
        <v>5</v>
      </c>
      <c r="E162" s="6" t="s">
        <v>17</v>
      </c>
      <c r="F162" s="6" t="s">
        <v>32</v>
      </c>
      <c r="G162" s="21">
        <v>0</v>
      </c>
      <c r="H162" s="22">
        <v>135</v>
      </c>
      <c r="K162" s="6" t="s">
        <v>16</v>
      </c>
      <c r="L162" s="6" t="s">
        <v>30</v>
      </c>
      <c r="M162" s="6" t="s">
        <v>32</v>
      </c>
      <c r="N162" s="23">
        <v>3339</v>
      </c>
      <c r="O162" s="22">
        <v>75</v>
      </c>
      <c r="R162" s="6" t="s">
        <v>27</v>
      </c>
      <c r="S162" s="6" t="s">
        <v>14</v>
      </c>
      <c r="T162" s="6" t="s">
        <v>18</v>
      </c>
      <c r="U162" s="24">
        <v>3339</v>
      </c>
      <c r="V162" s="22">
        <v>39</v>
      </c>
      <c r="Y162" s="6" t="s">
        <v>5</v>
      </c>
      <c r="Z162" s="6" t="s">
        <v>17</v>
      </c>
      <c r="AA162" s="6" t="s">
        <v>32</v>
      </c>
      <c r="AB162" s="25">
        <v>0</v>
      </c>
      <c r="AC162" s="22">
        <v>135</v>
      </c>
    </row>
    <row r="163" spans="4:29" ht="18" x14ac:dyDescent="0.35">
      <c r="D163" s="6" t="s">
        <v>23</v>
      </c>
      <c r="E163" s="6" t="s">
        <v>30</v>
      </c>
      <c r="F163" s="6" t="s">
        <v>38</v>
      </c>
      <c r="G163" s="21">
        <v>8862</v>
      </c>
      <c r="H163" s="22">
        <v>189</v>
      </c>
      <c r="K163" s="6" t="s">
        <v>27</v>
      </c>
      <c r="L163" s="6" t="s">
        <v>14</v>
      </c>
      <c r="M163" s="6" t="s">
        <v>18</v>
      </c>
      <c r="N163" s="23">
        <v>3339</v>
      </c>
      <c r="O163" s="22">
        <v>39</v>
      </c>
      <c r="R163" s="6" t="s">
        <v>25</v>
      </c>
      <c r="S163" s="6" t="s">
        <v>14</v>
      </c>
      <c r="T163" s="6" t="s">
        <v>28</v>
      </c>
      <c r="U163" s="24">
        <v>3339</v>
      </c>
      <c r="V163" s="22">
        <v>348</v>
      </c>
      <c r="Y163" s="6" t="s">
        <v>23</v>
      </c>
      <c r="Z163" s="6" t="s">
        <v>30</v>
      </c>
      <c r="AA163" s="6" t="s">
        <v>38</v>
      </c>
      <c r="AB163" s="25">
        <v>8862</v>
      </c>
      <c r="AC163" s="22">
        <v>189</v>
      </c>
    </row>
    <row r="164" spans="4:29" ht="18" x14ac:dyDescent="0.35">
      <c r="D164" s="6" t="s">
        <v>16</v>
      </c>
      <c r="E164" s="6" t="s">
        <v>6</v>
      </c>
      <c r="F164" s="6" t="s">
        <v>40</v>
      </c>
      <c r="G164" s="21">
        <v>3556</v>
      </c>
      <c r="H164" s="22">
        <v>459</v>
      </c>
      <c r="K164" s="6" t="s">
        <v>23</v>
      </c>
      <c r="L164" s="6" t="s">
        <v>30</v>
      </c>
      <c r="M164" s="6" t="s">
        <v>10</v>
      </c>
      <c r="N164" s="23">
        <v>3262</v>
      </c>
      <c r="O164" s="22">
        <v>75</v>
      </c>
      <c r="R164" s="6" t="s">
        <v>23</v>
      </c>
      <c r="S164" s="6" t="s">
        <v>30</v>
      </c>
      <c r="T164" s="6" t="s">
        <v>10</v>
      </c>
      <c r="U164" s="24">
        <v>3262</v>
      </c>
      <c r="V164" s="22">
        <v>75</v>
      </c>
      <c r="Y164" s="6" t="s">
        <v>16</v>
      </c>
      <c r="Z164" s="6" t="s">
        <v>6</v>
      </c>
      <c r="AA164" s="6" t="s">
        <v>40</v>
      </c>
      <c r="AB164" s="25">
        <v>3556</v>
      </c>
      <c r="AC164" s="22">
        <v>459</v>
      </c>
    </row>
    <row r="165" spans="4:29" ht="18" x14ac:dyDescent="0.35">
      <c r="D165" s="6" t="s">
        <v>25</v>
      </c>
      <c r="E165" s="6" t="s">
        <v>30</v>
      </c>
      <c r="F165" s="6" t="s">
        <v>37</v>
      </c>
      <c r="G165" s="21">
        <v>7280</v>
      </c>
      <c r="H165" s="22">
        <v>201</v>
      </c>
      <c r="K165" s="6" t="s">
        <v>11</v>
      </c>
      <c r="L165" s="6" t="s">
        <v>17</v>
      </c>
      <c r="M165" s="6" t="s">
        <v>18</v>
      </c>
      <c r="N165" s="23">
        <v>3192</v>
      </c>
      <c r="O165" s="22">
        <v>72</v>
      </c>
      <c r="R165" s="6" t="s">
        <v>11</v>
      </c>
      <c r="S165" s="6" t="s">
        <v>17</v>
      </c>
      <c r="T165" s="6" t="s">
        <v>18</v>
      </c>
      <c r="U165" s="24">
        <v>3192</v>
      </c>
      <c r="V165" s="22">
        <v>72</v>
      </c>
      <c r="Y165" s="6" t="s">
        <v>25</v>
      </c>
      <c r="Z165" s="6" t="s">
        <v>30</v>
      </c>
      <c r="AA165" s="6" t="s">
        <v>37</v>
      </c>
      <c r="AB165" s="25">
        <v>7280</v>
      </c>
      <c r="AC165" s="22">
        <v>201</v>
      </c>
    </row>
    <row r="166" spans="4:29" ht="18" x14ac:dyDescent="0.35">
      <c r="D166" s="6" t="s">
        <v>16</v>
      </c>
      <c r="E166" s="6" t="s">
        <v>30</v>
      </c>
      <c r="F166" s="6" t="s">
        <v>7</v>
      </c>
      <c r="G166" s="21">
        <v>3402</v>
      </c>
      <c r="H166" s="22">
        <v>366</v>
      </c>
      <c r="K166" s="6" t="s">
        <v>5</v>
      </c>
      <c r="L166" s="6" t="s">
        <v>14</v>
      </c>
      <c r="M166" s="6" t="s">
        <v>39</v>
      </c>
      <c r="N166" s="23">
        <v>3164</v>
      </c>
      <c r="O166" s="22">
        <v>306</v>
      </c>
      <c r="R166" s="6" t="s">
        <v>5</v>
      </c>
      <c r="S166" s="6" t="s">
        <v>14</v>
      </c>
      <c r="T166" s="6" t="s">
        <v>39</v>
      </c>
      <c r="U166" s="24">
        <v>3164</v>
      </c>
      <c r="V166" s="22">
        <v>306</v>
      </c>
      <c r="Y166" s="6" t="s">
        <v>16</v>
      </c>
      <c r="Z166" s="6" t="s">
        <v>30</v>
      </c>
      <c r="AA166" s="6" t="s">
        <v>7</v>
      </c>
      <c r="AB166" s="25">
        <v>3402</v>
      </c>
      <c r="AC166" s="22">
        <v>366</v>
      </c>
    </row>
    <row r="167" spans="4:29" ht="18" x14ac:dyDescent="0.35">
      <c r="D167" s="6" t="s">
        <v>27</v>
      </c>
      <c r="E167" s="6" t="s">
        <v>6</v>
      </c>
      <c r="F167" s="6" t="s">
        <v>32</v>
      </c>
      <c r="G167" s="21">
        <v>4592</v>
      </c>
      <c r="H167" s="22">
        <v>324</v>
      </c>
      <c r="K167" s="6" t="s">
        <v>27</v>
      </c>
      <c r="L167" s="6" t="s">
        <v>30</v>
      </c>
      <c r="M167" s="6" t="s">
        <v>42</v>
      </c>
      <c r="N167" s="23">
        <v>3108</v>
      </c>
      <c r="O167" s="22">
        <v>54</v>
      </c>
      <c r="R167" s="6" t="s">
        <v>27</v>
      </c>
      <c r="S167" s="6" t="s">
        <v>30</v>
      </c>
      <c r="T167" s="6" t="s">
        <v>42</v>
      </c>
      <c r="U167" s="24">
        <v>3108</v>
      </c>
      <c r="V167" s="22">
        <v>54</v>
      </c>
      <c r="Y167" s="6" t="s">
        <v>27</v>
      </c>
      <c r="Z167" s="6" t="s">
        <v>6</v>
      </c>
      <c r="AA167" s="6" t="s">
        <v>32</v>
      </c>
      <c r="AB167" s="25">
        <v>4592</v>
      </c>
      <c r="AC167" s="22">
        <v>324</v>
      </c>
    </row>
    <row r="168" spans="4:29" ht="18" x14ac:dyDescent="0.35">
      <c r="D168" s="6" t="s">
        <v>11</v>
      </c>
      <c r="E168" s="6" t="s">
        <v>9</v>
      </c>
      <c r="F168" s="6" t="s">
        <v>37</v>
      </c>
      <c r="G168" s="21">
        <v>7833</v>
      </c>
      <c r="H168" s="22">
        <v>243</v>
      </c>
      <c r="K168" s="6" t="s">
        <v>5</v>
      </c>
      <c r="L168" s="6" t="s">
        <v>17</v>
      </c>
      <c r="M168" s="6" t="s">
        <v>40</v>
      </c>
      <c r="N168" s="23">
        <v>3101</v>
      </c>
      <c r="O168" s="22">
        <v>225</v>
      </c>
      <c r="R168" s="6" t="s">
        <v>5</v>
      </c>
      <c r="S168" s="6" t="s">
        <v>17</v>
      </c>
      <c r="T168" s="6" t="s">
        <v>40</v>
      </c>
      <c r="U168" s="24">
        <v>3101</v>
      </c>
      <c r="V168" s="22">
        <v>225</v>
      </c>
      <c r="Y168" s="6" t="s">
        <v>11</v>
      </c>
      <c r="Z168" s="6" t="s">
        <v>9</v>
      </c>
      <c r="AA168" s="6" t="s">
        <v>37</v>
      </c>
      <c r="AB168" s="25">
        <v>7833</v>
      </c>
      <c r="AC168" s="22">
        <v>243</v>
      </c>
    </row>
    <row r="169" spans="4:29" ht="18" x14ac:dyDescent="0.35">
      <c r="D169" s="6" t="s">
        <v>26</v>
      </c>
      <c r="E169" s="6" t="s">
        <v>17</v>
      </c>
      <c r="F169" s="6" t="s">
        <v>41</v>
      </c>
      <c r="G169" s="21">
        <v>7651</v>
      </c>
      <c r="H169" s="22">
        <v>213</v>
      </c>
      <c r="K169" s="6" t="s">
        <v>26</v>
      </c>
      <c r="L169" s="6" t="s">
        <v>14</v>
      </c>
      <c r="M169" s="6" t="s">
        <v>21</v>
      </c>
      <c r="N169" s="23">
        <v>3094</v>
      </c>
      <c r="O169" s="22">
        <v>246</v>
      </c>
      <c r="R169" s="6" t="s">
        <v>26</v>
      </c>
      <c r="S169" s="6" t="s">
        <v>14</v>
      </c>
      <c r="T169" s="6" t="s">
        <v>21</v>
      </c>
      <c r="U169" s="24">
        <v>3094</v>
      </c>
      <c r="V169" s="22">
        <v>246</v>
      </c>
      <c r="Y169" s="6" t="s">
        <v>26</v>
      </c>
      <c r="Z169" s="6" t="s">
        <v>17</v>
      </c>
      <c r="AA169" s="6" t="s">
        <v>41</v>
      </c>
      <c r="AB169" s="25">
        <v>7651</v>
      </c>
      <c r="AC169" s="22">
        <v>213</v>
      </c>
    </row>
    <row r="170" spans="4:29" ht="18" x14ac:dyDescent="0.35">
      <c r="D170" s="6" t="s">
        <v>5</v>
      </c>
      <c r="E170" s="6" t="s">
        <v>9</v>
      </c>
      <c r="F170" s="6" t="s">
        <v>7</v>
      </c>
      <c r="G170" s="21">
        <v>2275</v>
      </c>
      <c r="H170" s="22">
        <v>447</v>
      </c>
      <c r="K170" s="6" t="s">
        <v>35</v>
      </c>
      <c r="L170" s="6" t="s">
        <v>6</v>
      </c>
      <c r="M170" s="6" t="s">
        <v>40</v>
      </c>
      <c r="N170" s="23">
        <v>3059</v>
      </c>
      <c r="O170" s="22">
        <v>27</v>
      </c>
      <c r="R170" s="6" t="s">
        <v>35</v>
      </c>
      <c r="S170" s="6" t="s">
        <v>6</v>
      </c>
      <c r="T170" s="6" t="s">
        <v>40</v>
      </c>
      <c r="U170" s="24">
        <v>3059</v>
      </c>
      <c r="V170" s="22">
        <v>27</v>
      </c>
      <c r="Y170" s="6" t="s">
        <v>5</v>
      </c>
      <c r="Z170" s="6" t="s">
        <v>9</v>
      </c>
      <c r="AA170" s="6" t="s">
        <v>7</v>
      </c>
      <c r="AB170" s="25">
        <v>2275</v>
      </c>
      <c r="AC170" s="22">
        <v>447</v>
      </c>
    </row>
    <row r="171" spans="4:29" ht="18" x14ac:dyDescent="0.35">
      <c r="D171" s="6" t="s">
        <v>5</v>
      </c>
      <c r="E171" s="6" t="s">
        <v>20</v>
      </c>
      <c r="F171" s="6" t="s">
        <v>31</v>
      </c>
      <c r="G171" s="21">
        <v>5670</v>
      </c>
      <c r="H171" s="22">
        <v>297</v>
      </c>
      <c r="K171" s="6" t="s">
        <v>16</v>
      </c>
      <c r="L171" s="6" t="s">
        <v>17</v>
      </c>
      <c r="M171" s="6" t="s">
        <v>32</v>
      </c>
      <c r="N171" s="23">
        <v>3052</v>
      </c>
      <c r="O171" s="22">
        <v>378</v>
      </c>
      <c r="R171" s="6" t="s">
        <v>16</v>
      </c>
      <c r="S171" s="6" t="s">
        <v>17</v>
      </c>
      <c r="T171" s="6" t="s">
        <v>32</v>
      </c>
      <c r="U171" s="24">
        <v>3052</v>
      </c>
      <c r="V171" s="22">
        <v>378</v>
      </c>
      <c r="Y171" s="6" t="s">
        <v>5</v>
      </c>
      <c r="Z171" s="6" t="s">
        <v>20</v>
      </c>
      <c r="AA171" s="6" t="s">
        <v>31</v>
      </c>
      <c r="AB171" s="25">
        <v>5670</v>
      </c>
      <c r="AC171" s="22">
        <v>297</v>
      </c>
    </row>
    <row r="172" spans="4:29" ht="18" x14ac:dyDescent="0.35">
      <c r="D172" s="6" t="s">
        <v>23</v>
      </c>
      <c r="E172" s="6" t="s">
        <v>9</v>
      </c>
      <c r="F172" s="6" t="s">
        <v>29</v>
      </c>
      <c r="G172" s="21">
        <v>2135</v>
      </c>
      <c r="H172" s="22">
        <v>27</v>
      </c>
      <c r="K172" s="6" t="s">
        <v>16</v>
      </c>
      <c r="L172" s="6" t="s">
        <v>17</v>
      </c>
      <c r="M172" s="6" t="s">
        <v>38</v>
      </c>
      <c r="N172" s="23">
        <v>2989</v>
      </c>
      <c r="O172" s="22">
        <v>3</v>
      </c>
      <c r="R172" s="6" t="s">
        <v>16</v>
      </c>
      <c r="S172" s="6" t="s">
        <v>17</v>
      </c>
      <c r="T172" s="6" t="s">
        <v>38</v>
      </c>
      <c r="U172" s="24">
        <v>2989</v>
      </c>
      <c r="V172" s="22">
        <v>3</v>
      </c>
      <c r="Y172" s="6" t="s">
        <v>23</v>
      </c>
      <c r="Z172" s="6" t="s">
        <v>9</v>
      </c>
      <c r="AA172" s="6" t="s">
        <v>29</v>
      </c>
      <c r="AB172" s="25">
        <v>2135</v>
      </c>
      <c r="AC172" s="22">
        <v>27</v>
      </c>
    </row>
    <row r="173" spans="4:29" ht="18" x14ac:dyDescent="0.35">
      <c r="D173" s="6" t="s">
        <v>5</v>
      </c>
      <c r="E173" s="6" t="s">
        <v>30</v>
      </c>
      <c r="F173" s="6" t="s">
        <v>34</v>
      </c>
      <c r="G173" s="21">
        <v>2779</v>
      </c>
      <c r="H173" s="22">
        <v>75</v>
      </c>
      <c r="K173" s="6" t="s">
        <v>11</v>
      </c>
      <c r="L173" s="6" t="s">
        <v>14</v>
      </c>
      <c r="M173" s="6" t="s">
        <v>10</v>
      </c>
      <c r="N173" s="23">
        <v>2954</v>
      </c>
      <c r="O173" s="22">
        <v>189</v>
      </c>
      <c r="R173" s="6" t="s">
        <v>11</v>
      </c>
      <c r="S173" s="6" t="s">
        <v>14</v>
      </c>
      <c r="T173" s="6" t="s">
        <v>10</v>
      </c>
      <c r="U173" s="24">
        <v>2954</v>
      </c>
      <c r="V173" s="22">
        <v>189</v>
      </c>
      <c r="Y173" s="6" t="s">
        <v>5</v>
      </c>
      <c r="Z173" s="6" t="s">
        <v>30</v>
      </c>
      <c r="AA173" s="6" t="s">
        <v>34</v>
      </c>
      <c r="AB173" s="25">
        <v>2779</v>
      </c>
      <c r="AC173" s="22">
        <v>75</v>
      </c>
    </row>
    <row r="174" spans="4:29" ht="18" x14ac:dyDescent="0.35">
      <c r="D174" s="6" t="s">
        <v>35</v>
      </c>
      <c r="E174" s="6" t="s">
        <v>17</v>
      </c>
      <c r="F174" s="6" t="s">
        <v>19</v>
      </c>
      <c r="G174" s="21">
        <v>12950</v>
      </c>
      <c r="H174" s="22">
        <v>30</v>
      </c>
      <c r="K174" s="6" t="s">
        <v>13</v>
      </c>
      <c r="L174" s="6" t="s">
        <v>6</v>
      </c>
      <c r="M174" s="6" t="s">
        <v>41</v>
      </c>
      <c r="N174" s="23">
        <v>2933</v>
      </c>
      <c r="O174" s="22">
        <v>9</v>
      </c>
      <c r="R174" s="6" t="s">
        <v>13</v>
      </c>
      <c r="S174" s="6" t="s">
        <v>6</v>
      </c>
      <c r="T174" s="6" t="s">
        <v>41</v>
      </c>
      <c r="U174" s="24">
        <v>2933</v>
      </c>
      <c r="V174" s="22">
        <v>9</v>
      </c>
      <c r="Y174" s="6" t="s">
        <v>35</v>
      </c>
      <c r="Z174" s="6" t="s">
        <v>17</v>
      </c>
      <c r="AA174" s="6" t="s">
        <v>19</v>
      </c>
      <c r="AB174" s="25">
        <v>12950</v>
      </c>
      <c r="AC174" s="22">
        <v>30</v>
      </c>
    </row>
    <row r="175" spans="4:29" ht="18" x14ac:dyDescent="0.35">
      <c r="D175" s="6" t="s">
        <v>23</v>
      </c>
      <c r="E175" s="6" t="s">
        <v>14</v>
      </c>
      <c r="F175" s="6" t="s">
        <v>15</v>
      </c>
      <c r="G175" s="21">
        <v>2646</v>
      </c>
      <c r="H175" s="22">
        <v>177</v>
      </c>
      <c r="K175" s="6" t="s">
        <v>27</v>
      </c>
      <c r="L175" s="6" t="s">
        <v>30</v>
      </c>
      <c r="M175" s="6" t="s">
        <v>28</v>
      </c>
      <c r="N175" s="23">
        <v>2919</v>
      </c>
      <c r="O175" s="22">
        <v>93</v>
      </c>
      <c r="R175" s="6" t="s">
        <v>11</v>
      </c>
      <c r="S175" s="6" t="s">
        <v>6</v>
      </c>
      <c r="T175" s="6" t="s">
        <v>40</v>
      </c>
      <c r="U175" s="24">
        <v>2919</v>
      </c>
      <c r="V175" s="22">
        <v>45</v>
      </c>
      <c r="Y175" s="6" t="s">
        <v>23</v>
      </c>
      <c r="Z175" s="6" t="s">
        <v>14</v>
      </c>
      <c r="AA175" s="6" t="s">
        <v>15</v>
      </c>
      <c r="AB175" s="25">
        <v>2646</v>
      </c>
      <c r="AC175" s="22">
        <v>177</v>
      </c>
    </row>
    <row r="176" spans="4:29" ht="18" x14ac:dyDescent="0.35">
      <c r="D176" s="6" t="s">
        <v>5</v>
      </c>
      <c r="E176" s="6" t="s">
        <v>30</v>
      </c>
      <c r="F176" s="6" t="s">
        <v>19</v>
      </c>
      <c r="G176" s="21">
        <v>3794</v>
      </c>
      <c r="H176" s="22">
        <v>159</v>
      </c>
      <c r="K176" s="6" t="s">
        <v>11</v>
      </c>
      <c r="L176" s="6" t="s">
        <v>6</v>
      </c>
      <c r="M176" s="6" t="s">
        <v>40</v>
      </c>
      <c r="N176" s="23">
        <v>2919</v>
      </c>
      <c r="O176" s="22">
        <v>45</v>
      </c>
      <c r="R176" s="6" t="s">
        <v>27</v>
      </c>
      <c r="S176" s="6" t="s">
        <v>30</v>
      </c>
      <c r="T176" s="6" t="s">
        <v>28</v>
      </c>
      <c r="U176" s="24">
        <v>2919</v>
      </c>
      <c r="V176" s="22">
        <v>93</v>
      </c>
      <c r="Y176" s="6" t="s">
        <v>5</v>
      </c>
      <c r="Z176" s="6" t="s">
        <v>30</v>
      </c>
      <c r="AA176" s="6" t="s">
        <v>19</v>
      </c>
      <c r="AB176" s="25">
        <v>3794</v>
      </c>
      <c r="AC176" s="22">
        <v>159</v>
      </c>
    </row>
    <row r="177" spans="4:29" ht="18" x14ac:dyDescent="0.35">
      <c r="D177" s="6" t="s">
        <v>27</v>
      </c>
      <c r="E177" s="6" t="s">
        <v>9</v>
      </c>
      <c r="F177" s="6" t="s">
        <v>19</v>
      </c>
      <c r="G177" s="21">
        <v>819</v>
      </c>
      <c r="H177" s="22">
        <v>306</v>
      </c>
      <c r="K177" s="6" t="s">
        <v>25</v>
      </c>
      <c r="L177" s="6" t="s">
        <v>30</v>
      </c>
      <c r="M177" s="6" t="s">
        <v>32</v>
      </c>
      <c r="N177" s="23">
        <v>2891</v>
      </c>
      <c r="O177" s="22">
        <v>102</v>
      </c>
      <c r="R177" s="6" t="s">
        <v>25</v>
      </c>
      <c r="S177" s="6" t="s">
        <v>30</v>
      </c>
      <c r="T177" s="6" t="s">
        <v>32</v>
      </c>
      <c r="U177" s="24">
        <v>2891</v>
      </c>
      <c r="V177" s="22">
        <v>102</v>
      </c>
      <c r="Y177" s="6" t="s">
        <v>27</v>
      </c>
      <c r="Z177" s="6" t="s">
        <v>9</v>
      </c>
      <c r="AA177" s="6" t="s">
        <v>19</v>
      </c>
      <c r="AB177" s="25">
        <v>819</v>
      </c>
      <c r="AC177" s="22">
        <v>306</v>
      </c>
    </row>
    <row r="178" spans="4:29" ht="18" x14ac:dyDescent="0.35">
      <c r="D178" s="6" t="s">
        <v>27</v>
      </c>
      <c r="E178" s="6" t="s">
        <v>30</v>
      </c>
      <c r="F178" s="6" t="s">
        <v>33</v>
      </c>
      <c r="G178" s="21">
        <v>2583</v>
      </c>
      <c r="H178" s="22">
        <v>18</v>
      </c>
      <c r="K178" s="6" t="s">
        <v>23</v>
      </c>
      <c r="L178" s="6" t="s">
        <v>14</v>
      </c>
      <c r="M178" s="6" t="s">
        <v>36</v>
      </c>
      <c r="N178" s="23">
        <v>2870</v>
      </c>
      <c r="O178" s="22">
        <v>300</v>
      </c>
      <c r="R178" s="6" t="s">
        <v>23</v>
      </c>
      <c r="S178" s="6" t="s">
        <v>14</v>
      </c>
      <c r="T178" s="6" t="s">
        <v>36</v>
      </c>
      <c r="U178" s="24">
        <v>2870</v>
      </c>
      <c r="V178" s="22">
        <v>300</v>
      </c>
      <c r="Y178" s="6" t="s">
        <v>27</v>
      </c>
      <c r="Z178" s="6" t="s">
        <v>30</v>
      </c>
      <c r="AA178" s="6" t="s">
        <v>33</v>
      </c>
      <c r="AB178" s="25">
        <v>2583</v>
      </c>
      <c r="AC178" s="22">
        <v>18</v>
      </c>
    </row>
    <row r="179" spans="4:29" ht="18" x14ac:dyDescent="0.35">
      <c r="D179" s="6" t="s">
        <v>23</v>
      </c>
      <c r="E179" s="6" t="s">
        <v>9</v>
      </c>
      <c r="F179" s="6" t="s">
        <v>36</v>
      </c>
      <c r="G179" s="21">
        <v>4585</v>
      </c>
      <c r="H179" s="22">
        <v>240</v>
      </c>
      <c r="K179" s="6" t="s">
        <v>26</v>
      </c>
      <c r="L179" s="6" t="s">
        <v>6</v>
      </c>
      <c r="M179" s="6" t="s">
        <v>37</v>
      </c>
      <c r="N179" s="23">
        <v>2863</v>
      </c>
      <c r="O179" s="22">
        <v>42</v>
      </c>
      <c r="R179" s="6" t="s">
        <v>26</v>
      </c>
      <c r="S179" s="6" t="s">
        <v>6</v>
      </c>
      <c r="T179" s="6" t="s">
        <v>37</v>
      </c>
      <c r="U179" s="24">
        <v>2863</v>
      </c>
      <c r="V179" s="22">
        <v>42</v>
      </c>
      <c r="Y179" s="6" t="s">
        <v>23</v>
      </c>
      <c r="Z179" s="6" t="s">
        <v>9</v>
      </c>
      <c r="AA179" s="6" t="s">
        <v>36</v>
      </c>
      <c r="AB179" s="25">
        <v>4585</v>
      </c>
      <c r="AC179" s="22">
        <v>240</v>
      </c>
    </row>
    <row r="180" spans="4:29" ht="18" x14ac:dyDescent="0.35">
      <c r="D180" s="6" t="s">
        <v>25</v>
      </c>
      <c r="E180" s="6" t="s">
        <v>30</v>
      </c>
      <c r="F180" s="6" t="s">
        <v>19</v>
      </c>
      <c r="G180" s="21">
        <v>1652</v>
      </c>
      <c r="H180" s="22">
        <v>93</v>
      </c>
      <c r="K180" s="6" t="s">
        <v>11</v>
      </c>
      <c r="L180" s="6" t="s">
        <v>6</v>
      </c>
      <c r="M180" s="6" t="s">
        <v>42</v>
      </c>
      <c r="N180" s="23">
        <v>2856</v>
      </c>
      <c r="O180" s="22">
        <v>246</v>
      </c>
      <c r="R180" s="6" t="s">
        <v>11</v>
      </c>
      <c r="S180" s="6" t="s">
        <v>6</v>
      </c>
      <c r="T180" s="6" t="s">
        <v>42</v>
      </c>
      <c r="U180" s="24">
        <v>2856</v>
      </c>
      <c r="V180" s="22">
        <v>246</v>
      </c>
      <c r="Y180" s="6" t="s">
        <v>25</v>
      </c>
      <c r="Z180" s="6" t="s">
        <v>30</v>
      </c>
      <c r="AA180" s="6" t="s">
        <v>19</v>
      </c>
      <c r="AB180" s="25">
        <v>1652</v>
      </c>
      <c r="AC180" s="22">
        <v>93</v>
      </c>
    </row>
    <row r="181" spans="4:29" ht="18" x14ac:dyDescent="0.35">
      <c r="D181" s="6" t="s">
        <v>35</v>
      </c>
      <c r="E181" s="6" t="s">
        <v>30</v>
      </c>
      <c r="F181" s="6" t="s">
        <v>42</v>
      </c>
      <c r="G181" s="21">
        <v>4991</v>
      </c>
      <c r="H181" s="22">
        <v>9</v>
      </c>
      <c r="K181" s="6" t="s">
        <v>23</v>
      </c>
      <c r="L181" s="6" t="s">
        <v>9</v>
      </c>
      <c r="M181" s="6" t="s">
        <v>38</v>
      </c>
      <c r="N181" s="23">
        <v>2793</v>
      </c>
      <c r="O181" s="22">
        <v>114</v>
      </c>
      <c r="R181" s="6" t="s">
        <v>23</v>
      </c>
      <c r="S181" s="6" t="s">
        <v>9</v>
      </c>
      <c r="T181" s="6" t="s">
        <v>38</v>
      </c>
      <c r="U181" s="24">
        <v>2793</v>
      </c>
      <c r="V181" s="22">
        <v>114</v>
      </c>
      <c r="Y181" s="6" t="s">
        <v>35</v>
      </c>
      <c r="Z181" s="6" t="s">
        <v>30</v>
      </c>
      <c r="AA181" s="6" t="s">
        <v>42</v>
      </c>
      <c r="AB181" s="25">
        <v>4991</v>
      </c>
      <c r="AC181" s="22">
        <v>9</v>
      </c>
    </row>
    <row r="182" spans="4:29" ht="18" x14ac:dyDescent="0.35">
      <c r="D182" s="6" t="s">
        <v>8</v>
      </c>
      <c r="E182" s="6" t="s">
        <v>30</v>
      </c>
      <c r="F182" s="6" t="s">
        <v>29</v>
      </c>
      <c r="G182" s="21">
        <v>2009</v>
      </c>
      <c r="H182" s="22">
        <v>219</v>
      </c>
      <c r="K182" s="6" t="s">
        <v>5</v>
      </c>
      <c r="L182" s="6" t="s">
        <v>30</v>
      </c>
      <c r="M182" s="6" t="s">
        <v>34</v>
      </c>
      <c r="N182" s="23">
        <v>2779</v>
      </c>
      <c r="O182" s="22">
        <v>75</v>
      </c>
      <c r="R182" s="6" t="s">
        <v>5</v>
      </c>
      <c r="S182" s="6" t="s">
        <v>30</v>
      </c>
      <c r="T182" s="6" t="s">
        <v>34</v>
      </c>
      <c r="U182" s="24">
        <v>2779</v>
      </c>
      <c r="V182" s="22">
        <v>75</v>
      </c>
      <c r="Y182" s="6" t="s">
        <v>8</v>
      </c>
      <c r="Z182" s="6" t="s">
        <v>30</v>
      </c>
      <c r="AA182" s="6" t="s">
        <v>29</v>
      </c>
      <c r="AB182" s="25">
        <v>2009</v>
      </c>
      <c r="AC182" s="22">
        <v>219</v>
      </c>
    </row>
    <row r="183" spans="4:29" ht="18" x14ac:dyDescent="0.35">
      <c r="D183" s="6" t="s">
        <v>26</v>
      </c>
      <c r="E183" s="6" t="s">
        <v>17</v>
      </c>
      <c r="F183" s="6" t="s">
        <v>22</v>
      </c>
      <c r="G183" s="21">
        <v>1568</v>
      </c>
      <c r="H183" s="22">
        <v>141</v>
      </c>
      <c r="K183" s="6" t="s">
        <v>25</v>
      </c>
      <c r="L183" s="6" t="s">
        <v>9</v>
      </c>
      <c r="M183" s="6" t="s">
        <v>12</v>
      </c>
      <c r="N183" s="23">
        <v>2744</v>
      </c>
      <c r="O183" s="22">
        <v>9</v>
      </c>
      <c r="R183" s="6" t="s">
        <v>25</v>
      </c>
      <c r="S183" s="6" t="s">
        <v>9</v>
      </c>
      <c r="T183" s="6" t="s">
        <v>12</v>
      </c>
      <c r="U183" s="24">
        <v>2744</v>
      </c>
      <c r="V183" s="22">
        <v>9</v>
      </c>
      <c r="Y183" s="6" t="s">
        <v>26</v>
      </c>
      <c r="Z183" s="6" t="s">
        <v>17</v>
      </c>
      <c r="AA183" s="6" t="s">
        <v>22</v>
      </c>
      <c r="AB183" s="25">
        <v>1568</v>
      </c>
      <c r="AC183" s="22">
        <v>141</v>
      </c>
    </row>
    <row r="184" spans="4:29" ht="18" x14ac:dyDescent="0.35">
      <c r="D184" s="6" t="s">
        <v>13</v>
      </c>
      <c r="E184" s="6" t="s">
        <v>6</v>
      </c>
      <c r="F184" s="6" t="s">
        <v>33</v>
      </c>
      <c r="G184" s="21">
        <v>3388</v>
      </c>
      <c r="H184" s="22">
        <v>123</v>
      </c>
      <c r="K184" s="6" t="s">
        <v>11</v>
      </c>
      <c r="L184" s="6" t="s">
        <v>6</v>
      </c>
      <c r="M184" s="6" t="s">
        <v>34</v>
      </c>
      <c r="N184" s="23">
        <v>2737</v>
      </c>
      <c r="O184" s="22">
        <v>93</v>
      </c>
      <c r="R184" s="6" t="s">
        <v>11</v>
      </c>
      <c r="S184" s="6" t="s">
        <v>6</v>
      </c>
      <c r="T184" s="6" t="s">
        <v>34</v>
      </c>
      <c r="U184" s="24">
        <v>2737</v>
      </c>
      <c r="V184" s="22">
        <v>93</v>
      </c>
      <c r="Y184" s="6" t="s">
        <v>13</v>
      </c>
      <c r="Z184" s="6" t="s">
        <v>6</v>
      </c>
      <c r="AA184" s="6" t="s">
        <v>33</v>
      </c>
      <c r="AB184" s="25">
        <v>3388</v>
      </c>
      <c r="AC184" s="22">
        <v>123</v>
      </c>
    </row>
    <row r="185" spans="4:29" ht="18" x14ac:dyDescent="0.35">
      <c r="D185" s="6" t="s">
        <v>5</v>
      </c>
      <c r="E185" s="6" t="s">
        <v>20</v>
      </c>
      <c r="F185" s="6" t="s">
        <v>38</v>
      </c>
      <c r="G185" s="21">
        <v>623</v>
      </c>
      <c r="H185" s="22">
        <v>51</v>
      </c>
      <c r="K185" s="6" t="s">
        <v>8</v>
      </c>
      <c r="L185" s="6" t="s">
        <v>9</v>
      </c>
      <c r="M185" s="6" t="s">
        <v>33</v>
      </c>
      <c r="N185" s="23">
        <v>2702</v>
      </c>
      <c r="O185" s="22">
        <v>363</v>
      </c>
      <c r="R185" s="6" t="s">
        <v>8</v>
      </c>
      <c r="S185" s="6" t="s">
        <v>9</v>
      </c>
      <c r="T185" s="6" t="s">
        <v>33</v>
      </c>
      <c r="U185" s="24">
        <v>2702</v>
      </c>
      <c r="V185" s="22">
        <v>363</v>
      </c>
      <c r="Y185" s="6" t="s">
        <v>5</v>
      </c>
      <c r="Z185" s="6" t="s">
        <v>20</v>
      </c>
      <c r="AA185" s="6" t="s">
        <v>38</v>
      </c>
      <c r="AB185" s="25">
        <v>623</v>
      </c>
      <c r="AC185" s="22">
        <v>51</v>
      </c>
    </row>
    <row r="186" spans="4:29" ht="18" x14ac:dyDescent="0.35">
      <c r="D186" s="6" t="s">
        <v>16</v>
      </c>
      <c r="E186" s="6" t="s">
        <v>14</v>
      </c>
      <c r="F186" s="6" t="s">
        <v>12</v>
      </c>
      <c r="G186" s="21">
        <v>10073</v>
      </c>
      <c r="H186" s="22">
        <v>120</v>
      </c>
      <c r="K186" s="6" t="s">
        <v>16</v>
      </c>
      <c r="L186" s="6" t="s">
        <v>20</v>
      </c>
      <c r="M186" s="6" t="s">
        <v>21</v>
      </c>
      <c r="N186" s="23">
        <v>2681</v>
      </c>
      <c r="O186" s="22">
        <v>54</v>
      </c>
      <c r="R186" s="6" t="s">
        <v>16</v>
      </c>
      <c r="S186" s="6" t="s">
        <v>20</v>
      </c>
      <c r="T186" s="6" t="s">
        <v>21</v>
      </c>
      <c r="U186" s="24">
        <v>2681</v>
      </c>
      <c r="V186" s="22">
        <v>54</v>
      </c>
      <c r="Y186" s="6" t="s">
        <v>16</v>
      </c>
      <c r="Z186" s="6" t="s">
        <v>14</v>
      </c>
      <c r="AA186" s="6" t="s">
        <v>12</v>
      </c>
      <c r="AB186" s="25">
        <v>10073</v>
      </c>
      <c r="AC186" s="22">
        <v>120</v>
      </c>
    </row>
    <row r="187" spans="4:29" ht="18" x14ac:dyDescent="0.35">
      <c r="D187" s="6" t="s">
        <v>8</v>
      </c>
      <c r="E187" s="6" t="s">
        <v>17</v>
      </c>
      <c r="F187" s="6" t="s">
        <v>42</v>
      </c>
      <c r="G187" s="21">
        <v>1561</v>
      </c>
      <c r="H187" s="22">
        <v>27</v>
      </c>
      <c r="K187" s="6" t="s">
        <v>23</v>
      </c>
      <c r="L187" s="6" t="s">
        <v>14</v>
      </c>
      <c r="M187" s="6" t="s">
        <v>15</v>
      </c>
      <c r="N187" s="23">
        <v>2646</v>
      </c>
      <c r="O187" s="22">
        <v>177</v>
      </c>
      <c r="R187" s="6" t="s">
        <v>11</v>
      </c>
      <c r="S187" s="6" t="s">
        <v>20</v>
      </c>
      <c r="T187" s="6" t="s">
        <v>29</v>
      </c>
      <c r="U187" s="24">
        <v>2646</v>
      </c>
      <c r="V187" s="22">
        <v>120</v>
      </c>
      <c r="Y187" s="6" t="s">
        <v>8</v>
      </c>
      <c r="Z187" s="6" t="s">
        <v>17</v>
      </c>
      <c r="AA187" s="6" t="s">
        <v>42</v>
      </c>
      <c r="AB187" s="25">
        <v>1561</v>
      </c>
      <c r="AC187" s="22">
        <v>27</v>
      </c>
    </row>
    <row r="188" spans="4:29" ht="18" x14ac:dyDescent="0.35">
      <c r="D188" s="6" t="s">
        <v>11</v>
      </c>
      <c r="E188" s="6" t="s">
        <v>14</v>
      </c>
      <c r="F188" s="6" t="s">
        <v>39</v>
      </c>
      <c r="G188" s="21">
        <v>11522</v>
      </c>
      <c r="H188" s="22">
        <v>204</v>
      </c>
      <c r="K188" s="6" t="s">
        <v>11</v>
      </c>
      <c r="L188" s="6" t="s">
        <v>20</v>
      </c>
      <c r="M188" s="6" t="s">
        <v>29</v>
      </c>
      <c r="N188" s="23">
        <v>2646</v>
      </c>
      <c r="O188" s="22">
        <v>120</v>
      </c>
      <c r="R188" s="6" t="s">
        <v>23</v>
      </c>
      <c r="S188" s="6" t="s">
        <v>14</v>
      </c>
      <c r="T188" s="6" t="s">
        <v>15</v>
      </c>
      <c r="U188" s="24">
        <v>2646</v>
      </c>
      <c r="V188" s="22">
        <v>177</v>
      </c>
      <c r="Y188" s="6" t="s">
        <v>11</v>
      </c>
      <c r="Z188" s="6" t="s">
        <v>14</v>
      </c>
      <c r="AA188" s="6" t="s">
        <v>39</v>
      </c>
      <c r="AB188" s="25">
        <v>11522</v>
      </c>
      <c r="AC188" s="22">
        <v>204</v>
      </c>
    </row>
    <row r="189" spans="4:29" ht="18" x14ac:dyDescent="0.35">
      <c r="D189" s="6" t="s">
        <v>16</v>
      </c>
      <c r="E189" s="6" t="s">
        <v>20</v>
      </c>
      <c r="F189" s="6" t="s">
        <v>31</v>
      </c>
      <c r="G189" s="21">
        <v>2317</v>
      </c>
      <c r="H189" s="22">
        <v>123</v>
      </c>
      <c r="K189" s="6" t="s">
        <v>11</v>
      </c>
      <c r="L189" s="6" t="s">
        <v>17</v>
      </c>
      <c r="M189" s="6" t="s">
        <v>15</v>
      </c>
      <c r="N189" s="23">
        <v>2639</v>
      </c>
      <c r="O189" s="22">
        <v>204</v>
      </c>
      <c r="R189" s="6" t="s">
        <v>11</v>
      </c>
      <c r="S189" s="6" t="s">
        <v>17</v>
      </c>
      <c r="T189" s="6" t="s">
        <v>15</v>
      </c>
      <c r="U189" s="24">
        <v>2639</v>
      </c>
      <c r="V189" s="22">
        <v>204</v>
      </c>
      <c r="Y189" s="6" t="s">
        <v>16</v>
      </c>
      <c r="Z189" s="6" t="s">
        <v>20</v>
      </c>
      <c r="AA189" s="6" t="s">
        <v>31</v>
      </c>
      <c r="AB189" s="25">
        <v>2317</v>
      </c>
      <c r="AC189" s="22">
        <v>123</v>
      </c>
    </row>
    <row r="190" spans="4:29" ht="18" x14ac:dyDescent="0.35">
      <c r="D190" s="6" t="s">
        <v>35</v>
      </c>
      <c r="E190" s="6" t="s">
        <v>6</v>
      </c>
      <c r="F190" s="6" t="s">
        <v>40</v>
      </c>
      <c r="G190" s="21">
        <v>3059</v>
      </c>
      <c r="H190" s="22">
        <v>27</v>
      </c>
      <c r="K190" s="6" t="s">
        <v>27</v>
      </c>
      <c r="L190" s="6" t="s">
        <v>30</v>
      </c>
      <c r="M190" s="6" t="s">
        <v>33</v>
      </c>
      <c r="N190" s="23">
        <v>2583</v>
      </c>
      <c r="O190" s="22">
        <v>18</v>
      </c>
      <c r="R190" s="6" t="s">
        <v>27</v>
      </c>
      <c r="S190" s="6" t="s">
        <v>30</v>
      </c>
      <c r="T190" s="6" t="s">
        <v>33</v>
      </c>
      <c r="U190" s="24">
        <v>2583</v>
      </c>
      <c r="V190" s="22">
        <v>18</v>
      </c>
      <c r="Y190" s="6" t="s">
        <v>35</v>
      </c>
      <c r="Z190" s="6" t="s">
        <v>6</v>
      </c>
      <c r="AA190" s="6" t="s">
        <v>40</v>
      </c>
      <c r="AB190" s="25">
        <v>3059</v>
      </c>
      <c r="AC190" s="22">
        <v>27</v>
      </c>
    </row>
    <row r="191" spans="4:29" ht="18" x14ac:dyDescent="0.35">
      <c r="D191" s="6" t="s">
        <v>13</v>
      </c>
      <c r="E191" s="6" t="s">
        <v>6</v>
      </c>
      <c r="F191" s="6" t="s">
        <v>42</v>
      </c>
      <c r="G191" s="21">
        <v>2324</v>
      </c>
      <c r="H191" s="22">
        <v>177</v>
      </c>
      <c r="K191" s="6" t="s">
        <v>35</v>
      </c>
      <c r="L191" s="6" t="s">
        <v>9</v>
      </c>
      <c r="M191" s="6" t="s">
        <v>37</v>
      </c>
      <c r="N191" s="23">
        <v>2562</v>
      </c>
      <c r="O191" s="22">
        <v>6</v>
      </c>
      <c r="R191" s="6" t="s">
        <v>35</v>
      </c>
      <c r="S191" s="6" t="s">
        <v>9</v>
      </c>
      <c r="T191" s="6" t="s">
        <v>37</v>
      </c>
      <c r="U191" s="24">
        <v>2562</v>
      </c>
      <c r="V191" s="22">
        <v>6</v>
      </c>
      <c r="Y191" s="6" t="s">
        <v>13</v>
      </c>
      <c r="Z191" s="6" t="s">
        <v>6</v>
      </c>
      <c r="AA191" s="6" t="s">
        <v>42</v>
      </c>
      <c r="AB191" s="25">
        <v>2324</v>
      </c>
      <c r="AC191" s="22">
        <v>177</v>
      </c>
    </row>
    <row r="192" spans="4:29" ht="18" x14ac:dyDescent="0.35">
      <c r="D192" s="6" t="s">
        <v>27</v>
      </c>
      <c r="E192" s="6" t="s">
        <v>17</v>
      </c>
      <c r="F192" s="6" t="s">
        <v>42</v>
      </c>
      <c r="G192" s="21">
        <v>4956</v>
      </c>
      <c r="H192" s="22">
        <v>171</v>
      </c>
      <c r="K192" s="6" t="s">
        <v>5</v>
      </c>
      <c r="L192" s="6" t="s">
        <v>20</v>
      </c>
      <c r="M192" s="6" t="s">
        <v>18</v>
      </c>
      <c r="N192" s="23">
        <v>2541</v>
      </c>
      <c r="O192" s="22">
        <v>90</v>
      </c>
      <c r="R192" s="6" t="s">
        <v>5</v>
      </c>
      <c r="S192" s="6" t="s">
        <v>20</v>
      </c>
      <c r="T192" s="6" t="s">
        <v>18</v>
      </c>
      <c r="U192" s="24">
        <v>2541</v>
      </c>
      <c r="V192" s="22">
        <v>90</v>
      </c>
      <c r="Y192" s="6" t="s">
        <v>27</v>
      </c>
      <c r="Z192" s="6" t="s">
        <v>17</v>
      </c>
      <c r="AA192" s="6" t="s">
        <v>42</v>
      </c>
      <c r="AB192" s="25">
        <v>4956</v>
      </c>
      <c r="AC192" s="22">
        <v>171</v>
      </c>
    </row>
    <row r="193" spans="4:29" ht="18" x14ac:dyDescent="0.35">
      <c r="D193" s="6" t="s">
        <v>35</v>
      </c>
      <c r="E193" s="6" t="s">
        <v>30</v>
      </c>
      <c r="F193" s="6" t="s">
        <v>36</v>
      </c>
      <c r="G193" s="21">
        <v>5355</v>
      </c>
      <c r="H193" s="22">
        <v>204</v>
      </c>
      <c r="K193" s="6" t="s">
        <v>5</v>
      </c>
      <c r="L193" s="6" t="s">
        <v>20</v>
      </c>
      <c r="M193" s="6" t="s">
        <v>32</v>
      </c>
      <c r="N193" s="23">
        <v>2541</v>
      </c>
      <c r="O193" s="22">
        <v>45</v>
      </c>
      <c r="R193" s="6" t="s">
        <v>5</v>
      </c>
      <c r="S193" s="6" t="s">
        <v>20</v>
      </c>
      <c r="T193" s="6" t="s">
        <v>32</v>
      </c>
      <c r="U193" s="24">
        <v>2541</v>
      </c>
      <c r="V193" s="22">
        <v>45</v>
      </c>
      <c r="Y193" s="6" t="s">
        <v>35</v>
      </c>
      <c r="Z193" s="6" t="s">
        <v>30</v>
      </c>
      <c r="AA193" s="6" t="s">
        <v>36</v>
      </c>
      <c r="AB193" s="25">
        <v>5355</v>
      </c>
      <c r="AC193" s="22">
        <v>204</v>
      </c>
    </row>
    <row r="194" spans="4:29" ht="18" x14ac:dyDescent="0.35">
      <c r="D194" s="6" t="s">
        <v>27</v>
      </c>
      <c r="E194" s="6" t="s">
        <v>30</v>
      </c>
      <c r="F194" s="6" t="s">
        <v>24</v>
      </c>
      <c r="G194" s="21">
        <v>7259</v>
      </c>
      <c r="H194" s="22">
        <v>276</v>
      </c>
      <c r="K194" s="6" t="s">
        <v>23</v>
      </c>
      <c r="L194" s="6" t="s">
        <v>9</v>
      </c>
      <c r="M194" s="6" t="s">
        <v>39</v>
      </c>
      <c r="N194" s="23">
        <v>2478</v>
      </c>
      <c r="O194" s="22">
        <v>21</v>
      </c>
      <c r="R194" s="6" t="s">
        <v>23</v>
      </c>
      <c r="S194" s="6" t="s">
        <v>9</v>
      </c>
      <c r="T194" s="6" t="s">
        <v>39</v>
      </c>
      <c r="U194" s="24">
        <v>2478</v>
      </c>
      <c r="V194" s="22">
        <v>21</v>
      </c>
      <c r="Y194" s="6" t="s">
        <v>27</v>
      </c>
      <c r="Z194" s="6" t="s">
        <v>30</v>
      </c>
      <c r="AA194" s="6" t="s">
        <v>24</v>
      </c>
      <c r="AB194" s="25">
        <v>7259</v>
      </c>
      <c r="AC194" s="22">
        <v>276</v>
      </c>
    </row>
    <row r="195" spans="4:29" ht="18" x14ac:dyDescent="0.35">
      <c r="D195" s="6" t="s">
        <v>8</v>
      </c>
      <c r="E195" s="6" t="s">
        <v>6</v>
      </c>
      <c r="F195" s="6" t="s">
        <v>42</v>
      </c>
      <c r="G195" s="21">
        <v>6279</v>
      </c>
      <c r="H195" s="22">
        <v>45</v>
      </c>
      <c r="K195" s="6" t="s">
        <v>35</v>
      </c>
      <c r="L195" s="6" t="s">
        <v>14</v>
      </c>
      <c r="M195" s="6" t="s">
        <v>32</v>
      </c>
      <c r="N195" s="23">
        <v>2471</v>
      </c>
      <c r="O195" s="22">
        <v>342</v>
      </c>
      <c r="R195" s="6" t="s">
        <v>35</v>
      </c>
      <c r="S195" s="6" t="s">
        <v>14</v>
      </c>
      <c r="T195" s="6" t="s">
        <v>32</v>
      </c>
      <c r="U195" s="24">
        <v>2471</v>
      </c>
      <c r="V195" s="22">
        <v>342</v>
      </c>
      <c r="Y195" s="6" t="s">
        <v>8</v>
      </c>
      <c r="Z195" s="6" t="s">
        <v>6</v>
      </c>
      <c r="AA195" s="6" t="s">
        <v>42</v>
      </c>
      <c r="AB195" s="25">
        <v>6279</v>
      </c>
      <c r="AC195" s="22">
        <v>45</v>
      </c>
    </row>
    <row r="196" spans="4:29" ht="18" x14ac:dyDescent="0.35">
      <c r="D196" s="6" t="s">
        <v>5</v>
      </c>
      <c r="E196" s="6" t="s">
        <v>20</v>
      </c>
      <c r="F196" s="6" t="s">
        <v>32</v>
      </c>
      <c r="G196" s="21">
        <v>2541</v>
      </c>
      <c r="H196" s="22">
        <v>45</v>
      </c>
      <c r="K196" s="6" t="s">
        <v>27</v>
      </c>
      <c r="L196" s="6" t="s">
        <v>9</v>
      </c>
      <c r="M196" s="6" t="s">
        <v>18</v>
      </c>
      <c r="N196" s="23">
        <v>2464</v>
      </c>
      <c r="O196" s="22">
        <v>234</v>
      </c>
      <c r="R196" s="6" t="s">
        <v>27</v>
      </c>
      <c r="S196" s="6" t="s">
        <v>9</v>
      </c>
      <c r="T196" s="6" t="s">
        <v>18</v>
      </c>
      <c r="U196" s="24">
        <v>2464</v>
      </c>
      <c r="V196" s="22">
        <v>234</v>
      </c>
      <c r="Y196" s="6" t="s">
        <v>5</v>
      </c>
      <c r="Z196" s="6" t="s">
        <v>20</v>
      </c>
      <c r="AA196" s="6" t="s">
        <v>32</v>
      </c>
      <c r="AB196" s="25">
        <v>2541</v>
      </c>
      <c r="AC196" s="22">
        <v>45</v>
      </c>
    </row>
    <row r="197" spans="4:29" ht="18" x14ac:dyDescent="0.35">
      <c r="D197" s="6" t="s">
        <v>16</v>
      </c>
      <c r="E197" s="6" t="s">
        <v>9</v>
      </c>
      <c r="F197" s="6" t="s">
        <v>39</v>
      </c>
      <c r="G197" s="21">
        <v>3864</v>
      </c>
      <c r="H197" s="22">
        <v>177</v>
      </c>
      <c r="K197" s="6" t="s">
        <v>11</v>
      </c>
      <c r="L197" s="6" t="s">
        <v>20</v>
      </c>
      <c r="M197" s="6" t="s">
        <v>42</v>
      </c>
      <c r="N197" s="23">
        <v>2436</v>
      </c>
      <c r="O197" s="22">
        <v>99</v>
      </c>
      <c r="R197" s="6" t="s">
        <v>11</v>
      </c>
      <c r="S197" s="6" t="s">
        <v>20</v>
      </c>
      <c r="T197" s="6" t="s">
        <v>42</v>
      </c>
      <c r="U197" s="24">
        <v>2436</v>
      </c>
      <c r="V197" s="22">
        <v>99</v>
      </c>
      <c r="Y197" s="6" t="s">
        <v>16</v>
      </c>
      <c r="Z197" s="6" t="s">
        <v>9</v>
      </c>
      <c r="AA197" s="6" t="s">
        <v>39</v>
      </c>
      <c r="AB197" s="25">
        <v>3864</v>
      </c>
      <c r="AC197" s="22">
        <v>177</v>
      </c>
    </row>
    <row r="198" spans="4:29" ht="18" x14ac:dyDescent="0.35">
      <c r="D198" s="6" t="s">
        <v>25</v>
      </c>
      <c r="E198" s="6" t="s">
        <v>14</v>
      </c>
      <c r="F198" s="6" t="s">
        <v>31</v>
      </c>
      <c r="G198" s="21">
        <v>6146</v>
      </c>
      <c r="H198" s="22">
        <v>63</v>
      </c>
      <c r="K198" s="6" t="s">
        <v>11</v>
      </c>
      <c r="L198" s="6" t="s">
        <v>9</v>
      </c>
      <c r="M198" s="6" t="s">
        <v>39</v>
      </c>
      <c r="N198" s="23">
        <v>2429</v>
      </c>
      <c r="O198" s="22">
        <v>144</v>
      </c>
      <c r="R198" s="6" t="s">
        <v>11</v>
      </c>
      <c r="S198" s="6" t="s">
        <v>9</v>
      </c>
      <c r="T198" s="6" t="s">
        <v>39</v>
      </c>
      <c r="U198" s="24">
        <v>2429</v>
      </c>
      <c r="V198" s="22">
        <v>144</v>
      </c>
      <c r="Y198" s="6" t="s">
        <v>25</v>
      </c>
      <c r="Z198" s="6" t="s">
        <v>14</v>
      </c>
      <c r="AA198" s="6" t="s">
        <v>31</v>
      </c>
      <c r="AB198" s="25">
        <v>6146</v>
      </c>
      <c r="AC198" s="22">
        <v>63</v>
      </c>
    </row>
    <row r="199" spans="4:29" ht="18" x14ac:dyDescent="0.35">
      <c r="D199" s="6" t="s">
        <v>11</v>
      </c>
      <c r="E199" s="6" t="s">
        <v>17</v>
      </c>
      <c r="F199" s="6" t="s">
        <v>15</v>
      </c>
      <c r="G199" s="21">
        <v>2639</v>
      </c>
      <c r="H199" s="22">
        <v>204</v>
      </c>
      <c r="K199" s="6" t="s">
        <v>27</v>
      </c>
      <c r="L199" s="6" t="s">
        <v>9</v>
      </c>
      <c r="M199" s="6" t="s">
        <v>24</v>
      </c>
      <c r="N199" s="23">
        <v>2415</v>
      </c>
      <c r="O199" s="22">
        <v>255</v>
      </c>
      <c r="R199" s="6" t="s">
        <v>27</v>
      </c>
      <c r="S199" s="6" t="s">
        <v>9</v>
      </c>
      <c r="T199" s="6" t="s">
        <v>24</v>
      </c>
      <c r="U199" s="24">
        <v>2415</v>
      </c>
      <c r="V199" s="22">
        <v>255</v>
      </c>
      <c r="Y199" s="6" t="s">
        <v>11</v>
      </c>
      <c r="Z199" s="6" t="s">
        <v>17</v>
      </c>
      <c r="AA199" s="6" t="s">
        <v>15</v>
      </c>
      <c r="AB199" s="25">
        <v>2639</v>
      </c>
      <c r="AC199" s="22">
        <v>204</v>
      </c>
    </row>
    <row r="200" spans="4:29" ht="18" x14ac:dyDescent="0.35">
      <c r="D200" s="6" t="s">
        <v>8</v>
      </c>
      <c r="E200" s="6" t="s">
        <v>6</v>
      </c>
      <c r="F200" s="6" t="s">
        <v>22</v>
      </c>
      <c r="G200" s="21">
        <v>1890</v>
      </c>
      <c r="H200" s="22">
        <v>195</v>
      </c>
      <c r="K200" s="6" t="s">
        <v>25</v>
      </c>
      <c r="L200" s="6" t="s">
        <v>9</v>
      </c>
      <c r="M200" s="6" t="s">
        <v>15</v>
      </c>
      <c r="N200" s="23">
        <v>2415</v>
      </c>
      <c r="O200" s="22">
        <v>15</v>
      </c>
      <c r="R200" s="6" t="s">
        <v>25</v>
      </c>
      <c r="S200" s="6" t="s">
        <v>9</v>
      </c>
      <c r="T200" s="6" t="s">
        <v>15</v>
      </c>
      <c r="U200" s="24">
        <v>2415</v>
      </c>
      <c r="V200" s="22">
        <v>15</v>
      </c>
      <c r="Y200" s="6" t="s">
        <v>8</v>
      </c>
      <c r="Z200" s="6" t="s">
        <v>6</v>
      </c>
      <c r="AA200" s="6" t="s">
        <v>22</v>
      </c>
      <c r="AB200" s="25">
        <v>1890</v>
      </c>
      <c r="AC200" s="22">
        <v>195</v>
      </c>
    </row>
    <row r="201" spans="4:29" ht="18" x14ac:dyDescent="0.35">
      <c r="D201" s="6" t="s">
        <v>23</v>
      </c>
      <c r="E201" s="6" t="s">
        <v>30</v>
      </c>
      <c r="F201" s="6" t="s">
        <v>24</v>
      </c>
      <c r="G201" s="21">
        <v>1932</v>
      </c>
      <c r="H201" s="22">
        <v>369</v>
      </c>
      <c r="K201" s="6" t="s">
        <v>11</v>
      </c>
      <c r="L201" s="6" t="s">
        <v>20</v>
      </c>
      <c r="M201" s="6" t="s">
        <v>28</v>
      </c>
      <c r="N201" s="23">
        <v>2408</v>
      </c>
      <c r="O201" s="22">
        <v>9</v>
      </c>
      <c r="R201" s="6" t="s">
        <v>11</v>
      </c>
      <c r="S201" s="6" t="s">
        <v>20</v>
      </c>
      <c r="T201" s="6" t="s">
        <v>28</v>
      </c>
      <c r="U201" s="24">
        <v>2408</v>
      </c>
      <c r="V201" s="22">
        <v>9</v>
      </c>
      <c r="Y201" s="6" t="s">
        <v>23</v>
      </c>
      <c r="Z201" s="6" t="s">
        <v>30</v>
      </c>
      <c r="AA201" s="6" t="s">
        <v>24</v>
      </c>
      <c r="AB201" s="25">
        <v>1932</v>
      </c>
      <c r="AC201" s="22">
        <v>369</v>
      </c>
    </row>
    <row r="202" spans="4:29" ht="18" x14ac:dyDescent="0.35">
      <c r="D202" s="6" t="s">
        <v>27</v>
      </c>
      <c r="E202" s="6" t="s">
        <v>30</v>
      </c>
      <c r="F202" s="6" t="s">
        <v>18</v>
      </c>
      <c r="G202" s="21">
        <v>6300</v>
      </c>
      <c r="H202" s="22">
        <v>42</v>
      </c>
      <c r="K202" s="6" t="s">
        <v>13</v>
      </c>
      <c r="L202" s="6" t="s">
        <v>6</v>
      </c>
      <c r="M202" s="6" t="s">
        <v>42</v>
      </c>
      <c r="N202" s="23">
        <v>2324</v>
      </c>
      <c r="O202" s="22">
        <v>177</v>
      </c>
      <c r="R202" s="6" t="s">
        <v>13</v>
      </c>
      <c r="S202" s="6" t="s">
        <v>6</v>
      </c>
      <c r="T202" s="6" t="s">
        <v>42</v>
      </c>
      <c r="U202" s="24">
        <v>2324</v>
      </c>
      <c r="V202" s="22">
        <v>177</v>
      </c>
      <c r="Y202" s="6" t="s">
        <v>27</v>
      </c>
      <c r="Z202" s="6" t="s">
        <v>30</v>
      </c>
      <c r="AA202" s="6" t="s">
        <v>18</v>
      </c>
      <c r="AB202" s="25">
        <v>6300</v>
      </c>
      <c r="AC202" s="22">
        <v>42</v>
      </c>
    </row>
    <row r="203" spans="4:29" ht="18" x14ac:dyDescent="0.35">
      <c r="D203" s="6" t="s">
        <v>16</v>
      </c>
      <c r="E203" s="6" t="s">
        <v>6</v>
      </c>
      <c r="F203" s="6" t="s">
        <v>7</v>
      </c>
      <c r="G203" s="21">
        <v>560</v>
      </c>
      <c r="H203" s="22">
        <v>81</v>
      </c>
      <c r="K203" s="6" t="s">
        <v>35</v>
      </c>
      <c r="L203" s="6" t="s">
        <v>14</v>
      </c>
      <c r="M203" s="6" t="s">
        <v>34</v>
      </c>
      <c r="N203" s="23">
        <v>2317</v>
      </c>
      <c r="O203" s="22">
        <v>261</v>
      </c>
      <c r="R203" s="6" t="s">
        <v>35</v>
      </c>
      <c r="S203" s="6" t="s">
        <v>14</v>
      </c>
      <c r="T203" s="6" t="s">
        <v>34</v>
      </c>
      <c r="U203" s="24">
        <v>2317</v>
      </c>
      <c r="V203" s="22">
        <v>261</v>
      </c>
      <c r="Y203" s="6" t="s">
        <v>16</v>
      </c>
      <c r="Z203" s="6" t="s">
        <v>6</v>
      </c>
      <c r="AA203" s="6" t="s">
        <v>7</v>
      </c>
      <c r="AB203" s="25">
        <v>560</v>
      </c>
      <c r="AC203" s="22">
        <v>81</v>
      </c>
    </row>
    <row r="204" spans="4:29" ht="18" x14ac:dyDescent="0.35">
      <c r="D204" s="6" t="s">
        <v>11</v>
      </c>
      <c r="E204" s="6" t="s">
        <v>6</v>
      </c>
      <c r="F204" s="6" t="s">
        <v>42</v>
      </c>
      <c r="G204" s="21">
        <v>2856</v>
      </c>
      <c r="H204" s="22">
        <v>246</v>
      </c>
      <c r="K204" s="6" t="s">
        <v>16</v>
      </c>
      <c r="L204" s="6" t="s">
        <v>20</v>
      </c>
      <c r="M204" s="6" t="s">
        <v>31</v>
      </c>
      <c r="N204" s="23">
        <v>2317</v>
      </c>
      <c r="O204" s="22">
        <v>123</v>
      </c>
      <c r="R204" s="6" t="s">
        <v>16</v>
      </c>
      <c r="S204" s="6" t="s">
        <v>20</v>
      </c>
      <c r="T204" s="6" t="s">
        <v>31</v>
      </c>
      <c r="U204" s="24">
        <v>2317</v>
      </c>
      <c r="V204" s="22">
        <v>123</v>
      </c>
      <c r="Y204" s="6" t="s">
        <v>11</v>
      </c>
      <c r="Z204" s="6" t="s">
        <v>6</v>
      </c>
      <c r="AA204" s="6" t="s">
        <v>42</v>
      </c>
      <c r="AB204" s="25">
        <v>2856</v>
      </c>
      <c r="AC204" s="22">
        <v>246</v>
      </c>
    </row>
    <row r="205" spans="4:29" ht="18" x14ac:dyDescent="0.35">
      <c r="D205" s="6" t="s">
        <v>11</v>
      </c>
      <c r="E205" s="6" t="s">
        <v>30</v>
      </c>
      <c r="F205" s="6" t="s">
        <v>28</v>
      </c>
      <c r="G205" s="21">
        <v>707</v>
      </c>
      <c r="H205" s="22">
        <v>174</v>
      </c>
      <c r="K205" s="6" t="s">
        <v>5</v>
      </c>
      <c r="L205" s="6" t="s">
        <v>30</v>
      </c>
      <c r="M205" s="6" t="s">
        <v>39</v>
      </c>
      <c r="N205" s="23">
        <v>2289</v>
      </c>
      <c r="O205" s="22">
        <v>135</v>
      </c>
      <c r="R205" s="6" t="s">
        <v>5</v>
      </c>
      <c r="S205" s="6" t="s">
        <v>30</v>
      </c>
      <c r="T205" s="6" t="s">
        <v>39</v>
      </c>
      <c r="U205" s="24">
        <v>2289</v>
      </c>
      <c r="V205" s="22">
        <v>135</v>
      </c>
      <c r="Y205" s="6" t="s">
        <v>11</v>
      </c>
      <c r="Z205" s="6" t="s">
        <v>30</v>
      </c>
      <c r="AA205" s="6" t="s">
        <v>28</v>
      </c>
      <c r="AB205" s="25">
        <v>707</v>
      </c>
      <c r="AC205" s="22">
        <v>174</v>
      </c>
    </row>
    <row r="206" spans="4:29" ht="18" x14ac:dyDescent="0.35">
      <c r="D206" s="6" t="s">
        <v>8</v>
      </c>
      <c r="E206" s="6" t="s">
        <v>9</v>
      </c>
      <c r="F206" s="6" t="s">
        <v>7</v>
      </c>
      <c r="G206" s="21">
        <v>3598</v>
      </c>
      <c r="H206" s="22">
        <v>81</v>
      </c>
      <c r="K206" s="6" t="s">
        <v>5</v>
      </c>
      <c r="L206" s="6" t="s">
        <v>9</v>
      </c>
      <c r="M206" s="6" t="s">
        <v>7</v>
      </c>
      <c r="N206" s="23">
        <v>2275</v>
      </c>
      <c r="O206" s="22">
        <v>447</v>
      </c>
      <c r="R206" s="6" t="s">
        <v>5</v>
      </c>
      <c r="S206" s="6" t="s">
        <v>9</v>
      </c>
      <c r="T206" s="6" t="s">
        <v>7</v>
      </c>
      <c r="U206" s="24">
        <v>2275</v>
      </c>
      <c r="V206" s="22">
        <v>447</v>
      </c>
      <c r="Y206" s="6" t="s">
        <v>8</v>
      </c>
      <c r="Z206" s="6" t="s">
        <v>9</v>
      </c>
      <c r="AA206" s="6" t="s">
        <v>7</v>
      </c>
      <c r="AB206" s="25">
        <v>3598</v>
      </c>
      <c r="AC206" s="22">
        <v>81</v>
      </c>
    </row>
    <row r="207" spans="4:29" ht="18" x14ac:dyDescent="0.35">
      <c r="D207" s="6" t="s">
        <v>5</v>
      </c>
      <c r="E207" s="6" t="s">
        <v>9</v>
      </c>
      <c r="F207" s="6" t="s">
        <v>22</v>
      </c>
      <c r="G207" s="21">
        <v>6853</v>
      </c>
      <c r="H207" s="22">
        <v>372</v>
      </c>
      <c r="K207" s="6" t="s">
        <v>8</v>
      </c>
      <c r="L207" s="6" t="s">
        <v>20</v>
      </c>
      <c r="M207" s="6" t="s">
        <v>39</v>
      </c>
      <c r="N207" s="23">
        <v>2268</v>
      </c>
      <c r="O207" s="22">
        <v>63</v>
      </c>
      <c r="R207" s="6" t="s">
        <v>8</v>
      </c>
      <c r="S207" s="6" t="s">
        <v>20</v>
      </c>
      <c r="T207" s="6" t="s">
        <v>39</v>
      </c>
      <c r="U207" s="24">
        <v>2268</v>
      </c>
      <c r="V207" s="22">
        <v>63</v>
      </c>
      <c r="Y207" s="6" t="s">
        <v>5</v>
      </c>
      <c r="Z207" s="6" t="s">
        <v>9</v>
      </c>
      <c r="AA207" s="6" t="s">
        <v>22</v>
      </c>
      <c r="AB207" s="25">
        <v>6853</v>
      </c>
      <c r="AC207" s="22">
        <v>372</v>
      </c>
    </row>
    <row r="208" spans="4:29" ht="18" x14ac:dyDescent="0.35">
      <c r="D208" s="6" t="s">
        <v>5</v>
      </c>
      <c r="E208" s="6" t="s">
        <v>9</v>
      </c>
      <c r="F208" s="6" t="s">
        <v>29</v>
      </c>
      <c r="G208" s="21">
        <v>4725</v>
      </c>
      <c r="H208" s="22">
        <v>174</v>
      </c>
      <c r="K208" s="6" t="s">
        <v>23</v>
      </c>
      <c r="L208" s="6" t="s">
        <v>30</v>
      </c>
      <c r="M208" s="6" t="s">
        <v>19</v>
      </c>
      <c r="N208" s="23">
        <v>2226</v>
      </c>
      <c r="O208" s="22">
        <v>48</v>
      </c>
      <c r="R208" s="6" t="s">
        <v>23</v>
      </c>
      <c r="S208" s="6" t="s">
        <v>30</v>
      </c>
      <c r="T208" s="6" t="s">
        <v>19</v>
      </c>
      <c r="U208" s="24">
        <v>2226</v>
      </c>
      <c r="V208" s="22">
        <v>48</v>
      </c>
      <c r="Y208" s="6" t="s">
        <v>5</v>
      </c>
      <c r="Z208" s="6" t="s">
        <v>9</v>
      </c>
      <c r="AA208" s="6" t="s">
        <v>29</v>
      </c>
      <c r="AB208" s="25">
        <v>4725</v>
      </c>
      <c r="AC208" s="22">
        <v>174</v>
      </c>
    </row>
    <row r="209" spans="4:29" ht="18" x14ac:dyDescent="0.35">
      <c r="D209" s="6" t="s">
        <v>13</v>
      </c>
      <c r="E209" s="6" t="s">
        <v>14</v>
      </c>
      <c r="F209" s="6" t="s">
        <v>10</v>
      </c>
      <c r="G209" s="21">
        <v>10304</v>
      </c>
      <c r="H209" s="22">
        <v>84</v>
      </c>
      <c r="K209" s="6" t="s">
        <v>16</v>
      </c>
      <c r="L209" s="6" t="s">
        <v>30</v>
      </c>
      <c r="M209" s="6" t="s">
        <v>29</v>
      </c>
      <c r="N209" s="23">
        <v>2219</v>
      </c>
      <c r="O209" s="22">
        <v>75</v>
      </c>
      <c r="R209" s="6" t="s">
        <v>16</v>
      </c>
      <c r="S209" s="6" t="s">
        <v>30</v>
      </c>
      <c r="T209" s="6" t="s">
        <v>29</v>
      </c>
      <c r="U209" s="24">
        <v>2219</v>
      </c>
      <c r="V209" s="22">
        <v>75</v>
      </c>
      <c r="Y209" s="6" t="s">
        <v>13</v>
      </c>
      <c r="Z209" s="6" t="s">
        <v>14</v>
      </c>
      <c r="AA209" s="6" t="s">
        <v>10</v>
      </c>
      <c r="AB209" s="25">
        <v>10304</v>
      </c>
      <c r="AC209" s="22">
        <v>84</v>
      </c>
    </row>
    <row r="210" spans="4:29" ht="18" x14ac:dyDescent="0.35">
      <c r="D210" s="6" t="s">
        <v>13</v>
      </c>
      <c r="E210" s="6" t="s">
        <v>30</v>
      </c>
      <c r="F210" s="6" t="s">
        <v>29</v>
      </c>
      <c r="G210" s="21">
        <v>1274</v>
      </c>
      <c r="H210" s="22">
        <v>225</v>
      </c>
      <c r="K210" s="6" t="s">
        <v>27</v>
      </c>
      <c r="L210" s="6" t="s">
        <v>30</v>
      </c>
      <c r="M210" s="6" t="s">
        <v>34</v>
      </c>
      <c r="N210" s="23">
        <v>2212</v>
      </c>
      <c r="O210" s="22">
        <v>117</v>
      </c>
      <c r="R210" s="6" t="s">
        <v>27</v>
      </c>
      <c r="S210" s="6" t="s">
        <v>30</v>
      </c>
      <c r="T210" s="6" t="s">
        <v>34</v>
      </c>
      <c r="U210" s="24">
        <v>2212</v>
      </c>
      <c r="V210" s="22">
        <v>117</v>
      </c>
      <c r="Y210" s="6" t="s">
        <v>13</v>
      </c>
      <c r="Z210" s="6" t="s">
        <v>30</v>
      </c>
      <c r="AA210" s="6" t="s">
        <v>29</v>
      </c>
      <c r="AB210" s="25">
        <v>1274</v>
      </c>
      <c r="AC210" s="22">
        <v>225</v>
      </c>
    </row>
    <row r="211" spans="4:29" ht="18" x14ac:dyDescent="0.35">
      <c r="D211" s="6" t="s">
        <v>25</v>
      </c>
      <c r="E211" s="6" t="s">
        <v>14</v>
      </c>
      <c r="F211" s="6" t="s">
        <v>7</v>
      </c>
      <c r="G211" s="21">
        <v>1526</v>
      </c>
      <c r="H211" s="22">
        <v>105</v>
      </c>
      <c r="K211" s="6" t="s">
        <v>35</v>
      </c>
      <c r="L211" s="6" t="s">
        <v>20</v>
      </c>
      <c r="M211" s="6" t="s">
        <v>22</v>
      </c>
      <c r="N211" s="23">
        <v>2205</v>
      </c>
      <c r="O211" s="22">
        <v>141</v>
      </c>
      <c r="R211" s="6" t="s">
        <v>35</v>
      </c>
      <c r="S211" s="6" t="s">
        <v>20</v>
      </c>
      <c r="T211" s="6" t="s">
        <v>22</v>
      </c>
      <c r="U211" s="24">
        <v>2205</v>
      </c>
      <c r="V211" s="22">
        <v>141</v>
      </c>
      <c r="Y211" s="6" t="s">
        <v>25</v>
      </c>
      <c r="Z211" s="6" t="s">
        <v>14</v>
      </c>
      <c r="AA211" s="6" t="s">
        <v>7</v>
      </c>
      <c r="AB211" s="25">
        <v>1526</v>
      </c>
      <c r="AC211" s="22">
        <v>105</v>
      </c>
    </row>
    <row r="212" spans="4:29" ht="18" x14ac:dyDescent="0.35">
      <c r="D212" s="6" t="s">
        <v>5</v>
      </c>
      <c r="E212" s="6" t="s">
        <v>17</v>
      </c>
      <c r="F212" s="6" t="s">
        <v>40</v>
      </c>
      <c r="G212" s="21">
        <v>3101</v>
      </c>
      <c r="H212" s="22">
        <v>225</v>
      </c>
      <c r="K212" s="6" t="s">
        <v>23</v>
      </c>
      <c r="L212" s="6" t="s">
        <v>30</v>
      </c>
      <c r="M212" s="6" t="s">
        <v>33</v>
      </c>
      <c r="N212" s="23">
        <v>2205</v>
      </c>
      <c r="O212" s="22">
        <v>138</v>
      </c>
      <c r="R212" s="6" t="s">
        <v>23</v>
      </c>
      <c r="S212" s="6" t="s">
        <v>30</v>
      </c>
      <c r="T212" s="6" t="s">
        <v>33</v>
      </c>
      <c r="U212" s="24">
        <v>2205</v>
      </c>
      <c r="V212" s="22">
        <v>138</v>
      </c>
      <c r="Y212" s="6" t="s">
        <v>5</v>
      </c>
      <c r="Z212" s="6" t="s">
        <v>17</v>
      </c>
      <c r="AA212" s="6" t="s">
        <v>40</v>
      </c>
      <c r="AB212" s="25">
        <v>3101</v>
      </c>
      <c r="AC212" s="22">
        <v>225</v>
      </c>
    </row>
    <row r="213" spans="4:29" ht="18" x14ac:dyDescent="0.35">
      <c r="D213" s="6" t="s">
        <v>26</v>
      </c>
      <c r="E213" s="6" t="s">
        <v>6</v>
      </c>
      <c r="F213" s="6" t="s">
        <v>24</v>
      </c>
      <c r="G213" s="21">
        <v>1057</v>
      </c>
      <c r="H213" s="22">
        <v>54</v>
      </c>
      <c r="K213" s="6" t="s">
        <v>23</v>
      </c>
      <c r="L213" s="6" t="s">
        <v>14</v>
      </c>
      <c r="M213" s="6" t="s">
        <v>21</v>
      </c>
      <c r="N213" s="23">
        <v>2149</v>
      </c>
      <c r="O213" s="22">
        <v>117</v>
      </c>
      <c r="R213" s="6" t="s">
        <v>23</v>
      </c>
      <c r="S213" s="6" t="s">
        <v>14</v>
      </c>
      <c r="T213" s="6" t="s">
        <v>21</v>
      </c>
      <c r="U213" s="24">
        <v>2149</v>
      </c>
      <c r="V213" s="22">
        <v>117</v>
      </c>
      <c r="Y213" s="6" t="s">
        <v>26</v>
      </c>
      <c r="Z213" s="6" t="s">
        <v>6</v>
      </c>
      <c r="AA213" s="6" t="s">
        <v>24</v>
      </c>
      <c r="AB213" s="25">
        <v>1057</v>
      </c>
      <c r="AC213" s="22">
        <v>54</v>
      </c>
    </row>
    <row r="214" spans="4:29" ht="18" x14ac:dyDescent="0.35">
      <c r="D214" s="6" t="s">
        <v>23</v>
      </c>
      <c r="E214" s="6" t="s">
        <v>6</v>
      </c>
      <c r="F214" s="6" t="s">
        <v>42</v>
      </c>
      <c r="G214" s="21">
        <v>5306</v>
      </c>
      <c r="H214" s="22">
        <v>0</v>
      </c>
      <c r="K214" s="6" t="s">
        <v>11</v>
      </c>
      <c r="L214" s="6" t="s">
        <v>14</v>
      </c>
      <c r="M214" s="6" t="s">
        <v>18</v>
      </c>
      <c r="N214" s="23">
        <v>2142</v>
      </c>
      <c r="O214" s="22">
        <v>114</v>
      </c>
      <c r="R214" s="6" t="s">
        <v>11</v>
      </c>
      <c r="S214" s="6" t="s">
        <v>14</v>
      </c>
      <c r="T214" s="6" t="s">
        <v>18</v>
      </c>
      <c r="U214" s="24">
        <v>2142</v>
      </c>
      <c r="V214" s="22">
        <v>114</v>
      </c>
      <c r="Y214" s="6" t="s">
        <v>23</v>
      </c>
      <c r="Z214" s="6" t="s">
        <v>6</v>
      </c>
      <c r="AA214" s="6" t="s">
        <v>42</v>
      </c>
      <c r="AB214" s="25">
        <v>5306</v>
      </c>
      <c r="AC214" s="22">
        <v>0</v>
      </c>
    </row>
    <row r="215" spans="4:29" ht="18" x14ac:dyDescent="0.35">
      <c r="D215" s="6" t="s">
        <v>25</v>
      </c>
      <c r="E215" s="6" t="s">
        <v>17</v>
      </c>
      <c r="F215" s="6" t="s">
        <v>38</v>
      </c>
      <c r="G215" s="21">
        <v>4018</v>
      </c>
      <c r="H215" s="22">
        <v>171</v>
      </c>
      <c r="K215" s="6" t="s">
        <v>23</v>
      </c>
      <c r="L215" s="6" t="s">
        <v>9</v>
      </c>
      <c r="M215" s="6" t="s">
        <v>29</v>
      </c>
      <c r="N215" s="23">
        <v>2135</v>
      </c>
      <c r="O215" s="22">
        <v>27</v>
      </c>
      <c r="R215" s="6" t="s">
        <v>23</v>
      </c>
      <c r="S215" s="6" t="s">
        <v>9</v>
      </c>
      <c r="T215" s="6" t="s">
        <v>29</v>
      </c>
      <c r="U215" s="24">
        <v>2135</v>
      </c>
      <c r="V215" s="22">
        <v>27</v>
      </c>
      <c r="Y215" s="6" t="s">
        <v>25</v>
      </c>
      <c r="Z215" s="6" t="s">
        <v>17</v>
      </c>
      <c r="AA215" s="6" t="s">
        <v>38</v>
      </c>
      <c r="AB215" s="25">
        <v>4018</v>
      </c>
      <c r="AC215" s="22">
        <v>171</v>
      </c>
    </row>
    <row r="216" spans="4:29" ht="18" x14ac:dyDescent="0.35">
      <c r="D216" s="6" t="s">
        <v>11</v>
      </c>
      <c r="E216" s="6" t="s">
        <v>30</v>
      </c>
      <c r="F216" s="6" t="s">
        <v>29</v>
      </c>
      <c r="G216" s="21">
        <v>938</v>
      </c>
      <c r="H216" s="22">
        <v>189</v>
      </c>
      <c r="K216" s="6" t="s">
        <v>13</v>
      </c>
      <c r="L216" s="6" t="s">
        <v>9</v>
      </c>
      <c r="M216" s="6" t="s">
        <v>37</v>
      </c>
      <c r="N216" s="23">
        <v>2114</v>
      </c>
      <c r="O216" s="22">
        <v>186</v>
      </c>
      <c r="R216" s="6" t="s">
        <v>27</v>
      </c>
      <c r="S216" s="6" t="s">
        <v>9</v>
      </c>
      <c r="T216" s="6" t="s">
        <v>32</v>
      </c>
      <c r="U216" s="24">
        <v>2114</v>
      </c>
      <c r="V216" s="22">
        <v>66</v>
      </c>
      <c r="Y216" s="6" t="s">
        <v>11</v>
      </c>
      <c r="Z216" s="6" t="s">
        <v>30</v>
      </c>
      <c r="AA216" s="6" t="s">
        <v>29</v>
      </c>
      <c r="AB216" s="25">
        <v>938</v>
      </c>
      <c r="AC216" s="22">
        <v>189</v>
      </c>
    </row>
    <row r="217" spans="4:29" ht="18" x14ac:dyDescent="0.35">
      <c r="D217" s="6" t="s">
        <v>23</v>
      </c>
      <c r="E217" s="6" t="s">
        <v>20</v>
      </c>
      <c r="F217" s="6" t="s">
        <v>15</v>
      </c>
      <c r="G217" s="21">
        <v>1778</v>
      </c>
      <c r="H217" s="22">
        <v>270</v>
      </c>
      <c r="K217" s="6" t="s">
        <v>27</v>
      </c>
      <c r="L217" s="6" t="s">
        <v>9</v>
      </c>
      <c r="M217" s="6" t="s">
        <v>32</v>
      </c>
      <c r="N217" s="23">
        <v>2114</v>
      </c>
      <c r="O217" s="22">
        <v>66</v>
      </c>
      <c r="R217" s="6" t="s">
        <v>13</v>
      </c>
      <c r="S217" s="6" t="s">
        <v>9</v>
      </c>
      <c r="T217" s="6" t="s">
        <v>37</v>
      </c>
      <c r="U217" s="24">
        <v>2114</v>
      </c>
      <c r="V217" s="22">
        <v>186</v>
      </c>
      <c r="Y217" s="6" t="s">
        <v>23</v>
      </c>
      <c r="Z217" s="6" t="s">
        <v>20</v>
      </c>
      <c r="AA217" s="6" t="s">
        <v>15</v>
      </c>
      <c r="AB217" s="25">
        <v>1778</v>
      </c>
      <c r="AC217" s="22">
        <v>270</v>
      </c>
    </row>
    <row r="218" spans="4:29" ht="18" x14ac:dyDescent="0.35">
      <c r="D218" s="6" t="s">
        <v>16</v>
      </c>
      <c r="E218" s="6" t="s">
        <v>17</v>
      </c>
      <c r="F218" s="6" t="s">
        <v>7</v>
      </c>
      <c r="G218" s="21">
        <v>1638</v>
      </c>
      <c r="H218" s="22">
        <v>63</v>
      </c>
      <c r="K218" s="6" t="s">
        <v>16</v>
      </c>
      <c r="L218" s="6" t="s">
        <v>17</v>
      </c>
      <c r="M218" s="6" t="s">
        <v>18</v>
      </c>
      <c r="N218" s="23">
        <v>2100</v>
      </c>
      <c r="O218" s="22">
        <v>414</v>
      </c>
      <c r="R218" s="6" t="s">
        <v>16</v>
      </c>
      <c r="S218" s="6" t="s">
        <v>17</v>
      </c>
      <c r="T218" s="6" t="s">
        <v>18</v>
      </c>
      <c r="U218" s="24">
        <v>2100</v>
      </c>
      <c r="V218" s="22">
        <v>414</v>
      </c>
      <c r="Y218" s="6" t="s">
        <v>16</v>
      </c>
      <c r="Z218" s="6" t="s">
        <v>17</v>
      </c>
      <c r="AA218" s="6" t="s">
        <v>7</v>
      </c>
      <c r="AB218" s="25">
        <v>1638</v>
      </c>
      <c r="AC218" s="22">
        <v>63</v>
      </c>
    </row>
    <row r="219" spans="4:29" ht="18" x14ac:dyDescent="0.35">
      <c r="D219" s="6" t="s">
        <v>13</v>
      </c>
      <c r="E219" s="6" t="s">
        <v>20</v>
      </c>
      <c r="F219" s="6" t="s">
        <v>18</v>
      </c>
      <c r="G219" s="21">
        <v>154</v>
      </c>
      <c r="H219" s="22">
        <v>21</v>
      </c>
      <c r="K219" s="6" t="s">
        <v>8</v>
      </c>
      <c r="L219" s="6" t="s">
        <v>9</v>
      </c>
      <c r="M219" s="6" t="s">
        <v>32</v>
      </c>
      <c r="N219" s="23">
        <v>2023</v>
      </c>
      <c r="O219" s="22">
        <v>168</v>
      </c>
      <c r="R219" s="6" t="s">
        <v>8</v>
      </c>
      <c r="S219" s="6" t="s">
        <v>9</v>
      </c>
      <c r="T219" s="6" t="s">
        <v>32</v>
      </c>
      <c r="U219" s="24">
        <v>2023</v>
      </c>
      <c r="V219" s="22">
        <v>168</v>
      </c>
      <c r="Y219" s="6" t="s">
        <v>13</v>
      </c>
      <c r="Z219" s="6" t="s">
        <v>20</v>
      </c>
      <c r="AA219" s="6" t="s">
        <v>18</v>
      </c>
      <c r="AB219" s="25">
        <v>154</v>
      </c>
      <c r="AC219" s="22">
        <v>21</v>
      </c>
    </row>
    <row r="220" spans="4:29" ht="18" x14ac:dyDescent="0.35">
      <c r="D220" s="6" t="s">
        <v>23</v>
      </c>
      <c r="E220" s="6" t="s">
        <v>6</v>
      </c>
      <c r="F220" s="6" t="s">
        <v>22</v>
      </c>
      <c r="G220" s="21">
        <v>9835</v>
      </c>
      <c r="H220" s="22">
        <v>207</v>
      </c>
      <c r="K220" s="6" t="s">
        <v>27</v>
      </c>
      <c r="L220" s="6" t="s">
        <v>9</v>
      </c>
      <c r="M220" s="6" t="s">
        <v>34</v>
      </c>
      <c r="N220" s="23">
        <v>2023</v>
      </c>
      <c r="O220" s="22">
        <v>78</v>
      </c>
      <c r="R220" s="6" t="s">
        <v>27</v>
      </c>
      <c r="S220" s="6" t="s">
        <v>9</v>
      </c>
      <c r="T220" s="6" t="s">
        <v>34</v>
      </c>
      <c r="U220" s="24">
        <v>2023</v>
      </c>
      <c r="V220" s="22">
        <v>78</v>
      </c>
      <c r="Y220" s="6" t="s">
        <v>23</v>
      </c>
      <c r="Z220" s="6" t="s">
        <v>6</v>
      </c>
      <c r="AA220" s="6" t="s">
        <v>22</v>
      </c>
      <c r="AB220" s="25">
        <v>9835</v>
      </c>
      <c r="AC220" s="22">
        <v>207</v>
      </c>
    </row>
    <row r="221" spans="4:29" ht="18" x14ac:dyDescent="0.35">
      <c r="D221" s="6" t="s">
        <v>11</v>
      </c>
      <c r="E221" s="6" t="s">
        <v>6</v>
      </c>
      <c r="F221" s="6" t="s">
        <v>33</v>
      </c>
      <c r="G221" s="21">
        <v>7273</v>
      </c>
      <c r="H221" s="22">
        <v>96</v>
      </c>
      <c r="K221" s="6" t="s">
        <v>26</v>
      </c>
      <c r="L221" s="6" t="s">
        <v>17</v>
      </c>
      <c r="M221" s="6" t="s">
        <v>29</v>
      </c>
      <c r="N221" s="23">
        <v>2016</v>
      </c>
      <c r="O221" s="22">
        <v>117</v>
      </c>
      <c r="R221" s="6" t="s">
        <v>26</v>
      </c>
      <c r="S221" s="6" t="s">
        <v>17</v>
      </c>
      <c r="T221" s="6" t="s">
        <v>29</v>
      </c>
      <c r="U221" s="24">
        <v>2016</v>
      </c>
      <c r="V221" s="22">
        <v>117</v>
      </c>
      <c r="Y221" s="6" t="s">
        <v>11</v>
      </c>
      <c r="Z221" s="6" t="s">
        <v>6</v>
      </c>
      <c r="AA221" s="6" t="s">
        <v>33</v>
      </c>
      <c r="AB221" s="25">
        <v>7273</v>
      </c>
      <c r="AC221" s="22">
        <v>96</v>
      </c>
    </row>
    <row r="222" spans="4:29" ht="18" x14ac:dyDescent="0.35">
      <c r="D222" s="6" t="s">
        <v>25</v>
      </c>
      <c r="E222" s="6" t="s">
        <v>17</v>
      </c>
      <c r="F222" s="6" t="s">
        <v>22</v>
      </c>
      <c r="G222" s="21">
        <v>6909</v>
      </c>
      <c r="H222" s="22">
        <v>81</v>
      </c>
      <c r="K222" s="6" t="s">
        <v>8</v>
      </c>
      <c r="L222" s="6" t="s">
        <v>30</v>
      </c>
      <c r="M222" s="6" t="s">
        <v>29</v>
      </c>
      <c r="N222" s="23">
        <v>2009</v>
      </c>
      <c r="O222" s="22">
        <v>219</v>
      </c>
      <c r="R222" s="6" t="s">
        <v>8</v>
      </c>
      <c r="S222" s="6" t="s">
        <v>30</v>
      </c>
      <c r="T222" s="6" t="s">
        <v>29</v>
      </c>
      <c r="U222" s="24">
        <v>2009</v>
      </c>
      <c r="V222" s="22">
        <v>219</v>
      </c>
      <c r="Y222" s="6" t="s">
        <v>25</v>
      </c>
      <c r="Z222" s="6" t="s">
        <v>17</v>
      </c>
      <c r="AA222" s="6" t="s">
        <v>22</v>
      </c>
      <c r="AB222" s="25">
        <v>6909</v>
      </c>
      <c r="AC222" s="22">
        <v>81</v>
      </c>
    </row>
    <row r="223" spans="4:29" ht="18" x14ac:dyDescent="0.35">
      <c r="D223" s="6" t="s">
        <v>11</v>
      </c>
      <c r="E223" s="6" t="s">
        <v>17</v>
      </c>
      <c r="F223" s="6" t="s">
        <v>38</v>
      </c>
      <c r="G223" s="21">
        <v>3920</v>
      </c>
      <c r="H223" s="22">
        <v>306</v>
      </c>
      <c r="K223" s="6" t="s">
        <v>5</v>
      </c>
      <c r="L223" s="6" t="s">
        <v>20</v>
      </c>
      <c r="M223" s="6" t="s">
        <v>21</v>
      </c>
      <c r="N223" s="23">
        <v>1988</v>
      </c>
      <c r="O223" s="22">
        <v>39</v>
      </c>
      <c r="R223" s="6" t="s">
        <v>5</v>
      </c>
      <c r="S223" s="6" t="s">
        <v>20</v>
      </c>
      <c r="T223" s="6" t="s">
        <v>21</v>
      </c>
      <c r="U223" s="24">
        <v>1988</v>
      </c>
      <c r="V223" s="22">
        <v>39</v>
      </c>
      <c r="Y223" s="6" t="s">
        <v>11</v>
      </c>
      <c r="Z223" s="6" t="s">
        <v>17</v>
      </c>
      <c r="AA223" s="6" t="s">
        <v>38</v>
      </c>
      <c r="AB223" s="25">
        <v>3920</v>
      </c>
      <c r="AC223" s="22">
        <v>306</v>
      </c>
    </row>
    <row r="224" spans="4:29" ht="18" x14ac:dyDescent="0.35">
      <c r="D224" s="6" t="s">
        <v>35</v>
      </c>
      <c r="E224" s="6" t="s">
        <v>17</v>
      </c>
      <c r="F224" s="6" t="s">
        <v>41</v>
      </c>
      <c r="G224" s="21">
        <v>4858</v>
      </c>
      <c r="H224" s="22">
        <v>279</v>
      </c>
      <c r="K224" s="6" t="s">
        <v>35</v>
      </c>
      <c r="L224" s="6" t="s">
        <v>9</v>
      </c>
      <c r="M224" s="6" t="s">
        <v>33</v>
      </c>
      <c r="N224" s="23">
        <v>1974</v>
      </c>
      <c r="O224" s="22">
        <v>195</v>
      </c>
      <c r="R224" s="6" t="s">
        <v>35</v>
      </c>
      <c r="S224" s="6" t="s">
        <v>9</v>
      </c>
      <c r="T224" s="6" t="s">
        <v>33</v>
      </c>
      <c r="U224" s="24">
        <v>1974</v>
      </c>
      <c r="V224" s="22">
        <v>195</v>
      </c>
      <c r="Y224" s="6" t="s">
        <v>35</v>
      </c>
      <c r="Z224" s="6" t="s">
        <v>17</v>
      </c>
      <c r="AA224" s="6" t="s">
        <v>41</v>
      </c>
      <c r="AB224" s="25">
        <v>4858</v>
      </c>
      <c r="AC224" s="22">
        <v>279</v>
      </c>
    </row>
    <row r="225" spans="4:29" ht="18" x14ac:dyDescent="0.35">
      <c r="D225" s="6" t="s">
        <v>26</v>
      </c>
      <c r="E225" s="6" t="s">
        <v>20</v>
      </c>
      <c r="F225" s="6" t="s">
        <v>12</v>
      </c>
      <c r="G225" s="21">
        <v>3549</v>
      </c>
      <c r="H225" s="22">
        <v>3</v>
      </c>
      <c r="K225" s="6" t="s">
        <v>23</v>
      </c>
      <c r="L225" s="6" t="s">
        <v>30</v>
      </c>
      <c r="M225" s="6" t="s">
        <v>24</v>
      </c>
      <c r="N225" s="23">
        <v>1932</v>
      </c>
      <c r="O225" s="22">
        <v>369</v>
      </c>
      <c r="R225" s="6" t="s">
        <v>23</v>
      </c>
      <c r="S225" s="6" t="s">
        <v>30</v>
      </c>
      <c r="T225" s="6" t="s">
        <v>24</v>
      </c>
      <c r="U225" s="24">
        <v>1932</v>
      </c>
      <c r="V225" s="22">
        <v>369</v>
      </c>
      <c r="Y225" s="6" t="s">
        <v>26</v>
      </c>
      <c r="Z225" s="6" t="s">
        <v>20</v>
      </c>
      <c r="AA225" s="6" t="s">
        <v>12</v>
      </c>
      <c r="AB225" s="25">
        <v>3549</v>
      </c>
      <c r="AC225" s="22">
        <v>3</v>
      </c>
    </row>
    <row r="226" spans="4:29" ht="18" x14ac:dyDescent="0.35">
      <c r="D226" s="6" t="s">
        <v>23</v>
      </c>
      <c r="E226" s="6" t="s">
        <v>17</v>
      </c>
      <c r="F226" s="6" t="s">
        <v>39</v>
      </c>
      <c r="G226" s="21">
        <v>966</v>
      </c>
      <c r="H226" s="22">
        <v>198</v>
      </c>
      <c r="K226" s="6" t="s">
        <v>13</v>
      </c>
      <c r="L226" s="6" t="s">
        <v>14</v>
      </c>
      <c r="M226" s="6" t="s">
        <v>36</v>
      </c>
      <c r="N226" s="23">
        <v>1925</v>
      </c>
      <c r="O226" s="22">
        <v>192</v>
      </c>
      <c r="R226" s="6" t="s">
        <v>13</v>
      </c>
      <c r="S226" s="6" t="s">
        <v>14</v>
      </c>
      <c r="T226" s="6" t="s">
        <v>36</v>
      </c>
      <c r="U226" s="24">
        <v>1925</v>
      </c>
      <c r="V226" s="22">
        <v>192</v>
      </c>
      <c r="Y226" s="6" t="s">
        <v>23</v>
      </c>
      <c r="Z226" s="6" t="s">
        <v>17</v>
      </c>
      <c r="AA226" s="6" t="s">
        <v>39</v>
      </c>
      <c r="AB226" s="25">
        <v>966</v>
      </c>
      <c r="AC226" s="22">
        <v>198</v>
      </c>
    </row>
    <row r="227" spans="4:29" ht="18" x14ac:dyDescent="0.35">
      <c r="D227" s="6" t="s">
        <v>25</v>
      </c>
      <c r="E227" s="6" t="s">
        <v>17</v>
      </c>
      <c r="F227" s="6" t="s">
        <v>15</v>
      </c>
      <c r="G227" s="21">
        <v>385</v>
      </c>
      <c r="H227" s="22">
        <v>249</v>
      </c>
      <c r="K227" s="6" t="s">
        <v>16</v>
      </c>
      <c r="L227" s="6" t="s">
        <v>6</v>
      </c>
      <c r="M227" s="6" t="s">
        <v>29</v>
      </c>
      <c r="N227" s="23">
        <v>1904</v>
      </c>
      <c r="O227" s="22">
        <v>405</v>
      </c>
      <c r="R227" s="6" t="s">
        <v>16</v>
      </c>
      <c r="S227" s="6" t="s">
        <v>6</v>
      </c>
      <c r="T227" s="6" t="s">
        <v>29</v>
      </c>
      <c r="U227" s="24">
        <v>1904</v>
      </c>
      <c r="V227" s="22">
        <v>405</v>
      </c>
      <c r="Y227" s="6" t="s">
        <v>25</v>
      </c>
      <c r="Z227" s="6" t="s">
        <v>17</v>
      </c>
      <c r="AA227" s="6" t="s">
        <v>15</v>
      </c>
      <c r="AB227" s="25">
        <v>385</v>
      </c>
      <c r="AC227" s="22">
        <v>249</v>
      </c>
    </row>
    <row r="228" spans="4:29" ht="18" x14ac:dyDescent="0.35">
      <c r="D228" s="6" t="s">
        <v>16</v>
      </c>
      <c r="E228" s="6" t="s">
        <v>30</v>
      </c>
      <c r="F228" s="6" t="s">
        <v>29</v>
      </c>
      <c r="G228" s="21">
        <v>2219</v>
      </c>
      <c r="H228" s="22">
        <v>75</v>
      </c>
      <c r="K228" s="6" t="s">
        <v>8</v>
      </c>
      <c r="L228" s="6" t="s">
        <v>6</v>
      </c>
      <c r="M228" s="6" t="s">
        <v>22</v>
      </c>
      <c r="N228" s="23">
        <v>1890</v>
      </c>
      <c r="O228" s="22">
        <v>195</v>
      </c>
      <c r="R228" s="6" t="s">
        <v>8</v>
      </c>
      <c r="S228" s="6" t="s">
        <v>6</v>
      </c>
      <c r="T228" s="6" t="s">
        <v>22</v>
      </c>
      <c r="U228" s="24">
        <v>1890</v>
      </c>
      <c r="V228" s="22">
        <v>195</v>
      </c>
      <c r="Y228" s="6" t="s">
        <v>16</v>
      </c>
      <c r="Z228" s="6" t="s">
        <v>30</v>
      </c>
      <c r="AA228" s="6" t="s">
        <v>29</v>
      </c>
      <c r="AB228" s="25">
        <v>2219</v>
      </c>
      <c r="AC228" s="22">
        <v>75</v>
      </c>
    </row>
    <row r="229" spans="4:29" ht="18" x14ac:dyDescent="0.35">
      <c r="D229" s="6" t="s">
        <v>11</v>
      </c>
      <c r="E229" s="6" t="s">
        <v>14</v>
      </c>
      <c r="F229" s="6" t="s">
        <v>10</v>
      </c>
      <c r="G229" s="21">
        <v>2954</v>
      </c>
      <c r="H229" s="22">
        <v>189</v>
      </c>
      <c r="K229" s="6" t="s">
        <v>26</v>
      </c>
      <c r="L229" s="6" t="s">
        <v>17</v>
      </c>
      <c r="M229" s="6" t="s">
        <v>18</v>
      </c>
      <c r="N229" s="23">
        <v>1785</v>
      </c>
      <c r="O229" s="22">
        <v>462</v>
      </c>
      <c r="R229" s="6" t="s">
        <v>26</v>
      </c>
      <c r="S229" s="6" t="s">
        <v>17</v>
      </c>
      <c r="T229" s="6" t="s">
        <v>18</v>
      </c>
      <c r="U229" s="24">
        <v>1785</v>
      </c>
      <c r="V229" s="22">
        <v>462</v>
      </c>
      <c r="Y229" s="6" t="s">
        <v>11</v>
      </c>
      <c r="Z229" s="6" t="s">
        <v>14</v>
      </c>
      <c r="AA229" s="6" t="s">
        <v>10</v>
      </c>
      <c r="AB229" s="25">
        <v>2954</v>
      </c>
      <c r="AC229" s="22">
        <v>189</v>
      </c>
    </row>
    <row r="230" spans="4:29" ht="18" x14ac:dyDescent="0.35">
      <c r="D230" s="6" t="s">
        <v>23</v>
      </c>
      <c r="E230" s="6" t="s">
        <v>14</v>
      </c>
      <c r="F230" s="6" t="s">
        <v>10</v>
      </c>
      <c r="G230" s="21">
        <v>280</v>
      </c>
      <c r="H230" s="22">
        <v>87</v>
      </c>
      <c r="K230" s="6" t="s">
        <v>23</v>
      </c>
      <c r="L230" s="6" t="s">
        <v>20</v>
      </c>
      <c r="M230" s="6" t="s">
        <v>15</v>
      </c>
      <c r="N230" s="23">
        <v>1778</v>
      </c>
      <c r="O230" s="22">
        <v>270</v>
      </c>
      <c r="R230" s="6" t="s">
        <v>23</v>
      </c>
      <c r="S230" s="6" t="s">
        <v>20</v>
      </c>
      <c r="T230" s="6" t="s">
        <v>15</v>
      </c>
      <c r="U230" s="24">
        <v>1778</v>
      </c>
      <c r="V230" s="22">
        <v>270</v>
      </c>
      <c r="Y230" s="6" t="s">
        <v>23</v>
      </c>
      <c r="Z230" s="6" t="s">
        <v>14</v>
      </c>
      <c r="AA230" s="6" t="s">
        <v>10</v>
      </c>
      <c r="AB230" s="25">
        <v>280</v>
      </c>
      <c r="AC230" s="22">
        <v>87</v>
      </c>
    </row>
    <row r="231" spans="4:29" ht="18" x14ac:dyDescent="0.35">
      <c r="D231" s="6" t="s">
        <v>13</v>
      </c>
      <c r="E231" s="6" t="s">
        <v>14</v>
      </c>
      <c r="F231" s="6" t="s">
        <v>7</v>
      </c>
      <c r="G231" s="21">
        <v>6118</v>
      </c>
      <c r="H231" s="22">
        <v>174</v>
      </c>
      <c r="K231" s="6" t="s">
        <v>8</v>
      </c>
      <c r="L231" s="6" t="s">
        <v>6</v>
      </c>
      <c r="M231" s="6" t="s">
        <v>36</v>
      </c>
      <c r="N231" s="23">
        <v>1771</v>
      </c>
      <c r="O231" s="22">
        <v>204</v>
      </c>
      <c r="R231" s="6" t="s">
        <v>8</v>
      </c>
      <c r="S231" s="6" t="s">
        <v>6</v>
      </c>
      <c r="T231" s="6" t="s">
        <v>36</v>
      </c>
      <c r="U231" s="24">
        <v>1771</v>
      </c>
      <c r="V231" s="22">
        <v>204</v>
      </c>
      <c r="Y231" s="6" t="s">
        <v>13</v>
      </c>
      <c r="Z231" s="6" t="s">
        <v>14</v>
      </c>
      <c r="AA231" s="6" t="s">
        <v>7</v>
      </c>
      <c r="AB231" s="25">
        <v>6118</v>
      </c>
      <c r="AC231" s="22">
        <v>174</v>
      </c>
    </row>
    <row r="232" spans="4:29" ht="18" x14ac:dyDescent="0.35">
      <c r="D232" s="6" t="s">
        <v>26</v>
      </c>
      <c r="E232" s="6" t="s">
        <v>17</v>
      </c>
      <c r="F232" s="6" t="s">
        <v>37</v>
      </c>
      <c r="G232" s="21">
        <v>4802</v>
      </c>
      <c r="H232" s="22">
        <v>36</v>
      </c>
      <c r="K232" s="6" t="s">
        <v>8</v>
      </c>
      <c r="L232" s="6" t="s">
        <v>20</v>
      </c>
      <c r="M232" s="6" t="s">
        <v>34</v>
      </c>
      <c r="N232" s="23">
        <v>1701</v>
      </c>
      <c r="O232" s="22">
        <v>234</v>
      </c>
      <c r="R232" s="6" t="s">
        <v>8</v>
      </c>
      <c r="S232" s="6" t="s">
        <v>20</v>
      </c>
      <c r="T232" s="6" t="s">
        <v>34</v>
      </c>
      <c r="U232" s="24">
        <v>1701</v>
      </c>
      <c r="V232" s="22">
        <v>234</v>
      </c>
      <c r="Y232" s="6" t="s">
        <v>26</v>
      </c>
      <c r="Z232" s="6" t="s">
        <v>17</v>
      </c>
      <c r="AA232" s="6" t="s">
        <v>37</v>
      </c>
      <c r="AB232" s="25">
        <v>4802</v>
      </c>
      <c r="AC232" s="22">
        <v>36</v>
      </c>
    </row>
    <row r="233" spans="4:29" ht="18" x14ac:dyDescent="0.35">
      <c r="D233" s="6" t="s">
        <v>11</v>
      </c>
      <c r="E233" s="6" t="s">
        <v>20</v>
      </c>
      <c r="F233" s="6" t="s">
        <v>38</v>
      </c>
      <c r="G233" s="21">
        <v>4137</v>
      </c>
      <c r="H233" s="22">
        <v>60</v>
      </c>
      <c r="K233" s="6" t="s">
        <v>27</v>
      </c>
      <c r="L233" s="6" t="s">
        <v>17</v>
      </c>
      <c r="M233" s="6" t="s">
        <v>40</v>
      </c>
      <c r="N233" s="23">
        <v>1652</v>
      </c>
      <c r="O233" s="22">
        <v>102</v>
      </c>
      <c r="R233" s="6" t="s">
        <v>25</v>
      </c>
      <c r="S233" s="6" t="s">
        <v>30</v>
      </c>
      <c r="T233" s="6" t="s">
        <v>19</v>
      </c>
      <c r="U233" s="24">
        <v>1652</v>
      </c>
      <c r="V233" s="22">
        <v>93</v>
      </c>
      <c r="Y233" s="6" t="s">
        <v>11</v>
      </c>
      <c r="Z233" s="6" t="s">
        <v>20</v>
      </c>
      <c r="AA233" s="6" t="s">
        <v>38</v>
      </c>
      <c r="AB233" s="25">
        <v>4137</v>
      </c>
      <c r="AC233" s="22">
        <v>60</v>
      </c>
    </row>
    <row r="234" spans="4:29" ht="18" x14ac:dyDescent="0.35">
      <c r="D234" s="6" t="s">
        <v>27</v>
      </c>
      <c r="E234" s="6" t="s">
        <v>9</v>
      </c>
      <c r="F234" s="6" t="s">
        <v>34</v>
      </c>
      <c r="G234" s="21">
        <v>2023</v>
      </c>
      <c r="H234" s="22">
        <v>78</v>
      </c>
      <c r="K234" s="6" t="s">
        <v>25</v>
      </c>
      <c r="L234" s="6" t="s">
        <v>30</v>
      </c>
      <c r="M234" s="6" t="s">
        <v>19</v>
      </c>
      <c r="N234" s="23">
        <v>1652</v>
      </c>
      <c r="O234" s="22">
        <v>93</v>
      </c>
      <c r="R234" s="6" t="s">
        <v>27</v>
      </c>
      <c r="S234" s="6" t="s">
        <v>17</v>
      </c>
      <c r="T234" s="6" t="s">
        <v>40</v>
      </c>
      <c r="U234" s="24">
        <v>1652</v>
      </c>
      <c r="V234" s="22">
        <v>102</v>
      </c>
      <c r="Y234" s="6" t="s">
        <v>27</v>
      </c>
      <c r="Z234" s="6" t="s">
        <v>9</v>
      </c>
      <c r="AA234" s="6" t="s">
        <v>34</v>
      </c>
      <c r="AB234" s="25">
        <v>2023</v>
      </c>
      <c r="AC234" s="22">
        <v>78</v>
      </c>
    </row>
    <row r="235" spans="4:29" ht="18" x14ac:dyDescent="0.35">
      <c r="D235" s="6" t="s">
        <v>11</v>
      </c>
      <c r="E235" s="6" t="s">
        <v>14</v>
      </c>
      <c r="F235" s="6" t="s">
        <v>7</v>
      </c>
      <c r="G235" s="21">
        <v>9051</v>
      </c>
      <c r="H235" s="22">
        <v>57</v>
      </c>
      <c r="K235" s="6" t="s">
        <v>16</v>
      </c>
      <c r="L235" s="6" t="s">
        <v>17</v>
      </c>
      <c r="M235" s="6" t="s">
        <v>7</v>
      </c>
      <c r="N235" s="23">
        <v>1638</v>
      </c>
      <c r="O235" s="22">
        <v>63</v>
      </c>
      <c r="R235" s="6" t="s">
        <v>16</v>
      </c>
      <c r="S235" s="6" t="s">
        <v>17</v>
      </c>
      <c r="T235" s="6" t="s">
        <v>7</v>
      </c>
      <c r="U235" s="24">
        <v>1638</v>
      </c>
      <c r="V235" s="22">
        <v>63</v>
      </c>
      <c r="Y235" s="6" t="s">
        <v>11</v>
      </c>
      <c r="Z235" s="6" t="s">
        <v>14</v>
      </c>
      <c r="AA235" s="6" t="s">
        <v>7</v>
      </c>
      <c r="AB235" s="25">
        <v>9051</v>
      </c>
      <c r="AC235" s="22">
        <v>57</v>
      </c>
    </row>
    <row r="236" spans="4:29" ht="18" x14ac:dyDescent="0.35">
      <c r="D236" s="6" t="s">
        <v>11</v>
      </c>
      <c r="E236" s="6" t="s">
        <v>6</v>
      </c>
      <c r="F236" s="6" t="s">
        <v>40</v>
      </c>
      <c r="G236" s="21">
        <v>2919</v>
      </c>
      <c r="H236" s="22">
        <v>45</v>
      </c>
      <c r="K236" s="6" t="s">
        <v>5</v>
      </c>
      <c r="L236" s="6" t="s">
        <v>9</v>
      </c>
      <c r="M236" s="6" t="s">
        <v>38</v>
      </c>
      <c r="N236" s="23">
        <v>1638</v>
      </c>
      <c r="O236" s="22">
        <v>48</v>
      </c>
      <c r="R236" s="6" t="s">
        <v>5</v>
      </c>
      <c r="S236" s="6" t="s">
        <v>9</v>
      </c>
      <c r="T236" s="6" t="s">
        <v>38</v>
      </c>
      <c r="U236" s="24">
        <v>1638</v>
      </c>
      <c r="V236" s="22">
        <v>48</v>
      </c>
      <c r="Y236" s="6" t="s">
        <v>11</v>
      </c>
      <c r="Z236" s="6" t="s">
        <v>6</v>
      </c>
      <c r="AA236" s="6" t="s">
        <v>40</v>
      </c>
      <c r="AB236" s="25">
        <v>2919</v>
      </c>
      <c r="AC236" s="22">
        <v>45</v>
      </c>
    </row>
    <row r="237" spans="4:29" ht="18" x14ac:dyDescent="0.35">
      <c r="D237" s="6" t="s">
        <v>13</v>
      </c>
      <c r="E237" s="6" t="s">
        <v>20</v>
      </c>
      <c r="F237" s="6" t="s">
        <v>22</v>
      </c>
      <c r="G237" s="21">
        <v>5915</v>
      </c>
      <c r="H237" s="22">
        <v>3</v>
      </c>
      <c r="K237" s="6" t="s">
        <v>5</v>
      </c>
      <c r="L237" s="6" t="s">
        <v>6</v>
      </c>
      <c r="M237" s="6" t="s">
        <v>7</v>
      </c>
      <c r="N237" s="23">
        <v>1624</v>
      </c>
      <c r="O237" s="22">
        <v>114</v>
      </c>
      <c r="R237" s="6" t="s">
        <v>5</v>
      </c>
      <c r="S237" s="6" t="s">
        <v>6</v>
      </c>
      <c r="T237" s="6" t="s">
        <v>7</v>
      </c>
      <c r="U237" s="24">
        <v>1624</v>
      </c>
      <c r="V237" s="22">
        <v>114</v>
      </c>
      <c r="Y237" s="6" t="s">
        <v>13</v>
      </c>
      <c r="Z237" s="6" t="s">
        <v>20</v>
      </c>
      <c r="AA237" s="6" t="s">
        <v>22</v>
      </c>
      <c r="AB237" s="25">
        <v>5915</v>
      </c>
      <c r="AC237" s="22">
        <v>3</v>
      </c>
    </row>
    <row r="238" spans="4:29" ht="18" x14ac:dyDescent="0.35">
      <c r="D238" s="6" t="s">
        <v>35</v>
      </c>
      <c r="E238" s="6" t="s">
        <v>9</v>
      </c>
      <c r="F238" s="6" t="s">
        <v>37</v>
      </c>
      <c r="G238" s="21">
        <v>2562</v>
      </c>
      <c r="H238" s="22">
        <v>6</v>
      </c>
      <c r="K238" s="6" t="s">
        <v>5</v>
      </c>
      <c r="L238" s="6" t="s">
        <v>9</v>
      </c>
      <c r="M238" s="6" t="s">
        <v>32</v>
      </c>
      <c r="N238" s="23">
        <v>1617</v>
      </c>
      <c r="O238" s="22">
        <v>126</v>
      </c>
      <c r="R238" s="6" t="s">
        <v>5</v>
      </c>
      <c r="S238" s="6" t="s">
        <v>9</v>
      </c>
      <c r="T238" s="6" t="s">
        <v>32</v>
      </c>
      <c r="U238" s="24">
        <v>1617</v>
      </c>
      <c r="V238" s="22">
        <v>126</v>
      </c>
      <c r="Y238" s="6" t="s">
        <v>35</v>
      </c>
      <c r="Z238" s="6" t="s">
        <v>9</v>
      </c>
      <c r="AA238" s="6" t="s">
        <v>37</v>
      </c>
      <c r="AB238" s="25">
        <v>2562</v>
      </c>
      <c r="AC238" s="22">
        <v>6</v>
      </c>
    </row>
    <row r="239" spans="4:29" ht="18" x14ac:dyDescent="0.35">
      <c r="D239" s="6" t="s">
        <v>25</v>
      </c>
      <c r="E239" s="6" t="s">
        <v>6</v>
      </c>
      <c r="F239" s="6" t="s">
        <v>18</v>
      </c>
      <c r="G239" s="21">
        <v>8813</v>
      </c>
      <c r="H239" s="22">
        <v>21</v>
      </c>
      <c r="K239" s="6" t="s">
        <v>26</v>
      </c>
      <c r="L239" s="6" t="s">
        <v>9</v>
      </c>
      <c r="M239" s="6" t="s">
        <v>28</v>
      </c>
      <c r="N239" s="23">
        <v>1589</v>
      </c>
      <c r="O239" s="22">
        <v>303</v>
      </c>
      <c r="R239" s="6" t="s">
        <v>26</v>
      </c>
      <c r="S239" s="6" t="s">
        <v>9</v>
      </c>
      <c r="T239" s="6" t="s">
        <v>28</v>
      </c>
      <c r="U239" s="24">
        <v>1589</v>
      </c>
      <c r="V239" s="22">
        <v>303</v>
      </c>
      <c r="Y239" s="6" t="s">
        <v>25</v>
      </c>
      <c r="Z239" s="6" t="s">
        <v>6</v>
      </c>
      <c r="AA239" s="6" t="s">
        <v>18</v>
      </c>
      <c r="AB239" s="25">
        <v>8813</v>
      </c>
      <c r="AC239" s="22">
        <v>21</v>
      </c>
    </row>
    <row r="240" spans="4:29" ht="18" x14ac:dyDescent="0.35">
      <c r="D240" s="6" t="s">
        <v>25</v>
      </c>
      <c r="E240" s="6" t="s">
        <v>14</v>
      </c>
      <c r="F240" s="6" t="s">
        <v>15</v>
      </c>
      <c r="G240" s="21">
        <v>6111</v>
      </c>
      <c r="H240" s="22">
        <v>3</v>
      </c>
      <c r="K240" s="6" t="s">
        <v>26</v>
      </c>
      <c r="L240" s="6" t="s">
        <v>17</v>
      </c>
      <c r="M240" s="6" t="s">
        <v>22</v>
      </c>
      <c r="N240" s="23">
        <v>1568</v>
      </c>
      <c r="O240" s="22">
        <v>141</v>
      </c>
      <c r="R240" s="6" t="s">
        <v>23</v>
      </c>
      <c r="S240" s="6" t="s">
        <v>30</v>
      </c>
      <c r="T240" s="6" t="s">
        <v>18</v>
      </c>
      <c r="U240" s="24">
        <v>1568</v>
      </c>
      <c r="V240" s="22">
        <v>96</v>
      </c>
      <c r="Y240" s="6" t="s">
        <v>25</v>
      </c>
      <c r="Z240" s="6" t="s">
        <v>14</v>
      </c>
      <c r="AA240" s="6" t="s">
        <v>15</v>
      </c>
      <c r="AB240" s="25">
        <v>6111</v>
      </c>
      <c r="AC240" s="22">
        <v>3</v>
      </c>
    </row>
    <row r="241" spans="4:29" ht="18" x14ac:dyDescent="0.35">
      <c r="D241" s="6" t="s">
        <v>8</v>
      </c>
      <c r="E241" s="6" t="s">
        <v>30</v>
      </c>
      <c r="F241" s="6" t="s">
        <v>21</v>
      </c>
      <c r="G241" s="21">
        <v>3507</v>
      </c>
      <c r="H241" s="22">
        <v>288</v>
      </c>
      <c r="K241" s="6" t="s">
        <v>23</v>
      </c>
      <c r="L241" s="6" t="s">
        <v>30</v>
      </c>
      <c r="M241" s="6" t="s">
        <v>18</v>
      </c>
      <c r="N241" s="23">
        <v>1568</v>
      </c>
      <c r="O241" s="22">
        <v>96</v>
      </c>
      <c r="R241" s="6" t="s">
        <v>26</v>
      </c>
      <c r="S241" s="6" t="s">
        <v>17</v>
      </c>
      <c r="T241" s="6" t="s">
        <v>22</v>
      </c>
      <c r="U241" s="24">
        <v>1568</v>
      </c>
      <c r="V241" s="22">
        <v>141</v>
      </c>
      <c r="Y241" s="6" t="s">
        <v>8</v>
      </c>
      <c r="Z241" s="6" t="s">
        <v>30</v>
      </c>
      <c r="AA241" s="6" t="s">
        <v>21</v>
      </c>
      <c r="AB241" s="25">
        <v>3507</v>
      </c>
      <c r="AC241" s="22">
        <v>288</v>
      </c>
    </row>
    <row r="242" spans="4:29" ht="18" x14ac:dyDescent="0.35">
      <c r="D242" s="6" t="s">
        <v>16</v>
      </c>
      <c r="E242" s="6" t="s">
        <v>14</v>
      </c>
      <c r="F242" s="6" t="s">
        <v>31</v>
      </c>
      <c r="G242" s="21">
        <v>4319</v>
      </c>
      <c r="H242" s="22">
        <v>30</v>
      </c>
      <c r="K242" s="6" t="s">
        <v>8</v>
      </c>
      <c r="L242" s="6" t="s">
        <v>17</v>
      </c>
      <c r="M242" s="6" t="s">
        <v>42</v>
      </c>
      <c r="N242" s="23">
        <v>1561</v>
      </c>
      <c r="O242" s="22">
        <v>27</v>
      </c>
      <c r="R242" s="6" t="s">
        <v>8</v>
      </c>
      <c r="S242" s="6" t="s">
        <v>17</v>
      </c>
      <c r="T242" s="6" t="s">
        <v>42</v>
      </c>
      <c r="U242" s="24">
        <v>1561</v>
      </c>
      <c r="V242" s="22">
        <v>27</v>
      </c>
      <c r="Y242" s="6" t="s">
        <v>16</v>
      </c>
      <c r="Z242" s="6" t="s">
        <v>14</v>
      </c>
      <c r="AA242" s="6" t="s">
        <v>31</v>
      </c>
      <c r="AB242" s="25">
        <v>4319</v>
      </c>
      <c r="AC242" s="22">
        <v>30</v>
      </c>
    </row>
    <row r="243" spans="4:29" ht="18" x14ac:dyDescent="0.35">
      <c r="D243" s="6" t="s">
        <v>5</v>
      </c>
      <c r="E243" s="6" t="s">
        <v>20</v>
      </c>
      <c r="F243" s="6" t="s">
        <v>42</v>
      </c>
      <c r="G243" s="21">
        <v>609</v>
      </c>
      <c r="H243" s="22">
        <v>87</v>
      </c>
      <c r="K243" s="6" t="s">
        <v>13</v>
      </c>
      <c r="L243" s="6" t="s">
        <v>6</v>
      </c>
      <c r="M243" s="6" t="s">
        <v>7</v>
      </c>
      <c r="N243" s="23">
        <v>1526</v>
      </c>
      <c r="O243" s="22">
        <v>240</v>
      </c>
      <c r="R243" s="6" t="s">
        <v>13</v>
      </c>
      <c r="S243" s="6" t="s">
        <v>6</v>
      </c>
      <c r="T243" s="6" t="s">
        <v>7</v>
      </c>
      <c r="U243" s="24">
        <v>1526</v>
      </c>
      <c r="V243" s="22">
        <v>240</v>
      </c>
      <c r="Y243" s="6" t="s">
        <v>5</v>
      </c>
      <c r="Z243" s="6" t="s">
        <v>20</v>
      </c>
      <c r="AA243" s="6" t="s">
        <v>42</v>
      </c>
      <c r="AB243" s="25">
        <v>609</v>
      </c>
      <c r="AC243" s="22">
        <v>87</v>
      </c>
    </row>
    <row r="244" spans="4:29" ht="18" x14ac:dyDescent="0.35">
      <c r="D244" s="6" t="s">
        <v>5</v>
      </c>
      <c r="E244" s="6" t="s">
        <v>17</v>
      </c>
      <c r="F244" s="6" t="s">
        <v>39</v>
      </c>
      <c r="G244" s="21">
        <v>6370</v>
      </c>
      <c r="H244" s="22">
        <v>30</v>
      </c>
      <c r="K244" s="6" t="s">
        <v>25</v>
      </c>
      <c r="L244" s="6" t="s">
        <v>14</v>
      </c>
      <c r="M244" s="6" t="s">
        <v>7</v>
      </c>
      <c r="N244" s="23">
        <v>1526</v>
      </c>
      <c r="O244" s="22">
        <v>105</v>
      </c>
      <c r="R244" s="6" t="s">
        <v>25</v>
      </c>
      <c r="S244" s="6" t="s">
        <v>14</v>
      </c>
      <c r="T244" s="6" t="s">
        <v>7</v>
      </c>
      <c r="U244" s="24">
        <v>1526</v>
      </c>
      <c r="V244" s="22">
        <v>105</v>
      </c>
      <c r="Y244" s="6" t="s">
        <v>5</v>
      </c>
      <c r="Z244" s="6" t="s">
        <v>17</v>
      </c>
      <c r="AA244" s="6" t="s">
        <v>39</v>
      </c>
      <c r="AB244" s="25">
        <v>6370</v>
      </c>
      <c r="AC244" s="22">
        <v>30</v>
      </c>
    </row>
    <row r="245" spans="4:29" ht="18" x14ac:dyDescent="0.35">
      <c r="D245" s="6" t="s">
        <v>25</v>
      </c>
      <c r="E245" s="6" t="s">
        <v>20</v>
      </c>
      <c r="F245" s="6" t="s">
        <v>36</v>
      </c>
      <c r="G245" s="21">
        <v>5474</v>
      </c>
      <c r="H245" s="22">
        <v>168</v>
      </c>
      <c r="K245" s="6" t="s">
        <v>16</v>
      </c>
      <c r="L245" s="6" t="s">
        <v>6</v>
      </c>
      <c r="M245" s="6" t="s">
        <v>15</v>
      </c>
      <c r="N245" s="23">
        <v>1505</v>
      </c>
      <c r="O245" s="22">
        <v>102</v>
      </c>
      <c r="R245" s="6" t="s">
        <v>16</v>
      </c>
      <c r="S245" s="6" t="s">
        <v>6</v>
      </c>
      <c r="T245" s="6" t="s">
        <v>15</v>
      </c>
      <c r="U245" s="24">
        <v>1505</v>
      </c>
      <c r="V245" s="22">
        <v>102</v>
      </c>
      <c r="Y245" s="6" t="s">
        <v>25</v>
      </c>
      <c r="Z245" s="6" t="s">
        <v>20</v>
      </c>
      <c r="AA245" s="6" t="s">
        <v>36</v>
      </c>
      <c r="AB245" s="25">
        <v>5474</v>
      </c>
      <c r="AC245" s="22">
        <v>168</v>
      </c>
    </row>
    <row r="246" spans="4:29" ht="18" x14ac:dyDescent="0.35">
      <c r="D246" s="6" t="s">
        <v>5</v>
      </c>
      <c r="E246" s="6" t="s">
        <v>14</v>
      </c>
      <c r="F246" s="6" t="s">
        <v>39</v>
      </c>
      <c r="G246" s="21">
        <v>3164</v>
      </c>
      <c r="H246" s="22">
        <v>306</v>
      </c>
      <c r="K246" s="6" t="s">
        <v>13</v>
      </c>
      <c r="L246" s="6" t="s">
        <v>30</v>
      </c>
      <c r="M246" s="6" t="s">
        <v>28</v>
      </c>
      <c r="N246" s="23">
        <v>1463</v>
      </c>
      <c r="O246" s="22">
        <v>39</v>
      </c>
      <c r="R246" s="6" t="s">
        <v>13</v>
      </c>
      <c r="S246" s="6" t="s">
        <v>30</v>
      </c>
      <c r="T246" s="6" t="s">
        <v>28</v>
      </c>
      <c r="U246" s="24">
        <v>1463</v>
      </c>
      <c r="V246" s="22">
        <v>39</v>
      </c>
      <c r="Y246" s="6" t="s">
        <v>5</v>
      </c>
      <c r="Z246" s="6" t="s">
        <v>14</v>
      </c>
      <c r="AA246" s="6" t="s">
        <v>39</v>
      </c>
      <c r="AB246" s="25">
        <v>3164</v>
      </c>
      <c r="AC246" s="22">
        <v>306</v>
      </c>
    </row>
    <row r="247" spans="4:29" ht="18" x14ac:dyDescent="0.35">
      <c r="D247" s="6" t="s">
        <v>16</v>
      </c>
      <c r="E247" s="6" t="s">
        <v>9</v>
      </c>
      <c r="F247" s="6" t="s">
        <v>12</v>
      </c>
      <c r="G247" s="21">
        <v>1302</v>
      </c>
      <c r="H247" s="22">
        <v>402</v>
      </c>
      <c r="K247" s="6" t="s">
        <v>16</v>
      </c>
      <c r="L247" s="6" t="s">
        <v>30</v>
      </c>
      <c r="M247" s="6" t="s">
        <v>37</v>
      </c>
      <c r="N247" s="23">
        <v>1442</v>
      </c>
      <c r="O247" s="22">
        <v>15</v>
      </c>
      <c r="R247" s="6" t="s">
        <v>16</v>
      </c>
      <c r="S247" s="6" t="s">
        <v>30</v>
      </c>
      <c r="T247" s="6" t="s">
        <v>37</v>
      </c>
      <c r="U247" s="24">
        <v>1442</v>
      </c>
      <c r="V247" s="22">
        <v>15</v>
      </c>
      <c r="Y247" s="6" t="s">
        <v>16</v>
      </c>
      <c r="Z247" s="6" t="s">
        <v>9</v>
      </c>
      <c r="AA247" s="6" t="s">
        <v>12</v>
      </c>
      <c r="AB247" s="25">
        <v>1302</v>
      </c>
      <c r="AC247" s="22">
        <v>402</v>
      </c>
    </row>
    <row r="248" spans="4:29" ht="18" x14ac:dyDescent="0.35">
      <c r="D248" s="6" t="s">
        <v>27</v>
      </c>
      <c r="E248" s="6" t="s">
        <v>6</v>
      </c>
      <c r="F248" s="6" t="s">
        <v>40</v>
      </c>
      <c r="G248" s="21">
        <v>7308</v>
      </c>
      <c r="H248" s="22">
        <v>327</v>
      </c>
      <c r="K248" s="6" t="s">
        <v>35</v>
      </c>
      <c r="L248" s="6" t="s">
        <v>30</v>
      </c>
      <c r="M248" s="6" t="s">
        <v>18</v>
      </c>
      <c r="N248" s="23">
        <v>1428</v>
      </c>
      <c r="O248" s="22">
        <v>93</v>
      </c>
      <c r="R248" s="6" t="s">
        <v>35</v>
      </c>
      <c r="S248" s="6" t="s">
        <v>30</v>
      </c>
      <c r="T248" s="6" t="s">
        <v>18</v>
      </c>
      <c r="U248" s="24">
        <v>1428</v>
      </c>
      <c r="V248" s="22">
        <v>93</v>
      </c>
      <c r="Y248" s="6" t="s">
        <v>27</v>
      </c>
      <c r="Z248" s="6" t="s">
        <v>6</v>
      </c>
      <c r="AA248" s="6" t="s">
        <v>40</v>
      </c>
      <c r="AB248" s="25">
        <v>7308</v>
      </c>
      <c r="AC248" s="22">
        <v>327</v>
      </c>
    </row>
    <row r="249" spans="4:29" ht="18" x14ac:dyDescent="0.35">
      <c r="D249" s="6" t="s">
        <v>5</v>
      </c>
      <c r="E249" s="6" t="s">
        <v>6</v>
      </c>
      <c r="F249" s="6" t="s">
        <v>39</v>
      </c>
      <c r="G249" s="21">
        <v>6132</v>
      </c>
      <c r="H249" s="22">
        <v>93</v>
      </c>
      <c r="K249" s="6" t="s">
        <v>35</v>
      </c>
      <c r="L249" s="6" t="s">
        <v>14</v>
      </c>
      <c r="M249" s="6" t="s">
        <v>39</v>
      </c>
      <c r="N249" s="23">
        <v>1407</v>
      </c>
      <c r="O249" s="22">
        <v>72</v>
      </c>
      <c r="R249" s="6" t="s">
        <v>35</v>
      </c>
      <c r="S249" s="6" t="s">
        <v>14</v>
      </c>
      <c r="T249" s="6" t="s">
        <v>39</v>
      </c>
      <c r="U249" s="24">
        <v>1407</v>
      </c>
      <c r="V249" s="22">
        <v>72</v>
      </c>
      <c r="Y249" s="6" t="s">
        <v>5</v>
      </c>
      <c r="Z249" s="6" t="s">
        <v>6</v>
      </c>
      <c r="AA249" s="6" t="s">
        <v>39</v>
      </c>
      <c r="AB249" s="25">
        <v>6132</v>
      </c>
      <c r="AC249" s="22">
        <v>93</v>
      </c>
    </row>
    <row r="250" spans="4:29" ht="18" x14ac:dyDescent="0.35">
      <c r="D250" s="6" t="s">
        <v>35</v>
      </c>
      <c r="E250" s="6" t="s">
        <v>9</v>
      </c>
      <c r="F250" s="6" t="s">
        <v>24</v>
      </c>
      <c r="G250" s="21">
        <v>3472</v>
      </c>
      <c r="H250" s="22">
        <v>96</v>
      </c>
      <c r="K250" s="6" t="s">
        <v>16</v>
      </c>
      <c r="L250" s="6" t="s">
        <v>14</v>
      </c>
      <c r="M250" s="6" t="s">
        <v>32</v>
      </c>
      <c r="N250" s="23">
        <v>1400</v>
      </c>
      <c r="O250" s="22">
        <v>135</v>
      </c>
      <c r="R250" s="6" t="s">
        <v>16</v>
      </c>
      <c r="S250" s="6" t="s">
        <v>14</v>
      </c>
      <c r="T250" s="6" t="s">
        <v>32</v>
      </c>
      <c r="U250" s="24">
        <v>1400</v>
      </c>
      <c r="V250" s="22">
        <v>135</v>
      </c>
      <c r="Y250" s="6" t="s">
        <v>35</v>
      </c>
      <c r="Z250" s="6" t="s">
        <v>9</v>
      </c>
      <c r="AA250" s="6" t="s">
        <v>24</v>
      </c>
      <c r="AB250" s="25">
        <v>3472</v>
      </c>
      <c r="AC250" s="22">
        <v>96</v>
      </c>
    </row>
    <row r="251" spans="4:29" ht="18" x14ac:dyDescent="0.35">
      <c r="D251" s="6" t="s">
        <v>8</v>
      </c>
      <c r="E251" s="6" t="s">
        <v>17</v>
      </c>
      <c r="F251" s="6" t="s">
        <v>15</v>
      </c>
      <c r="G251" s="21">
        <v>9660</v>
      </c>
      <c r="H251" s="22">
        <v>27</v>
      </c>
      <c r="K251" s="6" t="s">
        <v>16</v>
      </c>
      <c r="L251" s="6" t="s">
        <v>9</v>
      </c>
      <c r="M251" s="6" t="s">
        <v>12</v>
      </c>
      <c r="N251" s="23">
        <v>1302</v>
      </c>
      <c r="O251" s="22">
        <v>402</v>
      </c>
      <c r="R251" s="6" t="s">
        <v>16</v>
      </c>
      <c r="S251" s="6" t="s">
        <v>9</v>
      </c>
      <c r="T251" s="6" t="s">
        <v>12</v>
      </c>
      <c r="U251" s="24">
        <v>1302</v>
      </c>
      <c r="V251" s="22">
        <v>402</v>
      </c>
      <c r="Y251" s="6" t="s">
        <v>8</v>
      </c>
      <c r="Z251" s="6" t="s">
        <v>17</v>
      </c>
      <c r="AA251" s="6" t="s">
        <v>15</v>
      </c>
      <c r="AB251" s="25">
        <v>9660</v>
      </c>
      <c r="AC251" s="22">
        <v>27</v>
      </c>
    </row>
    <row r="252" spans="4:29" ht="18" x14ac:dyDescent="0.35">
      <c r="D252" s="6" t="s">
        <v>11</v>
      </c>
      <c r="E252" s="6" t="s">
        <v>20</v>
      </c>
      <c r="F252" s="6" t="s">
        <v>42</v>
      </c>
      <c r="G252" s="21">
        <v>2436</v>
      </c>
      <c r="H252" s="22">
        <v>99</v>
      </c>
      <c r="K252" s="6" t="s">
        <v>23</v>
      </c>
      <c r="L252" s="6" t="s">
        <v>20</v>
      </c>
      <c r="M252" s="6" t="s">
        <v>24</v>
      </c>
      <c r="N252" s="23">
        <v>1281</v>
      </c>
      <c r="O252" s="22">
        <v>75</v>
      </c>
      <c r="R252" s="6" t="s">
        <v>23</v>
      </c>
      <c r="S252" s="6" t="s">
        <v>20</v>
      </c>
      <c r="T252" s="6" t="s">
        <v>24</v>
      </c>
      <c r="U252" s="24">
        <v>1281</v>
      </c>
      <c r="V252" s="22">
        <v>75</v>
      </c>
      <c r="Y252" s="6" t="s">
        <v>11</v>
      </c>
      <c r="Z252" s="6" t="s">
        <v>20</v>
      </c>
      <c r="AA252" s="6" t="s">
        <v>42</v>
      </c>
      <c r="AB252" s="25">
        <v>2436</v>
      </c>
      <c r="AC252" s="22">
        <v>99</v>
      </c>
    </row>
    <row r="253" spans="4:29" ht="18" x14ac:dyDescent="0.35">
      <c r="D253" s="6" t="s">
        <v>11</v>
      </c>
      <c r="E253" s="6" t="s">
        <v>20</v>
      </c>
      <c r="F253" s="6" t="s">
        <v>19</v>
      </c>
      <c r="G253" s="21">
        <v>9506</v>
      </c>
      <c r="H253" s="22">
        <v>87</v>
      </c>
      <c r="K253" s="6" t="s">
        <v>27</v>
      </c>
      <c r="L253" s="6" t="s">
        <v>14</v>
      </c>
      <c r="M253" s="6" t="s">
        <v>36</v>
      </c>
      <c r="N253" s="23">
        <v>1281</v>
      </c>
      <c r="O253" s="22">
        <v>18</v>
      </c>
      <c r="R253" s="6" t="s">
        <v>27</v>
      </c>
      <c r="S253" s="6" t="s">
        <v>14</v>
      </c>
      <c r="T253" s="6" t="s">
        <v>36</v>
      </c>
      <c r="U253" s="24">
        <v>1281</v>
      </c>
      <c r="V253" s="22">
        <v>18</v>
      </c>
      <c r="Y253" s="6" t="s">
        <v>11</v>
      </c>
      <c r="Z253" s="6" t="s">
        <v>20</v>
      </c>
      <c r="AA253" s="6" t="s">
        <v>19</v>
      </c>
      <c r="AB253" s="25">
        <v>9506</v>
      </c>
      <c r="AC253" s="22">
        <v>87</v>
      </c>
    </row>
    <row r="254" spans="4:29" ht="18" x14ac:dyDescent="0.35">
      <c r="D254" s="6" t="s">
        <v>35</v>
      </c>
      <c r="E254" s="6" t="s">
        <v>6</v>
      </c>
      <c r="F254" s="6" t="s">
        <v>41</v>
      </c>
      <c r="G254" s="21">
        <v>245</v>
      </c>
      <c r="H254" s="22">
        <v>288</v>
      </c>
      <c r="K254" s="6" t="s">
        <v>13</v>
      </c>
      <c r="L254" s="6" t="s">
        <v>30</v>
      </c>
      <c r="M254" s="6" t="s">
        <v>29</v>
      </c>
      <c r="N254" s="23">
        <v>1274</v>
      </c>
      <c r="O254" s="22">
        <v>225</v>
      </c>
      <c r="R254" s="6" t="s">
        <v>13</v>
      </c>
      <c r="S254" s="6" t="s">
        <v>30</v>
      </c>
      <c r="T254" s="6" t="s">
        <v>29</v>
      </c>
      <c r="U254" s="24">
        <v>1274</v>
      </c>
      <c r="V254" s="22">
        <v>225</v>
      </c>
      <c r="Y254" s="6" t="s">
        <v>35</v>
      </c>
      <c r="Z254" s="6" t="s">
        <v>6</v>
      </c>
      <c r="AA254" s="6" t="s">
        <v>41</v>
      </c>
      <c r="AB254" s="25">
        <v>245</v>
      </c>
      <c r="AC254" s="22">
        <v>288</v>
      </c>
    </row>
    <row r="255" spans="4:29" ht="18" x14ac:dyDescent="0.35">
      <c r="D255" s="6" t="s">
        <v>8</v>
      </c>
      <c r="E255" s="6" t="s">
        <v>9</v>
      </c>
      <c r="F255" s="6" t="s">
        <v>33</v>
      </c>
      <c r="G255" s="21">
        <v>2702</v>
      </c>
      <c r="H255" s="22">
        <v>363</v>
      </c>
      <c r="K255" s="6" t="s">
        <v>16</v>
      </c>
      <c r="L255" s="6" t="s">
        <v>20</v>
      </c>
      <c r="M255" s="6" t="s">
        <v>39</v>
      </c>
      <c r="N255" s="23">
        <v>1134</v>
      </c>
      <c r="O255" s="22">
        <v>282</v>
      </c>
      <c r="R255" s="6" t="s">
        <v>16</v>
      </c>
      <c r="S255" s="6" t="s">
        <v>20</v>
      </c>
      <c r="T255" s="6" t="s">
        <v>39</v>
      </c>
      <c r="U255" s="24">
        <v>1134</v>
      </c>
      <c r="V255" s="22">
        <v>282</v>
      </c>
      <c r="Y255" s="6" t="s">
        <v>8</v>
      </c>
      <c r="Z255" s="6" t="s">
        <v>9</v>
      </c>
      <c r="AA255" s="6" t="s">
        <v>33</v>
      </c>
      <c r="AB255" s="25">
        <v>2702</v>
      </c>
      <c r="AC255" s="22">
        <v>363</v>
      </c>
    </row>
    <row r="256" spans="4:29" ht="18" x14ac:dyDescent="0.35">
      <c r="D256" s="6" t="s">
        <v>35</v>
      </c>
      <c r="E256" s="6" t="s">
        <v>30</v>
      </c>
      <c r="F256" s="6" t="s">
        <v>28</v>
      </c>
      <c r="G256" s="21">
        <v>700</v>
      </c>
      <c r="H256" s="22">
        <v>87</v>
      </c>
      <c r="K256" s="6" t="s">
        <v>11</v>
      </c>
      <c r="L256" s="6" t="s">
        <v>6</v>
      </c>
      <c r="M256" s="6" t="s">
        <v>32</v>
      </c>
      <c r="N256" s="23">
        <v>1085</v>
      </c>
      <c r="O256" s="22">
        <v>273</v>
      </c>
      <c r="R256" s="6" t="s">
        <v>11</v>
      </c>
      <c r="S256" s="6" t="s">
        <v>6</v>
      </c>
      <c r="T256" s="6" t="s">
        <v>32</v>
      </c>
      <c r="U256" s="24">
        <v>1085</v>
      </c>
      <c r="V256" s="22">
        <v>273</v>
      </c>
      <c r="Y256" s="6" t="s">
        <v>35</v>
      </c>
      <c r="Z256" s="6" t="s">
        <v>30</v>
      </c>
      <c r="AA256" s="6" t="s">
        <v>28</v>
      </c>
      <c r="AB256" s="25">
        <v>700</v>
      </c>
      <c r="AC256" s="22">
        <v>87</v>
      </c>
    </row>
    <row r="257" spans="4:29" ht="18" x14ac:dyDescent="0.35">
      <c r="D257" s="6" t="s">
        <v>16</v>
      </c>
      <c r="E257" s="6" t="s">
        <v>30</v>
      </c>
      <c r="F257" s="6" t="s">
        <v>28</v>
      </c>
      <c r="G257" s="21">
        <v>3759</v>
      </c>
      <c r="H257" s="22">
        <v>150</v>
      </c>
      <c r="K257" s="6" t="s">
        <v>16</v>
      </c>
      <c r="L257" s="6" t="s">
        <v>9</v>
      </c>
      <c r="M257" s="6" t="s">
        <v>33</v>
      </c>
      <c r="N257" s="23">
        <v>1071</v>
      </c>
      <c r="O257" s="22">
        <v>270</v>
      </c>
      <c r="R257" s="6" t="s">
        <v>16</v>
      </c>
      <c r="S257" s="6" t="s">
        <v>9</v>
      </c>
      <c r="T257" s="6" t="s">
        <v>33</v>
      </c>
      <c r="U257" s="24">
        <v>1071</v>
      </c>
      <c r="V257" s="22">
        <v>270</v>
      </c>
      <c r="Y257" s="6" t="s">
        <v>16</v>
      </c>
      <c r="Z257" s="6" t="s">
        <v>30</v>
      </c>
      <c r="AA257" s="6" t="s">
        <v>28</v>
      </c>
      <c r="AB257" s="25">
        <v>3759</v>
      </c>
      <c r="AC257" s="22">
        <v>150</v>
      </c>
    </row>
    <row r="258" spans="4:29" ht="18" x14ac:dyDescent="0.35">
      <c r="D258" s="6" t="s">
        <v>26</v>
      </c>
      <c r="E258" s="6" t="s">
        <v>9</v>
      </c>
      <c r="F258" s="6" t="s">
        <v>28</v>
      </c>
      <c r="G258" s="21">
        <v>1589</v>
      </c>
      <c r="H258" s="22">
        <v>303</v>
      </c>
      <c r="K258" s="6" t="s">
        <v>26</v>
      </c>
      <c r="L258" s="6" t="s">
        <v>6</v>
      </c>
      <c r="M258" s="6" t="s">
        <v>24</v>
      </c>
      <c r="N258" s="23">
        <v>1057</v>
      </c>
      <c r="O258" s="22">
        <v>54</v>
      </c>
      <c r="R258" s="6" t="s">
        <v>26</v>
      </c>
      <c r="S258" s="6" t="s">
        <v>6</v>
      </c>
      <c r="T258" s="6" t="s">
        <v>24</v>
      </c>
      <c r="U258" s="24">
        <v>1057</v>
      </c>
      <c r="V258" s="22">
        <v>54</v>
      </c>
      <c r="Y258" s="6" t="s">
        <v>26</v>
      </c>
      <c r="Z258" s="6" t="s">
        <v>9</v>
      </c>
      <c r="AA258" s="6" t="s">
        <v>28</v>
      </c>
      <c r="AB258" s="25">
        <v>1589</v>
      </c>
      <c r="AC258" s="22">
        <v>303</v>
      </c>
    </row>
    <row r="259" spans="4:29" ht="18" x14ac:dyDescent="0.35">
      <c r="D259" s="6" t="s">
        <v>23</v>
      </c>
      <c r="E259" s="6" t="s">
        <v>9</v>
      </c>
      <c r="F259" s="6" t="s">
        <v>40</v>
      </c>
      <c r="G259" s="21">
        <v>5194</v>
      </c>
      <c r="H259" s="22">
        <v>288</v>
      </c>
      <c r="K259" s="6" t="s">
        <v>27</v>
      </c>
      <c r="L259" s="6" t="s">
        <v>14</v>
      </c>
      <c r="M259" s="6" t="s">
        <v>40</v>
      </c>
      <c r="N259" s="23">
        <v>973</v>
      </c>
      <c r="O259" s="22">
        <v>162</v>
      </c>
      <c r="R259" s="6" t="s">
        <v>27</v>
      </c>
      <c r="S259" s="6" t="s">
        <v>14</v>
      </c>
      <c r="T259" s="6" t="s">
        <v>40</v>
      </c>
      <c r="U259" s="24">
        <v>973</v>
      </c>
      <c r="V259" s="22">
        <v>162</v>
      </c>
      <c r="Y259" s="6" t="s">
        <v>23</v>
      </c>
      <c r="Z259" s="6" t="s">
        <v>9</v>
      </c>
      <c r="AA259" s="6" t="s">
        <v>40</v>
      </c>
      <c r="AB259" s="25">
        <v>5194</v>
      </c>
      <c r="AC259" s="22">
        <v>288</v>
      </c>
    </row>
    <row r="260" spans="4:29" ht="18" x14ac:dyDescent="0.35">
      <c r="D260" s="6" t="s">
        <v>35</v>
      </c>
      <c r="E260" s="6" t="s">
        <v>14</v>
      </c>
      <c r="F260" s="6" t="s">
        <v>31</v>
      </c>
      <c r="G260" s="21">
        <v>945</v>
      </c>
      <c r="H260" s="22">
        <v>75</v>
      </c>
      <c r="K260" s="6" t="s">
        <v>23</v>
      </c>
      <c r="L260" s="6" t="s">
        <v>17</v>
      </c>
      <c r="M260" s="6" t="s">
        <v>39</v>
      </c>
      <c r="N260" s="23">
        <v>966</v>
      </c>
      <c r="O260" s="22">
        <v>198</v>
      </c>
      <c r="R260" s="6" t="s">
        <v>23</v>
      </c>
      <c r="S260" s="6" t="s">
        <v>17</v>
      </c>
      <c r="T260" s="6" t="s">
        <v>39</v>
      </c>
      <c r="U260" s="24">
        <v>966</v>
      </c>
      <c r="V260" s="22">
        <v>198</v>
      </c>
      <c r="Y260" s="6" t="s">
        <v>35</v>
      </c>
      <c r="Z260" s="6" t="s">
        <v>14</v>
      </c>
      <c r="AA260" s="6" t="s">
        <v>31</v>
      </c>
      <c r="AB260" s="25">
        <v>945</v>
      </c>
      <c r="AC260" s="22">
        <v>75</v>
      </c>
    </row>
    <row r="261" spans="4:29" ht="18" x14ac:dyDescent="0.35">
      <c r="D261" s="6" t="s">
        <v>5</v>
      </c>
      <c r="E261" s="6" t="s">
        <v>20</v>
      </c>
      <c r="F261" s="6" t="s">
        <v>21</v>
      </c>
      <c r="G261" s="21">
        <v>1988</v>
      </c>
      <c r="H261" s="22">
        <v>39</v>
      </c>
      <c r="K261" s="6" t="s">
        <v>11</v>
      </c>
      <c r="L261" s="6" t="s">
        <v>9</v>
      </c>
      <c r="M261" s="6" t="s">
        <v>12</v>
      </c>
      <c r="N261" s="23">
        <v>959</v>
      </c>
      <c r="O261" s="22">
        <v>147</v>
      </c>
      <c r="R261" s="6" t="s">
        <v>11</v>
      </c>
      <c r="S261" s="6" t="s">
        <v>9</v>
      </c>
      <c r="T261" s="6" t="s">
        <v>12</v>
      </c>
      <c r="U261" s="24">
        <v>959</v>
      </c>
      <c r="V261" s="22">
        <v>147</v>
      </c>
      <c r="Y261" s="6" t="s">
        <v>5</v>
      </c>
      <c r="Z261" s="6" t="s">
        <v>20</v>
      </c>
      <c r="AA261" s="6" t="s">
        <v>21</v>
      </c>
      <c r="AB261" s="25">
        <v>1988</v>
      </c>
      <c r="AC261" s="22">
        <v>39</v>
      </c>
    </row>
    <row r="262" spans="4:29" ht="18" x14ac:dyDescent="0.35">
      <c r="D262" s="6" t="s">
        <v>16</v>
      </c>
      <c r="E262" s="6" t="s">
        <v>30</v>
      </c>
      <c r="F262" s="6" t="s">
        <v>10</v>
      </c>
      <c r="G262" s="21">
        <v>6734</v>
      </c>
      <c r="H262" s="22">
        <v>123</v>
      </c>
      <c r="K262" s="6" t="s">
        <v>16</v>
      </c>
      <c r="L262" s="6" t="s">
        <v>20</v>
      </c>
      <c r="M262" s="6" t="s">
        <v>19</v>
      </c>
      <c r="N262" s="23">
        <v>959</v>
      </c>
      <c r="O262" s="22">
        <v>135</v>
      </c>
      <c r="R262" s="6" t="s">
        <v>16</v>
      </c>
      <c r="S262" s="6" t="s">
        <v>20</v>
      </c>
      <c r="T262" s="6" t="s">
        <v>19</v>
      </c>
      <c r="U262" s="24">
        <v>959</v>
      </c>
      <c r="V262" s="22">
        <v>135</v>
      </c>
      <c r="Y262" s="6" t="s">
        <v>16</v>
      </c>
      <c r="Z262" s="6" t="s">
        <v>30</v>
      </c>
      <c r="AA262" s="6" t="s">
        <v>10</v>
      </c>
      <c r="AB262" s="25">
        <v>6734</v>
      </c>
      <c r="AC262" s="22">
        <v>123</v>
      </c>
    </row>
    <row r="263" spans="4:29" ht="18" x14ac:dyDescent="0.35">
      <c r="D263" s="6" t="s">
        <v>5</v>
      </c>
      <c r="E263" s="6" t="s">
        <v>14</v>
      </c>
      <c r="F263" s="6" t="s">
        <v>12</v>
      </c>
      <c r="G263" s="21">
        <v>217</v>
      </c>
      <c r="H263" s="22">
        <v>36</v>
      </c>
      <c r="K263" s="6" t="s">
        <v>35</v>
      </c>
      <c r="L263" s="6" t="s">
        <v>14</v>
      </c>
      <c r="M263" s="6" t="s">
        <v>31</v>
      </c>
      <c r="N263" s="23">
        <v>945</v>
      </c>
      <c r="O263" s="22">
        <v>75</v>
      </c>
      <c r="R263" s="6" t="s">
        <v>35</v>
      </c>
      <c r="S263" s="6" t="s">
        <v>14</v>
      </c>
      <c r="T263" s="6" t="s">
        <v>31</v>
      </c>
      <c r="U263" s="24">
        <v>945</v>
      </c>
      <c r="V263" s="22">
        <v>75</v>
      </c>
      <c r="Y263" s="6" t="s">
        <v>5</v>
      </c>
      <c r="Z263" s="6" t="s">
        <v>14</v>
      </c>
      <c r="AA263" s="6" t="s">
        <v>12</v>
      </c>
      <c r="AB263" s="25">
        <v>217</v>
      </c>
      <c r="AC263" s="22">
        <v>36</v>
      </c>
    </row>
    <row r="264" spans="4:29" ht="18" x14ac:dyDescent="0.35">
      <c r="D264" s="6" t="s">
        <v>25</v>
      </c>
      <c r="E264" s="6" t="s">
        <v>30</v>
      </c>
      <c r="F264" s="6" t="s">
        <v>22</v>
      </c>
      <c r="G264" s="21">
        <v>6279</v>
      </c>
      <c r="H264" s="22">
        <v>237</v>
      </c>
      <c r="K264" s="6" t="s">
        <v>27</v>
      </c>
      <c r="L264" s="6" t="s">
        <v>6</v>
      </c>
      <c r="M264" s="6" t="s">
        <v>12</v>
      </c>
      <c r="N264" s="23">
        <v>938</v>
      </c>
      <c r="O264" s="22">
        <v>366</v>
      </c>
      <c r="R264" s="6" t="s">
        <v>16</v>
      </c>
      <c r="S264" s="6" t="s">
        <v>20</v>
      </c>
      <c r="T264" s="6" t="s">
        <v>29</v>
      </c>
      <c r="U264" s="24">
        <v>938</v>
      </c>
      <c r="V264" s="22">
        <v>6</v>
      </c>
      <c r="Y264" s="6" t="s">
        <v>25</v>
      </c>
      <c r="Z264" s="6" t="s">
        <v>30</v>
      </c>
      <c r="AA264" s="6" t="s">
        <v>22</v>
      </c>
      <c r="AB264" s="25">
        <v>6279</v>
      </c>
      <c r="AC264" s="22">
        <v>237</v>
      </c>
    </row>
    <row r="265" spans="4:29" ht="18" x14ac:dyDescent="0.35">
      <c r="D265" s="6" t="s">
        <v>5</v>
      </c>
      <c r="E265" s="6" t="s">
        <v>14</v>
      </c>
      <c r="F265" s="6" t="s">
        <v>31</v>
      </c>
      <c r="G265" s="21">
        <v>4424</v>
      </c>
      <c r="H265" s="22">
        <v>201</v>
      </c>
      <c r="K265" s="6" t="s">
        <v>11</v>
      </c>
      <c r="L265" s="6" t="s">
        <v>30</v>
      </c>
      <c r="M265" s="6" t="s">
        <v>29</v>
      </c>
      <c r="N265" s="23">
        <v>938</v>
      </c>
      <c r="O265" s="22">
        <v>189</v>
      </c>
      <c r="R265" s="6" t="s">
        <v>11</v>
      </c>
      <c r="S265" s="6" t="s">
        <v>30</v>
      </c>
      <c r="T265" s="6" t="s">
        <v>29</v>
      </c>
      <c r="U265" s="24">
        <v>938</v>
      </c>
      <c r="V265" s="22">
        <v>189</v>
      </c>
      <c r="Y265" s="6" t="s">
        <v>5</v>
      </c>
      <c r="Z265" s="6" t="s">
        <v>14</v>
      </c>
      <c r="AA265" s="6" t="s">
        <v>31</v>
      </c>
      <c r="AB265" s="25">
        <v>4424</v>
      </c>
      <c r="AC265" s="22">
        <v>201</v>
      </c>
    </row>
    <row r="266" spans="4:29" ht="18" x14ac:dyDescent="0.35">
      <c r="D266" s="6" t="s">
        <v>26</v>
      </c>
      <c r="E266" s="6" t="s">
        <v>14</v>
      </c>
      <c r="F266" s="6" t="s">
        <v>28</v>
      </c>
      <c r="G266" s="21">
        <v>189</v>
      </c>
      <c r="H266" s="22">
        <v>48</v>
      </c>
      <c r="K266" s="6" t="s">
        <v>16</v>
      </c>
      <c r="L266" s="6" t="s">
        <v>20</v>
      </c>
      <c r="M266" s="6" t="s">
        <v>29</v>
      </c>
      <c r="N266" s="23">
        <v>938</v>
      </c>
      <c r="O266" s="22">
        <v>6</v>
      </c>
      <c r="R266" s="6" t="s">
        <v>27</v>
      </c>
      <c r="S266" s="6" t="s">
        <v>6</v>
      </c>
      <c r="T266" s="6" t="s">
        <v>12</v>
      </c>
      <c r="U266" s="24">
        <v>938</v>
      </c>
      <c r="V266" s="22">
        <v>366</v>
      </c>
      <c r="Y266" s="6" t="s">
        <v>26</v>
      </c>
      <c r="Z266" s="6" t="s">
        <v>14</v>
      </c>
      <c r="AA266" s="6" t="s">
        <v>28</v>
      </c>
      <c r="AB266" s="25">
        <v>189</v>
      </c>
      <c r="AC266" s="22">
        <v>48</v>
      </c>
    </row>
    <row r="267" spans="4:29" ht="18" x14ac:dyDescent="0.35">
      <c r="D267" s="6" t="s">
        <v>25</v>
      </c>
      <c r="E267" s="6" t="s">
        <v>9</v>
      </c>
      <c r="F267" s="6" t="s">
        <v>22</v>
      </c>
      <c r="G267" s="21">
        <v>490</v>
      </c>
      <c r="H267" s="22">
        <v>84</v>
      </c>
      <c r="K267" s="6" t="s">
        <v>25</v>
      </c>
      <c r="L267" s="6" t="s">
        <v>30</v>
      </c>
      <c r="M267" s="6" t="s">
        <v>36</v>
      </c>
      <c r="N267" s="23">
        <v>861</v>
      </c>
      <c r="O267" s="22">
        <v>195</v>
      </c>
      <c r="R267" s="6" t="s">
        <v>25</v>
      </c>
      <c r="S267" s="6" t="s">
        <v>30</v>
      </c>
      <c r="T267" s="6" t="s">
        <v>36</v>
      </c>
      <c r="U267" s="24">
        <v>861</v>
      </c>
      <c r="V267" s="22">
        <v>195</v>
      </c>
      <c r="Y267" s="6" t="s">
        <v>25</v>
      </c>
      <c r="Z267" s="6" t="s">
        <v>9</v>
      </c>
      <c r="AA267" s="6" t="s">
        <v>22</v>
      </c>
      <c r="AB267" s="25">
        <v>490</v>
      </c>
      <c r="AC267" s="22">
        <v>84</v>
      </c>
    </row>
    <row r="268" spans="4:29" ht="18" x14ac:dyDescent="0.35">
      <c r="D268" s="6" t="s">
        <v>8</v>
      </c>
      <c r="E268" s="6" t="s">
        <v>6</v>
      </c>
      <c r="F268" s="6" t="s">
        <v>41</v>
      </c>
      <c r="G268" s="21">
        <v>434</v>
      </c>
      <c r="H268" s="22">
        <v>87</v>
      </c>
      <c r="K268" s="6" t="s">
        <v>13</v>
      </c>
      <c r="L268" s="6" t="s">
        <v>14</v>
      </c>
      <c r="M268" s="6" t="s">
        <v>40</v>
      </c>
      <c r="N268" s="23">
        <v>854</v>
      </c>
      <c r="O268" s="22">
        <v>309</v>
      </c>
      <c r="R268" s="6" t="s">
        <v>13</v>
      </c>
      <c r="S268" s="6" t="s">
        <v>14</v>
      </c>
      <c r="T268" s="6" t="s">
        <v>40</v>
      </c>
      <c r="U268" s="24">
        <v>854</v>
      </c>
      <c r="V268" s="22">
        <v>309</v>
      </c>
      <c r="Y268" s="6" t="s">
        <v>8</v>
      </c>
      <c r="Z268" s="6" t="s">
        <v>6</v>
      </c>
      <c r="AA268" s="6" t="s">
        <v>41</v>
      </c>
      <c r="AB268" s="25">
        <v>434</v>
      </c>
      <c r="AC268" s="22">
        <v>87</v>
      </c>
    </row>
    <row r="269" spans="4:29" ht="18" x14ac:dyDescent="0.35">
      <c r="D269" s="6" t="s">
        <v>23</v>
      </c>
      <c r="E269" s="6" t="s">
        <v>20</v>
      </c>
      <c r="F269" s="6" t="s">
        <v>7</v>
      </c>
      <c r="G269" s="21">
        <v>10129</v>
      </c>
      <c r="H269" s="22">
        <v>312</v>
      </c>
      <c r="K269" s="6" t="s">
        <v>13</v>
      </c>
      <c r="L269" s="6" t="s">
        <v>9</v>
      </c>
      <c r="M269" s="6" t="s">
        <v>39</v>
      </c>
      <c r="N269" s="23">
        <v>847</v>
      </c>
      <c r="O269" s="22">
        <v>129</v>
      </c>
      <c r="R269" s="6" t="s">
        <v>13</v>
      </c>
      <c r="S269" s="6" t="s">
        <v>9</v>
      </c>
      <c r="T269" s="6" t="s">
        <v>39</v>
      </c>
      <c r="U269" s="24">
        <v>847</v>
      </c>
      <c r="V269" s="22">
        <v>129</v>
      </c>
      <c r="Y269" s="6" t="s">
        <v>23</v>
      </c>
      <c r="Z269" s="6" t="s">
        <v>20</v>
      </c>
      <c r="AA269" s="6" t="s">
        <v>7</v>
      </c>
      <c r="AB269" s="25">
        <v>10129</v>
      </c>
      <c r="AC269" s="22">
        <v>312</v>
      </c>
    </row>
    <row r="270" spans="4:29" ht="18" x14ac:dyDescent="0.35">
      <c r="D270" s="6" t="s">
        <v>27</v>
      </c>
      <c r="E270" s="6" t="s">
        <v>17</v>
      </c>
      <c r="F270" s="6" t="s">
        <v>40</v>
      </c>
      <c r="G270" s="21">
        <v>1652</v>
      </c>
      <c r="H270" s="22">
        <v>102</v>
      </c>
      <c r="K270" s="6" t="s">
        <v>8</v>
      </c>
      <c r="L270" s="6" t="s">
        <v>20</v>
      </c>
      <c r="M270" s="6" t="s">
        <v>31</v>
      </c>
      <c r="N270" s="23">
        <v>819</v>
      </c>
      <c r="O270" s="22">
        <v>510</v>
      </c>
      <c r="R270" s="6" t="s">
        <v>8</v>
      </c>
      <c r="S270" s="6" t="s">
        <v>20</v>
      </c>
      <c r="T270" s="6" t="s">
        <v>31</v>
      </c>
      <c r="U270" s="24">
        <v>819</v>
      </c>
      <c r="V270" s="22">
        <v>510</v>
      </c>
      <c r="Y270" s="6" t="s">
        <v>27</v>
      </c>
      <c r="Z270" s="6" t="s">
        <v>17</v>
      </c>
      <c r="AA270" s="6" t="s">
        <v>40</v>
      </c>
      <c r="AB270" s="25">
        <v>1652</v>
      </c>
      <c r="AC270" s="22">
        <v>102</v>
      </c>
    </row>
    <row r="271" spans="4:29" ht="18" x14ac:dyDescent="0.35">
      <c r="D271" s="6" t="s">
        <v>8</v>
      </c>
      <c r="E271" s="6" t="s">
        <v>20</v>
      </c>
      <c r="F271" s="6" t="s">
        <v>41</v>
      </c>
      <c r="G271" s="21">
        <v>6433</v>
      </c>
      <c r="H271" s="22">
        <v>78</v>
      </c>
      <c r="K271" s="6" t="s">
        <v>27</v>
      </c>
      <c r="L271" s="6" t="s">
        <v>9</v>
      </c>
      <c r="M271" s="6" t="s">
        <v>19</v>
      </c>
      <c r="N271" s="23">
        <v>819</v>
      </c>
      <c r="O271" s="22">
        <v>306</v>
      </c>
      <c r="R271" s="6" t="s">
        <v>27</v>
      </c>
      <c r="S271" s="6" t="s">
        <v>9</v>
      </c>
      <c r="T271" s="6" t="s">
        <v>19</v>
      </c>
      <c r="U271" s="24">
        <v>819</v>
      </c>
      <c r="V271" s="22">
        <v>306</v>
      </c>
      <c r="Y271" s="6" t="s">
        <v>8</v>
      </c>
      <c r="Z271" s="6" t="s">
        <v>20</v>
      </c>
      <c r="AA271" s="6" t="s">
        <v>41</v>
      </c>
      <c r="AB271" s="25">
        <v>6433</v>
      </c>
      <c r="AC271" s="22">
        <v>78</v>
      </c>
    </row>
    <row r="272" spans="4:29" ht="18" x14ac:dyDescent="0.35">
      <c r="D272" s="6" t="s">
        <v>27</v>
      </c>
      <c r="E272" s="6" t="s">
        <v>30</v>
      </c>
      <c r="F272" s="6" t="s">
        <v>34</v>
      </c>
      <c r="G272" s="21">
        <v>2212</v>
      </c>
      <c r="H272" s="22">
        <v>117</v>
      </c>
      <c r="K272" s="6" t="s">
        <v>26</v>
      </c>
      <c r="L272" s="6" t="s">
        <v>14</v>
      </c>
      <c r="M272" s="6" t="s">
        <v>39</v>
      </c>
      <c r="N272" s="23">
        <v>798</v>
      </c>
      <c r="O272" s="22">
        <v>519</v>
      </c>
      <c r="R272" s="6" t="s">
        <v>26</v>
      </c>
      <c r="S272" s="6" t="s">
        <v>14</v>
      </c>
      <c r="T272" s="6" t="s">
        <v>39</v>
      </c>
      <c r="U272" s="24">
        <v>798</v>
      </c>
      <c r="V272" s="22">
        <v>519</v>
      </c>
      <c r="Y272" s="6" t="s">
        <v>27</v>
      </c>
      <c r="Z272" s="6" t="s">
        <v>30</v>
      </c>
      <c r="AA272" s="6" t="s">
        <v>34</v>
      </c>
      <c r="AB272" s="25">
        <v>2212</v>
      </c>
      <c r="AC272" s="22">
        <v>117</v>
      </c>
    </row>
    <row r="273" spans="4:29" ht="18" x14ac:dyDescent="0.35">
      <c r="D273" s="6" t="s">
        <v>13</v>
      </c>
      <c r="E273" s="6" t="s">
        <v>9</v>
      </c>
      <c r="F273" s="6" t="s">
        <v>36</v>
      </c>
      <c r="G273" s="21">
        <v>609</v>
      </c>
      <c r="H273" s="22">
        <v>99</v>
      </c>
      <c r="K273" s="6" t="s">
        <v>13</v>
      </c>
      <c r="L273" s="6" t="s">
        <v>6</v>
      </c>
      <c r="M273" s="6" t="s">
        <v>37</v>
      </c>
      <c r="N273" s="23">
        <v>714</v>
      </c>
      <c r="O273" s="22">
        <v>231</v>
      </c>
      <c r="R273" s="6" t="s">
        <v>13</v>
      </c>
      <c r="S273" s="6" t="s">
        <v>6</v>
      </c>
      <c r="T273" s="6" t="s">
        <v>37</v>
      </c>
      <c r="U273" s="24">
        <v>714</v>
      </c>
      <c r="V273" s="22">
        <v>231</v>
      </c>
      <c r="Y273" s="6" t="s">
        <v>13</v>
      </c>
      <c r="Z273" s="6" t="s">
        <v>9</v>
      </c>
      <c r="AA273" s="6" t="s">
        <v>36</v>
      </c>
      <c r="AB273" s="25">
        <v>609</v>
      </c>
      <c r="AC273" s="22">
        <v>99</v>
      </c>
    </row>
    <row r="274" spans="4:29" ht="18" x14ac:dyDescent="0.35">
      <c r="D274" s="6" t="s">
        <v>5</v>
      </c>
      <c r="E274" s="6" t="s">
        <v>9</v>
      </c>
      <c r="F274" s="6" t="s">
        <v>38</v>
      </c>
      <c r="G274" s="21">
        <v>1638</v>
      </c>
      <c r="H274" s="22">
        <v>48</v>
      </c>
      <c r="K274" s="6" t="s">
        <v>11</v>
      </c>
      <c r="L274" s="6" t="s">
        <v>30</v>
      </c>
      <c r="M274" s="6" t="s">
        <v>28</v>
      </c>
      <c r="N274" s="23">
        <v>707</v>
      </c>
      <c r="O274" s="22">
        <v>174</v>
      </c>
      <c r="R274" s="6" t="s">
        <v>11</v>
      </c>
      <c r="S274" s="6" t="s">
        <v>30</v>
      </c>
      <c r="T274" s="6" t="s">
        <v>28</v>
      </c>
      <c r="U274" s="24">
        <v>707</v>
      </c>
      <c r="V274" s="22">
        <v>174</v>
      </c>
      <c r="Y274" s="6" t="s">
        <v>5</v>
      </c>
      <c r="Z274" s="6" t="s">
        <v>9</v>
      </c>
      <c r="AA274" s="6" t="s">
        <v>38</v>
      </c>
      <c r="AB274" s="25">
        <v>1638</v>
      </c>
      <c r="AC274" s="22">
        <v>48</v>
      </c>
    </row>
    <row r="275" spans="4:29" ht="18" x14ac:dyDescent="0.35">
      <c r="D275" s="6" t="s">
        <v>23</v>
      </c>
      <c r="E275" s="6" t="s">
        <v>30</v>
      </c>
      <c r="F275" s="6" t="s">
        <v>37</v>
      </c>
      <c r="G275" s="21">
        <v>3829</v>
      </c>
      <c r="H275" s="22">
        <v>24</v>
      </c>
      <c r="K275" s="6" t="s">
        <v>35</v>
      </c>
      <c r="L275" s="6" t="s">
        <v>30</v>
      </c>
      <c r="M275" s="6" t="s">
        <v>28</v>
      </c>
      <c r="N275" s="23">
        <v>700</v>
      </c>
      <c r="O275" s="22">
        <v>87</v>
      </c>
      <c r="R275" s="6" t="s">
        <v>35</v>
      </c>
      <c r="S275" s="6" t="s">
        <v>30</v>
      </c>
      <c r="T275" s="6" t="s">
        <v>28</v>
      </c>
      <c r="U275" s="24">
        <v>700</v>
      </c>
      <c r="V275" s="22">
        <v>87</v>
      </c>
      <c r="Y275" s="6" t="s">
        <v>23</v>
      </c>
      <c r="Z275" s="6" t="s">
        <v>30</v>
      </c>
      <c r="AA275" s="6" t="s">
        <v>37</v>
      </c>
      <c r="AB275" s="25">
        <v>3829</v>
      </c>
      <c r="AC275" s="22">
        <v>24</v>
      </c>
    </row>
    <row r="276" spans="4:29" ht="18" x14ac:dyDescent="0.35">
      <c r="D276" s="6" t="s">
        <v>5</v>
      </c>
      <c r="E276" s="6" t="s">
        <v>17</v>
      </c>
      <c r="F276" s="6" t="s">
        <v>37</v>
      </c>
      <c r="G276" s="21">
        <v>5775</v>
      </c>
      <c r="H276" s="22">
        <v>42</v>
      </c>
      <c r="K276" s="6" t="s">
        <v>26</v>
      </c>
      <c r="L276" s="6" t="s">
        <v>17</v>
      </c>
      <c r="M276" s="6" t="s">
        <v>34</v>
      </c>
      <c r="N276" s="23">
        <v>630</v>
      </c>
      <c r="O276" s="22">
        <v>36</v>
      </c>
      <c r="R276" s="6" t="s">
        <v>26</v>
      </c>
      <c r="S276" s="6" t="s">
        <v>17</v>
      </c>
      <c r="T276" s="6" t="s">
        <v>34</v>
      </c>
      <c r="U276" s="24">
        <v>630</v>
      </c>
      <c r="V276" s="22">
        <v>36</v>
      </c>
      <c r="Y276" s="6" t="s">
        <v>5</v>
      </c>
      <c r="Z276" s="6" t="s">
        <v>17</v>
      </c>
      <c r="AA276" s="6" t="s">
        <v>37</v>
      </c>
      <c r="AB276" s="25">
        <v>5775</v>
      </c>
      <c r="AC276" s="22">
        <v>42</v>
      </c>
    </row>
    <row r="277" spans="4:29" ht="18" x14ac:dyDescent="0.35">
      <c r="D277" s="6" t="s">
        <v>16</v>
      </c>
      <c r="E277" s="6" t="s">
        <v>9</v>
      </c>
      <c r="F277" s="6" t="s">
        <v>33</v>
      </c>
      <c r="G277" s="21">
        <v>1071</v>
      </c>
      <c r="H277" s="22">
        <v>270</v>
      </c>
      <c r="K277" s="6" t="s">
        <v>5</v>
      </c>
      <c r="L277" s="6" t="s">
        <v>20</v>
      </c>
      <c r="M277" s="6" t="s">
        <v>38</v>
      </c>
      <c r="N277" s="23">
        <v>623</v>
      </c>
      <c r="O277" s="22">
        <v>51</v>
      </c>
      <c r="R277" s="6" t="s">
        <v>5</v>
      </c>
      <c r="S277" s="6" t="s">
        <v>20</v>
      </c>
      <c r="T277" s="6" t="s">
        <v>38</v>
      </c>
      <c r="U277" s="24">
        <v>623</v>
      </c>
      <c r="V277" s="22">
        <v>51</v>
      </c>
      <c r="Y277" s="6" t="s">
        <v>16</v>
      </c>
      <c r="Z277" s="6" t="s">
        <v>9</v>
      </c>
      <c r="AA277" s="6" t="s">
        <v>33</v>
      </c>
      <c r="AB277" s="25">
        <v>1071</v>
      </c>
      <c r="AC277" s="22">
        <v>270</v>
      </c>
    </row>
    <row r="278" spans="4:29" ht="18" x14ac:dyDescent="0.35">
      <c r="D278" s="6" t="s">
        <v>8</v>
      </c>
      <c r="E278" s="6" t="s">
        <v>14</v>
      </c>
      <c r="F278" s="6" t="s">
        <v>34</v>
      </c>
      <c r="G278" s="21">
        <v>5019</v>
      </c>
      <c r="H278" s="22">
        <v>150</v>
      </c>
      <c r="K278" s="6" t="s">
        <v>13</v>
      </c>
      <c r="L278" s="6" t="s">
        <v>9</v>
      </c>
      <c r="M278" s="6" t="s">
        <v>36</v>
      </c>
      <c r="N278" s="23">
        <v>609</v>
      </c>
      <c r="O278" s="22">
        <v>99</v>
      </c>
      <c r="R278" s="6" t="s">
        <v>5</v>
      </c>
      <c r="S278" s="6" t="s">
        <v>20</v>
      </c>
      <c r="T278" s="6" t="s">
        <v>42</v>
      </c>
      <c r="U278" s="24">
        <v>609</v>
      </c>
      <c r="V278" s="22">
        <v>87</v>
      </c>
      <c r="Y278" s="6" t="s">
        <v>8</v>
      </c>
      <c r="Z278" s="6" t="s">
        <v>14</v>
      </c>
      <c r="AA278" s="6" t="s">
        <v>34</v>
      </c>
      <c r="AB278" s="25">
        <v>5019</v>
      </c>
      <c r="AC278" s="22">
        <v>150</v>
      </c>
    </row>
    <row r="279" spans="4:29" ht="18" x14ac:dyDescent="0.35">
      <c r="D279" s="6" t="s">
        <v>26</v>
      </c>
      <c r="E279" s="6" t="s">
        <v>6</v>
      </c>
      <c r="F279" s="6" t="s">
        <v>37</v>
      </c>
      <c r="G279" s="21">
        <v>2863</v>
      </c>
      <c r="H279" s="22">
        <v>42</v>
      </c>
      <c r="K279" s="6" t="s">
        <v>5</v>
      </c>
      <c r="L279" s="6" t="s">
        <v>20</v>
      </c>
      <c r="M279" s="6" t="s">
        <v>42</v>
      </c>
      <c r="N279" s="23">
        <v>609</v>
      </c>
      <c r="O279" s="22">
        <v>87</v>
      </c>
      <c r="R279" s="6" t="s">
        <v>13</v>
      </c>
      <c r="S279" s="6" t="s">
        <v>9</v>
      </c>
      <c r="T279" s="6" t="s">
        <v>36</v>
      </c>
      <c r="U279" s="24">
        <v>609</v>
      </c>
      <c r="V279" s="22">
        <v>99</v>
      </c>
      <c r="Y279" s="6" t="s">
        <v>26</v>
      </c>
      <c r="Z279" s="6" t="s">
        <v>6</v>
      </c>
      <c r="AA279" s="6" t="s">
        <v>37</v>
      </c>
      <c r="AB279" s="25">
        <v>2863</v>
      </c>
      <c r="AC279" s="22">
        <v>42</v>
      </c>
    </row>
    <row r="280" spans="4:29" ht="18" x14ac:dyDescent="0.35">
      <c r="D280" s="6" t="s">
        <v>5</v>
      </c>
      <c r="E280" s="6" t="s">
        <v>9</v>
      </c>
      <c r="F280" s="6" t="s">
        <v>32</v>
      </c>
      <c r="G280" s="21">
        <v>1617</v>
      </c>
      <c r="H280" s="22">
        <v>126</v>
      </c>
      <c r="K280" s="6" t="s">
        <v>35</v>
      </c>
      <c r="L280" s="6" t="s">
        <v>9</v>
      </c>
      <c r="M280" s="6" t="s">
        <v>41</v>
      </c>
      <c r="N280" s="23">
        <v>567</v>
      </c>
      <c r="O280" s="22">
        <v>228</v>
      </c>
      <c r="R280" s="6" t="s">
        <v>35</v>
      </c>
      <c r="S280" s="6" t="s">
        <v>9</v>
      </c>
      <c r="T280" s="6" t="s">
        <v>41</v>
      </c>
      <c r="U280" s="24">
        <v>567</v>
      </c>
      <c r="V280" s="22">
        <v>228</v>
      </c>
      <c r="Y280" s="6" t="s">
        <v>5</v>
      </c>
      <c r="Z280" s="6" t="s">
        <v>9</v>
      </c>
      <c r="AA280" s="6" t="s">
        <v>32</v>
      </c>
      <c r="AB280" s="25">
        <v>1617</v>
      </c>
      <c r="AC280" s="22">
        <v>126</v>
      </c>
    </row>
    <row r="281" spans="4:29" ht="18" x14ac:dyDescent="0.35">
      <c r="D281" s="6" t="s">
        <v>16</v>
      </c>
      <c r="E281" s="6" t="s">
        <v>6</v>
      </c>
      <c r="F281" s="6" t="s">
        <v>42</v>
      </c>
      <c r="G281" s="21">
        <v>6818</v>
      </c>
      <c r="H281" s="22">
        <v>6</v>
      </c>
      <c r="K281" s="6" t="s">
        <v>16</v>
      </c>
      <c r="L281" s="6" t="s">
        <v>6</v>
      </c>
      <c r="M281" s="6" t="s">
        <v>7</v>
      </c>
      <c r="N281" s="23">
        <v>560</v>
      </c>
      <c r="O281" s="22">
        <v>81</v>
      </c>
      <c r="R281" s="6" t="s">
        <v>16</v>
      </c>
      <c r="S281" s="6" t="s">
        <v>6</v>
      </c>
      <c r="T281" s="6" t="s">
        <v>7</v>
      </c>
      <c r="U281" s="24">
        <v>560</v>
      </c>
      <c r="V281" s="22">
        <v>81</v>
      </c>
      <c r="Y281" s="6" t="s">
        <v>16</v>
      </c>
      <c r="Z281" s="6" t="s">
        <v>6</v>
      </c>
      <c r="AA281" s="6" t="s">
        <v>42</v>
      </c>
      <c r="AB281" s="25">
        <v>6818</v>
      </c>
      <c r="AC281" s="22">
        <v>6</v>
      </c>
    </row>
    <row r="282" spans="4:29" ht="18" x14ac:dyDescent="0.35">
      <c r="D282" s="6" t="s">
        <v>27</v>
      </c>
      <c r="E282" s="6" t="s">
        <v>9</v>
      </c>
      <c r="F282" s="6" t="s">
        <v>37</v>
      </c>
      <c r="G282" s="21">
        <v>6657</v>
      </c>
      <c r="H282" s="22">
        <v>276</v>
      </c>
      <c r="K282" s="6" t="s">
        <v>26</v>
      </c>
      <c r="L282" s="6" t="s">
        <v>9</v>
      </c>
      <c r="M282" s="6" t="s">
        <v>36</v>
      </c>
      <c r="N282" s="23">
        <v>553</v>
      </c>
      <c r="O282" s="22">
        <v>15</v>
      </c>
      <c r="R282" s="6" t="s">
        <v>26</v>
      </c>
      <c r="S282" s="6" t="s">
        <v>9</v>
      </c>
      <c r="T282" s="6" t="s">
        <v>36</v>
      </c>
      <c r="U282" s="24">
        <v>553</v>
      </c>
      <c r="V282" s="22">
        <v>15</v>
      </c>
      <c r="Y282" s="6" t="s">
        <v>27</v>
      </c>
      <c r="Z282" s="6" t="s">
        <v>9</v>
      </c>
      <c r="AA282" s="6" t="s">
        <v>37</v>
      </c>
      <c r="AB282" s="25">
        <v>6657</v>
      </c>
      <c r="AC282" s="22">
        <v>276</v>
      </c>
    </row>
    <row r="283" spans="4:29" ht="18" x14ac:dyDescent="0.35">
      <c r="D283" s="6" t="s">
        <v>27</v>
      </c>
      <c r="E283" s="6" t="s">
        <v>30</v>
      </c>
      <c r="F283" s="6" t="s">
        <v>28</v>
      </c>
      <c r="G283" s="21">
        <v>2919</v>
      </c>
      <c r="H283" s="22">
        <v>93</v>
      </c>
      <c r="K283" s="6" t="s">
        <v>16</v>
      </c>
      <c r="L283" s="6" t="s">
        <v>30</v>
      </c>
      <c r="M283" s="6" t="s">
        <v>12</v>
      </c>
      <c r="N283" s="23">
        <v>525</v>
      </c>
      <c r="O283" s="22">
        <v>48</v>
      </c>
      <c r="R283" s="6" t="s">
        <v>16</v>
      </c>
      <c r="S283" s="6" t="s">
        <v>30</v>
      </c>
      <c r="T283" s="6" t="s">
        <v>12</v>
      </c>
      <c r="U283" s="24">
        <v>525</v>
      </c>
      <c r="V283" s="22">
        <v>48</v>
      </c>
      <c r="Y283" s="6" t="s">
        <v>27</v>
      </c>
      <c r="Z283" s="6" t="s">
        <v>30</v>
      </c>
      <c r="AA283" s="6" t="s">
        <v>28</v>
      </c>
      <c r="AB283" s="25">
        <v>2919</v>
      </c>
      <c r="AC283" s="22">
        <v>93</v>
      </c>
    </row>
    <row r="284" spans="4:29" ht="18" x14ac:dyDescent="0.35">
      <c r="D284" s="6" t="s">
        <v>26</v>
      </c>
      <c r="E284" s="6" t="s">
        <v>14</v>
      </c>
      <c r="F284" s="6" t="s">
        <v>21</v>
      </c>
      <c r="G284" s="21">
        <v>3094</v>
      </c>
      <c r="H284" s="22">
        <v>246</v>
      </c>
      <c r="K284" s="6" t="s">
        <v>25</v>
      </c>
      <c r="L284" s="6" t="s">
        <v>6</v>
      </c>
      <c r="M284" s="6" t="s">
        <v>22</v>
      </c>
      <c r="N284" s="23">
        <v>518</v>
      </c>
      <c r="O284" s="22">
        <v>75</v>
      </c>
      <c r="R284" s="6" t="s">
        <v>25</v>
      </c>
      <c r="S284" s="6" t="s">
        <v>6</v>
      </c>
      <c r="T284" s="6" t="s">
        <v>22</v>
      </c>
      <c r="U284" s="24">
        <v>518</v>
      </c>
      <c r="V284" s="22">
        <v>75</v>
      </c>
      <c r="Y284" s="6" t="s">
        <v>26</v>
      </c>
      <c r="Z284" s="6" t="s">
        <v>14</v>
      </c>
      <c r="AA284" s="6" t="s">
        <v>21</v>
      </c>
      <c r="AB284" s="25">
        <v>3094</v>
      </c>
      <c r="AC284" s="22">
        <v>246</v>
      </c>
    </row>
    <row r="285" spans="4:29" ht="18" x14ac:dyDescent="0.35">
      <c r="D285" s="6" t="s">
        <v>16</v>
      </c>
      <c r="E285" s="6" t="s">
        <v>17</v>
      </c>
      <c r="F285" s="6" t="s">
        <v>38</v>
      </c>
      <c r="G285" s="21">
        <v>2989</v>
      </c>
      <c r="H285" s="22">
        <v>3</v>
      </c>
      <c r="K285" s="6" t="s">
        <v>16</v>
      </c>
      <c r="L285" s="6" t="s">
        <v>14</v>
      </c>
      <c r="M285" s="6" t="s">
        <v>41</v>
      </c>
      <c r="N285" s="23">
        <v>497</v>
      </c>
      <c r="O285" s="22">
        <v>63</v>
      </c>
      <c r="R285" s="6" t="s">
        <v>16</v>
      </c>
      <c r="S285" s="6" t="s">
        <v>14</v>
      </c>
      <c r="T285" s="6" t="s">
        <v>41</v>
      </c>
      <c r="U285" s="24">
        <v>497</v>
      </c>
      <c r="V285" s="22">
        <v>63</v>
      </c>
      <c r="Y285" s="6" t="s">
        <v>16</v>
      </c>
      <c r="Z285" s="6" t="s">
        <v>17</v>
      </c>
      <c r="AA285" s="6" t="s">
        <v>38</v>
      </c>
      <c r="AB285" s="25">
        <v>2989</v>
      </c>
      <c r="AC285" s="22">
        <v>3</v>
      </c>
    </row>
    <row r="286" spans="4:29" ht="18" x14ac:dyDescent="0.35">
      <c r="D286" s="6" t="s">
        <v>8</v>
      </c>
      <c r="E286" s="6" t="s">
        <v>20</v>
      </c>
      <c r="F286" s="6" t="s">
        <v>39</v>
      </c>
      <c r="G286" s="21">
        <v>2268</v>
      </c>
      <c r="H286" s="22">
        <v>63</v>
      </c>
      <c r="K286" s="6" t="s">
        <v>25</v>
      </c>
      <c r="L286" s="6" t="s">
        <v>9</v>
      </c>
      <c r="M286" s="6" t="s">
        <v>22</v>
      </c>
      <c r="N286" s="23">
        <v>490</v>
      </c>
      <c r="O286" s="22">
        <v>84</v>
      </c>
      <c r="R286" s="6" t="s">
        <v>25</v>
      </c>
      <c r="S286" s="6" t="s">
        <v>9</v>
      </c>
      <c r="T286" s="6" t="s">
        <v>22</v>
      </c>
      <c r="U286" s="24">
        <v>490</v>
      </c>
      <c r="V286" s="22">
        <v>84</v>
      </c>
      <c r="Y286" s="6" t="s">
        <v>8</v>
      </c>
      <c r="Z286" s="6" t="s">
        <v>20</v>
      </c>
      <c r="AA286" s="6" t="s">
        <v>39</v>
      </c>
      <c r="AB286" s="25">
        <v>2268</v>
      </c>
      <c r="AC286" s="22">
        <v>63</v>
      </c>
    </row>
    <row r="287" spans="4:29" ht="18" x14ac:dyDescent="0.35">
      <c r="D287" s="6" t="s">
        <v>25</v>
      </c>
      <c r="E287" s="6" t="s">
        <v>9</v>
      </c>
      <c r="F287" s="6" t="s">
        <v>21</v>
      </c>
      <c r="G287" s="21">
        <v>4753</v>
      </c>
      <c r="H287" s="22">
        <v>246</v>
      </c>
      <c r="K287" s="6" t="s">
        <v>16</v>
      </c>
      <c r="L287" s="6" t="s">
        <v>20</v>
      </c>
      <c r="M287" s="6" t="s">
        <v>18</v>
      </c>
      <c r="N287" s="23">
        <v>469</v>
      </c>
      <c r="O287" s="22">
        <v>75</v>
      </c>
      <c r="R287" s="6" t="s">
        <v>16</v>
      </c>
      <c r="S287" s="6" t="s">
        <v>20</v>
      </c>
      <c r="T287" s="6" t="s">
        <v>18</v>
      </c>
      <c r="U287" s="24">
        <v>469</v>
      </c>
      <c r="V287" s="22">
        <v>75</v>
      </c>
      <c r="Y287" s="6" t="s">
        <v>25</v>
      </c>
      <c r="Z287" s="6" t="s">
        <v>9</v>
      </c>
      <c r="AA287" s="6" t="s">
        <v>21</v>
      </c>
      <c r="AB287" s="25">
        <v>4753</v>
      </c>
      <c r="AC287" s="22">
        <v>246</v>
      </c>
    </row>
    <row r="288" spans="4:29" ht="18" x14ac:dyDescent="0.35">
      <c r="D288" s="6" t="s">
        <v>26</v>
      </c>
      <c r="E288" s="6" t="s">
        <v>30</v>
      </c>
      <c r="F288" s="6" t="s">
        <v>36</v>
      </c>
      <c r="G288" s="21">
        <v>7511</v>
      </c>
      <c r="H288" s="22">
        <v>120</v>
      </c>
      <c r="K288" s="6" t="s">
        <v>8</v>
      </c>
      <c r="L288" s="6" t="s">
        <v>6</v>
      </c>
      <c r="M288" s="6" t="s">
        <v>41</v>
      </c>
      <c r="N288" s="23">
        <v>434</v>
      </c>
      <c r="O288" s="22">
        <v>87</v>
      </c>
      <c r="R288" s="6" t="s">
        <v>8</v>
      </c>
      <c r="S288" s="6" t="s">
        <v>6</v>
      </c>
      <c r="T288" s="6" t="s">
        <v>41</v>
      </c>
      <c r="U288" s="24">
        <v>434</v>
      </c>
      <c r="V288" s="22">
        <v>87</v>
      </c>
      <c r="Y288" s="6" t="s">
        <v>26</v>
      </c>
      <c r="Z288" s="6" t="s">
        <v>30</v>
      </c>
      <c r="AA288" s="6" t="s">
        <v>36</v>
      </c>
      <c r="AB288" s="25">
        <v>7511</v>
      </c>
      <c r="AC288" s="22">
        <v>120</v>
      </c>
    </row>
    <row r="289" spans="4:29" ht="18" x14ac:dyDescent="0.35">
      <c r="D289" s="6" t="s">
        <v>26</v>
      </c>
      <c r="E289" s="6" t="s">
        <v>20</v>
      </c>
      <c r="F289" s="6" t="s">
        <v>21</v>
      </c>
      <c r="G289" s="21">
        <v>4326</v>
      </c>
      <c r="H289" s="22">
        <v>348</v>
      </c>
      <c r="K289" s="6" t="s">
        <v>25</v>
      </c>
      <c r="L289" s="6" t="s">
        <v>17</v>
      </c>
      <c r="M289" s="6" t="s">
        <v>15</v>
      </c>
      <c r="N289" s="23">
        <v>385</v>
      </c>
      <c r="O289" s="22">
        <v>249</v>
      </c>
      <c r="R289" s="6" t="s">
        <v>25</v>
      </c>
      <c r="S289" s="6" t="s">
        <v>17</v>
      </c>
      <c r="T289" s="6" t="s">
        <v>15</v>
      </c>
      <c r="U289" s="24">
        <v>385</v>
      </c>
      <c r="V289" s="22">
        <v>249</v>
      </c>
      <c r="Y289" s="6" t="s">
        <v>26</v>
      </c>
      <c r="Z289" s="6" t="s">
        <v>20</v>
      </c>
      <c r="AA289" s="6" t="s">
        <v>21</v>
      </c>
      <c r="AB289" s="25">
        <v>4326</v>
      </c>
      <c r="AC289" s="22">
        <v>348</v>
      </c>
    </row>
    <row r="290" spans="4:29" ht="18" x14ac:dyDescent="0.35">
      <c r="D290" s="6" t="s">
        <v>13</v>
      </c>
      <c r="E290" s="6" t="s">
        <v>30</v>
      </c>
      <c r="F290" s="6" t="s">
        <v>34</v>
      </c>
      <c r="G290" s="21">
        <v>4935</v>
      </c>
      <c r="H290" s="22">
        <v>126</v>
      </c>
      <c r="K290" s="6" t="s">
        <v>8</v>
      </c>
      <c r="L290" s="6" t="s">
        <v>9</v>
      </c>
      <c r="M290" s="6" t="s">
        <v>19</v>
      </c>
      <c r="N290" s="23">
        <v>357</v>
      </c>
      <c r="O290" s="22">
        <v>126</v>
      </c>
      <c r="R290" s="6" t="s">
        <v>8</v>
      </c>
      <c r="S290" s="6" t="s">
        <v>9</v>
      </c>
      <c r="T290" s="6" t="s">
        <v>19</v>
      </c>
      <c r="U290" s="24">
        <v>357</v>
      </c>
      <c r="V290" s="22">
        <v>126</v>
      </c>
      <c r="Y290" s="6" t="s">
        <v>13</v>
      </c>
      <c r="Z290" s="6" t="s">
        <v>30</v>
      </c>
      <c r="AA290" s="6" t="s">
        <v>34</v>
      </c>
      <c r="AB290" s="25">
        <v>4935</v>
      </c>
      <c r="AC290" s="22">
        <v>126</v>
      </c>
    </row>
    <row r="291" spans="4:29" ht="18" x14ac:dyDescent="0.35">
      <c r="D291" s="6" t="s">
        <v>16</v>
      </c>
      <c r="E291" s="6" t="s">
        <v>9</v>
      </c>
      <c r="F291" s="6" t="s">
        <v>7</v>
      </c>
      <c r="G291" s="21">
        <v>4781</v>
      </c>
      <c r="H291" s="22">
        <v>123</v>
      </c>
      <c r="K291" s="6" t="s">
        <v>13</v>
      </c>
      <c r="L291" s="6" t="s">
        <v>30</v>
      </c>
      <c r="M291" s="6" t="s">
        <v>22</v>
      </c>
      <c r="N291" s="23">
        <v>336</v>
      </c>
      <c r="O291" s="22">
        <v>144</v>
      </c>
      <c r="R291" s="6" t="s">
        <v>13</v>
      </c>
      <c r="S291" s="6" t="s">
        <v>30</v>
      </c>
      <c r="T291" s="6" t="s">
        <v>22</v>
      </c>
      <c r="U291" s="24">
        <v>336</v>
      </c>
      <c r="V291" s="22">
        <v>144</v>
      </c>
      <c r="Y291" s="6" t="s">
        <v>16</v>
      </c>
      <c r="Z291" s="6" t="s">
        <v>9</v>
      </c>
      <c r="AA291" s="6" t="s">
        <v>7</v>
      </c>
      <c r="AB291" s="25">
        <v>4781</v>
      </c>
      <c r="AC291" s="22">
        <v>123</v>
      </c>
    </row>
    <row r="292" spans="4:29" ht="18" x14ac:dyDescent="0.35">
      <c r="D292" s="6" t="s">
        <v>25</v>
      </c>
      <c r="E292" s="6" t="s">
        <v>20</v>
      </c>
      <c r="F292" s="6" t="s">
        <v>18</v>
      </c>
      <c r="G292" s="21">
        <v>7483</v>
      </c>
      <c r="H292" s="22">
        <v>45</v>
      </c>
      <c r="K292" s="6" t="s">
        <v>23</v>
      </c>
      <c r="L292" s="6" t="s">
        <v>14</v>
      </c>
      <c r="M292" s="6" t="s">
        <v>10</v>
      </c>
      <c r="N292" s="23">
        <v>280</v>
      </c>
      <c r="O292" s="22">
        <v>87</v>
      </c>
      <c r="R292" s="6" t="s">
        <v>23</v>
      </c>
      <c r="S292" s="6" t="s">
        <v>14</v>
      </c>
      <c r="T292" s="6" t="s">
        <v>10</v>
      </c>
      <c r="U292" s="24">
        <v>280</v>
      </c>
      <c r="V292" s="22">
        <v>87</v>
      </c>
      <c r="Y292" s="6" t="s">
        <v>25</v>
      </c>
      <c r="Z292" s="6" t="s">
        <v>20</v>
      </c>
      <c r="AA292" s="6" t="s">
        <v>18</v>
      </c>
      <c r="AB292" s="25">
        <v>7483</v>
      </c>
      <c r="AC292" s="22">
        <v>45</v>
      </c>
    </row>
    <row r="293" spans="4:29" ht="18" x14ac:dyDescent="0.35">
      <c r="D293" s="6" t="s">
        <v>35</v>
      </c>
      <c r="E293" s="6" t="s">
        <v>20</v>
      </c>
      <c r="F293" s="6" t="s">
        <v>12</v>
      </c>
      <c r="G293" s="21">
        <v>6860</v>
      </c>
      <c r="H293" s="22">
        <v>126</v>
      </c>
      <c r="K293" s="6" t="s">
        <v>11</v>
      </c>
      <c r="L293" s="6" t="s">
        <v>6</v>
      </c>
      <c r="M293" s="6" t="s">
        <v>12</v>
      </c>
      <c r="N293" s="23">
        <v>259</v>
      </c>
      <c r="O293" s="22">
        <v>207</v>
      </c>
      <c r="R293" s="6" t="s">
        <v>11</v>
      </c>
      <c r="S293" s="6" t="s">
        <v>6</v>
      </c>
      <c r="T293" s="6" t="s">
        <v>12</v>
      </c>
      <c r="U293" s="24">
        <v>259</v>
      </c>
      <c r="V293" s="22">
        <v>207</v>
      </c>
      <c r="Y293" s="6" t="s">
        <v>35</v>
      </c>
      <c r="Z293" s="6" t="s">
        <v>20</v>
      </c>
      <c r="AA293" s="6" t="s">
        <v>12</v>
      </c>
      <c r="AB293" s="25">
        <v>6860</v>
      </c>
      <c r="AC293" s="22">
        <v>126</v>
      </c>
    </row>
    <row r="294" spans="4:29" ht="18" x14ac:dyDescent="0.35">
      <c r="D294" s="6" t="s">
        <v>5</v>
      </c>
      <c r="E294" s="6" t="s">
        <v>6</v>
      </c>
      <c r="F294" s="6" t="s">
        <v>32</v>
      </c>
      <c r="G294" s="21">
        <v>9002</v>
      </c>
      <c r="H294" s="22">
        <v>72</v>
      </c>
      <c r="K294" s="6" t="s">
        <v>26</v>
      </c>
      <c r="L294" s="6" t="s">
        <v>30</v>
      </c>
      <c r="M294" s="6" t="s">
        <v>31</v>
      </c>
      <c r="N294" s="23">
        <v>252</v>
      </c>
      <c r="O294" s="22">
        <v>54</v>
      </c>
      <c r="R294" s="6" t="s">
        <v>26</v>
      </c>
      <c r="S294" s="6" t="s">
        <v>30</v>
      </c>
      <c r="T294" s="6" t="s">
        <v>31</v>
      </c>
      <c r="U294" s="24">
        <v>252</v>
      </c>
      <c r="V294" s="22">
        <v>54</v>
      </c>
      <c r="Y294" s="6" t="s">
        <v>5</v>
      </c>
      <c r="Z294" s="6" t="s">
        <v>6</v>
      </c>
      <c r="AA294" s="6" t="s">
        <v>32</v>
      </c>
      <c r="AB294" s="25">
        <v>9002</v>
      </c>
      <c r="AC294" s="22">
        <v>72</v>
      </c>
    </row>
    <row r="295" spans="4:29" ht="18" x14ac:dyDescent="0.35">
      <c r="D295" s="6" t="s">
        <v>16</v>
      </c>
      <c r="E295" s="6" t="s">
        <v>14</v>
      </c>
      <c r="F295" s="6" t="s">
        <v>32</v>
      </c>
      <c r="G295" s="21">
        <v>1400</v>
      </c>
      <c r="H295" s="22">
        <v>135</v>
      </c>
      <c r="K295" s="6" t="s">
        <v>35</v>
      </c>
      <c r="L295" s="6" t="s">
        <v>6</v>
      </c>
      <c r="M295" s="6" t="s">
        <v>41</v>
      </c>
      <c r="N295" s="23">
        <v>245</v>
      </c>
      <c r="O295" s="22">
        <v>288</v>
      </c>
      <c r="R295" s="6" t="s">
        <v>35</v>
      </c>
      <c r="S295" s="6" t="s">
        <v>6</v>
      </c>
      <c r="T295" s="6" t="s">
        <v>41</v>
      </c>
      <c r="U295" s="24">
        <v>245</v>
      </c>
      <c r="V295" s="22">
        <v>288</v>
      </c>
      <c r="Y295" s="6" t="s">
        <v>16</v>
      </c>
      <c r="Z295" s="6" t="s">
        <v>14</v>
      </c>
      <c r="AA295" s="6" t="s">
        <v>32</v>
      </c>
      <c r="AB295" s="25">
        <v>1400</v>
      </c>
      <c r="AC295" s="22">
        <v>135</v>
      </c>
    </row>
    <row r="296" spans="4:29" ht="18" x14ac:dyDescent="0.35">
      <c r="D296" s="6" t="s">
        <v>35</v>
      </c>
      <c r="E296" s="6" t="s">
        <v>30</v>
      </c>
      <c r="F296" s="6" t="s">
        <v>22</v>
      </c>
      <c r="G296" s="21">
        <v>4053</v>
      </c>
      <c r="H296" s="22">
        <v>24</v>
      </c>
      <c r="K296" s="6" t="s">
        <v>26</v>
      </c>
      <c r="L296" s="6" t="s">
        <v>6</v>
      </c>
      <c r="M296" s="6" t="s">
        <v>36</v>
      </c>
      <c r="N296" s="23">
        <v>238</v>
      </c>
      <c r="O296" s="22">
        <v>18</v>
      </c>
      <c r="R296" s="6" t="s">
        <v>26</v>
      </c>
      <c r="S296" s="6" t="s">
        <v>6</v>
      </c>
      <c r="T296" s="6" t="s">
        <v>36</v>
      </c>
      <c r="U296" s="24">
        <v>238</v>
      </c>
      <c r="V296" s="22">
        <v>18</v>
      </c>
      <c r="Y296" s="6" t="s">
        <v>35</v>
      </c>
      <c r="Z296" s="6" t="s">
        <v>30</v>
      </c>
      <c r="AA296" s="6" t="s">
        <v>22</v>
      </c>
      <c r="AB296" s="25">
        <v>4053</v>
      </c>
      <c r="AC296" s="22">
        <v>24</v>
      </c>
    </row>
    <row r="297" spans="4:29" ht="18" x14ac:dyDescent="0.35">
      <c r="D297" s="6" t="s">
        <v>23</v>
      </c>
      <c r="E297" s="6" t="s">
        <v>14</v>
      </c>
      <c r="F297" s="6" t="s">
        <v>21</v>
      </c>
      <c r="G297" s="21">
        <v>2149</v>
      </c>
      <c r="H297" s="22">
        <v>117</v>
      </c>
      <c r="K297" s="6" t="s">
        <v>5</v>
      </c>
      <c r="L297" s="6" t="s">
        <v>14</v>
      </c>
      <c r="M297" s="6" t="s">
        <v>12</v>
      </c>
      <c r="N297" s="23">
        <v>217</v>
      </c>
      <c r="O297" s="22">
        <v>36</v>
      </c>
      <c r="R297" s="6" t="s">
        <v>5</v>
      </c>
      <c r="S297" s="6" t="s">
        <v>14</v>
      </c>
      <c r="T297" s="6" t="s">
        <v>12</v>
      </c>
      <c r="U297" s="24">
        <v>217</v>
      </c>
      <c r="V297" s="22">
        <v>36</v>
      </c>
      <c r="Y297" s="6" t="s">
        <v>23</v>
      </c>
      <c r="Z297" s="6" t="s">
        <v>14</v>
      </c>
      <c r="AA297" s="6" t="s">
        <v>21</v>
      </c>
      <c r="AB297" s="25">
        <v>2149</v>
      </c>
      <c r="AC297" s="22">
        <v>117</v>
      </c>
    </row>
    <row r="298" spans="4:29" ht="18" x14ac:dyDescent="0.35">
      <c r="D298" s="6" t="s">
        <v>27</v>
      </c>
      <c r="E298" s="6" t="s">
        <v>17</v>
      </c>
      <c r="F298" s="6" t="s">
        <v>32</v>
      </c>
      <c r="G298" s="21">
        <v>3640</v>
      </c>
      <c r="H298" s="22">
        <v>51</v>
      </c>
      <c r="K298" s="6" t="s">
        <v>26</v>
      </c>
      <c r="L298" s="6" t="s">
        <v>14</v>
      </c>
      <c r="M298" s="6" t="s">
        <v>28</v>
      </c>
      <c r="N298" s="23">
        <v>189</v>
      </c>
      <c r="O298" s="22">
        <v>48</v>
      </c>
      <c r="R298" s="6" t="s">
        <v>26</v>
      </c>
      <c r="S298" s="6" t="s">
        <v>14</v>
      </c>
      <c r="T298" s="6" t="s">
        <v>28</v>
      </c>
      <c r="U298" s="24">
        <v>189</v>
      </c>
      <c r="V298" s="22">
        <v>48</v>
      </c>
      <c r="Y298" s="6" t="s">
        <v>27</v>
      </c>
      <c r="Z298" s="6" t="s">
        <v>17</v>
      </c>
      <c r="AA298" s="6" t="s">
        <v>32</v>
      </c>
      <c r="AB298" s="25">
        <v>3640</v>
      </c>
      <c r="AC298" s="22">
        <v>51</v>
      </c>
    </row>
    <row r="299" spans="4:29" ht="18" x14ac:dyDescent="0.35">
      <c r="D299" s="6" t="s">
        <v>26</v>
      </c>
      <c r="E299" s="6" t="s">
        <v>17</v>
      </c>
      <c r="F299" s="6" t="s">
        <v>34</v>
      </c>
      <c r="G299" s="21">
        <v>630</v>
      </c>
      <c r="H299" s="22">
        <v>36</v>
      </c>
      <c r="K299" s="6" t="s">
        <v>25</v>
      </c>
      <c r="L299" s="6" t="s">
        <v>6</v>
      </c>
      <c r="M299" s="6" t="s">
        <v>21</v>
      </c>
      <c r="N299" s="23">
        <v>182</v>
      </c>
      <c r="O299" s="22">
        <v>48</v>
      </c>
      <c r="R299" s="6" t="s">
        <v>25</v>
      </c>
      <c r="S299" s="6" t="s">
        <v>6</v>
      </c>
      <c r="T299" s="6" t="s">
        <v>21</v>
      </c>
      <c r="U299" s="24">
        <v>182</v>
      </c>
      <c r="V299" s="22">
        <v>48</v>
      </c>
      <c r="Y299" s="6" t="s">
        <v>26</v>
      </c>
      <c r="Z299" s="6" t="s">
        <v>17</v>
      </c>
      <c r="AA299" s="6" t="s">
        <v>34</v>
      </c>
      <c r="AB299" s="25">
        <v>630</v>
      </c>
      <c r="AC299" s="22">
        <v>36</v>
      </c>
    </row>
    <row r="300" spans="4:29" ht="18" x14ac:dyDescent="0.35">
      <c r="D300" s="6" t="s">
        <v>11</v>
      </c>
      <c r="E300" s="6" t="s">
        <v>9</v>
      </c>
      <c r="F300" s="6" t="s">
        <v>39</v>
      </c>
      <c r="G300" s="21">
        <v>2429</v>
      </c>
      <c r="H300" s="22">
        <v>144</v>
      </c>
      <c r="K300" s="6" t="s">
        <v>8</v>
      </c>
      <c r="L300" s="6" t="s">
        <v>20</v>
      </c>
      <c r="M300" s="6" t="s">
        <v>22</v>
      </c>
      <c r="N300" s="23">
        <v>168</v>
      </c>
      <c r="O300" s="22">
        <v>84</v>
      </c>
      <c r="R300" s="6" t="s">
        <v>8</v>
      </c>
      <c r="S300" s="6" t="s">
        <v>20</v>
      </c>
      <c r="T300" s="6" t="s">
        <v>22</v>
      </c>
      <c r="U300" s="24">
        <v>168</v>
      </c>
      <c r="V300" s="22">
        <v>84</v>
      </c>
      <c r="Y300" s="6" t="s">
        <v>11</v>
      </c>
      <c r="Z300" s="6" t="s">
        <v>9</v>
      </c>
      <c r="AA300" s="6" t="s">
        <v>39</v>
      </c>
      <c r="AB300" s="25">
        <v>2429</v>
      </c>
      <c r="AC300" s="22">
        <v>144</v>
      </c>
    </row>
    <row r="301" spans="4:29" ht="18" x14ac:dyDescent="0.35">
      <c r="D301" s="6" t="s">
        <v>11</v>
      </c>
      <c r="E301" s="6" t="s">
        <v>14</v>
      </c>
      <c r="F301" s="6" t="s">
        <v>18</v>
      </c>
      <c r="G301" s="21">
        <v>2142</v>
      </c>
      <c r="H301" s="22">
        <v>114</v>
      </c>
      <c r="K301" s="6" t="s">
        <v>13</v>
      </c>
      <c r="L301" s="6" t="s">
        <v>20</v>
      </c>
      <c r="M301" s="6" t="s">
        <v>18</v>
      </c>
      <c r="N301" s="23">
        <v>154</v>
      </c>
      <c r="O301" s="22">
        <v>21</v>
      </c>
      <c r="R301" s="6" t="s">
        <v>13</v>
      </c>
      <c r="S301" s="6" t="s">
        <v>20</v>
      </c>
      <c r="T301" s="6" t="s">
        <v>18</v>
      </c>
      <c r="U301" s="24">
        <v>154</v>
      </c>
      <c r="V301" s="22">
        <v>21</v>
      </c>
      <c r="Y301" s="6" t="s">
        <v>11</v>
      </c>
      <c r="Z301" s="6" t="s">
        <v>14</v>
      </c>
      <c r="AA301" s="6" t="s">
        <v>18</v>
      </c>
      <c r="AB301" s="25">
        <v>2142</v>
      </c>
      <c r="AC301" s="22">
        <v>114</v>
      </c>
    </row>
    <row r="302" spans="4:29" ht="18" x14ac:dyDescent="0.35">
      <c r="D302" s="6" t="s">
        <v>23</v>
      </c>
      <c r="E302" s="6" t="s">
        <v>6</v>
      </c>
      <c r="F302" s="6" t="s">
        <v>7</v>
      </c>
      <c r="G302" s="21">
        <v>6454</v>
      </c>
      <c r="H302" s="22">
        <v>54</v>
      </c>
      <c r="K302" s="6" t="s">
        <v>13</v>
      </c>
      <c r="L302" s="6" t="s">
        <v>14</v>
      </c>
      <c r="M302" s="6" t="s">
        <v>42</v>
      </c>
      <c r="N302" s="23">
        <v>98</v>
      </c>
      <c r="O302" s="22">
        <v>204</v>
      </c>
      <c r="R302" s="6" t="s">
        <v>11</v>
      </c>
      <c r="S302" s="6" t="s">
        <v>9</v>
      </c>
      <c r="T302" s="6" t="s">
        <v>42</v>
      </c>
      <c r="U302" s="24">
        <v>98</v>
      </c>
      <c r="V302" s="22">
        <v>159</v>
      </c>
      <c r="Y302" s="6" t="s">
        <v>23</v>
      </c>
      <c r="Z302" s="6" t="s">
        <v>6</v>
      </c>
      <c r="AA302" s="6" t="s">
        <v>7</v>
      </c>
      <c r="AB302" s="25">
        <v>6454</v>
      </c>
      <c r="AC302" s="22">
        <v>54</v>
      </c>
    </row>
    <row r="303" spans="4:29" ht="18" x14ac:dyDescent="0.35">
      <c r="D303" s="6" t="s">
        <v>23</v>
      </c>
      <c r="E303" s="6" t="s">
        <v>6</v>
      </c>
      <c r="F303" s="6" t="s">
        <v>29</v>
      </c>
      <c r="G303" s="21">
        <v>4487</v>
      </c>
      <c r="H303" s="22">
        <v>333</v>
      </c>
      <c r="K303" s="6" t="s">
        <v>11</v>
      </c>
      <c r="L303" s="6" t="s">
        <v>9</v>
      </c>
      <c r="M303" s="6" t="s">
        <v>42</v>
      </c>
      <c r="N303" s="23">
        <v>98</v>
      </c>
      <c r="O303" s="22">
        <v>159</v>
      </c>
      <c r="R303" s="6" t="s">
        <v>13</v>
      </c>
      <c r="S303" s="6" t="s">
        <v>14</v>
      </c>
      <c r="T303" s="6" t="s">
        <v>42</v>
      </c>
      <c r="U303" s="24">
        <v>98</v>
      </c>
      <c r="V303" s="22">
        <v>204</v>
      </c>
      <c r="Y303" s="6" t="s">
        <v>23</v>
      </c>
      <c r="Z303" s="6" t="s">
        <v>6</v>
      </c>
      <c r="AA303" s="6" t="s">
        <v>29</v>
      </c>
      <c r="AB303" s="25">
        <v>4487</v>
      </c>
      <c r="AC303" s="22">
        <v>333</v>
      </c>
    </row>
    <row r="304" spans="4:29" ht="18" x14ac:dyDescent="0.35">
      <c r="D304" s="6" t="s">
        <v>27</v>
      </c>
      <c r="E304" s="6" t="s">
        <v>6</v>
      </c>
      <c r="F304" s="6" t="s">
        <v>12</v>
      </c>
      <c r="G304" s="21">
        <v>938</v>
      </c>
      <c r="H304" s="22">
        <v>366</v>
      </c>
      <c r="K304" s="6" t="s">
        <v>35</v>
      </c>
      <c r="L304" s="6" t="s">
        <v>20</v>
      </c>
      <c r="M304" s="6" t="s">
        <v>31</v>
      </c>
      <c r="N304" s="23">
        <v>63</v>
      </c>
      <c r="O304" s="22">
        <v>123</v>
      </c>
      <c r="R304" s="6" t="s">
        <v>35</v>
      </c>
      <c r="S304" s="6" t="s">
        <v>20</v>
      </c>
      <c r="T304" s="6" t="s">
        <v>31</v>
      </c>
      <c r="U304" s="24">
        <v>63</v>
      </c>
      <c r="V304" s="22">
        <v>123</v>
      </c>
      <c r="Y304" s="6" t="s">
        <v>27</v>
      </c>
      <c r="Z304" s="6" t="s">
        <v>6</v>
      </c>
      <c r="AA304" s="6" t="s">
        <v>12</v>
      </c>
      <c r="AB304" s="25">
        <v>938</v>
      </c>
      <c r="AC304" s="22">
        <v>366</v>
      </c>
    </row>
    <row r="305" spans="4:29" ht="18" x14ac:dyDescent="0.35">
      <c r="D305" s="6" t="s">
        <v>27</v>
      </c>
      <c r="E305" s="6" t="s">
        <v>20</v>
      </c>
      <c r="F305" s="6" t="s">
        <v>42</v>
      </c>
      <c r="G305" s="21">
        <v>8841</v>
      </c>
      <c r="H305" s="22">
        <v>303</v>
      </c>
      <c r="K305" s="6" t="s">
        <v>26</v>
      </c>
      <c r="L305" s="6" t="s">
        <v>20</v>
      </c>
      <c r="M305" s="6" t="s">
        <v>31</v>
      </c>
      <c r="N305" s="23">
        <v>56</v>
      </c>
      <c r="O305" s="22">
        <v>51</v>
      </c>
      <c r="R305" s="6" t="s">
        <v>26</v>
      </c>
      <c r="S305" s="6" t="s">
        <v>20</v>
      </c>
      <c r="T305" s="6" t="s">
        <v>31</v>
      </c>
      <c r="U305" s="24">
        <v>56</v>
      </c>
      <c r="V305" s="22">
        <v>51</v>
      </c>
      <c r="Y305" s="6" t="s">
        <v>27</v>
      </c>
      <c r="Z305" s="6" t="s">
        <v>20</v>
      </c>
      <c r="AA305" s="6" t="s">
        <v>42</v>
      </c>
      <c r="AB305" s="25">
        <v>8841</v>
      </c>
      <c r="AC305" s="22">
        <v>303</v>
      </c>
    </row>
    <row r="306" spans="4:29" ht="18" x14ac:dyDescent="0.35">
      <c r="D306" s="6" t="s">
        <v>26</v>
      </c>
      <c r="E306" s="6" t="s">
        <v>17</v>
      </c>
      <c r="F306" s="6" t="s">
        <v>19</v>
      </c>
      <c r="G306" s="21">
        <v>4018</v>
      </c>
      <c r="H306" s="22">
        <v>126</v>
      </c>
      <c r="K306" s="6" t="s">
        <v>8</v>
      </c>
      <c r="L306" s="6" t="s">
        <v>6</v>
      </c>
      <c r="M306" s="6" t="s">
        <v>7</v>
      </c>
      <c r="N306" s="23">
        <v>42</v>
      </c>
      <c r="O306" s="22">
        <v>150</v>
      </c>
      <c r="R306" s="6" t="s">
        <v>8</v>
      </c>
      <c r="S306" s="6" t="s">
        <v>6</v>
      </c>
      <c r="T306" s="6" t="s">
        <v>7</v>
      </c>
      <c r="U306" s="24">
        <v>42</v>
      </c>
      <c r="V306" s="22">
        <v>150</v>
      </c>
      <c r="Y306" s="6" t="s">
        <v>26</v>
      </c>
      <c r="Z306" s="6" t="s">
        <v>17</v>
      </c>
      <c r="AA306" s="6" t="s">
        <v>19</v>
      </c>
      <c r="AB306" s="25">
        <v>4018</v>
      </c>
      <c r="AC306" s="22">
        <v>126</v>
      </c>
    </row>
    <row r="307" spans="4:29" ht="18" x14ac:dyDescent="0.35">
      <c r="D307" s="6" t="s">
        <v>13</v>
      </c>
      <c r="E307" s="6" t="s">
        <v>6</v>
      </c>
      <c r="F307" s="6" t="s">
        <v>37</v>
      </c>
      <c r="G307" s="21">
        <v>714</v>
      </c>
      <c r="H307" s="22">
        <v>231</v>
      </c>
      <c r="K307" s="6" t="s">
        <v>27</v>
      </c>
      <c r="L307" s="6" t="s">
        <v>17</v>
      </c>
      <c r="M307" s="6" t="s">
        <v>29</v>
      </c>
      <c r="N307" s="23">
        <v>21</v>
      </c>
      <c r="O307" s="22">
        <v>168</v>
      </c>
      <c r="R307" s="6" t="s">
        <v>27</v>
      </c>
      <c r="S307" s="6" t="s">
        <v>17</v>
      </c>
      <c r="T307" s="6" t="s">
        <v>29</v>
      </c>
      <c r="U307" s="24">
        <v>21</v>
      </c>
      <c r="V307" s="22">
        <v>168</v>
      </c>
      <c r="Y307" s="6" t="s">
        <v>13</v>
      </c>
      <c r="Z307" s="6" t="s">
        <v>6</v>
      </c>
      <c r="AA307" s="6" t="s">
        <v>37</v>
      </c>
      <c r="AB307" s="25">
        <v>714</v>
      </c>
      <c r="AC307" s="22">
        <v>231</v>
      </c>
    </row>
    <row r="308" spans="4:29" ht="18" x14ac:dyDescent="0.35">
      <c r="D308" s="6" t="s">
        <v>11</v>
      </c>
      <c r="E308" s="6" t="s">
        <v>20</v>
      </c>
      <c r="F308" s="6" t="s">
        <v>18</v>
      </c>
      <c r="G308" s="21">
        <v>3850</v>
      </c>
      <c r="H308" s="22">
        <v>102</v>
      </c>
      <c r="K308" s="6" t="s">
        <v>5</v>
      </c>
      <c r="L308" s="6" t="s">
        <v>17</v>
      </c>
      <c r="M308" s="6" t="s">
        <v>32</v>
      </c>
      <c r="N308" s="23">
        <v>0</v>
      </c>
      <c r="O308" s="22">
        <v>135</v>
      </c>
      <c r="R308" s="6" t="s">
        <v>5</v>
      </c>
      <c r="S308" s="6" t="s">
        <v>17</v>
      </c>
      <c r="T308" s="6" t="s">
        <v>32</v>
      </c>
      <c r="U308" s="24">
        <v>0</v>
      </c>
      <c r="V308" s="22">
        <v>135</v>
      </c>
      <c r="Y308" s="6" t="s">
        <v>11</v>
      </c>
      <c r="Z308" s="6" t="s">
        <v>20</v>
      </c>
      <c r="AA308" s="6" t="s">
        <v>18</v>
      </c>
      <c r="AB308" s="25">
        <v>3850</v>
      </c>
      <c r="AC308" s="22">
        <v>102</v>
      </c>
    </row>
  </sheetData>
  <conditionalFormatting sqref="G9:G308">
    <cfRule type="colorScale" priority="6">
      <colorScale>
        <cfvo type="min"/>
        <cfvo type="percentile" val="50"/>
        <cfvo type="max"/>
        <color rgb="FFF8696B"/>
        <color rgb="FFFCFCFF"/>
        <color rgb="FF5A8AC6"/>
      </colorScale>
    </cfRule>
  </conditionalFormatting>
  <conditionalFormatting sqref="H9:H308">
    <cfRule type="colorScale" priority="5">
      <colorScale>
        <cfvo type="min"/>
        <cfvo type="max"/>
        <color rgb="FFFFEF9C"/>
        <color rgb="FF63BE7B"/>
      </colorScale>
    </cfRule>
  </conditionalFormatting>
  <conditionalFormatting sqref="N9:N308">
    <cfRule type="dataBar" priority="4">
      <dataBar>
        <cfvo type="min"/>
        <cfvo type="max"/>
        <color rgb="FFFFB628"/>
      </dataBar>
      <extLst>
        <ext xmlns:x14="http://schemas.microsoft.com/office/spreadsheetml/2009/9/main" uri="{B025F937-C7B1-47D3-B67F-A62EFF666E3E}">
          <x14:id>{1ED300C8-848E-40EC-ADC6-175B4B2B530C}</x14:id>
        </ext>
      </extLst>
    </cfRule>
  </conditionalFormatting>
  <conditionalFormatting sqref="O9:O308">
    <cfRule type="dataBar" priority="3">
      <dataBar>
        <cfvo type="min"/>
        <cfvo type="max"/>
        <color rgb="FFD6007B"/>
      </dataBar>
      <extLst>
        <ext xmlns:x14="http://schemas.microsoft.com/office/spreadsheetml/2009/9/main" uri="{B025F937-C7B1-47D3-B67F-A62EFF666E3E}">
          <x14:id>{B80B951A-ED2C-4661-A71C-1B615A58A96C}</x14:id>
        </ext>
      </extLst>
    </cfRule>
  </conditionalFormatting>
  <conditionalFormatting sqref="U9:U308">
    <cfRule type="top10" dxfId="190" priority="2" rank="10"/>
  </conditionalFormatting>
  <conditionalFormatting sqref="AC9:AC308">
    <cfRule type="duplicateValues" dxfId="189" priority="1"/>
  </conditionalFormatting>
  <pageMargins left="0.7" right="0.7" top="0.75" bottom="0.75" header="0.3" footer="0.3"/>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ED300C8-848E-40EC-ADC6-175B4B2B530C}">
            <x14:dataBar minLength="0" maxLength="100" border="1" gradient="0">
              <x14:cfvo type="autoMin"/>
              <x14:cfvo type="autoMax"/>
              <x14:borderColor rgb="FF000000"/>
              <x14:negativeFillColor rgb="FFFF0000"/>
              <x14:axisColor rgb="FF000000"/>
            </x14:dataBar>
          </x14:cfRule>
          <xm:sqref>N9:N308</xm:sqref>
        </x14:conditionalFormatting>
        <x14:conditionalFormatting xmlns:xm="http://schemas.microsoft.com/office/excel/2006/main">
          <x14:cfRule type="dataBar" id="{B80B951A-ED2C-4661-A71C-1B615A58A96C}">
            <x14:dataBar minLength="0" maxLength="100" gradient="0">
              <x14:cfvo type="autoMin"/>
              <x14:cfvo type="autoMax"/>
              <x14:negativeFillColor rgb="FFFF0000"/>
              <x14:axisColor rgb="FF000000"/>
            </x14:dataBar>
          </x14:cfRule>
          <xm:sqref>O9:O308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election activeCell="J14" sqref="J14"/>
    </sheetView>
  </sheetViews>
  <sheetFormatPr defaultRowHeight="14.4" x14ac:dyDescent="0.3"/>
  <cols>
    <col min="1" max="1" width="4.77734375" style="17" customWidth="1"/>
    <col min="4" max="4" width="18.44140625" customWidth="1"/>
    <col min="5" max="5" width="15.44140625" customWidth="1"/>
    <col min="6" max="6" width="14.88671875" customWidth="1"/>
    <col min="7" max="7" width="10.88671875" customWidth="1"/>
  </cols>
  <sheetData>
    <row r="1" spans="1:7" s="17" customFormat="1" x14ac:dyDescent="0.3"/>
    <row r="2" spans="1:7" s="16" customFormat="1" ht="46.2" customHeight="1" x14ac:dyDescent="0.85">
      <c r="A2" s="17"/>
      <c r="C2" s="29" t="s">
        <v>60</v>
      </c>
    </row>
    <row r="3" spans="1:7" s="17" customFormat="1" x14ac:dyDescent="0.3"/>
    <row r="9" spans="1:7" ht="21" x14ac:dyDescent="0.4">
      <c r="D9" s="33" t="s">
        <v>62</v>
      </c>
      <c r="E9" s="34" t="s">
        <v>3</v>
      </c>
      <c r="F9" s="30"/>
      <c r="G9" s="34" t="s">
        <v>4</v>
      </c>
    </row>
    <row r="10" spans="1:7" ht="18" x14ac:dyDescent="0.35">
      <c r="D10" s="31" t="s">
        <v>6</v>
      </c>
      <c r="E10" s="32">
        <f>SUMIFS(Tanisha[Amount],Tanisha[Geography],D10)</f>
        <v>218813</v>
      </c>
      <c r="F10" s="32">
        <f t="shared" ref="F10:F15" si="0">E10</f>
        <v>218813</v>
      </c>
      <c r="G10" s="35">
        <f>SUMIFS(Tanisha[Units],Tanisha[Geography],D10)</f>
        <v>7431</v>
      </c>
    </row>
    <row r="11" spans="1:7" ht="18" x14ac:dyDescent="0.35">
      <c r="D11" s="31" t="s">
        <v>9</v>
      </c>
      <c r="E11" s="32">
        <f>SUMIFS(Tanisha[Amount],Tanisha[Geography],D11)</f>
        <v>189434</v>
      </c>
      <c r="F11" s="32">
        <f t="shared" si="0"/>
        <v>189434</v>
      </c>
      <c r="G11" s="35">
        <f>SUMIFS(Tanisha[Units],Tanisha[Geography],D11)</f>
        <v>10158</v>
      </c>
    </row>
    <row r="12" spans="1:7" ht="18" x14ac:dyDescent="0.35">
      <c r="D12" s="31" t="s">
        <v>14</v>
      </c>
      <c r="E12" s="32">
        <f>SUMIFS(Tanisha[Amount],Tanisha[Geography],D12)</f>
        <v>237944</v>
      </c>
      <c r="F12" s="32">
        <f t="shared" si="0"/>
        <v>237944</v>
      </c>
      <c r="G12" s="35">
        <f>SUMIFS(Tanisha[Units],Tanisha[Geography],D12)</f>
        <v>7302</v>
      </c>
    </row>
    <row r="13" spans="1:7" ht="18" x14ac:dyDescent="0.35">
      <c r="D13" s="31" t="s">
        <v>17</v>
      </c>
      <c r="E13" s="32">
        <f>SUMIFS(Tanisha[Amount],Tanisha[Geography],D13)</f>
        <v>173530</v>
      </c>
      <c r="F13" s="32">
        <f t="shared" si="0"/>
        <v>173530</v>
      </c>
      <c r="G13" s="35">
        <f>SUMIFS(Tanisha[Units],Tanisha[Geography],D13)</f>
        <v>5745</v>
      </c>
    </row>
    <row r="14" spans="1:7" ht="18" x14ac:dyDescent="0.35">
      <c r="D14" s="31" t="s">
        <v>20</v>
      </c>
      <c r="E14" s="32">
        <f>SUMIFS(Tanisha[Amount],Tanisha[Geography],D14)</f>
        <v>168679</v>
      </c>
      <c r="F14" s="32">
        <f t="shared" si="0"/>
        <v>168679</v>
      </c>
      <c r="G14" s="35">
        <f>SUMIFS(Tanisha[Units],Tanisha[Geography],D14)</f>
        <v>6264</v>
      </c>
    </row>
    <row r="15" spans="1:7" ht="18" x14ac:dyDescent="0.35">
      <c r="D15" s="31" t="s">
        <v>30</v>
      </c>
      <c r="E15" s="32">
        <f>SUMIFS(Tanisha[Amount],Tanisha[Geography],D15)</f>
        <v>252469</v>
      </c>
      <c r="F15" s="32">
        <f t="shared" si="0"/>
        <v>252469</v>
      </c>
      <c r="G15" s="35">
        <f>SUMIFS(Tanisha[Units],Tanisha[Geography],D15)</f>
        <v>8760</v>
      </c>
    </row>
  </sheetData>
  <conditionalFormatting sqref="F10:F15">
    <cfRule type="dataBar" priority="1">
      <dataBar showValue="0">
        <cfvo type="min"/>
        <cfvo type="max"/>
        <color rgb="FFD6007B"/>
      </dataBar>
      <extLst>
        <ext xmlns:x14="http://schemas.microsoft.com/office/spreadsheetml/2009/9/main" uri="{B025F937-C7B1-47D3-B67F-A62EFF666E3E}">
          <x14:id>{619FF0FD-0A01-4CAB-8349-9E19EA8316D7}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19FF0FD-0A01-4CAB-8349-9E19EA8316D7}">
            <x14:dataBar minLength="0" maxLength="100" border="1" negativeBarBorderColorSameAsPositive="0">
              <x14:cfvo type="autoMin"/>
              <x14:cfvo type="autoMax"/>
              <x14:borderColor rgb="FFD6007B"/>
              <x14:negativeFillColor rgb="FFFF0000"/>
              <x14:negativeBorderColor rgb="FFFF0000"/>
              <x14:axisColor rgb="FF000000"/>
            </x14:dataBar>
          </x14:cfRule>
          <xm:sqref>F10:F15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election activeCell="L20" sqref="L20"/>
    </sheetView>
  </sheetViews>
  <sheetFormatPr defaultRowHeight="14.4" x14ac:dyDescent="0.3"/>
  <cols>
    <col min="1" max="1" width="5.33203125" style="27" customWidth="1"/>
    <col min="4" max="4" width="16" customWidth="1"/>
    <col min="5" max="5" width="11" customWidth="1"/>
    <col min="6" max="6" width="10.33203125" customWidth="1"/>
    <col min="7" max="7" width="8.33203125" customWidth="1"/>
  </cols>
  <sheetData>
    <row r="1" spans="1:7" s="17" customFormat="1" x14ac:dyDescent="0.3">
      <c r="A1" s="27"/>
    </row>
    <row r="2" spans="1:7" s="16" customFormat="1" ht="46.2" customHeight="1" x14ac:dyDescent="0.85">
      <c r="A2" s="27"/>
      <c r="C2" s="29" t="s">
        <v>61</v>
      </c>
    </row>
    <row r="3" spans="1:7" s="17" customFormat="1" x14ac:dyDescent="0.3">
      <c r="A3" s="27"/>
    </row>
    <row r="9" spans="1:7" ht="18" x14ac:dyDescent="0.35">
      <c r="D9" s="36" t="s">
        <v>67</v>
      </c>
      <c r="E9" s="37" t="s">
        <v>66</v>
      </c>
      <c r="F9" s="6" t="s">
        <v>64</v>
      </c>
      <c r="G9" s="37" t="s">
        <v>65</v>
      </c>
    </row>
    <row r="10" spans="1:7" ht="18" x14ac:dyDescent="0.35">
      <c r="D10" s="38" t="s">
        <v>20</v>
      </c>
      <c r="E10" s="40">
        <v>168679</v>
      </c>
      <c r="F10" s="39">
        <v>168679</v>
      </c>
      <c r="G10" s="22">
        <v>6264</v>
      </c>
    </row>
    <row r="11" spans="1:7" ht="18" x14ac:dyDescent="0.35">
      <c r="D11" s="38" t="s">
        <v>14</v>
      </c>
      <c r="E11" s="40">
        <v>237944</v>
      </c>
      <c r="F11" s="39">
        <v>237944</v>
      </c>
      <c r="G11" s="22">
        <v>7302</v>
      </c>
    </row>
    <row r="12" spans="1:7" ht="18" x14ac:dyDescent="0.35">
      <c r="D12" s="38" t="s">
        <v>30</v>
      </c>
      <c r="E12" s="40">
        <v>252469</v>
      </c>
      <c r="F12" s="39">
        <v>252469</v>
      </c>
      <c r="G12" s="22">
        <v>8760</v>
      </c>
    </row>
    <row r="13" spans="1:7" ht="18" x14ac:dyDescent="0.35">
      <c r="D13" s="38" t="s">
        <v>6</v>
      </c>
      <c r="E13" s="40">
        <v>218813</v>
      </c>
      <c r="F13" s="39">
        <v>218813</v>
      </c>
      <c r="G13" s="22">
        <v>7431</v>
      </c>
    </row>
    <row r="14" spans="1:7" ht="18" x14ac:dyDescent="0.35">
      <c r="D14" s="38" t="s">
        <v>17</v>
      </c>
      <c r="E14" s="40">
        <v>173530</v>
      </c>
      <c r="F14" s="39">
        <v>173530</v>
      </c>
      <c r="G14" s="22">
        <v>5745</v>
      </c>
    </row>
    <row r="15" spans="1:7" ht="18" x14ac:dyDescent="0.35">
      <c r="D15" s="38" t="s">
        <v>9</v>
      </c>
      <c r="E15" s="40">
        <v>189434</v>
      </c>
      <c r="F15" s="39">
        <v>189434</v>
      </c>
      <c r="G15" s="22">
        <v>10158</v>
      </c>
    </row>
    <row r="16" spans="1:7" ht="18" hidden="1" x14ac:dyDescent="0.35">
      <c r="D16" s="38" t="s">
        <v>63</v>
      </c>
      <c r="E16" s="39">
        <v>1240869</v>
      </c>
      <c r="F16" s="39">
        <v>1240869</v>
      </c>
      <c r="G16" s="39">
        <v>45660</v>
      </c>
    </row>
  </sheetData>
  <conditionalFormatting pivot="1" sqref="F10:F15">
    <cfRule type="dataBar" priority="1">
      <dataBar showValue="0">
        <cfvo type="min"/>
        <cfvo type="max"/>
        <color rgb="FFD6007B"/>
      </dataBar>
      <extLst>
        <ext xmlns:x14="http://schemas.microsoft.com/office/spreadsheetml/2009/9/main" uri="{B025F937-C7B1-47D3-B67F-A62EFF666E3E}">
          <x14:id>{FDA3BE8A-8FD5-4AC9-86B9-DDACCF06D5BC}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DA3BE8A-8FD5-4AC9-86B9-DDACCF06D5BC}">
            <x14:dataBar minLength="0" maxLength="100" border="1" negativeBarBorderColorSameAsPositive="0">
              <x14:cfvo type="autoMin"/>
              <x14:cfvo type="autoMax"/>
              <x14:borderColor rgb="FFD6007B"/>
              <x14:negativeFillColor rgb="FFFF0000"/>
              <x14:negativeBorderColor rgb="FFFF0000"/>
              <x14:axisColor rgb="FF000000"/>
            </x14:dataBar>
          </x14:cfRule>
          <xm:sqref>F10:F15</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election activeCell="I10" sqref="I10"/>
    </sheetView>
  </sheetViews>
  <sheetFormatPr defaultRowHeight="14.4" x14ac:dyDescent="0.3"/>
  <cols>
    <col min="1" max="1" width="5.77734375" style="17" customWidth="1"/>
    <col min="4" max="4" width="25.21875" customWidth="1"/>
    <col min="5" max="5" width="11" customWidth="1"/>
    <col min="6" max="6" width="8.33203125" customWidth="1"/>
    <col min="7" max="7" width="15.77734375" customWidth="1"/>
  </cols>
  <sheetData>
    <row r="1" spans="1:7" s="17" customFormat="1" x14ac:dyDescent="0.3"/>
    <row r="2" spans="1:7" s="16" customFormat="1" ht="44.4" customHeight="1" x14ac:dyDescent="0.85">
      <c r="A2" s="17"/>
      <c r="C2" s="15" t="s">
        <v>68</v>
      </c>
    </row>
    <row r="3" spans="1:7" s="17" customFormat="1" x14ac:dyDescent="0.3"/>
    <row r="9" spans="1:7" ht="18" x14ac:dyDescent="0.35">
      <c r="D9" s="36" t="s">
        <v>69</v>
      </c>
      <c r="E9" s="37" t="s">
        <v>66</v>
      </c>
      <c r="F9" s="37" t="s">
        <v>4</v>
      </c>
      <c r="G9" s="6" t="s">
        <v>70</v>
      </c>
    </row>
    <row r="10" spans="1:7" ht="18" x14ac:dyDescent="0.35">
      <c r="D10" s="38" t="s">
        <v>19</v>
      </c>
      <c r="E10" s="42">
        <v>69160</v>
      </c>
      <c r="F10" s="22">
        <v>1854</v>
      </c>
      <c r="G10" s="22">
        <v>37.303128371089535</v>
      </c>
    </row>
    <row r="11" spans="1:7" ht="18" x14ac:dyDescent="0.35">
      <c r="D11" s="38" t="s">
        <v>42</v>
      </c>
      <c r="E11" s="42">
        <v>70273</v>
      </c>
      <c r="F11" s="22">
        <v>2142</v>
      </c>
      <c r="G11" s="22">
        <v>32.807189542483663</v>
      </c>
    </row>
    <row r="12" spans="1:7" ht="18" x14ac:dyDescent="0.35">
      <c r="D12" s="38" t="s">
        <v>10</v>
      </c>
      <c r="E12" s="42">
        <v>71967</v>
      </c>
      <c r="F12" s="22">
        <v>2301</v>
      </c>
      <c r="G12" s="22">
        <v>31.276401564537156</v>
      </c>
    </row>
    <row r="13" spans="1:7" ht="18" x14ac:dyDescent="0.35">
      <c r="D13" s="38" t="s">
        <v>39</v>
      </c>
      <c r="E13" s="42">
        <v>69461</v>
      </c>
      <c r="F13" s="22">
        <v>2982</v>
      </c>
      <c r="G13" s="22">
        <v>23.293427230046948</v>
      </c>
    </row>
    <row r="14" spans="1:7" ht="18" x14ac:dyDescent="0.35">
      <c r="D14" s="38" t="s">
        <v>40</v>
      </c>
      <c r="E14" s="42">
        <v>72373</v>
      </c>
      <c r="F14" s="22">
        <v>3207</v>
      </c>
      <c r="G14" s="22">
        <v>22.567196757093857</v>
      </c>
    </row>
    <row r="15" spans="1:7" ht="18" x14ac:dyDescent="0.35">
      <c r="D15" s="38" t="s">
        <v>63</v>
      </c>
      <c r="E15" s="42">
        <v>353234</v>
      </c>
      <c r="F15" s="22">
        <v>12486</v>
      </c>
      <c r="G15" s="22">
        <v>28.290405253884352</v>
      </c>
    </row>
    <row r="16" spans="1:7" ht="18" x14ac:dyDescent="0.35"/>
    <row r="17" ht="18" x14ac:dyDescent="0.35"/>
    <row r="18" ht="18" x14ac:dyDescent="0.35"/>
    <row r="19" ht="18" x14ac:dyDescent="0.35"/>
    <row r="20" ht="18" x14ac:dyDescent="0.35"/>
    <row r="21" ht="18" x14ac:dyDescent="0.35"/>
    <row r="22" ht="18" x14ac:dyDescent="0.35"/>
    <row r="23" ht="18" x14ac:dyDescent="0.35"/>
    <row r="24" ht="18" x14ac:dyDescent="0.35"/>
  </sheetData>
  <conditionalFormatting pivot="1">
    <cfRule type="top10" dxfId="142" priority="2" rank="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election activeCell="W13" sqref="W13"/>
    </sheetView>
  </sheetViews>
  <sheetFormatPr defaultRowHeight="14.4" x14ac:dyDescent="0.3"/>
  <cols>
    <col min="1" max="1" width="5.6640625" style="17" customWidth="1"/>
  </cols>
  <sheetData>
    <row r="1" spans="1:3" s="17" customFormat="1" x14ac:dyDescent="0.3"/>
    <row r="2" spans="1:3" s="16" customFormat="1" ht="44.4" customHeight="1" x14ac:dyDescent="0.85">
      <c r="A2" s="17"/>
      <c r="C2" s="15" t="s">
        <v>71</v>
      </c>
    </row>
    <row r="3" spans="1:3" s="17" customFormat="1" x14ac:dyDescent="0.3"/>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Topics</vt:lpstr>
      <vt:lpstr>Data</vt:lpstr>
      <vt:lpstr>Table</vt:lpstr>
      <vt:lpstr>1. Statistics</vt:lpstr>
      <vt:lpstr>2. EDA</vt:lpstr>
      <vt:lpstr>3. Sales Analysis - I</vt:lpstr>
      <vt:lpstr>4. Sales Analysis - II</vt:lpstr>
      <vt:lpstr>5. Top 5 Products</vt:lpstr>
      <vt:lpstr>6. Anamoly Detection</vt:lpstr>
      <vt:lpstr>7, Best Sales by Country</vt:lpstr>
      <vt:lpstr>8. Dynamic Report</vt:lpstr>
      <vt:lpstr>Rough 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2023-06-29T13:06:28Z</dcterms:created>
  <dcterms:modified xsi:type="dcterms:W3CDTF">2023-07-29T18:09:16Z</dcterms:modified>
</cp:coreProperties>
</file>