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Feb'21" sheetId="2" r:id="rId1"/>
    <sheet name="Sheet1" sheetId="5" state="hidden" r:id="rId2"/>
    <sheet name="Timings" sheetId="3" r:id="rId3"/>
    <sheet name="Holiday Calendar" sheetId="4" r:id="rId4"/>
    <sheet name="Sheet2" sheetId="6" state="hidden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2" l="1"/>
  <c r="AH3" i="2" l="1"/>
  <c r="AG3" i="2"/>
  <c r="AF3" i="2"/>
  <c r="AE3" i="2"/>
  <c r="AH10" i="2" l="1"/>
  <c r="AG10" i="2"/>
  <c r="AF10" i="2"/>
  <c r="AE10" i="2"/>
  <c r="AH9" i="2"/>
  <c r="AG9" i="2"/>
  <c r="AF9" i="2"/>
  <c r="AE9" i="2"/>
  <c r="AH8" i="2"/>
  <c r="AG8" i="2"/>
  <c r="AF8" i="2"/>
  <c r="AE8" i="2"/>
  <c r="AH7" i="2"/>
  <c r="AG7" i="2"/>
  <c r="AF7" i="2"/>
  <c r="AE7" i="2"/>
  <c r="AH6" i="2"/>
  <c r="AG6" i="2"/>
  <c r="AF6" i="2"/>
  <c r="AE6" i="2"/>
  <c r="AH5" i="2"/>
  <c r="AG5" i="2"/>
  <c r="AF5" i="2"/>
  <c r="AE5" i="2"/>
  <c r="AH4" i="2"/>
  <c r="AG4" i="2"/>
  <c r="AF4" i="2"/>
  <c r="AE4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W19" i="2" l="1"/>
  <c r="W18" i="2"/>
  <c r="W17" i="2"/>
  <c r="W16" i="2"/>
  <c r="W15" i="2"/>
  <c r="W14" i="2"/>
  <c r="W13" i="2"/>
  <c r="W12" i="2"/>
  <c r="V19" i="2" l="1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R19" i="2" l="1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AI8" i="2" l="1"/>
  <c r="P19" i="2"/>
  <c r="P18" i="2"/>
  <c r="P17" i="2"/>
  <c r="P16" i="2"/>
  <c r="P15" i="2"/>
  <c r="P14" i="2"/>
  <c r="P13" i="2"/>
  <c r="P12" i="2"/>
  <c r="O19" i="2" l="1"/>
  <c r="N19" i="2"/>
  <c r="M19" i="2"/>
  <c r="L19" i="2"/>
  <c r="K19" i="2"/>
  <c r="O18" i="2"/>
  <c r="N18" i="2"/>
  <c r="M18" i="2"/>
  <c r="L18" i="2"/>
  <c r="K18" i="2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H19" i="2" l="1"/>
  <c r="G19" i="2"/>
  <c r="J19" i="2"/>
  <c r="I19" i="2"/>
  <c r="F19" i="2"/>
  <c r="E19" i="2"/>
  <c r="D19" i="2"/>
  <c r="C19" i="2"/>
  <c r="B19" i="2"/>
  <c r="H17" i="2" l="1"/>
  <c r="G17" i="2"/>
  <c r="J17" i="2"/>
  <c r="I17" i="2"/>
  <c r="F17" i="2"/>
  <c r="E17" i="2"/>
  <c r="D17" i="2"/>
  <c r="C17" i="2"/>
  <c r="B17" i="2"/>
  <c r="AI10" i="2" l="1"/>
  <c r="AI9" i="2"/>
  <c r="AI6" i="2"/>
  <c r="AI5" i="2"/>
  <c r="AI4" i="2"/>
  <c r="J18" i="2"/>
  <c r="I18" i="2"/>
  <c r="J16" i="2"/>
  <c r="I16" i="2"/>
  <c r="J15" i="2"/>
  <c r="I15" i="2"/>
  <c r="J14" i="2"/>
  <c r="I14" i="2"/>
  <c r="J13" i="2"/>
  <c r="I13" i="2"/>
  <c r="J12" i="2"/>
  <c r="I12" i="2"/>
  <c r="AI3" i="2" l="1"/>
  <c r="AI7" i="2"/>
  <c r="C13" i="5"/>
  <c r="G12" i="2" l="1"/>
  <c r="H18" i="2" l="1"/>
  <c r="G18" i="2"/>
  <c r="H16" i="2"/>
  <c r="G16" i="2"/>
  <c r="H15" i="2"/>
  <c r="G15" i="2"/>
  <c r="H14" i="2"/>
  <c r="G14" i="2"/>
  <c r="H13" i="2"/>
  <c r="G13" i="2"/>
  <c r="H12" i="2"/>
  <c r="B15" i="2" l="1"/>
  <c r="C15" i="2"/>
  <c r="D15" i="2"/>
  <c r="E15" i="2"/>
  <c r="F15" i="2"/>
  <c r="E18" i="2" l="1"/>
  <c r="E16" i="2"/>
  <c r="E14" i="2"/>
  <c r="E13" i="2"/>
  <c r="E12" i="2"/>
  <c r="D18" i="2"/>
  <c r="D16" i="2"/>
  <c r="D14" i="2"/>
  <c r="D13" i="2"/>
  <c r="D12" i="2"/>
  <c r="C18" i="2"/>
  <c r="C16" i="2"/>
  <c r="C14" i="2"/>
  <c r="C13" i="2"/>
  <c r="C12" i="2"/>
  <c r="B18" i="2" l="1"/>
  <c r="B16" i="2"/>
  <c r="B14" i="2"/>
  <c r="B13" i="2"/>
  <c r="B12" i="2"/>
  <c r="F18" i="2" l="1"/>
  <c r="F16" i="2"/>
  <c r="F14" i="2"/>
  <c r="F13" i="2"/>
  <c r="F12" i="2"/>
  <c r="C2" i="2" l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</calcChain>
</file>

<file path=xl/sharedStrings.xml><?xml version="1.0" encoding="utf-8"?>
<sst xmlns="http://schemas.openxmlformats.org/spreadsheetml/2006/main" count="281" uniqueCount="56">
  <si>
    <t>Leave</t>
  </si>
  <si>
    <t>Name</t>
  </si>
  <si>
    <t>CO</t>
  </si>
  <si>
    <t>L</t>
  </si>
  <si>
    <t>Total Off</t>
  </si>
  <si>
    <t>Sivakumar</t>
  </si>
  <si>
    <t>Sasikumar</t>
  </si>
  <si>
    <t>Balaji</t>
  </si>
  <si>
    <t>Varunn</t>
  </si>
  <si>
    <t>Balamurugan</t>
  </si>
  <si>
    <t>Satheesh(Onshore)</t>
  </si>
  <si>
    <t>Tanmay(Onshore)</t>
  </si>
  <si>
    <t>GS (General Shift)</t>
  </si>
  <si>
    <t>MS (Morning Shift)</t>
  </si>
  <si>
    <t>ES (Evening Shift)</t>
  </si>
  <si>
    <t>O-ES (Onshore Evening Shift)</t>
  </si>
  <si>
    <t>CO (Comp Off)</t>
  </si>
  <si>
    <t>L (Leave)</t>
  </si>
  <si>
    <t>IST Time</t>
  </si>
  <si>
    <t>EST Time</t>
  </si>
  <si>
    <t>Overlap</t>
  </si>
  <si>
    <t>Start Time</t>
  </si>
  <si>
    <t>End Time</t>
  </si>
  <si>
    <t>NA</t>
  </si>
  <si>
    <t>30 Min</t>
  </si>
  <si>
    <t>1 Hr 30 Min</t>
  </si>
  <si>
    <t>NS (Night Shift)</t>
  </si>
  <si>
    <t>1 Hr</t>
  </si>
  <si>
    <t>CVS Holiday</t>
  </si>
  <si>
    <t>ES</t>
  </si>
  <si>
    <t>MS</t>
  </si>
  <si>
    <t>GS</t>
  </si>
  <si>
    <t>Cognizant Holiday</t>
  </si>
  <si>
    <t>Holiday</t>
  </si>
  <si>
    <t>Weekend</t>
  </si>
  <si>
    <t>Total</t>
  </si>
  <si>
    <t>From 5/1 to 5/31</t>
  </si>
  <si>
    <t>WO</t>
  </si>
  <si>
    <t>WO (Week Off)</t>
  </si>
  <si>
    <t>H</t>
  </si>
  <si>
    <t>H (Holiday)</t>
  </si>
  <si>
    <t>Johnson</t>
  </si>
  <si>
    <t>Date</t>
  </si>
  <si>
    <t>Reason</t>
  </si>
  <si>
    <t>New Year</t>
  </si>
  <si>
    <t>Pongal Festival</t>
  </si>
  <si>
    <t>Republic Day</t>
  </si>
  <si>
    <t>Good Friday</t>
  </si>
  <si>
    <t>Tamil New Year</t>
  </si>
  <si>
    <t>Ramzan</t>
  </si>
  <si>
    <t>Janmashtami</t>
  </si>
  <si>
    <t>Ganesh Chaturthi</t>
  </si>
  <si>
    <t>Vijaya Dasami</t>
  </si>
  <si>
    <t>Deepavali</t>
  </si>
  <si>
    <t>Shift Roaster for February 2021</t>
  </si>
  <si>
    <t>O-ES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</si>
</sst>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3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2" fillId="13" borderId="1" xfId="0" applyFont="1" applyFill="1" applyBorder="1"/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" fillId="16" borderId="1" xfId="0" applyFont="1" applyFill="1" applyBorder="1"/>
    <xf numFmtId="0" fontId="2" fillId="4" borderId="1" xfId="0" applyFont="1" applyFill="1" applyBorder="1"/>
    <xf numFmtId="18" fontId="0" fillId="11" borderId="1" xfId="0" applyNumberFormat="1" applyFill="1" applyBorder="1" applyAlignment="1">
      <alignment horizontal="center"/>
    </xf>
    <xf numFmtId="18" fontId="0" fillId="17" borderId="1" xfId="0" applyNumberFormat="1" applyFill="1" applyBorder="1" applyAlignment="1">
      <alignment horizontal="center"/>
    </xf>
    <xf numFmtId="0" fontId="2" fillId="3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7" borderId="1" xfId="0" applyFont="1" applyFill="1" applyBorder="1"/>
    <xf numFmtId="0" fontId="1" fillId="16" borderId="1" xfId="0" applyFont="1" applyFill="1" applyBorder="1" applyAlignment="1">
      <alignment horizontal="center"/>
    </xf>
    <xf numFmtId="0" fontId="0" fillId="17" borderId="0" xfId="0" applyFill="1"/>
    <xf numFmtId="0" fontId="2" fillId="13" borderId="6" xfId="0" applyFont="1" applyFill="1" applyBorder="1"/>
    <xf numFmtId="164" fontId="2" fillId="15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left" vertical="center"/>
    </xf>
    <xf numFmtId="164" fontId="2" fillId="1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7" borderId="0" xfId="0" applyFill="1"/>
    <xf numFmtId="0" fontId="2" fillId="0" borderId="0" xfId="0" applyFont="1" applyAlignment="1">
      <alignment horizontal="center"/>
    </xf>
    <xf numFmtId="15" fontId="0" fillId="0" borderId="0" xfId="0" applyNumberFormat="1"/>
    <xf numFmtId="0" fontId="3" fillId="10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left"/>
    </xf>
    <xf numFmtId="0" fontId="0" fillId="20" borderId="1" xfId="0" applyFill="1" applyBorder="1"/>
    <xf numFmtId="0" fontId="2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1" fillId="21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D966"/>
      <color rgb="FF99FF33"/>
      <color rgb="FF9999FF"/>
      <color rgb="FFFFCCCC"/>
      <color rgb="FFFF99FF"/>
      <color rgb="FFFF99CC"/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</xdr:row>
      <xdr:rowOff>57150</xdr:rowOff>
    </xdr:from>
    <xdr:to>
      <xdr:col>7</xdr:col>
      <xdr:colOff>368300</xdr:colOff>
      <xdr:row>22</xdr:row>
      <xdr:rowOff>36207</xdr:rowOff>
    </xdr:to>
    <xdr:pic>
      <xdr:nvPicPr>
        <xdr:cNvPr id="7" name="Picture 1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25450"/>
          <a:ext cx="4997450" cy="3662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164362</xdr:colOff>
      <xdr:row>2</xdr:row>
      <xdr:rowOff>120650</xdr:rowOff>
    </xdr:from>
    <xdr:to>
      <xdr:col>17</xdr:col>
      <xdr:colOff>10987</xdr:colOff>
      <xdr:row>22</xdr:row>
      <xdr:rowOff>25400</xdr:rowOff>
    </xdr:to>
    <xdr:pic>
      <xdr:nvPicPr>
        <xdr:cNvPr id="8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7312" y="488950"/>
          <a:ext cx="5333025" cy="358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8" sqref="A8"/>
    </sheetView>
  </sheetViews>
  <sheetFormatPr defaultRowHeight="14.5" x14ac:dyDescent="0.35"/>
  <cols>
    <col min="1" max="1" width="17.36328125" customWidth="1"/>
    <col min="2" max="2" width="5.81640625" customWidth="1"/>
    <col min="3" max="12" width="6.1796875" bestFit="1" customWidth="1"/>
    <col min="13" max="13" width="6.26953125" bestFit="1" customWidth="1"/>
    <col min="14" max="29" width="6.1796875" bestFit="1" customWidth="1"/>
    <col min="30" max="30" width="2.453125" customWidth="1"/>
    <col min="31" max="31" width="3.26953125" bestFit="1" customWidth="1"/>
    <col min="32" max="32" width="4" bestFit="1" customWidth="1"/>
    <col min="33" max="33" width="3.26953125" customWidth="1"/>
    <col min="34" max="34" width="3.54296875" customWidth="1"/>
    <col min="35" max="35" width="8.1796875" bestFit="1" customWidth="1"/>
  </cols>
  <sheetData>
    <row r="1" spans="1:35" x14ac:dyDescent="0.35">
      <c r="A1" s="42" t="s">
        <v>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E1" s="47" t="s">
        <v>0</v>
      </c>
      <c r="AF1" s="48"/>
      <c r="AG1" s="48"/>
      <c r="AH1" s="48"/>
      <c r="AI1" s="49"/>
    </row>
    <row r="2" spans="1:35" x14ac:dyDescent="0.35">
      <c r="A2" s="10" t="s">
        <v>1</v>
      </c>
      <c r="B2" s="26">
        <v>44228</v>
      </c>
      <c r="C2" s="26">
        <f t="shared" ref="C2" si="0">B2+1</f>
        <v>44229</v>
      </c>
      <c r="D2" s="26">
        <f t="shared" ref="D2:F2" si="1">C2+1</f>
        <v>44230</v>
      </c>
      <c r="E2" s="26">
        <f t="shared" si="1"/>
        <v>44231</v>
      </c>
      <c r="F2" s="26">
        <f t="shared" si="1"/>
        <v>44232</v>
      </c>
      <c r="G2" s="25">
        <f>F2+1</f>
        <v>44233</v>
      </c>
      <c r="H2" s="25">
        <f>G2+1</f>
        <v>44234</v>
      </c>
      <c r="I2" s="26">
        <f t="shared" ref="I2:J2" si="2">H2+1</f>
        <v>44235</v>
      </c>
      <c r="J2" s="30">
        <f t="shared" si="2"/>
        <v>44236</v>
      </c>
      <c r="K2" s="26">
        <f t="shared" ref="K2" si="3">J2+1</f>
        <v>44237</v>
      </c>
      <c r="L2" s="26">
        <f t="shared" ref="L2" si="4">K2+1</f>
        <v>44238</v>
      </c>
      <c r="M2" s="26">
        <f t="shared" ref="M2" si="5">L2+1</f>
        <v>44239</v>
      </c>
      <c r="N2" s="25">
        <f>M2+1</f>
        <v>44240</v>
      </c>
      <c r="O2" s="25">
        <f>N2+1</f>
        <v>44241</v>
      </c>
      <c r="P2" s="26">
        <f t="shared" ref="P2" si="6">O2+1</f>
        <v>44242</v>
      </c>
      <c r="Q2" s="26">
        <f t="shared" ref="Q2" si="7">P2+1</f>
        <v>44243</v>
      </c>
      <c r="R2" s="26">
        <f t="shared" ref="R2" si="8">Q2+1</f>
        <v>44244</v>
      </c>
      <c r="S2" s="26">
        <f t="shared" ref="S2" si="9">R2+1</f>
        <v>44245</v>
      </c>
      <c r="T2" s="26">
        <f t="shared" ref="T2" si="10">S2+1</f>
        <v>44246</v>
      </c>
      <c r="U2" s="25">
        <f>T2+1</f>
        <v>44247</v>
      </c>
      <c r="V2" s="25">
        <f>U2+1</f>
        <v>44248</v>
      </c>
      <c r="W2" s="26">
        <f t="shared" ref="W2" si="11">V2+1</f>
        <v>44249</v>
      </c>
      <c r="X2" s="30">
        <f t="shared" ref="X2" si="12">W2+1</f>
        <v>44250</v>
      </c>
      <c r="Y2" s="26">
        <f t="shared" ref="Y2" si="13">X2+1</f>
        <v>44251</v>
      </c>
      <c r="Z2" s="26">
        <f t="shared" ref="Z2" si="14">Y2+1</f>
        <v>44252</v>
      </c>
      <c r="AA2" s="26">
        <f t="shared" ref="AA2" si="15">Z2+1</f>
        <v>44253</v>
      </c>
      <c r="AB2" s="25">
        <f>AA2+1</f>
        <v>44254</v>
      </c>
      <c r="AC2" s="25">
        <f>AB2+1</f>
        <v>44255</v>
      </c>
      <c r="AE2" s="10" t="s">
        <v>2</v>
      </c>
      <c r="AF2" s="10" t="s">
        <v>37</v>
      </c>
      <c r="AG2" s="10" t="s">
        <v>3</v>
      </c>
      <c r="AH2" s="10" t="s">
        <v>39</v>
      </c>
      <c r="AI2" s="10" t="s">
        <v>4</v>
      </c>
    </row>
    <row r="3" spans="1:35" ht="15" customHeight="1" x14ac:dyDescent="0.35">
      <c r="A3" s="7" t="s">
        <v>5</v>
      </c>
      <c r="B3" s="31" t="s">
        <v>29</v>
      </c>
      <c r="C3" s="31" t="s">
        <v>29</v>
      </c>
      <c r="D3" s="31" t="s">
        <v>29</v>
      </c>
      <c r="E3" s="31" t="s">
        <v>29</v>
      </c>
      <c r="F3" s="31" t="s">
        <v>29</v>
      </c>
      <c r="G3" s="38" t="s">
        <v>37</v>
      </c>
      <c r="H3" s="38" t="s">
        <v>37</v>
      </c>
      <c r="I3" s="31" t="s">
        <v>29</v>
      </c>
      <c r="J3" s="31" t="s">
        <v>29</v>
      </c>
      <c r="K3" s="31" t="s">
        <v>29</v>
      </c>
      <c r="L3" s="31" t="s">
        <v>29</v>
      </c>
      <c r="M3" s="31" t="s">
        <v>29</v>
      </c>
      <c r="N3" s="38" t="s">
        <v>37</v>
      </c>
      <c r="O3" s="38" t="s">
        <v>37</v>
      </c>
      <c r="P3" s="31" t="s">
        <v>29</v>
      </c>
      <c r="Q3" s="31" t="s">
        <v>29</v>
      </c>
      <c r="R3" s="31" t="s">
        <v>29</v>
      </c>
      <c r="S3" s="31" t="s">
        <v>29</v>
      </c>
      <c r="T3" s="31" t="s">
        <v>29</v>
      </c>
      <c r="U3" s="38" t="s">
        <v>37</v>
      </c>
      <c r="V3" s="38" t="s">
        <v>37</v>
      </c>
      <c r="W3" s="31" t="s">
        <v>29</v>
      </c>
      <c r="X3" s="31" t="s">
        <v>29</v>
      </c>
      <c r="Y3" s="31" t="s">
        <v>29</v>
      </c>
      <c r="Z3" s="31" t="s">
        <v>29</v>
      </c>
      <c r="AA3" s="31" t="s">
        <v>29</v>
      </c>
      <c r="AB3" s="38" t="s">
        <v>37</v>
      </c>
      <c r="AC3" s="38" t="s">
        <v>37</v>
      </c>
      <c r="AE3" s="8">
        <f t="shared" ref="AE3:AE10" si="16">COUNTIF(B3:AC3,"CO")</f>
        <v>0</v>
      </c>
      <c r="AF3" s="8">
        <f t="shared" ref="AF3:AF10" si="17">COUNTIF(B3:AC3,"WO")</f>
        <v>8</v>
      </c>
      <c r="AG3" s="8">
        <f t="shared" ref="AG3:AG10" si="18">COUNTIF(B3:AC3,"L")</f>
        <v>0</v>
      </c>
      <c r="AH3" s="8">
        <f t="shared" ref="AH3:AH10" si="19">COUNTIF(B3:AC3,"H")</f>
        <v>0</v>
      </c>
      <c r="AI3" s="11">
        <f>SUM(AE3:AH3)</f>
        <v>8</v>
      </c>
    </row>
    <row r="4" spans="1:35" x14ac:dyDescent="0.35">
      <c r="A4" s="7" t="s">
        <v>6</v>
      </c>
      <c r="B4" s="32" t="s">
        <v>30</v>
      </c>
      <c r="C4" s="32" t="s">
        <v>30</v>
      </c>
      <c r="D4" s="32" t="s">
        <v>30</v>
      </c>
      <c r="E4" s="32" t="s">
        <v>30</v>
      </c>
      <c r="F4" s="32" t="s">
        <v>30</v>
      </c>
      <c r="G4" s="38" t="s">
        <v>37</v>
      </c>
      <c r="H4" s="32" t="s">
        <v>30</v>
      </c>
      <c r="I4" s="37" t="s">
        <v>2</v>
      </c>
      <c r="J4" s="31" t="s">
        <v>29</v>
      </c>
      <c r="K4" s="31" t="s">
        <v>29</v>
      </c>
      <c r="L4" s="31" t="s">
        <v>29</v>
      </c>
      <c r="M4" s="31" t="s">
        <v>29</v>
      </c>
      <c r="N4" s="38" t="s">
        <v>37</v>
      </c>
      <c r="O4" s="38" t="s">
        <v>37</v>
      </c>
      <c r="P4" s="37" t="s">
        <v>2</v>
      </c>
      <c r="Q4" s="31" t="s">
        <v>29</v>
      </c>
      <c r="R4" s="31" t="s">
        <v>29</v>
      </c>
      <c r="S4" s="31" t="s">
        <v>29</v>
      </c>
      <c r="T4" s="31" t="s">
        <v>29</v>
      </c>
      <c r="U4" s="38" t="s">
        <v>37</v>
      </c>
      <c r="V4" s="38" t="s">
        <v>37</v>
      </c>
      <c r="W4" s="31" t="s">
        <v>29</v>
      </c>
      <c r="X4" s="31" t="s">
        <v>29</v>
      </c>
      <c r="Y4" s="31" t="s">
        <v>29</v>
      </c>
      <c r="Z4" s="31" t="s">
        <v>29</v>
      </c>
      <c r="AA4" s="31" t="s">
        <v>29</v>
      </c>
      <c r="AB4" s="38" t="s">
        <v>37</v>
      </c>
      <c r="AC4" s="31" t="s">
        <v>29</v>
      </c>
      <c r="AE4" s="8">
        <f t="shared" si="16"/>
        <v>2</v>
      </c>
      <c r="AF4" s="8">
        <f t="shared" si="17"/>
        <v>6</v>
      </c>
      <c r="AG4" s="8">
        <f t="shared" si="18"/>
        <v>0</v>
      </c>
      <c r="AH4" s="8">
        <f t="shared" si="19"/>
        <v>0</v>
      </c>
      <c r="AI4" s="11">
        <f t="shared" ref="AI4:AI10" si="20">SUM(AE4:AH4)</f>
        <v>8</v>
      </c>
    </row>
    <row r="5" spans="1:35" x14ac:dyDescent="0.35">
      <c r="A5" s="7" t="s">
        <v>7</v>
      </c>
      <c r="B5" s="41" t="s">
        <v>3</v>
      </c>
      <c r="C5" s="41" t="s">
        <v>3</v>
      </c>
      <c r="D5" s="41" t="s">
        <v>3</v>
      </c>
      <c r="E5" s="41" t="s">
        <v>3</v>
      </c>
      <c r="F5" s="37" t="s">
        <v>2</v>
      </c>
      <c r="G5" s="38" t="s">
        <v>37</v>
      </c>
      <c r="H5" s="38" t="s">
        <v>37</v>
      </c>
      <c r="I5" s="31" t="s">
        <v>29</v>
      </c>
      <c r="J5" s="31" t="s">
        <v>29</v>
      </c>
      <c r="K5" s="31" t="s">
        <v>29</v>
      </c>
      <c r="L5" s="31" t="s">
        <v>29</v>
      </c>
      <c r="M5" s="37" t="s">
        <v>2</v>
      </c>
      <c r="N5" s="31" t="s">
        <v>29</v>
      </c>
      <c r="O5" s="31" t="s">
        <v>29</v>
      </c>
      <c r="P5" s="31" t="s">
        <v>29</v>
      </c>
      <c r="Q5" s="31" t="s">
        <v>29</v>
      </c>
      <c r="R5" s="37" t="s">
        <v>2</v>
      </c>
      <c r="S5" s="31" t="s">
        <v>29</v>
      </c>
      <c r="T5" s="31" t="s">
        <v>29</v>
      </c>
      <c r="U5" s="38" t="s">
        <v>37</v>
      </c>
      <c r="V5" s="38" t="s">
        <v>37</v>
      </c>
      <c r="W5" s="32" t="s">
        <v>30</v>
      </c>
      <c r="X5" s="33" t="s">
        <v>31</v>
      </c>
      <c r="Y5" s="33" t="s">
        <v>31</v>
      </c>
      <c r="Z5" s="37" t="s">
        <v>2</v>
      </c>
      <c r="AA5" s="32" t="s">
        <v>30</v>
      </c>
      <c r="AB5" s="32" t="s">
        <v>30</v>
      </c>
      <c r="AC5" s="32" t="s">
        <v>30</v>
      </c>
      <c r="AE5" s="8">
        <f t="shared" si="16"/>
        <v>4</v>
      </c>
      <c r="AF5" s="8">
        <f t="shared" si="17"/>
        <v>4</v>
      </c>
      <c r="AG5" s="8">
        <f t="shared" si="18"/>
        <v>4</v>
      </c>
      <c r="AH5" s="8">
        <f t="shared" si="19"/>
        <v>0</v>
      </c>
      <c r="AI5" s="11">
        <f t="shared" si="20"/>
        <v>12</v>
      </c>
    </row>
    <row r="6" spans="1:35" x14ac:dyDescent="0.35">
      <c r="A6" s="7" t="s">
        <v>8</v>
      </c>
      <c r="B6" s="31" t="s">
        <v>29</v>
      </c>
      <c r="C6" s="31" t="s">
        <v>29</v>
      </c>
      <c r="D6" s="31" t="s">
        <v>29</v>
      </c>
      <c r="E6" s="37" t="s">
        <v>2</v>
      </c>
      <c r="F6" s="31" t="s">
        <v>29</v>
      </c>
      <c r="G6" s="31" t="s">
        <v>29</v>
      </c>
      <c r="H6" s="31" t="s">
        <v>29</v>
      </c>
      <c r="I6" s="31" t="s">
        <v>29</v>
      </c>
      <c r="J6" s="37" t="s">
        <v>2</v>
      </c>
      <c r="K6" s="31" t="s">
        <v>29</v>
      </c>
      <c r="L6" s="33" t="s">
        <v>31</v>
      </c>
      <c r="M6" s="31" t="s">
        <v>29</v>
      </c>
      <c r="N6" s="38" t="s">
        <v>37</v>
      </c>
      <c r="O6" s="38" t="s">
        <v>37</v>
      </c>
      <c r="P6" s="31" t="s">
        <v>29</v>
      </c>
      <c r="Q6" s="33" t="s">
        <v>31</v>
      </c>
      <c r="R6" s="31" t="s">
        <v>29</v>
      </c>
      <c r="S6" s="33" t="s">
        <v>31</v>
      </c>
      <c r="T6" s="38" t="s">
        <v>37</v>
      </c>
      <c r="U6" s="31" t="s">
        <v>29</v>
      </c>
      <c r="V6" s="31" t="s">
        <v>29</v>
      </c>
      <c r="W6" s="37" t="s">
        <v>2</v>
      </c>
      <c r="X6" s="32" t="s">
        <v>30</v>
      </c>
      <c r="Y6" s="32" t="s">
        <v>30</v>
      </c>
      <c r="Z6" s="32" t="s">
        <v>30</v>
      </c>
      <c r="AA6" s="32" t="s">
        <v>30</v>
      </c>
      <c r="AB6" s="38" t="s">
        <v>37</v>
      </c>
      <c r="AC6" s="38" t="s">
        <v>37</v>
      </c>
      <c r="AE6" s="8">
        <f t="shared" si="16"/>
        <v>3</v>
      </c>
      <c r="AF6" s="8">
        <f t="shared" si="17"/>
        <v>5</v>
      </c>
      <c r="AG6" s="8">
        <f t="shared" si="18"/>
        <v>0</v>
      </c>
      <c r="AH6" s="8">
        <f t="shared" si="19"/>
        <v>0</v>
      </c>
      <c r="AI6" s="11">
        <f t="shared" si="20"/>
        <v>8</v>
      </c>
    </row>
    <row r="7" spans="1:35" x14ac:dyDescent="0.35">
      <c r="A7" s="7" t="s">
        <v>9</v>
      </c>
      <c r="B7" s="37" t="s">
        <v>2</v>
      </c>
      <c r="C7" s="31" t="s">
        <v>29</v>
      </c>
      <c r="D7" s="31" t="s">
        <v>29</v>
      </c>
      <c r="E7" s="31" t="s">
        <v>29</v>
      </c>
      <c r="F7" s="33" t="s">
        <v>31</v>
      </c>
      <c r="G7" s="32" t="s">
        <v>30</v>
      </c>
      <c r="H7" s="38" t="s">
        <v>37</v>
      </c>
      <c r="I7" s="32" t="s">
        <v>30</v>
      </c>
      <c r="J7" s="32" t="s">
        <v>30</v>
      </c>
      <c r="K7" s="32" t="s">
        <v>30</v>
      </c>
      <c r="L7" s="32" t="s">
        <v>30</v>
      </c>
      <c r="M7" s="32" t="s">
        <v>30</v>
      </c>
      <c r="N7" s="38" t="s">
        <v>37</v>
      </c>
      <c r="O7" s="38" t="s">
        <v>37</v>
      </c>
      <c r="P7" s="32" t="s">
        <v>30</v>
      </c>
      <c r="Q7" s="32" t="s">
        <v>30</v>
      </c>
      <c r="R7" s="32" t="s">
        <v>30</v>
      </c>
      <c r="S7" s="37" t="s">
        <v>2</v>
      </c>
      <c r="T7" s="32" t="s">
        <v>30</v>
      </c>
      <c r="U7" s="32" t="s">
        <v>30</v>
      </c>
      <c r="V7" s="32" t="s">
        <v>30</v>
      </c>
      <c r="W7" s="32" t="s">
        <v>30</v>
      </c>
      <c r="X7" s="41" t="s">
        <v>3</v>
      </c>
      <c r="Y7" s="46" t="s">
        <v>2</v>
      </c>
      <c r="Z7" s="46" t="s">
        <v>2</v>
      </c>
      <c r="AA7" s="31" t="s">
        <v>29</v>
      </c>
      <c r="AB7" s="31" t="s">
        <v>29</v>
      </c>
      <c r="AC7" s="38" t="s">
        <v>37</v>
      </c>
      <c r="AE7" s="8">
        <f t="shared" si="16"/>
        <v>4</v>
      </c>
      <c r="AF7" s="8">
        <f t="shared" si="17"/>
        <v>4</v>
      </c>
      <c r="AG7" s="8">
        <f t="shared" si="18"/>
        <v>1</v>
      </c>
      <c r="AH7" s="8">
        <f t="shared" si="19"/>
        <v>0</v>
      </c>
      <c r="AI7" s="11">
        <f t="shared" si="20"/>
        <v>9</v>
      </c>
    </row>
    <row r="8" spans="1:35" x14ac:dyDescent="0.35">
      <c r="A8" s="7" t="s">
        <v>41</v>
      </c>
      <c r="B8" s="31" t="s">
        <v>29</v>
      </c>
      <c r="C8" s="31" t="s">
        <v>29</v>
      </c>
      <c r="D8" s="31" t="s">
        <v>29</v>
      </c>
      <c r="E8" s="31" t="s">
        <v>29</v>
      </c>
      <c r="F8" s="32" t="s">
        <v>30</v>
      </c>
      <c r="G8" s="38" t="s">
        <v>37</v>
      </c>
      <c r="H8" s="38" t="s">
        <v>37</v>
      </c>
      <c r="I8" s="32" t="s">
        <v>30</v>
      </c>
      <c r="J8" s="32" t="s">
        <v>30</v>
      </c>
      <c r="K8" s="32" t="s">
        <v>30</v>
      </c>
      <c r="L8" s="37" t="s">
        <v>2</v>
      </c>
      <c r="M8" s="32" t="s">
        <v>30</v>
      </c>
      <c r="N8" s="32" t="s">
        <v>30</v>
      </c>
      <c r="O8" s="32" t="s">
        <v>30</v>
      </c>
      <c r="P8" s="32" t="s">
        <v>30</v>
      </c>
      <c r="Q8" s="37" t="s">
        <v>2</v>
      </c>
      <c r="R8" s="32" t="s">
        <v>30</v>
      </c>
      <c r="S8" s="32" t="s">
        <v>30</v>
      </c>
      <c r="T8" s="32" t="s">
        <v>30</v>
      </c>
      <c r="U8" s="38" t="s">
        <v>37</v>
      </c>
      <c r="V8" s="38" t="s">
        <v>37</v>
      </c>
      <c r="W8" s="31" t="s">
        <v>29</v>
      </c>
      <c r="X8" s="31" t="s">
        <v>29</v>
      </c>
      <c r="Y8" s="31" t="s">
        <v>29</v>
      </c>
      <c r="Z8" s="31" t="s">
        <v>29</v>
      </c>
      <c r="AA8" s="31" t="s">
        <v>29</v>
      </c>
      <c r="AB8" s="38" t="s">
        <v>37</v>
      </c>
      <c r="AC8" s="38" t="s">
        <v>37</v>
      </c>
      <c r="AE8" s="8">
        <f t="shared" si="16"/>
        <v>2</v>
      </c>
      <c r="AF8" s="8">
        <f t="shared" si="17"/>
        <v>6</v>
      </c>
      <c r="AG8" s="8">
        <f t="shared" si="18"/>
        <v>0</v>
      </c>
      <c r="AH8" s="8">
        <f t="shared" si="19"/>
        <v>0</v>
      </c>
      <c r="AI8" s="11">
        <f t="shared" ref="AI8" si="21">SUM(AE8:AH8)</f>
        <v>8</v>
      </c>
    </row>
    <row r="9" spans="1:35" s="28" customFormat="1" x14ac:dyDescent="0.35">
      <c r="A9" s="29" t="s">
        <v>10</v>
      </c>
      <c r="B9" s="4" t="s">
        <v>55</v>
      </c>
      <c r="C9" s="4" t="s">
        <v>55</v>
      </c>
      <c r="D9" s="37" t="s">
        <v>2</v>
      </c>
      <c r="E9" s="4" t="s">
        <v>55</v>
      </c>
      <c r="F9" s="4" t="s">
        <v>55</v>
      </c>
      <c r="G9" s="38" t="s">
        <v>37</v>
      </c>
      <c r="H9" s="4" t="s">
        <v>55</v>
      </c>
      <c r="I9" s="4" t="s">
        <v>55</v>
      </c>
      <c r="J9" s="37" t="s">
        <v>2</v>
      </c>
      <c r="K9" s="4" t="s">
        <v>55</v>
      </c>
      <c r="L9" s="4" t="s">
        <v>55</v>
      </c>
      <c r="M9" s="4" t="s">
        <v>55</v>
      </c>
      <c r="N9" s="38" t="s">
        <v>37</v>
      </c>
      <c r="O9" s="4" t="s">
        <v>55</v>
      </c>
      <c r="P9" s="4" t="s">
        <v>55</v>
      </c>
      <c r="Q9" s="37" t="s">
        <v>2</v>
      </c>
      <c r="R9" s="4" t="s">
        <v>55</v>
      </c>
      <c r="S9" s="4" t="s">
        <v>55</v>
      </c>
      <c r="T9" s="4" t="s">
        <v>55</v>
      </c>
      <c r="U9" s="38" t="s">
        <v>37</v>
      </c>
      <c r="V9" s="4" t="s">
        <v>55</v>
      </c>
      <c r="W9" s="4" t="s">
        <v>55</v>
      </c>
      <c r="X9" s="37" t="s">
        <v>2</v>
      </c>
      <c r="Y9" s="4" t="s">
        <v>55</v>
      </c>
      <c r="Z9" s="4" t="s">
        <v>55</v>
      </c>
      <c r="AA9" s="4" t="s">
        <v>55</v>
      </c>
      <c r="AB9" s="38" t="s">
        <v>37</v>
      </c>
      <c r="AC9" s="4" t="s">
        <v>55</v>
      </c>
      <c r="AE9" s="8">
        <f t="shared" si="16"/>
        <v>4</v>
      </c>
      <c r="AF9" s="8">
        <f t="shared" si="17"/>
        <v>4</v>
      </c>
      <c r="AG9" s="8">
        <f t="shared" si="18"/>
        <v>0</v>
      </c>
      <c r="AH9" s="8">
        <f t="shared" si="19"/>
        <v>0</v>
      </c>
      <c r="AI9" s="11">
        <f t="shared" si="20"/>
        <v>8</v>
      </c>
    </row>
    <row r="10" spans="1:35" s="28" customFormat="1" x14ac:dyDescent="0.35">
      <c r="A10" s="29" t="s">
        <v>11</v>
      </c>
      <c r="B10" s="4" t="s">
        <v>55</v>
      </c>
      <c r="C10" s="4" t="s">
        <v>55</v>
      </c>
      <c r="D10" s="4" t="s">
        <v>55</v>
      </c>
      <c r="E10" s="4" t="s">
        <v>55</v>
      </c>
      <c r="F10" s="37" t="s">
        <v>2</v>
      </c>
      <c r="G10" s="4" t="s">
        <v>55</v>
      </c>
      <c r="H10" s="38" t="s">
        <v>37</v>
      </c>
      <c r="I10" s="4" t="s">
        <v>55</v>
      </c>
      <c r="J10" s="4" t="s">
        <v>55</v>
      </c>
      <c r="K10" s="4" t="s">
        <v>55</v>
      </c>
      <c r="L10" s="4" t="s">
        <v>55</v>
      </c>
      <c r="M10" s="37" t="s">
        <v>2</v>
      </c>
      <c r="N10" s="4" t="s">
        <v>55</v>
      </c>
      <c r="O10" s="38" t="s">
        <v>37</v>
      </c>
      <c r="P10" s="4" t="s">
        <v>55</v>
      </c>
      <c r="Q10" s="4" t="s">
        <v>55</v>
      </c>
      <c r="R10" s="4" t="s">
        <v>55</v>
      </c>
      <c r="S10" s="4" t="s">
        <v>55</v>
      </c>
      <c r="T10" s="37" t="s">
        <v>2</v>
      </c>
      <c r="U10" s="4" t="s">
        <v>55</v>
      </c>
      <c r="V10" s="38" t="s">
        <v>37</v>
      </c>
      <c r="W10" s="4" t="s">
        <v>55</v>
      </c>
      <c r="X10" s="4" t="s">
        <v>55</v>
      </c>
      <c r="Y10" s="4" t="s">
        <v>55</v>
      </c>
      <c r="Z10" s="4" t="s">
        <v>55</v>
      </c>
      <c r="AA10" s="37" t="s">
        <v>2</v>
      </c>
      <c r="AB10" s="4" t="s">
        <v>55</v>
      </c>
      <c r="AC10" s="38" t="s">
        <v>37</v>
      </c>
      <c r="AE10" s="8">
        <f t="shared" si="16"/>
        <v>4</v>
      </c>
      <c r="AF10" s="8">
        <f t="shared" si="17"/>
        <v>4</v>
      </c>
      <c r="AG10" s="8">
        <f t="shared" si="18"/>
        <v>0</v>
      </c>
      <c r="AH10" s="8">
        <f t="shared" si="19"/>
        <v>0</v>
      </c>
      <c r="AI10" s="11">
        <f t="shared" si="20"/>
        <v>8</v>
      </c>
    </row>
    <row r="11" spans="1:35" x14ac:dyDescent="0.35">
      <c r="A11" s="24"/>
    </row>
    <row r="12" spans="1:35" x14ac:dyDescent="0.35">
      <c r="A12" s="1" t="s">
        <v>12</v>
      </c>
      <c r="B12" s="9">
        <f t="shared" ref="B12:AC12" si="22">COUNTIF(B$3:B$10,"GS")</f>
        <v>0</v>
      </c>
      <c r="C12" s="9">
        <f t="shared" si="22"/>
        <v>0</v>
      </c>
      <c r="D12" s="9">
        <f t="shared" si="22"/>
        <v>0</v>
      </c>
      <c r="E12" s="9">
        <f t="shared" si="22"/>
        <v>0</v>
      </c>
      <c r="F12" s="9">
        <f t="shared" si="22"/>
        <v>1</v>
      </c>
      <c r="G12" s="13">
        <f t="shared" si="22"/>
        <v>0</v>
      </c>
      <c r="H12" s="13">
        <f t="shared" si="22"/>
        <v>0</v>
      </c>
      <c r="I12" s="9">
        <f t="shared" si="22"/>
        <v>0</v>
      </c>
      <c r="J12" s="9">
        <f t="shared" si="22"/>
        <v>0</v>
      </c>
      <c r="K12" s="9">
        <f t="shared" si="22"/>
        <v>0</v>
      </c>
      <c r="L12" s="9">
        <f t="shared" si="22"/>
        <v>1</v>
      </c>
      <c r="M12" s="9">
        <f t="shared" si="22"/>
        <v>0</v>
      </c>
      <c r="N12" s="13">
        <f t="shared" si="22"/>
        <v>0</v>
      </c>
      <c r="O12" s="13">
        <f t="shared" si="22"/>
        <v>0</v>
      </c>
      <c r="P12" s="9">
        <f t="shared" si="22"/>
        <v>0</v>
      </c>
      <c r="Q12" s="9">
        <f t="shared" si="22"/>
        <v>1</v>
      </c>
      <c r="R12" s="9">
        <f t="shared" si="22"/>
        <v>0</v>
      </c>
      <c r="S12" s="9">
        <f t="shared" si="22"/>
        <v>1</v>
      </c>
      <c r="T12" s="9">
        <f t="shared" si="22"/>
        <v>0</v>
      </c>
      <c r="U12" s="13">
        <f t="shared" si="22"/>
        <v>0</v>
      </c>
      <c r="V12" s="13">
        <f t="shared" si="22"/>
        <v>0</v>
      </c>
      <c r="W12" s="9">
        <f t="shared" si="22"/>
        <v>0</v>
      </c>
      <c r="X12" s="9">
        <f t="shared" si="22"/>
        <v>1</v>
      </c>
      <c r="Y12" s="9">
        <f t="shared" si="22"/>
        <v>1</v>
      </c>
      <c r="Z12" s="9">
        <f t="shared" si="22"/>
        <v>0</v>
      </c>
      <c r="AA12" s="9">
        <f t="shared" si="22"/>
        <v>0</v>
      </c>
      <c r="AB12" s="13">
        <f t="shared" si="22"/>
        <v>0</v>
      </c>
      <c r="AC12" s="13">
        <f t="shared" si="22"/>
        <v>0</v>
      </c>
    </row>
    <row r="13" spans="1:35" x14ac:dyDescent="0.35">
      <c r="A13" s="2" t="s">
        <v>13</v>
      </c>
      <c r="B13" s="9">
        <f t="shared" ref="B13:AC13" si="23">COUNTIF(B$3:B$10,"MS")</f>
        <v>1</v>
      </c>
      <c r="C13" s="9">
        <f t="shared" si="23"/>
        <v>1</v>
      </c>
      <c r="D13" s="9">
        <f t="shared" si="23"/>
        <v>1</v>
      </c>
      <c r="E13" s="9">
        <f t="shared" si="23"/>
        <v>1</v>
      </c>
      <c r="F13" s="9">
        <f t="shared" si="23"/>
        <v>2</v>
      </c>
      <c r="G13" s="13">
        <f t="shared" si="23"/>
        <v>1</v>
      </c>
      <c r="H13" s="13">
        <f t="shared" si="23"/>
        <v>1</v>
      </c>
      <c r="I13" s="9">
        <f t="shared" si="23"/>
        <v>2</v>
      </c>
      <c r="J13" s="9">
        <f t="shared" si="23"/>
        <v>2</v>
      </c>
      <c r="K13" s="9">
        <f t="shared" si="23"/>
        <v>2</v>
      </c>
      <c r="L13" s="9">
        <f t="shared" si="23"/>
        <v>1</v>
      </c>
      <c r="M13" s="9">
        <f t="shared" si="23"/>
        <v>2</v>
      </c>
      <c r="N13" s="13">
        <f t="shared" si="23"/>
        <v>1</v>
      </c>
      <c r="O13" s="13">
        <f t="shared" si="23"/>
        <v>1</v>
      </c>
      <c r="P13" s="9">
        <f t="shared" si="23"/>
        <v>2</v>
      </c>
      <c r="Q13" s="9">
        <f t="shared" si="23"/>
        <v>1</v>
      </c>
      <c r="R13" s="9">
        <f t="shared" si="23"/>
        <v>2</v>
      </c>
      <c r="S13" s="9">
        <f t="shared" si="23"/>
        <v>1</v>
      </c>
      <c r="T13" s="9">
        <f t="shared" si="23"/>
        <v>2</v>
      </c>
      <c r="U13" s="13">
        <f t="shared" si="23"/>
        <v>1</v>
      </c>
      <c r="V13" s="13">
        <f t="shared" si="23"/>
        <v>1</v>
      </c>
      <c r="W13" s="9">
        <f t="shared" si="23"/>
        <v>2</v>
      </c>
      <c r="X13" s="9">
        <f t="shared" si="23"/>
        <v>1</v>
      </c>
      <c r="Y13" s="9">
        <f t="shared" si="23"/>
        <v>1</v>
      </c>
      <c r="Z13" s="9">
        <f t="shared" si="23"/>
        <v>1</v>
      </c>
      <c r="AA13" s="9">
        <f t="shared" si="23"/>
        <v>2</v>
      </c>
      <c r="AB13" s="13">
        <f t="shared" si="23"/>
        <v>1</v>
      </c>
      <c r="AC13" s="13">
        <f t="shared" si="23"/>
        <v>1</v>
      </c>
    </row>
    <row r="14" spans="1:35" x14ac:dyDescent="0.35">
      <c r="A14" s="3" t="s">
        <v>14</v>
      </c>
      <c r="B14" s="9">
        <f t="shared" ref="B14:AC14" si="24">COUNTIF(B$3:B$10,"ES")</f>
        <v>3</v>
      </c>
      <c r="C14" s="9">
        <f t="shared" si="24"/>
        <v>4</v>
      </c>
      <c r="D14" s="9">
        <f t="shared" si="24"/>
        <v>4</v>
      </c>
      <c r="E14" s="9">
        <f t="shared" si="24"/>
        <v>3</v>
      </c>
      <c r="F14" s="9">
        <f t="shared" si="24"/>
        <v>2</v>
      </c>
      <c r="G14" s="13">
        <f t="shared" si="24"/>
        <v>1</v>
      </c>
      <c r="H14" s="13">
        <f t="shared" si="24"/>
        <v>1</v>
      </c>
      <c r="I14" s="9">
        <f t="shared" si="24"/>
        <v>3</v>
      </c>
      <c r="J14" s="9">
        <f t="shared" si="24"/>
        <v>3</v>
      </c>
      <c r="K14" s="9">
        <f t="shared" si="24"/>
        <v>4</v>
      </c>
      <c r="L14" s="9">
        <f t="shared" si="24"/>
        <v>3</v>
      </c>
      <c r="M14" s="9">
        <f t="shared" si="24"/>
        <v>3</v>
      </c>
      <c r="N14" s="13">
        <f t="shared" si="24"/>
        <v>1</v>
      </c>
      <c r="O14" s="13">
        <f t="shared" si="24"/>
        <v>1</v>
      </c>
      <c r="P14" s="9">
        <f t="shared" si="24"/>
        <v>3</v>
      </c>
      <c r="Q14" s="9">
        <f t="shared" si="24"/>
        <v>3</v>
      </c>
      <c r="R14" s="9">
        <f t="shared" si="24"/>
        <v>3</v>
      </c>
      <c r="S14" s="9">
        <f t="shared" si="24"/>
        <v>3</v>
      </c>
      <c r="T14" s="9">
        <f t="shared" si="24"/>
        <v>3</v>
      </c>
      <c r="U14" s="13">
        <f t="shared" si="24"/>
        <v>1</v>
      </c>
      <c r="V14" s="13">
        <f t="shared" si="24"/>
        <v>1</v>
      </c>
      <c r="W14" s="9">
        <f t="shared" si="24"/>
        <v>3</v>
      </c>
      <c r="X14" s="9">
        <f t="shared" si="24"/>
        <v>3</v>
      </c>
      <c r="Y14" s="9">
        <f t="shared" si="24"/>
        <v>3</v>
      </c>
      <c r="Z14" s="9">
        <f t="shared" si="24"/>
        <v>3</v>
      </c>
      <c r="AA14" s="9">
        <f t="shared" si="24"/>
        <v>4</v>
      </c>
      <c r="AB14" s="13">
        <f t="shared" si="24"/>
        <v>1</v>
      </c>
      <c r="AC14" s="13">
        <f t="shared" si="24"/>
        <v>1</v>
      </c>
    </row>
    <row r="15" spans="1:35" x14ac:dyDescent="0.35">
      <c r="A15" s="4" t="s">
        <v>15</v>
      </c>
      <c r="B15" s="9">
        <f t="shared" ref="B15:AC15" si="25">COUNTIF(B$3:B$10,"O-ES")</f>
        <v>2</v>
      </c>
      <c r="C15" s="9">
        <f t="shared" si="25"/>
        <v>2</v>
      </c>
      <c r="D15" s="9">
        <f t="shared" si="25"/>
        <v>1</v>
      </c>
      <c r="E15" s="9">
        <f t="shared" si="25"/>
        <v>2</v>
      </c>
      <c r="F15" s="9">
        <f t="shared" si="25"/>
        <v>1</v>
      </c>
      <c r="G15" s="13">
        <f t="shared" si="25"/>
        <v>1</v>
      </c>
      <c r="H15" s="13">
        <f t="shared" si="25"/>
        <v>1</v>
      </c>
      <c r="I15" s="9">
        <f t="shared" si="25"/>
        <v>2</v>
      </c>
      <c r="J15" s="9">
        <f t="shared" si="25"/>
        <v>1</v>
      </c>
      <c r="K15" s="9">
        <f t="shared" si="25"/>
        <v>2</v>
      </c>
      <c r="L15" s="9">
        <f t="shared" si="25"/>
        <v>2</v>
      </c>
      <c r="M15" s="9">
        <f t="shared" si="25"/>
        <v>1</v>
      </c>
      <c r="N15" s="13">
        <f t="shared" si="25"/>
        <v>1</v>
      </c>
      <c r="O15" s="13">
        <f t="shared" si="25"/>
        <v>1</v>
      </c>
      <c r="P15" s="9">
        <f t="shared" si="25"/>
        <v>2</v>
      </c>
      <c r="Q15" s="9">
        <f t="shared" si="25"/>
        <v>1</v>
      </c>
      <c r="R15" s="9">
        <f t="shared" si="25"/>
        <v>2</v>
      </c>
      <c r="S15" s="9">
        <f t="shared" si="25"/>
        <v>2</v>
      </c>
      <c r="T15" s="9">
        <f t="shared" si="25"/>
        <v>1</v>
      </c>
      <c r="U15" s="13">
        <f t="shared" si="25"/>
        <v>1</v>
      </c>
      <c r="V15" s="13">
        <f t="shared" si="25"/>
        <v>1</v>
      </c>
      <c r="W15" s="9">
        <f t="shared" si="25"/>
        <v>2</v>
      </c>
      <c r="X15" s="9">
        <f t="shared" si="25"/>
        <v>1</v>
      </c>
      <c r="Y15" s="9">
        <f t="shared" si="25"/>
        <v>2</v>
      </c>
      <c r="Z15" s="9">
        <f t="shared" si="25"/>
        <v>2</v>
      </c>
      <c r="AA15" s="9">
        <f t="shared" si="25"/>
        <v>1</v>
      </c>
      <c r="AB15" s="13">
        <f t="shared" si="25"/>
        <v>1</v>
      </c>
      <c r="AC15" s="13">
        <f t="shared" si="25"/>
        <v>1</v>
      </c>
    </row>
    <row r="16" spans="1:35" x14ac:dyDescent="0.35">
      <c r="A16" s="5" t="s">
        <v>16</v>
      </c>
      <c r="B16" s="9">
        <f t="shared" ref="B16:AC16" si="26">COUNTIF(B$3:B$10,"CO")</f>
        <v>1</v>
      </c>
      <c r="C16" s="9">
        <f t="shared" si="26"/>
        <v>0</v>
      </c>
      <c r="D16" s="9">
        <f t="shared" si="26"/>
        <v>1</v>
      </c>
      <c r="E16" s="9">
        <f t="shared" si="26"/>
        <v>1</v>
      </c>
      <c r="F16" s="9">
        <f t="shared" si="26"/>
        <v>2</v>
      </c>
      <c r="G16" s="13">
        <f t="shared" si="26"/>
        <v>0</v>
      </c>
      <c r="H16" s="13">
        <f t="shared" si="26"/>
        <v>0</v>
      </c>
      <c r="I16" s="9">
        <f t="shared" si="26"/>
        <v>1</v>
      </c>
      <c r="J16" s="9">
        <f t="shared" si="26"/>
        <v>2</v>
      </c>
      <c r="K16" s="9">
        <f t="shared" si="26"/>
        <v>0</v>
      </c>
      <c r="L16" s="9">
        <f t="shared" si="26"/>
        <v>1</v>
      </c>
      <c r="M16" s="9">
        <f t="shared" si="26"/>
        <v>2</v>
      </c>
      <c r="N16" s="13">
        <f t="shared" si="26"/>
        <v>0</v>
      </c>
      <c r="O16" s="13">
        <f t="shared" si="26"/>
        <v>0</v>
      </c>
      <c r="P16" s="9">
        <f t="shared" si="26"/>
        <v>1</v>
      </c>
      <c r="Q16" s="9">
        <f t="shared" si="26"/>
        <v>2</v>
      </c>
      <c r="R16" s="9">
        <f t="shared" si="26"/>
        <v>1</v>
      </c>
      <c r="S16" s="9">
        <f t="shared" si="26"/>
        <v>1</v>
      </c>
      <c r="T16" s="9">
        <f t="shared" si="26"/>
        <v>1</v>
      </c>
      <c r="U16" s="13">
        <f t="shared" si="26"/>
        <v>0</v>
      </c>
      <c r="V16" s="13">
        <f t="shared" si="26"/>
        <v>0</v>
      </c>
      <c r="W16" s="9">
        <f t="shared" si="26"/>
        <v>1</v>
      </c>
      <c r="X16" s="9">
        <f t="shared" si="26"/>
        <v>1</v>
      </c>
      <c r="Y16" s="9">
        <f t="shared" si="26"/>
        <v>1</v>
      </c>
      <c r="Z16" s="9">
        <f t="shared" si="26"/>
        <v>2</v>
      </c>
      <c r="AA16" s="9">
        <f t="shared" si="26"/>
        <v>1</v>
      </c>
      <c r="AB16" s="13">
        <f t="shared" si="26"/>
        <v>0</v>
      </c>
      <c r="AC16" s="13">
        <f t="shared" si="26"/>
        <v>0</v>
      </c>
    </row>
    <row r="17" spans="1:29" x14ac:dyDescent="0.35">
      <c r="A17" s="39" t="s">
        <v>38</v>
      </c>
      <c r="B17" s="9">
        <f t="shared" ref="B17:AC17" si="27">COUNTIF(B$3:B$10,"WO")</f>
        <v>0</v>
      </c>
      <c r="C17" s="9">
        <f t="shared" si="27"/>
        <v>0</v>
      </c>
      <c r="D17" s="9">
        <f t="shared" si="27"/>
        <v>0</v>
      </c>
      <c r="E17" s="9">
        <f t="shared" si="27"/>
        <v>0</v>
      </c>
      <c r="F17" s="9">
        <f t="shared" si="27"/>
        <v>0</v>
      </c>
      <c r="G17" s="13">
        <f t="shared" si="27"/>
        <v>5</v>
      </c>
      <c r="H17" s="13">
        <f t="shared" si="27"/>
        <v>5</v>
      </c>
      <c r="I17" s="9">
        <f t="shared" si="27"/>
        <v>0</v>
      </c>
      <c r="J17" s="9">
        <f t="shared" si="27"/>
        <v>0</v>
      </c>
      <c r="K17" s="9">
        <f t="shared" si="27"/>
        <v>0</v>
      </c>
      <c r="L17" s="9">
        <f t="shared" si="27"/>
        <v>0</v>
      </c>
      <c r="M17" s="9">
        <f t="shared" si="27"/>
        <v>0</v>
      </c>
      <c r="N17" s="13">
        <f t="shared" si="27"/>
        <v>5</v>
      </c>
      <c r="O17" s="13">
        <f t="shared" si="27"/>
        <v>5</v>
      </c>
      <c r="P17" s="9">
        <f t="shared" si="27"/>
        <v>0</v>
      </c>
      <c r="Q17" s="9">
        <f t="shared" si="27"/>
        <v>0</v>
      </c>
      <c r="R17" s="9">
        <f t="shared" si="27"/>
        <v>0</v>
      </c>
      <c r="S17" s="9">
        <f t="shared" si="27"/>
        <v>0</v>
      </c>
      <c r="T17" s="9">
        <f t="shared" si="27"/>
        <v>1</v>
      </c>
      <c r="U17" s="13">
        <f t="shared" si="27"/>
        <v>5</v>
      </c>
      <c r="V17" s="13">
        <f t="shared" si="27"/>
        <v>5</v>
      </c>
      <c r="W17" s="9">
        <f t="shared" si="27"/>
        <v>0</v>
      </c>
      <c r="X17" s="9">
        <f t="shared" si="27"/>
        <v>0</v>
      </c>
      <c r="Y17" s="9">
        <f t="shared" si="27"/>
        <v>0</v>
      </c>
      <c r="Z17" s="9">
        <f t="shared" si="27"/>
        <v>0</v>
      </c>
      <c r="AA17" s="9">
        <f t="shared" si="27"/>
        <v>0</v>
      </c>
      <c r="AB17" s="13">
        <f t="shared" si="27"/>
        <v>5</v>
      </c>
      <c r="AC17" s="13">
        <f t="shared" si="27"/>
        <v>5</v>
      </c>
    </row>
    <row r="18" spans="1:29" x14ac:dyDescent="0.35">
      <c r="A18" s="6" t="s">
        <v>17</v>
      </c>
      <c r="B18" s="9">
        <f t="shared" ref="B18:AC18" si="28">COUNTIF(B$3:B$10,"L")</f>
        <v>1</v>
      </c>
      <c r="C18" s="9">
        <f t="shared" si="28"/>
        <v>1</v>
      </c>
      <c r="D18" s="9">
        <f t="shared" si="28"/>
        <v>1</v>
      </c>
      <c r="E18" s="9">
        <f t="shared" si="28"/>
        <v>1</v>
      </c>
      <c r="F18" s="9">
        <f t="shared" si="28"/>
        <v>0</v>
      </c>
      <c r="G18" s="13">
        <f t="shared" si="28"/>
        <v>0</v>
      </c>
      <c r="H18" s="13">
        <f t="shared" si="28"/>
        <v>0</v>
      </c>
      <c r="I18" s="9">
        <f t="shared" si="28"/>
        <v>0</v>
      </c>
      <c r="J18" s="9">
        <f t="shared" si="28"/>
        <v>0</v>
      </c>
      <c r="K18" s="9">
        <f t="shared" si="28"/>
        <v>0</v>
      </c>
      <c r="L18" s="9">
        <f t="shared" si="28"/>
        <v>0</v>
      </c>
      <c r="M18" s="9">
        <f t="shared" si="28"/>
        <v>0</v>
      </c>
      <c r="N18" s="13">
        <f t="shared" si="28"/>
        <v>0</v>
      </c>
      <c r="O18" s="13">
        <f t="shared" si="28"/>
        <v>0</v>
      </c>
      <c r="P18" s="9">
        <f t="shared" si="28"/>
        <v>0</v>
      </c>
      <c r="Q18" s="9">
        <f t="shared" si="28"/>
        <v>0</v>
      </c>
      <c r="R18" s="9">
        <f t="shared" si="28"/>
        <v>0</v>
      </c>
      <c r="S18" s="9">
        <f t="shared" si="28"/>
        <v>0</v>
      </c>
      <c r="T18" s="9">
        <f t="shared" si="28"/>
        <v>0</v>
      </c>
      <c r="U18" s="13">
        <f t="shared" si="28"/>
        <v>0</v>
      </c>
      <c r="V18" s="13">
        <f t="shared" si="28"/>
        <v>0</v>
      </c>
      <c r="W18" s="9">
        <f t="shared" si="28"/>
        <v>0</v>
      </c>
      <c r="X18" s="9">
        <f t="shared" si="28"/>
        <v>1</v>
      </c>
      <c r="Y18" s="9">
        <f t="shared" si="28"/>
        <v>0</v>
      </c>
      <c r="Z18" s="9">
        <f t="shared" si="28"/>
        <v>0</v>
      </c>
      <c r="AA18" s="9">
        <f t="shared" si="28"/>
        <v>0</v>
      </c>
      <c r="AB18" s="13">
        <f t="shared" si="28"/>
        <v>0</v>
      </c>
      <c r="AC18" s="13">
        <f t="shared" si="28"/>
        <v>0</v>
      </c>
    </row>
    <row r="19" spans="1:29" x14ac:dyDescent="0.35">
      <c r="A19" s="40" t="s">
        <v>40</v>
      </c>
      <c r="B19" s="9">
        <f t="shared" ref="B19:AC19" si="29">COUNTIF(B$3:B$10,"H")</f>
        <v>0</v>
      </c>
      <c r="C19" s="9">
        <f t="shared" si="29"/>
        <v>0</v>
      </c>
      <c r="D19" s="9">
        <f t="shared" si="29"/>
        <v>0</v>
      </c>
      <c r="E19" s="9">
        <f t="shared" si="29"/>
        <v>0</v>
      </c>
      <c r="F19" s="9">
        <f t="shared" si="29"/>
        <v>0</v>
      </c>
      <c r="G19" s="13">
        <f t="shared" si="29"/>
        <v>0</v>
      </c>
      <c r="H19" s="13">
        <f t="shared" si="29"/>
        <v>0</v>
      </c>
      <c r="I19" s="9">
        <f t="shared" si="29"/>
        <v>0</v>
      </c>
      <c r="J19" s="9">
        <f t="shared" si="29"/>
        <v>0</v>
      </c>
      <c r="K19" s="9">
        <f t="shared" si="29"/>
        <v>0</v>
      </c>
      <c r="L19" s="9">
        <f t="shared" si="29"/>
        <v>0</v>
      </c>
      <c r="M19" s="9">
        <f t="shared" si="29"/>
        <v>0</v>
      </c>
      <c r="N19" s="13">
        <f t="shared" si="29"/>
        <v>0</v>
      </c>
      <c r="O19" s="13">
        <f t="shared" si="29"/>
        <v>0</v>
      </c>
      <c r="P19" s="9">
        <f t="shared" si="29"/>
        <v>0</v>
      </c>
      <c r="Q19" s="9">
        <f t="shared" si="29"/>
        <v>0</v>
      </c>
      <c r="R19" s="9">
        <f t="shared" si="29"/>
        <v>0</v>
      </c>
      <c r="S19" s="9">
        <f t="shared" si="29"/>
        <v>0</v>
      </c>
      <c r="T19" s="9">
        <f t="shared" si="29"/>
        <v>0</v>
      </c>
      <c r="U19" s="13">
        <f t="shared" si="29"/>
        <v>0</v>
      </c>
      <c r="V19" s="13">
        <f t="shared" si="29"/>
        <v>0</v>
      </c>
      <c r="W19" s="9">
        <f t="shared" si="29"/>
        <v>0</v>
      </c>
      <c r="X19" s="9">
        <f t="shared" si="29"/>
        <v>0</v>
      </c>
      <c r="Y19" s="9">
        <f t="shared" si="29"/>
        <v>0</v>
      </c>
      <c r="Z19" s="9">
        <f t="shared" si="29"/>
        <v>0</v>
      </c>
      <c r="AA19" s="9">
        <f t="shared" si="29"/>
        <v>0</v>
      </c>
      <c r="AB19" s="13">
        <f t="shared" si="29"/>
        <v>0</v>
      </c>
      <c r="AC19" s="13">
        <f t="shared" si="29"/>
        <v>0</v>
      </c>
    </row>
    <row r="21" spans="1:29" x14ac:dyDescent="0.35">
      <c r="E21">
        <v>28</v>
      </c>
    </row>
    <row r="22" spans="1:29" x14ac:dyDescent="0.35">
      <c r="E22">
        <v>8</v>
      </c>
    </row>
    <row r="23" spans="1:29" x14ac:dyDescent="0.35">
      <c r="E23">
        <f>E21-E22</f>
        <v>20</v>
      </c>
    </row>
  </sheetData>
  <mergeCells count="1">
    <mergeCell ref="AE1:A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7"/>
    </sheetView>
  </sheetViews>
  <sheetFormatPr defaultRowHeight="14.5" x14ac:dyDescent="0.35"/>
  <cols>
    <col min="1" max="2" width="10.453125" customWidth="1"/>
    <col min="3" max="3" width="17.26953125" customWidth="1"/>
  </cols>
  <sheetData>
    <row r="1" spans="1:4" s="35" customFormat="1" x14ac:dyDescent="0.35">
      <c r="A1"/>
      <c r="B1"/>
      <c r="C1"/>
      <c r="D1"/>
    </row>
    <row r="9" spans="1:4" x14ac:dyDescent="0.35">
      <c r="B9" t="s">
        <v>33</v>
      </c>
      <c r="C9" t="s">
        <v>36</v>
      </c>
    </row>
    <row r="11" spans="1:4" x14ac:dyDescent="0.35">
      <c r="B11" s="36">
        <v>43976</v>
      </c>
      <c r="C11">
        <v>1</v>
      </c>
    </row>
    <row r="12" spans="1:4" x14ac:dyDescent="0.35">
      <c r="B12" t="s">
        <v>34</v>
      </c>
      <c r="C12">
        <v>10</v>
      </c>
    </row>
    <row r="13" spans="1:4" x14ac:dyDescent="0.35">
      <c r="B13" t="s">
        <v>35</v>
      </c>
      <c r="C13">
        <f>SUM(C11:C12)</f>
        <v>11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7" sqref="E17"/>
    </sheetView>
  </sheetViews>
  <sheetFormatPr defaultRowHeight="14.5" x14ac:dyDescent="0.35"/>
  <cols>
    <col min="1" max="1" width="17.7265625" customWidth="1"/>
    <col min="2" max="2" width="10" bestFit="1" customWidth="1"/>
    <col min="4" max="4" width="10" bestFit="1" customWidth="1"/>
    <col min="6" max="6" width="10.7265625" bestFit="1" customWidth="1"/>
  </cols>
  <sheetData>
    <row r="1" spans="1:6" x14ac:dyDescent="0.35">
      <c r="A1" s="14"/>
      <c r="B1" s="50" t="s">
        <v>18</v>
      </c>
      <c r="C1" s="51"/>
      <c r="D1" s="50" t="s">
        <v>19</v>
      </c>
      <c r="E1" s="51"/>
      <c r="F1" s="22" t="s">
        <v>20</v>
      </c>
    </row>
    <row r="2" spans="1:6" x14ac:dyDescent="0.35">
      <c r="A2" s="15"/>
      <c r="B2" s="15" t="s">
        <v>21</v>
      </c>
      <c r="C2" s="15" t="s">
        <v>22</v>
      </c>
      <c r="D2" s="15" t="s">
        <v>21</v>
      </c>
      <c r="E2" s="15" t="s">
        <v>22</v>
      </c>
      <c r="F2" s="15"/>
    </row>
    <row r="3" spans="1:6" x14ac:dyDescent="0.35">
      <c r="A3" s="18" t="s">
        <v>12</v>
      </c>
      <c r="B3" s="16">
        <v>0.41666666666666669</v>
      </c>
      <c r="C3" s="16">
        <v>0.79166666666666663</v>
      </c>
      <c r="D3" s="17">
        <v>2.0833333333333332E-2</v>
      </c>
      <c r="E3" s="17">
        <v>0.39583333333333331</v>
      </c>
      <c r="F3" s="8" t="s">
        <v>23</v>
      </c>
    </row>
    <row r="4" spans="1:6" x14ac:dyDescent="0.35">
      <c r="A4" s="19" t="s">
        <v>13</v>
      </c>
      <c r="B4" s="16">
        <v>0.27083333333333331</v>
      </c>
      <c r="C4" s="16">
        <v>0.64583333333333337</v>
      </c>
      <c r="D4" s="17">
        <v>0.875</v>
      </c>
      <c r="E4" s="17">
        <v>0.25</v>
      </c>
      <c r="F4" s="8" t="s">
        <v>24</v>
      </c>
    </row>
    <row r="5" spans="1:6" x14ac:dyDescent="0.35">
      <c r="A5" s="20" t="s">
        <v>14</v>
      </c>
      <c r="B5" s="16">
        <v>0.58333333333333337</v>
      </c>
      <c r="C5" s="16">
        <v>0.95833333333333337</v>
      </c>
      <c r="D5" s="17">
        <v>0.1875</v>
      </c>
      <c r="E5" s="17">
        <v>0.5625</v>
      </c>
      <c r="F5" s="8" t="s">
        <v>25</v>
      </c>
    </row>
    <row r="6" spans="1:6" x14ac:dyDescent="0.35">
      <c r="A6" s="21" t="s">
        <v>26</v>
      </c>
      <c r="B6" s="16">
        <v>0.91666666666666663</v>
      </c>
      <c r="C6" s="16">
        <v>0.29166666666666669</v>
      </c>
      <c r="D6" s="17">
        <v>0.52083333333333337</v>
      </c>
      <c r="E6" s="17">
        <v>0.89583333333333337</v>
      </c>
      <c r="F6" s="8" t="s">
        <v>27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opLeftCell="A3" workbookViewId="0">
      <selection activeCell="H15" sqref="H15"/>
    </sheetView>
  </sheetViews>
  <sheetFormatPr defaultRowHeight="14.5" x14ac:dyDescent="0.35"/>
  <cols>
    <col min="2" max="2" width="13" customWidth="1"/>
    <col min="3" max="3" width="12.26953125" customWidth="1"/>
    <col min="4" max="4" width="14.453125" customWidth="1"/>
  </cols>
  <sheetData>
    <row r="2" spans="2:9" x14ac:dyDescent="0.35">
      <c r="B2" s="34" t="s">
        <v>32</v>
      </c>
      <c r="I2" s="23" t="s">
        <v>28</v>
      </c>
    </row>
    <row r="42" spans="2:2" x14ac:dyDescent="0.35">
      <c r="B42" s="27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E11" sqref="E11"/>
    </sheetView>
  </sheetViews>
  <sheetFormatPr defaultRowHeight="14.5" x14ac:dyDescent="0.35"/>
  <cols>
    <col min="2" max="2" width="9.6328125" customWidth="1"/>
    <col min="3" max="3" width="25.54296875" customWidth="1"/>
  </cols>
  <sheetData>
    <row r="1" spans="2:3" x14ac:dyDescent="0.35">
      <c r="B1" s="45" t="s">
        <v>42</v>
      </c>
      <c r="C1" s="45" t="s">
        <v>43</v>
      </c>
    </row>
    <row r="2" spans="2:3" x14ac:dyDescent="0.35">
      <c r="B2" s="44">
        <v>44197</v>
      </c>
      <c r="C2" s="43" t="s">
        <v>44</v>
      </c>
    </row>
    <row r="3" spans="2:3" x14ac:dyDescent="0.35">
      <c r="B3" s="44">
        <v>44210</v>
      </c>
      <c r="C3" s="43" t="s">
        <v>45</v>
      </c>
    </row>
    <row r="4" spans="2:3" x14ac:dyDescent="0.35">
      <c r="B4" s="44">
        <v>44222</v>
      </c>
      <c r="C4" s="43" t="s">
        <v>46</v>
      </c>
    </row>
    <row r="5" spans="2:3" x14ac:dyDescent="0.35">
      <c r="B5" s="44">
        <v>44288</v>
      </c>
      <c r="C5" s="43" t="s">
        <v>47</v>
      </c>
    </row>
    <row r="6" spans="2:3" x14ac:dyDescent="0.35">
      <c r="B6" s="44">
        <v>44300</v>
      </c>
      <c r="C6" s="43" t="s">
        <v>48</v>
      </c>
    </row>
    <row r="7" spans="2:3" x14ac:dyDescent="0.35">
      <c r="B7" s="44">
        <v>44329</v>
      </c>
      <c r="C7" s="43" t="s">
        <v>49</v>
      </c>
    </row>
    <row r="8" spans="2:3" x14ac:dyDescent="0.35">
      <c r="B8" s="44">
        <v>44438</v>
      </c>
      <c r="C8" s="43" t="s">
        <v>50</v>
      </c>
    </row>
    <row r="9" spans="2:3" x14ac:dyDescent="0.35">
      <c r="B9" s="44">
        <v>44449</v>
      </c>
      <c r="C9" s="43" t="s">
        <v>51</v>
      </c>
    </row>
    <row r="10" spans="2:3" x14ac:dyDescent="0.35">
      <c r="B10" s="44">
        <v>44484</v>
      </c>
      <c r="C10" s="43" t="s">
        <v>52</v>
      </c>
    </row>
    <row r="11" spans="2:3" x14ac:dyDescent="0.35">
      <c r="B11" s="44">
        <v>44504</v>
      </c>
      <c r="C11" s="43" t="s">
        <v>53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Feb'21</vt:lpstr>
      <vt:lpstr>Sheet1</vt:lpstr>
      <vt:lpstr>Timings</vt:lpstr>
      <vt:lpstr>Holiday Calendar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2021-01-28T15:01:48Z</dcterms:modified>
  <cp:category/>
  <cp:contentStatus/>
</cp:coreProperties>
</file>