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Kumar\Kumar\Personal\pg diploma\course\eCornel\Module 4.2\Module 2\activity\"/>
    </mc:Choice>
  </mc:AlternateContent>
  <xr:revisionPtr revIDLastSave="0" documentId="8_{F33204F6-69E9-47F9-A535-148950A225AF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Lab Site determination" sheetId="1" r:id="rId1"/>
  </sheets>
  <definedNames>
    <definedName name="solver_adj" localSheetId="0" hidden="1">'Lab Site determination'!$C$3:$D$14</definedName>
    <definedName name="solver_cvg" localSheetId="0" hidden="1">0.00001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'Lab Site determination'!$C$15:$D$15</definedName>
    <definedName name="solver_lhs2" localSheetId="0" hidden="1">'Lab Site determination'!$C$3:$D$4</definedName>
    <definedName name="solver_lhs3" localSheetId="0" hidden="1">'Lab Site determination'!$C$5:$D$14</definedName>
    <definedName name="solver_lhs4" localSheetId="0" hidden="1">'Lab Site determination'!$E$5:$E$14</definedName>
    <definedName name="solver_lhs5" localSheetId="0" hidden="1">'Lab Site determination'!$L$5:$M$14</definedName>
    <definedName name="solver_lhs6" localSheetId="0" hidden="1">'Lab Site determination'!$O$5:$P$14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'Lab Site determination'!$F$3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5</definedName>
    <definedName name="solver_rel4" localSheetId="0" hidden="1">2</definedName>
    <definedName name="solver_rel5" localSheetId="0" hidden="1">1</definedName>
    <definedName name="solver_rel6" localSheetId="0" hidden="1">1</definedName>
    <definedName name="solver_rhs1" localSheetId="0" hidden="1">5</definedName>
    <definedName name="solver_rhs2" localSheetId="0" hidden="1">200</definedName>
    <definedName name="solver_rhs3" localSheetId="0" hidden="1">binary</definedName>
    <definedName name="solver_rhs4" localSheetId="0" hidden="1">1</definedName>
    <definedName name="solver_rhs5" localSheetId="0" hidden="1">90</definedName>
    <definedName name="solver_rhs6" localSheetId="0" hidden="1">90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F3" i="1"/>
  <c r="E5" i="1"/>
  <c r="E6" i="1"/>
  <c r="D15" i="1"/>
  <c r="C15" i="1"/>
  <c r="E11" i="1"/>
  <c r="E14" i="1"/>
  <c r="E13" i="1"/>
  <c r="E12" i="1"/>
  <c r="E10" i="1"/>
  <c r="E9" i="1"/>
  <c r="E8" i="1"/>
  <c r="E7" i="1"/>
</calcChain>
</file>

<file path=xl/sharedStrings.xml><?xml version="1.0" encoding="utf-8"?>
<sst xmlns="http://schemas.openxmlformats.org/spreadsheetml/2006/main" count="23" uniqueCount="18">
  <si>
    <t>X</t>
  </si>
  <si>
    <t>Y</t>
  </si>
  <si>
    <t>Site 1</t>
  </si>
  <si>
    <t>Site 2</t>
  </si>
  <si>
    <t>Hospital location</t>
  </si>
  <si>
    <t>Total distance per month</t>
  </si>
  <si>
    <t>X (mi)</t>
  </si>
  <si>
    <t>Y (mi)</t>
  </si>
  <si>
    <t>Total distance travelled 
(mi per month)</t>
  </si>
  <si>
    <t>Distance from Hospital 
to Site 2</t>
  </si>
  <si>
    <t>Distance from Hospital 
to Site1</t>
  </si>
  <si>
    <t>Lab Site 1</t>
  </si>
  <si>
    <t>Lab Site 2</t>
  </si>
  <si>
    <t>Hospital is served by Lab Site
yes/no
(yes = 1)</t>
  </si>
  <si>
    <t xml:space="preserve">Location of Lab site </t>
  </si>
  <si>
    <t>Number of   delivery trips per month</t>
  </si>
  <si>
    <t>Guarantees each hospital
is matched
with exactly
one Lab Site</t>
  </si>
  <si>
    <t>Forces equal assignments to each Lab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</si>
</sst>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" fontId="3" fillId="4" borderId="0" xfId="0" applyNumberFormat="1" applyFont="1" applyFill="1" applyBorder="1"/>
    <xf numFmtId="0" fontId="3" fillId="0" borderId="2" xfId="0" applyFont="1" applyBorder="1"/>
    <xf numFmtId="0" fontId="3" fillId="0" borderId="6" xfId="0" applyFont="1" applyBorder="1"/>
    <xf numFmtId="0" fontId="3" fillId="0" borderId="19" xfId="0" applyFont="1" applyBorder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11" xfId="0" applyFont="1" applyBorder="1" applyAlignment="1">
      <alignment horizontal="right"/>
    </xf>
    <xf numFmtId="164" fontId="3" fillId="3" borderId="23" xfId="0" applyNumberFormat="1" applyFont="1" applyFill="1" applyBorder="1"/>
    <xf numFmtId="0" fontId="3" fillId="0" borderId="19" xfId="0" applyFont="1" applyBorder="1"/>
    <xf numFmtId="1" fontId="3" fillId="2" borderId="27" xfId="0" applyNumberFormat="1" applyFont="1" applyFill="1" applyBorder="1"/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" fontId="3" fillId="4" borderId="7" xfId="0" applyNumberFormat="1" applyFont="1" applyFill="1" applyBorder="1"/>
    <xf numFmtId="1" fontId="3" fillId="4" borderId="4" xfId="0" applyNumberFormat="1" applyFont="1" applyFill="1" applyBorder="1"/>
    <xf numFmtId="1" fontId="3" fillId="4" borderId="5" xfId="0" applyNumberFormat="1" applyFont="1" applyFill="1" applyBorder="1"/>
    <xf numFmtId="1" fontId="3" fillId="0" borderId="31" xfId="0" applyNumberFormat="1" applyFont="1" applyBorder="1"/>
    <xf numFmtId="1" fontId="3" fillId="0" borderId="25" xfId="0" applyNumberFormat="1" applyFont="1" applyBorder="1"/>
    <xf numFmtId="0" fontId="3" fillId="0" borderId="33" xfId="0" applyFont="1" applyBorder="1"/>
    <xf numFmtId="0" fontId="3" fillId="0" borderId="3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1" fontId="3" fillId="0" borderId="30" xfId="0" applyNumberFormat="1" applyFont="1" applyBorder="1"/>
    <xf numFmtId="0" fontId="3" fillId="0" borderId="24" xfId="0" applyFont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/>
    <xf numFmtId="0" fontId="3" fillId="4" borderId="35" xfId="0" applyFont="1" applyFill="1" applyBorder="1"/>
    <xf numFmtId="1" fontId="3" fillId="3" borderId="17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" fontId="3" fillId="3" borderId="18" xfId="0" applyNumberFormat="1" applyFont="1" applyFill="1" applyBorder="1" applyAlignment="1">
      <alignment horizontal="center" vertical="center"/>
    </xf>
    <xf numFmtId="1" fontId="3" fillId="3" borderId="6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164" fontId="3" fillId="3" borderId="18" xfId="0" applyNumberFormat="1" applyFont="1" applyFill="1" applyBorder="1"/>
    <xf numFmtId="164" fontId="3" fillId="3" borderId="16" xfId="0" applyNumberFormat="1" applyFont="1" applyFill="1" applyBorder="1"/>
    <xf numFmtId="164" fontId="3" fillId="3" borderId="25" xfId="0" applyNumberFormat="1" applyFont="1" applyFill="1" applyBorder="1"/>
    <xf numFmtId="0" fontId="3" fillId="0" borderId="34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2" xfId="0" applyBorder="1" applyAlignment="1">
      <alignment wrapText="1"/>
    </xf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zoomScale="115" zoomScaleNormal="115" zoomScalePageLayoutView="115" workbookViewId="0">
      <selection activeCell="G17" sqref="G17"/>
    </sheetView>
  </sheetViews>
  <sheetFormatPr defaultColWidth="10.796875" defaultRowHeight="15" x14ac:dyDescent="0.25"/>
  <cols>
    <col min="1" max="1" width="10.796875" style="1"/>
    <col min="2" max="2" width="7.19921875" style="1" customWidth="1"/>
    <col min="3" max="4" width="7.5" style="1" customWidth="1"/>
    <col min="5" max="5" width="6.796875" style="1" customWidth="1"/>
    <col min="6" max="6" width="14.296875" style="1" customWidth="1"/>
    <col min="7" max="7" width="3.19921875" style="1" customWidth="1"/>
    <col min="8" max="8" width="5.69921875" style="1" customWidth="1"/>
    <col min="9" max="9" width="4.69921875" style="1" customWidth="1"/>
    <col min="10" max="10" width="10.296875" style="1" customWidth="1"/>
    <col min="11" max="11" width="2.796875" style="1" customWidth="1"/>
    <col min="12" max="13" width="7.296875" style="1" customWidth="1"/>
    <col min="14" max="14" width="8.296875" style="1" customWidth="1"/>
    <col min="15" max="16" width="7.296875" style="1" customWidth="1"/>
    <col min="17" max="17" width="9" style="1" customWidth="1"/>
    <col min="18" max="16384" width="10.796875" style="1"/>
  </cols>
  <sheetData>
    <row r="1" spans="1:17" ht="16.8" thickTop="1" thickBot="1" x14ac:dyDescent="0.3">
      <c r="E1" s="29"/>
      <c r="F1" s="49" t="s">
        <v>8</v>
      </c>
      <c r="L1" s="63" t="s">
        <v>2</v>
      </c>
      <c r="M1" s="64"/>
      <c r="N1" s="65"/>
      <c r="O1" s="63" t="s">
        <v>3</v>
      </c>
      <c r="P1" s="64"/>
      <c r="Q1" s="65"/>
    </row>
    <row r="2" spans="1:17" ht="49.05" customHeight="1" thickTop="1" thickBot="1" x14ac:dyDescent="0.3">
      <c r="A2" s="9"/>
      <c r="B2" s="6"/>
      <c r="C2" s="8" t="s">
        <v>11</v>
      </c>
      <c r="D2" s="32" t="s">
        <v>12</v>
      </c>
      <c r="E2" s="24"/>
      <c r="F2" s="50"/>
      <c r="H2" s="71" t="s">
        <v>4</v>
      </c>
      <c r="I2" s="72"/>
      <c r="J2" s="46" t="s">
        <v>15</v>
      </c>
      <c r="K2" s="27"/>
      <c r="L2" s="66" t="s">
        <v>10</v>
      </c>
      <c r="M2" s="67"/>
      <c r="N2" s="70" t="s">
        <v>5</v>
      </c>
      <c r="O2" s="66" t="s">
        <v>9</v>
      </c>
      <c r="P2" s="67"/>
      <c r="Q2" s="70" t="s">
        <v>5</v>
      </c>
    </row>
    <row r="3" spans="1:17" ht="16.8" thickTop="1" thickBot="1" x14ac:dyDescent="0.3">
      <c r="A3" s="60" t="s">
        <v>14</v>
      </c>
      <c r="B3" s="10" t="s">
        <v>0</v>
      </c>
      <c r="C3" s="44">
        <v>86.302920472978869</v>
      </c>
      <c r="D3" s="11">
        <v>86.469727013647727</v>
      </c>
      <c r="E3" s="24"/>
      <c r="F3" s="13">
        <f>SUM(N5:N14,Q5:Q14)</f>
        <v>42450.190768087865</v>
      </c>
      <c r="H3" s="73"/>
      <c r="I3" s="74"/>
      <c r="J3" s="47"/>
      <c r="K3" s="28"/>
      <c r="L3" s="68"/>
      <c r="M3" s="69"/>
      <c r="N3" s="47"/>
      <c r="O3" s="68"/>
      <c r="P3" s="69"/>
      <c r="Q3" s="47"/>
    </row>
    <row r="4" spans="1:17" ht="16.2" thickTop="1" thickBot="1" x14ac:dyDescent="0.3">
      <c r="A4" s="62"/>
      <c r="B4" s="7" t="s">
        <v>1</v>
      </c>
      <c r="C4" s="43">
        <v>42.835972953342008</v>
      </c>
      <c r="D4" s="45">
        <v>101.59041660532834</v>
      </c>
      <c r="E4" s="30"/>
      <c r="F4" s="5"/>
      <c r="H4" s="17" t="s">
        <v>0</v>
      </c>
      <c r="I4" s="18" t="s">
        <v>1</v>
      </c>
      <c r="J4" s="48"/>
      <c r="K4" s="3"/>
      <c r="L4" s="17" t="s">
        <v>6</v>
      </c>
      <c r="M4" s="18" t="s">
        <v>7</v>
      </c>
      <c r="N4" s="48"/>
      <c r="O4" s="17" t="s">
        <v>6</v>
      </c>
      <c r="P4" s="18" t="s">
        <v>7</v>
      </c>
      <c r="Q4" s="48"/>
    </row>
    <row r="5" spans="1:17" ht="15.6" thickTop="1" x14ac:dyDescent="0.25">
      <c r="A5" s="60" t="s">
        <v>13</v>
      </c>
      <c r="B5" s="2">
        <v>1</v>
      </c>
      <c r="C5" s="38">
        <v>0</v>
      </c>
      <c r="D5" s="39">
        <v>1</v>
      </c>
      <c r="E5" s="33">
        <f>SUM(C5:D5)</f>
        <v>1</v>
      </c>
      <c r="F5" s="51" t="s">
        <v>16</v>
      </c>
      <c r="H5" s="14">
        <v>86</v>
      </c>
      <c r="I5" s="3">
        <v>102</v>
      </c>
      <c r="J5" s="25">
        <v>45</v>
      </c>
      <c r="K5" s="3"/>
      <c r="L5" s="19">
        <f t="shared" ref="L5:L14" si="0">ABS(C$3-H5)*$C5</f>
        <v>0</v>
      </c>
      <c r="M5" s="4">
        <f t="shared" ref="M5:M14" si="1">ABS(C$4-I5)*$C5</f>
        <v>0</v>
      </c>
      <c r="N5" s="31">
        <f>(L5+M5)*J5</f>
        <v>0</v>
      </c>
      <c r="O5" s="19">
        <f t="shared" ref="O5:O14" si="2">ABS(D$3-H5)*$D5</f>
        <v>0.46972701364772718</v>
      </c>
      <c r="P5" s="4">
        <f t="shared" ref="P5:P14" si="3">ABS(D$4-I5)*$D5</f>
        <v>0.40958339467165672</v>
      </c>
      <c r="Q5" s="22">
        <f t="shared" ref="Q5:Q14" si="4">(O5+P5)*H5</f>
        <v>75.620695115467015</v>
      </c>
    </row>
    <row r="6" spans="1:17" x14ac:dyDescent="0.25">
      <c r="A6" s="61"/>
      <c r="B6" s="2">
        <v>2</v>
      </c>
      <c r="C6" s="38">
        <v>0</v>
      </c>
      <c r="D6" s="42">
        <v>1</v>
      </c>
      <c r="E6" s="34">
        <f t="shared" ref="E6:E14" si="5">SUM(C6:D6)</f>
        <v>1</v>
      </c>
      <c r="F6" s="52"/>
      <c r="H6" s="14">
        <v>103</v>
      </c>
      <c r="I6" s="3">
        <v>155</v>
      </c>
      <c r="J6" s="25">
        <v>121</v>
      </c>
      <c r="K6" s="3"/>
      <c r="L6" s="19">
        <f t="shared" si="0"/>
        <v>0</v>
      </c>
      <c r="M6" s="4">
        <f t="shared" si="1"/>
        <v>0</v>
      </c>
      <c r="N6" s="22">
        <f t="shared" ref="N6:N14" si="6">(L6+M6)*J6</f>
        <v>0</v>
      </c>
      <c r="O6" s="19">
        <f t="shared" si="2"/>
        <v>16.530272986352273</v>
      </c>
      <c r="P6" s="4">
        <f t="shared" si="3"/>
        <v>53.409583394671657</v>
      </c>
      <c r="Q6" s="22">
        <f t="shared" si="4"/>
        <v>7203.8052072454648</v>
      </c>
    </row>
    <row r="7" spans="1:17" x14ac:dyDescent="0.25">
      <c r="A7" s="61"/>
      <c r="B7" s="2">
        <v>3</v>
      </c>
      <c r="C7" s="38">
        <v>1</v>
      </c>
      <c r="D7" s="42">
        <v>0</v>
      </c>
      <c r="E7" s="34">
        <f t="shared" si="5"/>
        <v>1</v>
      </c>
      <c r="F7" s="52"/>
      <c r="H7" s="14">
        <v>86</v>
      </c>
      <c r="I7" s="3">
        <v>131</v>
      </c>
      <c r="J7" s="25">
        <v>84</v>
      </c>
      <c r="K7" s="3"/>
      <c r="L7" s="19">
        <f t="shared" si="0"/>
        <v>0.30292047297886882</v>
      </c>
      <c r="M7" s="4">
        <f t="shared" si="1"/>
        <v>88.164027046657992</v>
      </c>
      <c r="N7" s="22">
        <f t="shared" si="6"/>
        <v>7431.2235916494965</v>
      </c>
      <c r="O7" s="19">
        <f t="shared" si="2"/>
        <v>0</v>
      </c>
      <c r="P7" s="4">
        <f t="shared" si="3"/>
        <v>0</v>
      </c>
      <c r="Q7" s="22">
        <f t="shared" si="4"/>
        <v>0</v>
      </c>
    </row>
    <row r="8" spans="1:17" x14ac:dyDescent="0.25">
      <c r="A8" s="61"/>
      <c r="B8" s="2">
        <v>4</v>
      </c>
      <c r="C8" s="38">
        <v>0</v>
      </c>
      <c r="D8" s="42">
        <v>1</v>
      </c>
      <c r="E8" s="34">
        <f t="shared" si="5"/>
        <v>1</v>
      </c>
      <c r="F8" s="52"/>
      <c r="H8" s="14">
        <v>30</v>
      </c>
      <c r="I8" s="3">
        <v>35</v>
      </c>
      <c r="J8" s="25">
        <v>124</v>
      </c>
      <c r="K8" s="3"/>
      <c r="L8" s="19">
        <f t="shared" si="0"/>
        <v>0</v>
      </c>
      <c r="M8" s="4">
        <f t="shared" si="1"/>
        <v>0</v>
      </c>
      <c r="N8" s="22">
        <f t="shared" si="6"/>
        <v>0</v>
      </c>
      <c r="O8" s="19">
        <f t="shared" si="2"/>
        <v>56.469727013647727</v>
      </c>
      <c r="P8" s="4">
        <f t="shared" si="3"/>
        <v>66.590416605328343</v>
      </c>
      <c r="Q8" s="22">
        <f t="shared" si="4"/>
        <v>3691.8043085692821</v>
      </c>
    </row>
    <row r="9" spans="1:17" x14ac:dyDescent="0.25">
      <c r="A9" s="61"/>
      <c r="B9" s="2">
        <v>5</v>
      </c>
      <c r="C9" s="38">
        <v>0</v>
      </c>
      <c r="D9" s="42">
        <v>1</v>
      </c>
      <c r="E9" s="34">
        <f t="shared" si="5"/>
        <v>1</v>
      </c>
      <c r="F9" s="52"/>
      <c r="H9" s="14">
        <v>66</v>
      </c>
      <c r="I9" s="3">
        <v>89</v>
      </c>
      <c r="J9" s="25">
        <v>78</v>
      </c>
      <c r="K9" s="3"/>
      <c r="L9" s="19">
        <f t="shared" si="0"/>
        <v>0</v>
      </c>
      <c r="M9" s="4">
        <f t="shared" si="1"/>
        <v>0</v>
      </c>
      <c r="N9" s="22">
        <f t="shared" si="6"/>
        <v>0</v>
      </c>
      <c r="O9" s="19">
        <f t="shared" si="2"/>
        <v>20.469727013647727</v>
      </c>
      <c r="P9" s="4">
        <f t="shared" si="3"/>
        <v>12.590416605328343</v>
      </c>
      <c r="Q9" s="22">
        <f t="shared" si="4"/>
        <v>2181.9694788524207</v>
      </c>
    </row>
    <row r="10" spans="1:17" x14ac:dyDescent="0.25">
      <c r="A10" s="61"/>
      <c r="B10" s="2">
        <v>6</v>
      </c>
      <c r="C10" s="38">
        <v>1</v>
      </c>
      <c r="D10" s="42">
        <v>0</v>
      </c>
      <c r="E10" s="34">
        <f t="shared" si="5"/>
        <v>1</v>
      </c>
      <c r="F10" s="52"/>
      <c r="H10" s="14">
        <v>162</v>
      </c>
      <c r="I10" s="3">
        <v>43</v>
      </c>
      <c r="J10" s="25">
        <v>102</v>
      </c>
      <c r="K10" s="3"/>
      <c r="L10" s="19">
        <f t="shared" si="0"/>
        <v>75.697079527021131</v>
      </c>
      <c r="M10" s="4">
        <f t="shared" si="1"/>
        <v>0.16402704665799206</v>
      </c>
      <c r="N10" s="22">
        <f t="shared" si="6"/>
        <v>7737.8328705152708</v>
      </c>
      <c r="O10" s="19">
        <f t="shared" si="2"/>
        <v>0</v>
      </c>
      <c r="P10" s="4">
        <f t="shared" si="3"/>
        <v>0</v>
      </c>
      <c r="Q10" s="22">
        <f t="shared" si="4"/>
        <v>0</v>
      </c>
    </row>
    <row r="11" spans="1:17" x14ac:dyDescent="0.25">
      <c r="A11" s="61"/>
      <c r="B11" s="2">
        <v>7</v>
      </c>
      <c r="C11" s="38">
        <v>1</v>
      </c>
      <c r="D11" s="42">
        <v>0</v>
      </c>
      <c r="E11" s="34">
        <f>SUM(C11:D11)</f>
        <v>1</v>
      </c>
      <c r="F11" s="52"/>
      <c r="H11" s="14">
        <v>57</v>
      </c>
      <c r="I11" s="3">
        <v>69</v>
      </c>
      <c r="J11" s="25">
        <v>71</v>
      </c>
      <c r="K11" s="3"/>
      <c r="L11" s="19">
        <f t="shared" si="0"/>
        <v>29.302920472978869</v>
      </c>
      <c r="M11" s="4">
        <f t="shared" si="1"/>
        <v>26.164027046657992</v>
      </c>
      <c r="N11" s="22">
        <f t="shared" si="6"/>
        <v>3938.1532738942169</v>
      </c>
      <c r="O11" s="19">
        <f t="shared" si="2"/>
        <v>0</v>
      </c>
      <c r="P11" s="4">
        <f t="shared" si="3"/>
        <v>0</v>
      </c>
      <c r="Q11" s="22">
        <f t="shared" si="4"/>
        <v>0</v>
      </c>
    </row>
    <row r="12" spans="1:17" x14ac:dyDescent="0.25">
      <c r="A12" s="61"/>
      <c r="B12" s="2">
        <v>8</v>
      </c>
      <c r="C12" s="38">
        <v>1</v>
      </c>
      <c r="D12" s="42">
        <v>0</v>
      </c>
      <c r="E12" s="34">
        <f t="shared" si="5"/>
        <v>1</v>
      </c>
      <c r="F12" s="52"/>
      <c r="H12" s="14">
        <v>92</v>
      </c>
      <c r="I12" s="3">
        <v>2</v>
      </c>
      <c r="J12" s="25">
        <v>117</v>
      </c>
      <c r="K12" s="3"/>
      <c r="L12" s="19">
        <f t="shared" si="0"/>
        <v>5.6970795270211312</v>
      </c>
      <c r="M12" s="4">
        <f t="shared" si="1"/>
        <v>40.835972953342008</v>
      </c>
      <c r="N12" s="22">
        <f>(L12+M12)*J12</f>
        <v>5444.3671402024875</v>
      </c>
      <c r="O12" s="19">
        <f t="shared" si="2"/>
        <v>0</v>
      </c>
      <c r="P12" s="4">
        <f t="shared" si="3"/>
        <v>0</v>
      </c>
      <c r="Q12" s="22">
        <f t="shared" si="4"/>
        <v>0</v>
      </c>
    </row>
    <row r="13" spans="1:17" x14ac:dyDescent="0.25">
      <c r="A13" s="61"/>
      <c r="B13" s="2">
        <v>9</v>
      </c>
      <c r="C13" s="38">
        <v>0</v>
      </c>
      <c r="D13" s="42">
        <v>1</v>
      </c>
      <c r="E13" s="34">
        <f t="shared" si="5"/>
        <v>1</v>
      </c>
      <c r="F13" s="52"/>
      <c r="H13" s="14">
        <v>9</v>
      </c>
      <c r="I13" s="3">
        <v>170</v>
      </c>
      <c r="J13" s="25">
        <v>104</v>
      </c>
      <c r="K13" s="3"/>
      <c r="L13" s="19">
        <f t="shared" si="0"/>
        <v>0</v>
      </c>
      <c r="M13" s="4">
        <f t="shared" si="1"/>
        <v>0</v>
      </c>
      <c r="N13" s="22">
        <f t="shared" si="6"/>
        <v>0</v>
      </c>
      <c r="O13" s="19">
        <f t="shared" si="2"/>
        <v>77.469727013647727</v>
      </c>
      <c r="P13" s="4">
        <f t="shared" si="3"/>
        <v>68.409583394671657</v>
      </c>
      <c r="Q13" s="22">
        <f t="shared" si="4"/>
        <v>1312.9137936748743</v>
      </c>
    </row>
    <row r="14" spans="1:17" ht="15.6" thickBot="1" x14ac:dyDescent="0.3">
      <c r="A14" s="62"/>
      <c r="B14" s="12">
        <v>10</v>
      </c>
      <c r="C14" s="40">
        <v>1</v>
      </c>
      <c r="D14" s="41">
        <v>0</v>
      </c>
      <c r="E14" s="35">
        <f t="shared" si="5"/>
        <v>1</v>
      </c>
      <c r="F14" s="53"/>
      <c r="H14" s="15">
        <v>85</v>
      </c>
      <c r="I14" s="16">
        <v>6</v>
      </c>
      <c r="J14" s="26">
        <v>90</v>
      </c>
      <c r="K14" s="3"/>
      <c r="L14" s="20">
        <f t="shared" si="0"/>
        <v>1.3029204729788688</v>
      </c>
      <c r="M14" s="21">
        <f t="shared" si="1"/>
        <v>36.835972953342008</v>
      </c>
      <c r="N14" s="23">
        <f t="shared" si="6"/>
        <v>3432.5004083688791</v>
      </c>
      <c r="O14" s="20">
        <f t="shared" si="2"/>
        <v>0</v>
      </c>
      <c r="P14" s="21">
        <f t="shared" si="3"/>
        <v>0</v>
      </c>
      <c r="Q14" s="23">
        <f t="shared" si="4"/>
        <v>0</v>
      </c>
    </row>
    <row r="15" spans="1:17" ht="15.6" thickTop="1" x14ac:dyDescent="0.25">
      <c r="C15" s="36">
        <f>SUM(C5:C14)</f>
        <v>5</v>
      </c>
      <c r="D15" s="37">
        <f>SUM(D5:D14)</f>
        <v>5</v>
      </c>
      <c r="K15" s="2"/>
    </row>
    <row r="16" spans="1:17" ht="16.05" customHeight="1" x14ac:dyDescent="0.25">
      <c r="C16" s="54" t="s">
        <v>17</v>
      </c>
      <c r="D16" s="55"/>
    </row>
    <row r="17" spans="3:4" x14ac:dyDescent="0.25">
      <c r="C17" s="56"/>
      <c r="D17" s="57"/>
    </row>
    <row r="18" spans="3:4" x14ac:dyDescent="0.25">
      <c r="C18" s="56"/>
      <c r="D18" s="57"/>
    </row>
    <row r="19" spans="3:4" x14ac:dyDescent="0.25">
      <c r="C19" s="58"/>
      <c r="D19" s="59"/>
    </row>
  </sheetData>
  <mergeCells count="13">
    <mergeCell ref="L1:N1"/>
    <mergeCell ref="O1:Q1"/>
    <mergeCell ref="L2:M3"/>
    <mergeCell ref="O2:P3"/>
    <mergeCell ref="A3:A4"/>
    <mergeCell ref="Q2:Q4"/>
    <mergeCell ref="N2:N4"/>
    <mergeCell ref="H2:I3"/>
    <mergeCell ref="J2:J4"/>
    <mergeCell ref="F1:F2"/>
    <mergeCell ref="F5:F14"/>
    <mergeCell ref="C16:D19"/>
    <mergeCell ref="A5:A1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Site determination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K, Kumar</cp:lastModifiedBy>
  <dcterms:created xsi:type="dcterms:W3CDTF">2018-03-03T22:50:36Z</dcterms:created>
  <dcterms:modified xsi:type="dcterms:W3CDTF">2019-12-21T11:38:39Z</dcterms:modified>
</cp:coreProperties>
</file>