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Kumar\Kumar\Personal\pg diploma\eCornel\Module 3.1\Assignment\"/>
    </mc:Choice>
  </mc:AlternateContent>
  <xr:revisionPtr revIDLastSave="0" documentId="13_ncr:1_{8D8F3519-B706-435E-82C5-31526FBE9D78}" xr6:coauthVersionLast="43" xr6:coauthVersionMax="43" xr10:uidLastSave="{00000000-0000-0000-0000-000000000000}"/>
  <bookViews>
    <workbookView xWindow="-108" yWindow="-108" windowWidth="23256" windowHeight="12576" tabRatio="890" xr2:uid="{00000000-000D-0000-FFFF-FFFF00000000}"/>
  </bookViews>
  <sheets>
    <sheet name="TEST for 2 Means (Dep)" sheetId="8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8" l="1"/>
  <c r="C43" i="8"/>
  <c r="C44" i="8"/>
  <c r="C45" i="8"/>
  <c r="C46" i="8"/>
  <c r="C47" i="8"/>
  <c r="C48" i="8"/>
  <c r="C49" i="8"/>
  <c r="C50" i="8"/>
  <c r="C51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F27" i="8"/>
  <c r="G27" i="8" s="1"/>
  <c r="C27" i="8"/>
  <c r="F26" i="8"/>
  <c r="G26" i="8" s="1"/>
  <c r="C26" i="8"/>
  <c r="C25" i="8"/>
  <c r="C24" i="8"/>
  <c r="C23" i="8"/>
  <c r="C22" i="8"/>
  <c r="C21" i="8"/>
  <c r="C20" i="8"/>
  <c r="F3" i="8"/>
  <c r="G3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F2" i="8"/>
  <c r="G2" i="8"/>
  <c r="G6" i="8"/>
  <c r="F6" i="8"/>
  <c r="G5" i="8"/>
  <c r="F5" i="8"/>
  <c r="G4" i="8"/>
  <c r="F4" i="8"/>
  <c r="G1" i="8"/>
  <c r="F1" i="8"/>
  <c r="F12" i="8" l="1"/>
  <c r="F13" i="8" s="1"/>
  <c r="H2" i="8"/>
  <c r="F19" i="8" l="1"/>
  <c r="G19" i="8" s="1"/>
  <c r="F17" i="8"/>
  <c r="G17" i="8" s="1"/>
  <c r="F18" i="8"/>
  <c r="G18" i="8" s="1"/>
</calcChain>
</file>

<file path=xl/sharedStrings.xml><?xml version="1.0" encoding="utf-8"?>
<sst xmlns="http://schemas.openxmlformats.org/spreadsheetml/2006/main" count="28" uniqueCount="23">
  <si>
    <t># Observations</t>
  </si>
  <si>
    <t>Mean</t>
  </si>
  <si>
    <t>Standard Deviation</t>
  </si>
  <si>
    <t>Min</t>
  </si>
  <si>
    <t>Max</t>
  </si>
  <si>
    <t>NULL</t>
  </si>
  <si>
    <t>Standard Error</t>
  </si>
  <si>
    <t>Test Statistic</t>
  </si>
  <si>
    <t>P-Values</t>
  </si>
  <si>
    <t>Ha &lt; Null (1 tail left)</t>
  </si>
  <si>
    <t>Ha &gt; Null (1 tail right)</t>
  </si>
  <si>
    <t>ALPHA</t>
  </si>
  <si>
    <t>Result</t>
  </si>
  <si>
    <t>Ha NE Null (2 tail)</t>
  </si>
  <si>
    <t>DATA1</t>
  </si>
  <si>
    <t>DATA2</t>
  </si>
  <si>
    <t>TS = (mean_1-mean2-null)/SE</t>
  </si>
  <si>
    <t>USING T.DIST Function</t>
  </si>
  <si>
    <t>USING TTEST Function</t>
  </si>
  <si>
    <t>NULL is always mean1=mean2 when using TTEST Function</t>
  </si>
  <si>
    <t>DATA1-DATA2</t>
  </si>
  <si>
    <t>This test is on the new variable which is the difference bewteen two variables</t>
  </si>
  <si>
    <t>Ha &lt; or &gt; 1 tail (one or the 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</si>
</sst>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0" fontId="4" fillId="2" borderId="0" xfId="0" applyFont="1" applyFill="1"/>
    <xf numFmtId="164" fontId="4" fillId="2" borderId="0" xfId="0" applyNumberFormat="1" applyFont="1" applyFill="1"/>
    <xf numFmtId="0" fontId="4" fillId="3" borderId="0" xfId="0" applyFont="1" applyFill="1"/>
    <xf numFmtId="0" fontId="3" fillId="0" borderId="0" xfId="0" applyFont="1" applyAlignment="1">
      <alignment horizontal="center"/>
    </xf>
    <xf numFmtId="0" fontId="4" fillId="4" borderId="0" xfId="0" applyFont="1" applyFill="1"/>
    <xf numFmtId="0" fontId="4" fillId="0" borderId="0" xfId="0" quotePrefix="1" applyFont="1"/>
    <xf numFmtId="1" fontId="0" fillId="0" borderId="0" xfId="0" applyNumberFormat="1"/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101600</xdr:rowOff>
    </xdr:from>
    <xdr:to>
      <xdr:col>18</xdr:col>
      <xdr:colOff>63500</xdr:colOff>
      <xdr:row>13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8432800" y="101600"/>
          <a:ext cx="8242300" cy="295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/>
              <a:cs typeface="Times New Roman"/>
            </a:rPr>
            <a:t>STEPS</a:t>
          </a:r>
        </a:p>
        <a:p>
          <a:r>
            <a:rPr lang="en-US" sz="1400">
              <a:latin typeface="Times New Roman"/>
              <a:cs typeface="Times New Roman"/>
            </a:rPr>
            <a:t>1</a:t>
          </a:r>
          <a:r>
            <a:rPr lang="en-US" sz="1400" baseline="0">
              <a:latin typeface="Times New Roman"/>
              <a:cs typeface="Times New Roman"/>
            </a:rPr>
            <a:t> </a:t>
          </a:r>
          <a:r>
            <a:rPr lang="en-US" sz="1400">
              <a:latin typeface="Times New Roman"/>
              <a:cs typeface="Times New Roman"/>
            </a:rPr>
            <a:t>Copy</a:t>
          </a:r>
          <a:r>
            <a:rPr lang="en-US" sz="1400">
              <a:solidFill>
                <a:schemeClr val="tx1"/>
              </a:solidFill>
              <a:latin typeface="Times New Roman"/>
              <a:cs typeface="Times New Roman"/>
            </a:rPr>
            <a:t> &amp; paste your data in columns A &amp;B, where the first row</a:t>
          </a:r>
          <a:r>
            <a:rPr lang="en-US" sz="1400" baseline="0">
              <a:solidFill>
                <a:schemeClr val="tx1"/>
              </a:solidFill>
              <a:latin typeface="Times New Roman"/>
              <a:cs typeface="Times New Roman"/>
            </a:rPr>
            <a:t> </a:t>
          </a:r>
          <a:r>
            <a:rPr lang="en-US" sz="1400">
              <a:solidFill>
                <a:schemeClr val="tx1"/>
              </a:solidFill>
              <a:latin typeface="Times New Roman"/>
              <a:cs typeface="Times New Roman"/>
            </a:rPr>
            <a:t>(cells A1 and B1) is the variable names or IDs.</a:t>
          </a:r>
        </a:p>
        <a:p>
          <a:r>
            <a:rPr lang="en-US" sz="1400">
              <a:solidFill>
                <a:schemeClr val="tx1"/>
              </a:solidFill>
              <a:latin typeface="Times New Roman"/>
              <a:cs typeface="Times New Roman"/>
            </a:rPr>
            <a:t>2 Copy the formula in column C down to the last</a:t>
          </a:r>
          <a:r>
            <a:rPr lang="en-US" sz="1400" baseline="0">
              <a:solidFill>
                <a:schemeClr val="tx1"/>
              </a:solidFill>
              <a:latin typeface="Times New Roman"/>
              <a:cs typeface="Times New Roman"/>
            </a:rPr>
            <a:t> row in which you have data in columns A&amp;B.</a:t>
          </a:r>
          <a:endParaRPr lang="en-US" sz="1400">
            <a:solidFill>
              <a:schemeClr val="tx1"/>
            </a:solidFill>
            <a:latin typeface="Times New Roman"/>
            <a:cs typeface="Times New Roman"/>
          </a:endParaRPr>
        </a:p>
        <a:p>
          <a:r>
            <a:rPr lang="en-US" sz="1400" baseline="0">
              <a:solidFill>
                <a:schemeClr val="tx1"/>
              </a:solidFill>
              <a:latin typeface="Times New Roman"/>
              <a:cs typeface="Times New Roman"/>
            </a:rPr>
            <a:t>3 </a:t>
          </a:r>
          <a:r>
            <a:rPr lang="en-US" sz="1400">
              <a:solidFill>
                <a:schemeClr val="tx1"/>
              </a:solidFill>
              <a:latin typeface="Times New Roman"/>
              <a:cs typeface="Times New Roman"/>
            </a:rPr>
            <a:t>Enter your hypothesized null in cell F9.</a:t>
          </a:r>
        </a:p>
        <a:p>
          <a:r>
            <a:rPr lang="en-US" sz="1400" baseline="0">
              <a:solidFill>
                <a:schemeClr val="tx1"/>
              </a:solidFill>
              <a:latin typeface="Times New Roman"/>
              <a:cs typeface="Times New Roman"/>
            </a:rPr>
            <a:t>4 </a:t>
          </a:r>
          <a:r>
            <a:rPr lang="en-US" sz="1400">
              <a:solidFill>
                <a:schemeClr val="tx1"/>
              </a:solidFill>
              <a:latin typeface="Times New Roman"/>
              <a:cs typeface="Times New Roman"/>
            </a:rPr>
            <a:t>Enter your alpha or critical p-value in cell F10.</a:t>
          </a:r>
        </a:p>
        <a:p>
          <a:r>
            <a:rPr lang="en-US" sz="1400" baseline="0">
              <a:solidFill>
                <a:schemeClr val="tx1"/>
              </a:solidFill>
              <a:latin typeface="Times New Roman"/>
              <a:cs typeface="Times New Roman"/>
            </a:rPr>
            <a:t>5 </a:t>
          </a:r>
          <a:r>
            <a:rPr lang="en-US" sz="1400">
              <a:solidFill>
                <a:schemeClr val="tx1"/>
              </a:solidFill>
              <a:latin typeface="Times New Roman"/>
              <a:cs typeface="Times New Roman"/>
            </a:rPr>
            <a:t>Depending on your alternative hypothesis, select the appropriate outcome from cells F17:G19.</a:t>
          </a:r>
        </a:p>
        <a:p>
          <a:endParaRPr lang="en-US" sz="1400">
            <a:solidFill>
              <a:schemeClr val="tx1"/>
            </a:solidFill>
            <a:latin typeface="Times New Roman"/>
            <a:cs typeface="Times New Roman"/>
          </a:endParaRPr>
        </a:p>
        <a:p>
          <a:r>
            <a:rPr lang="en-US" sz="1400">
              <a:solidFill>
                <a:schemeClr val="tx1"/>
              </a:solidFill>
              <a:latin typeface="Times New Roman"/>
              <a:cs typeface="Times New Roman"/>
            </a:rPr>
            <a:t>As a check, make sure the numbers in cells F2 and G2 are equal. If they are not equal, either</a:t>
          </a:r>
          <a:r>
            <a:rPr lang="en-US" sz="1400" baseline="0">
              <a:solidFill>
                <a:schemeClr val="tx1"/>
              </a:solidFill>
              <a:latin typeface="Times New Roman"/>
              <a:cs typeface="Times New Roman"/>
            </a:rPr>
            <a:t> your data are entered incorrectly or you are using the wrong test.</a:t>
          </a:r>
        </a:p>
        <a:p>
          <a:endParaRPr lang="en-US" sz="1400">
            <a:solidFill>
              <a:schemeClr val="tx1"/>
            </a:solidFill>
            <a:latin typeface="Times New Roman"/>
            <a:cs typeface="Times New Roman"/>
          </a:endParaRPr>
        </a:p>
        <a:p>
          <a:r>
            <a:rPr lang="en-US" sz="1400" b="1">
              <a:solidFill>
                <a:schemeClr val="tx1"/>
              </a:solidFill>
              <a:latin typeface="Times New Roman"/>
              <a:cs typeface="Times New Roman"/>
            </a:rPr>
            <a:t>Note: You</a:t>
          </a:r>
          <a:r>
            <a:rPr lang="en-US" sz="1400" b="1" baseline="0">
              <a:solidFill>
                <a:schemeClr val="tx1"/>
              </a:solidFill>
              <a:latin typeface="Times New Roman"/>
              <a:cs typeface="Times New Roman"/>
            </a:rPr>
            <a:t> can also enter your alpha value in cell F23 instead and cell F26:G27 will determine test results using the T.TEST function. However, you cannot choose the null value for this test as the T.TEST function </a:t>
          </a:r>
          <a:r>
            <a:rPr lang="en-US" sz="1400" b="1" i="1" baseline="0">
              <a:solidFill>
                <a:schemeClr val="tx1"/>
              </a:solidFill>
              <a:latin typeface="Times New Roman"/>
              <a:cs typeface="Times New Roman"/>
            </a:rPr>
            <a:t>always</a:t>
          </a:r>
          <a:r>
            <a:rPr lang="en-US" sz="1400" b="1" baseline="0">
              <a:solidFill>
                <a:schemeClr val="tx1"/>
              </a:solidFill>
              <a:latin typeface="Times New Roman"/>
              <a:cs typeface="Times New Roman"/>
            </a:rPr>
            <a:t> assumes the population means are equal (the difference or null value=0).</a:t>
          </a:r>
          <a:endParaRPr lang="en-US" sz="1400" b="1">
            <a:solidFill>
              <a:schemeClr val="tx1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1"/>
  <sheetViews>
    <sheetView tabSelected="1" topLeftCell="A13" workbookViewId="0">
      <selection activeCell="F13" sqref="F13"/>
    </sheetView>
  </sheetViews>
  <sheetFormatPr defaultColWidth="11.19921875" defaultRowHeight="15.6" x14ac:dyDescent="0.3"/>
  <cols>
    <col min="5" max="5" width="25.296875" customWidth="1"/>
    <col min="7" max="7" width="18.5" customWidth="1"/>
    <col min="8" max="8" width="11.69921875" customWidth="1"/>
  </cols>
  <sheetData>
    <row r="1" spans="1:10" ht="18" x14ac:dyDescent="0.35">
      <c r="A1" s="1" t="s">
        <v>14</v>
      </c>
      <c r="B1" s="1" t="s">
        <v>15</v>
      </c>
      <c r="C1" s="1" t="s">
        <v>20</v>
      </c>
      <c r="D1" s="2"/>
      <c r="E1" s="2"/>
      <c r="F1" s="1" t="str">
        <f>A1</f>
        <v>DATA1</v>
      </c>
      <c r="G1" s="1" t="str">
        <f>B1</f>
        <v>DATA2</v>
      </c>
      <c r="H1" s="2"/>
      <c r="I1" s="2"/>
      <c r="J1" s="2"/>
    </row>
    <row r="2" spans="1:10" ht="18" x14ac:dyDescent="0.35">
      <c r="A2" s="11">
        <v>8</v>
      </c>
      <c r="B2" s="11">
        <v>70</v>
      </c>
      <c r="C2" s="2">
        <f>IF(AND(ISNUMBER(A2),ISNUMBER(B2)),A2-B2,"")</f>
        <v>-62</v>
      </c>
      <c r="D2" s="2"/>
      <c r="E2" s="4" t="s">
        <v>0</v>
      </c>
      <c r="F2" s="5">
        <f>COUNT(A:A)</f>
        <v>36</v>
      </c>
      <c r="G2" s="5">
        <f>COUNT(B:B)</f>
        <v>36</v>
      </c>
      <c r="H2" s="2" t="str">
        <f>IF(F2&lt;&gt;G2,"ALERT SAMPLES MUST BE OF SAME SIZE","")</f>
        <v/>
      </c>
      <c r="I2" s="2"/>
      <c r="J2" s="2"/>
    </row>
    <row r="3" spans="1:10" ht="18" x14ac:dyDescent="0.35">
      <c r="A3" s="11">
        <v>10</v>
      </c>
      <c r="B3" s="11">
        <v>60</v>
      </c>
      <c r="C3" s="2">
        <f t="shared" ref="C3:C51" si="0">IF(AND(ISNUMBER(A3),ISNUMBER(B3)),A3-B3,"")</f>
        <v>-50</v>
      </c>
      <c r="D3" s="2"/>
      <c r="E3" s="4" t="s">
        <v>1</v>
      </c>
      <c r="F3" s="6">
        <f>AVERAGE(A:A)</f>
        <v>75.916666666666671</v>
      </c>
      <c r="G3" s="6">
        <f>AVERAGE(B:B)</f>
        <v>130.41666666666666</v>
      </c>
      <c r="H3" s="2"/>
      <c r="I3" s="2"/>
      <c r="J3" s="2"/>
    </row>
    <row r="4" spans="1:10" ht="18" x14ac:dyDescent="0.35">
      <c r="A4" s="11">
        <v>28</v>
      </c>
      <c r="B4" s="11">
        <v>43</v>
      </c>
      <c r="C4" s="2">
        <f t="shared" si="0"/>
        <v>-15</v>
      </c>
      <c r="D4" s="2"/>
      <c r="E4" s="4" t="s">
        <v>2</v>
      </c>
      <c r="F4" s="6">
        <f>STDEV(A:A)</f>
        <v>60.004940272804681</v>
      </c>
      <c r="G4" s="6">
        <f>STDEV(B:B)</f>
        <v>107.27810986936178</v>
      </c>
      <c r="H4" s="2"/>
      <c r="I4" s="2"/>
      <c r="J4" s="2"/>
    </row>
    <row r="5" spans="1:10" ht="18" x14ac:dyDescent="0.35">
      <c r="A5" s="11">
        <v>10</v>
      </c>
      <c r="B5" s="11">
        <v>111</v>
      </c>
      <c r="C5" s="2">
        <f t="shared" si="0"/>
        <v>-101</v>
      </c>
      <c r="D5" s="2"/>
      <c r="E5" s="4" t="s">
        <v>3</v>
      </c>
      <c r="F5" s="6">
        <f>MIN(A:A)</f>
        <v>8</v>
      </c>
      <c r="G5" s="6">
        <f>MIN(B:B)</f>
        <v>17</v>
      </c>
      <c r="H5" s="2"/>
      <c r="I5" s="2"/>
      <c r="J5" s="2"/>
    </row>
    <row r="6" spans="1:10" ht="18" x14ac:dyDescent="0.35">
      <c r="A6" s="11">
        <v>8</v>
      </c>
      <c r="B6" s="11">
        <v>21</v>
      </c>
      <c r="C6" s="2">
        <f t="shared" si="0"/>
        <v>-13</v>
      </c>
      <c r="D6" s="2"/>
      <c r="E6" s="4" t="s">
        <v>4</v>
      </c>
      <c r="F6" s="6">
        <f>MAX(A:A)</f>
        <v>209</v>
      </c>
      <c r="G6" s="6">
        <f>MAX(B:B)</f>
        <v>397</v>
      </c>
      <c r="H6" s="2"/>
      <c r="I6" s="2"/>
      <c r="J6" s="2"/>
    </row>
    <row r="7" spans="1:10" ht="18" x14ac:dyDescent="0.35">
      <c r="A7" s="11">
        <v>8</v>
      </c>
      <c r="B7" s="11">
        <v>27</v>
      </c>
      <c r="C7" s="2">
        <f t="shared" si="0"/>
        <v>-19</v>
      </c>
      <c r="D7" s="2"/>
      <c r="E7" s="2"/>
      <c r="F7" s="2"/>
      <c r="G7" s="2"/>
      <c r="H7" s="2"/>
      <c r="I7" s="2"/>
      <c r="J7" s="2"/>
    </row>
    <row r="8" spans="1:10" ht="18" x14ac:dyDescent="0.35">
      <c r="A8" s="11">
        <v>26</v>
      </c>
      <c r="B8" s="11">
        <v>17</v>
      </c>
      <c r="C8" s="2">
        <f t="shared" si="0"/>
        <v>9</v>
      </c>
      <c r="D8" s="2"/>
      <c r="E8" s="1"/>
      <c r="F8" s="2"/>
      <c r="G8" s="2"/>
      <c r="H8" s="2"/>
      <c r="I8" s="2"/>
      <c r="J8" s="2"/>
    </row>
    <row r="9" spans="1:10" ht="18" x14ac:dyDescent="0.35">
      <c r="A9" s="11">
        <v>9</v>
      </c>
      <c r="B9" s="11">
        <v>44</v>
      </c>
      <c r="C9" s="2">
        <f t="shared" si="0"/>
        <v>-35</v>
      </c>
      <c r="D9" s="2"/>
      <c r="E9" s="1" t="s">
        <v>5</v>
      </c>
      <c r="F9" s="7">
        <v>0</v>
      </c>
      <c r="G9" s="2"/>
      <c r="H9" s="2"/>
      <c r="I9" s="2"/>
      <c r="J9" s="2"/>
    </row>
    <row r="10" spans="1:10" ht="18" x14ac:dyDescent="0.35">
      <c r="A10" s="11">
        <v>18</v>
      </c>
      <c r="B10" s="11">
        <v>29</v>
      </c>
      <c r="C10" s="2">
        <f t="shared" si="0"/>
        <v>-11</v>
      </c>
      <c r="D10" s="2"/>
      <c r="E10" s="1" t="s">
        <v>11</v>
      </c>
      <c r="F10" s="7">
        <v>0.05</v>
      </c>
      <c r="G10" s="2"/>
      <c r="H10" s="2"/>
      <c r="I10" s="2"/>
      <c r="J10" s="2"/>
    </row>
    <row r="11" spans="1:10" ht="18" x14ac:dyDescent="0.35">
      <c r="A11" s="11">
        <v>17</v>
      </c>
      <c r="B11" s="11">
        <v>40</v>
      </c>
      <c r="C11" s="2">
        <f t="shared" si="0"/>
        <v>-23</v>
      </c>
      <c r="D11" s="2"/>
      <c r="E11" s="2"/>
      <c r="F11" s="2"/>
      <c r="G11" s="2"/>
      <c r="H11" s="2"/>
      <c r="I11" s="2"/>
      <c r="J11" s="2"/>
    </row>
    <row r="12" spans="1:10" ht="18" x14ac:dyDescent="0.35">
      <c r="A12" s="11">
        <v>31</v>
      </c>
      <c r="B12" s="11">
        <v>28</v>
      </c>
      <c r="C12" s="2">
        <f t="shared" si="0"/>
        <v>3</v>
      </c>
      <c r="D12" s="2"/>
      <c r="E12" s="1" t="s">
        <v>6</v>
      </c>
      <c r="F12" s="3">
        <f>STDEV(C:C)/SQRT(COUNT(C:C))</f>
        <v>10.313998808831201</v>
      </c>
      <c r="G12" s="2"/>
      <c r="H12" s="2"/>
      <c r="I12" s="2"/>
      <c r="J12" s="2"/>
    </row>
    <row r="13" spans="1:10" ht="18" x14ac:dyDescent="0.35">
      <c r="A13" s="11">
        <v>24</v>
      </c>
      <c r="B13" s="11">
        <v>146</v>
      </c>
      <c r="C13" s="2">
        <f t="shared" si="0"/>
        <v>-122</v>
      </c>
      <c r="D13" s="2"/>
      <c r="E13" s="1" t="s">
        <v>7</v>
      </c>
      <c r="F13" s="2">
        <f>(F3-G3-F9)/F12</f>
        <v>-5.2840805016707204</v>
      </c>
      <c r="G13" s="10" t="s">
        <v>16</v>
      </c>
      <c r="H13" s="2"/>
      <c r="I13" s="2"/>
      <c r="J13" s="2"/>
    </row>
    <row r="14" spans="1:10" ht="18" x14ac:dyDescent="0.35">
      <c r="A14" s="11">
        <v>38</v>
      </c>
      <c r="B14" s="11">
        <v>48</v>
      </c>
      <c r="C14" s="2">
        <f t="shared" si="0"/>
        <v>-10</v>
      </c>
      <c r="D14" s="2"/>
      <c r="E14" s="1"/>
      <c r="F14" s="2"/>
      <c r="G14" s="10"/>
      <c r="H14" s="2"/>
      <c r="I14" s="2"/>
      <c r="J14" s="2"/>
    </row>
    <row r="15" spans="1:10" ht="18" x14ac:dyDescent="0.35">
      <c r="A15" s="11">
        <v>37</v>
      </c>
      <c r="B15" s="11">
        <v>62</v>
      </c>
      <c r="C15" s="2">
        <f t="shared" si="0"/>
        <v>-25</v>
      </c>
      <c r="D15" s="2"/>
      <c r="E15" s="1" t="s">
        <v>17</v>
      </c>
      <c r="F15" s="10" t="s">
        <v>21</v>
      </c>
      <c r="G15" s="2"/>
      <c r="H15" s="2"/>
      <c r="I15" s="2"/>
      <c r="J15" s="2"/>
    </row>
    <row r="16" spans="1:10" ht="18" x14ac:dyDescent="0.35">
      <c r="A16" s="11">
        <v>51</v>
      </c>
      <c r="B16" s="11">
        <v>48</v>
      </c>
      <c r="C16" s="2">
        <f t="shared" si="0"/>
        <v>3</v>
      </c>
      <c r="D16" s="2"/>
      <c r="E16" s="1"/>
      <c r="F16" s="8" t="s">
        <v>8</v>
      </c>
      <c r="G16" s="8" t="s">
        <v>12</v>
      </c>
      <c r="H16" s="2"/>
      <c r="I16" s="2"/>
      <c r="J16" s="2"/>
    </row>
    <row r="17" spans="1:10" ht="18" x14ac:dyDescent="0.35">
      <c r="A17" s="11">
        <v>39</v>
      </c>
      <c r="B17" s="11">
        <v>57</v>
      </c>
      <c r="C17" s="2">
        <f t="shared" si="0"/>
        <v>-18</v>
      </c>
      <c r="D17" s="2"/>
      <c r="E17" s="1" t="s">
        <v>9</v>
      </c>
      <c r="F17" s="9">
        <f>_xlfn.T.DIST(F13,MIN(F2:G2)-1,1)</f>
        <v>3.3940745928217727E-6</v>
      </c>
      <c r="G17" s="9" t="str">
        <f>IF(F17&lt;$F$10,"reject","fail to reject")</f>
        <v>reject</v>
      </c>
      <c r="H17" s="2"/>
      <c r="I17" s="2"/>
      <c r="J17" s="2"/>
    </row>
    <row r="18" spans="1:10" ht="18" x14ac:dyDescent="0.35">
      <c r="A18" s="11">
        <v>58</v>
      </c>
      <c r="B18" s="11">
        <v>69</v>
      </c>
      <c r="C18" s="2">
        <f t="shared" si="0"/>
        <v>-11</v>
      </c>
      <c r="D18" s="2"/>
      <c r="E18" s="1" t="s">
        <v>10</v>
      </c>
      <c r="F18" s="9">
        <f>_xlfn.T.DIST.RT(F13,MIN(F2:G2)-1)</f>
        <v>0.99999660592540718</v>
      </c>
      <c r="G18" s="9" t="str">
        <f t="shared" ref="G18:G19" si="1">IF(F18&lt;$F$10,"reject","fail to reject")</f>
        <v>fail to reject</v>
      </c>
      <c r="H18" s="2"/>
      <c r="I18" s="2"/>
      <c r="J18" s="2"/>
    </row>
    <row r="19" spans="1:10" ht="18" x14ac:dyDescent="0.35">
      <c r="A19" s="11">
        <v>57</v>
      </c>
      <c r="B19" s="11">
        <v>83</v>
      </c>
      <c r="C19" s="2">
        <f t="shared" si="0"/>
        <v>-26</v>
      </c>
      <c r="D19" s="2"/>
      <c r="E19" s="1" t="s">
        <v>13</v>
      </c>
      <c r="F19" s="9">
        <f>_xlfn.T.DIST.2T(ABS(F13),MIN(F2:G2)-1)</f>
        <v>6.7881491856435454E-6</v>
      </c>
      <c r="G19" s="9" t="str">
        <f t="shared" si="1"/>
        <v>reject</v>
      </c>
      <c r="H19" s="2"/>
      <c r="I19" s="2"/>
      <c r="J19" s="2"/>
    </row>
    <row r="20" spans="1:10" ht="18" x14ac:dyDescent="0.35">
      <c r="A20" s="11">
        <v>72</v>
      </c>
      <c r="B20" s="11">
        <v>67</v>
      </c>
      <c r="C20" s="2">
        <f t="shared" si="0"/>
        <v>5</v>
      </c>
      <c r="D20" s="2"/>
      <c r="E20" s="2"/>
      <c r="F20" s="2"/>
      <c r="G20" s="2"/>
      <c r="H20" s="2"/>
      <c r="I20" s="2"/>
      <c r="J20" s="2"/>
    </row>
    <row r="21" spans="1:10" ht="18" x14ac:dyDescent="0.35">
      <c r="A21" s="11">
        <v>68</v>
      </c>
      <c r="B21" s="11">
        <v>77</v>
      </c>
      <c r="C21" s="2">
        <f t="shared" si="0"/>
        <v>-9</v>
      </c>
      <c r="D21" s="2"/>
      <c r="E21" s="1" t="s">
        <v>18</v>
      </c>
      <c r="F21" s="2"/>
      <c r="G21" s="2"/>
      <c r="H21" s="2"/>
      <c r="I21" s="2"/>
      <c r="J21" s="2"/>
    </row>
    <row r="22" spans="1:10" ht="18" x14ac:dyDescent="0.35">
      <c r="A22" s="11">
        <v>78</v>
      </c>
      <c r="B22" s="11">
        <v>89</v>
      </c>
      <c r="C22" s="2">
        <f t="shared" si="0"/>
        <v>-11</v>
      </c>
      <c r="D22" s="2"/>
      <c r="E22" s="1" t="s">
        <v>5</v>
      </c>
      <c r="F22" s="2">
        <v>0</v>
      </c>
      <c r="G22" s="10" t="s">
        <v>19</v>
      </c>
      <c r="H22" s="2"/>
      <c r="I22" s="2"/>
      <c r="J22" s="2"/>
    </row>
    <row r="23" spans="1:10" ht="18" x14ac:dyDescent="0.35">
      <c r="A23" s="11">
        <v>77</v>
      </c>
      <c r="B23" s="11">
        <v>104</v>
      </c>
      <c r="C23" s="2">
        <f t="shared" si="0"/>
        <v>-27</v>
      </c>
      <c r="D23" s="2"/>
      <c r="E23" s="1" t="s">
        <v>11</v>
      </c>
      <c r="F23" s="7">
        <v>0.05</v>
      </c>
      <c r="G23" s="2"/>
      <c r="H23" s="2"/>
      <c r="I23" s="2"/>
      <c r="J23" s="2"/>
    </row>
    <row r="24" spans="1:10" ht="18" x14ac:dyDescent="0.35">
      <c r="A24" s="11">
        <v>92</v>
      </c>
      <c r="B24" s="11">
        <v>87</v>
      </c>
      <c r="C24" s="2">
        <f t="shared" si="0"/>
        <v>5</v>
      </c>
      <c r="D24" s="2"/>
      <c r="E24" s="2"/>
      <c r="F24" s="2"/>
      <c r="G24" s="2"/>
      <c r="H24" s="2"/>
      <c r="I24" s="2"/>
      <c r="J24" s="2"/>
    </row>
    <row r="25" spans="1:10" ht="18" x14ac:dyDescent="0.35">
      <c r="A25" s="11">
        <v>84</v>
      </c>
      <c r="B25" s="11">
        <v>95</v>
      </c>
      <c r="C25" s="2">
        <f t="shared" si="0"/>
        <v>-11</v>
      </c>
      <c r="D25" s="2"/>
      <c r="E25" s="1"/>
      <c r="F25" s="8" t="s">
        <v>8</v>
      </c>
      <c r="G25" s="8" t="s">
        <v>12</v>
      </c>
      <c r="H25" s="2"/>
      <c r="I25" s="2"/>
      <c r="J25" s="2"/>
    </row>
    <row r="26" spans="1:10" ht="18" x14ac:dyDescent="0.35">
      <c r="A26" s="11">
        <v>102</v>
      </c>
      <c r="B26" s="11">
        <v>168</v>
      </c>
      <c r="C26" s="2">
        <f t="shared" si="0"/>
        <v>-66</v>
      </c>
      <c r="D26" s="2"/>
      <c r="E26" s="1" t="s">
        <v>22</v>
      </c>
      <c r="F26" s="9">
        <f>TTEST(A:A,B:B,1,1)</f>
        <v>3.3940745928218036E-6</v>
      </c>
      <c r="G26" s="9" t="str">
        <f>IF(F26&lt;$F$10,"reject","fail to reject")</f>
        <v>reject</v>
      </c>
      <c r="H26" s="2"/>
      <c r="I26" s="2"/>
      <c r="J26" s="2"/>
    </row>
    <row r="27" spans="1:10" ht="18" x14ac:dyDescent="0.35">
      <c r="A27" s="11">
        <v>100</v>
      </c>
      <c r="B27" s="11">
        <v>221</v>
      </c>
      <c r="C27" s="2">
        <f t="shared" si="0"/>
        <v>-121</v>
      </c>
      <c r="D27" s="2"/>
      <c r="E27" s="1" t="s">
        <v>13</v>
      </c>
      <c r="F27" s="9">
        <f>TTEST(A:A,B:B,2,1)</f>
        <v>6.7881491856436073E-6</v>
      </c>
      <c r="G27" s="9" t="str">
        <f t="shared" ref="G27" si="2">IF(F27&lt;$F$10,"reject","fail to reject")</f>
        <v>reject</v>
      </c>
      <c r="H27" s="2"/>
      <c r="I27" s="2"/>
      <c r="J27" s="2"/>
    </row>
    <row r="28" spans="1:10" ht="18" x14ac:dyDescent="0.35">
      <c r="A28" s="11">
        <v>155</v>
      </c>
      <c r="B28" s="11">
        <v>171</v>
      </c>
      <c r="C28" s="2">
        <f t="shared" si="0"/>
        <v>-16</v>
      </c>
      <c r="D28" s="2"/>
      <c r="E28" s="1"/>
      <c r="F28" s="2"/>
      <c r="G28" s="2"/>
      <c r="H28" s="2"/>
      <c r="I28" s="2"/>
      <c r="J28" s="2"/>
    </row>
    <row r="29" spans="1:10" ht="18" x14ac:dyDescent="0.35">
      <c r="A29" s="11">
        <v>125</v>
      </c>
      <c r="B29" s="11">
        <v>202</v>
      </c>
      <c r="C29" s="2">
        <f t="shared" si="0"/>
        <v>-77</v>
      </c>
      <c r="D29" s="2"/>
      <c r="E29" s="2"/>
      <c r="F29" s="2"/>
      <c r="G29" s="2"/>
      <c r="H29" s="2"/>
      <c r="I29" s="2"/>
      <c r="J29" s="2"/>
    </row>
    <row r="30" spans="1:10" ht="18" x14ac:dyDescent="0.35">
      <c r="A30" s="11">
        <v>129</v>
      </c>
      <c r="B30" s="11">
        <v>229</v>
      </c>
      <c r="C30" s="2">
        <f t="shared" si="0"/>
        <v>-100</v>
      </c>
      <c r="D30" s="2"/>
      <c r="E30" s="2"/>
      <c r="F30" s="2"/>
      <c r="G30" s="2"/>
      <c r="H30" s="2"/>
      <c r="I30" s="2"/>
      <c r="J30" s="2"/>
    </row>
    <row r="31" spans="1:10" ht="18" x14ac:dyDescent="0.35">
      <c r="A31" s="11">
        <v>130</v>
      </c>
      <c r="B31" s="11">
        <v>300</v>
      </c>
      <c r="C31" s="2">
        <f t="shared" si="0"/>
        <v>-170</v>
      </c>
      <c r="D31" s="2"/>
      <c r="E31" s="2"/>
      <c r="F31" s="2"/>
      <c r="G31" s="2"/>
      <c r="H31" s="2"/>
      <c r="I31" s="2"/>
      <c r="J31" s="2"/>
    </row>
    <row r="32" spans="1:10" ht="18" x14ac:dyDescent="0.35">
      <c r="A32" s="11">
        <v>204</v>
      </c>
      <c r="B32" s="11">
        <v>244</v>
      </c>
      <c r="C32" s="2">
        <f t="shared" si="0"/>
        <v>-40</v>
      </c>
      <c r="D32" s="2"/>
      <c r="E32" s="2"/>
      <c r="F32" s="2"/>
      <c r="G32" s="2"/>
      <c r="H32" s="2"/>
      <c r="I32" s="2"/>
      <c r="J32" s="2"/>
    </row>
    <row r="33" spans="1:10" ht="18" x14ac:dyDescent="0.35">
      <c r="A33" s="11">
        <v>166</v>
      </c>
      <c r="B33" s="11">
        <v>268</v>
      </c>
      <c r="C33" s="2">
        <f t="shared" si="0"/>
        <v>-102</v>
      </c>
      <c r="D33" s="2"/>
      <c r="E33" s="2"/>
      <c r="F33" s="2"/>
      <c r="G33" s="2"/>
      <c r="H33" s="2"/>
      <c r="I33" s="2"/>
      <c r="J33" s="2"/>
    </row>
    <row r="34" spans="1:10" ht="18" x14ac:dyDescent="0.35">
      <c r="A34" s="11">
        <v>156</v>
      </c>
      <c r="B34" s="11">
        <v>298</v>
      </c>
      <c r="C34" s="2">
        <f t="shared" si="0"/>
        <v>-142</v>
      </c>
      <c r="D34" s="2"/>
      <c r="E34" s="2"/>
      <c r="F34" s="2"/>
      <c r="G34" s="2"/>
      <c r="H34" s="2"/>
      <c r="I34" s="2"/>
      <c r="J34" s="2"/>
    </row>
    <row r="35" spans="1:10" ht="18" x14ac:dyDescent="0.35">
      <c r="A35" s="11">
        <v>156</v>
      </c>
      <c r="B35" s="11">
        <v>397</v>
      </c>
      <c r="C35" s="2">
        <f t="shared" si="0"/>
        <v>-241</v>
      </c>
      <c r="D35" s="2"/>
      <c r="E35" s="2"/>
      <c r="F35" s="2"/>
      <c r="G35" s="2"/>
      <c r="H35" s="2"/>
      <c r="I35" s="2"/>
      <c r="J35" s="2"/>
    </row>
    <row r="36" spans="1:10" ht="18" x14ac:dyDescent="0.35">
      <c r="A36" s="11">
        <v>153</v>
      </c>
      <c r="B36" s="11">
        <v>326</v>
      </c>
      <c r="C36" s="2">
        <f t="shared" si="0"/>
        <v>-173</v>
      </c>
      <c r="D36" s="2"/>
      <c r="E36" s="2"/>
      <c r="F36" s="2"/>
      <c r="G36" s="2"/>
      <c r="H36" s="2"/>
      <c r="I36" s="2"/>
      <c r="J36" s="2"/>
    </row>
    <row r="37" spans="1:10" ht="18" x14ac:dyDescent="0.35">
      <c r="A37" s="11">
        <v>209</v>
      </c>
      <c r="B37" s="11">
        <v>349</v>
      </c>
      <c r="C37" s="2">
        <f t="shared" si="0"/>
        <v>-140</v>
      </c>
      <c r="D37" s="2"/>
      <c r="E37" s="2"/>
      <c r="F37" s="2"/>
      <c r="G37" s="2"/>
      <c r="H37" s="2"/>
      <c r="I37" s="2"/>
      <c r="J37" s="2"/>
    </row>
    <row r="38" spans="1:10" ht="18" x14ac:dyDescent="0.35">
      <c r="A38" s="7"/>
      <c r="B38" s="7"/>
      <c r="C38" s="2" t="str">
        <f t="shared" si="0"/>
        <v/>
      </c>
      <c r="D38" s="2"/>
      <c r="E38" s="2"/>
      <c r="F38" s="2"/>
      <c r="G38" s="2"/>
      <c r="H38" s="2"/>
      <c r="I38" s="2"/>
      <c r="J38" s="2"/>
    </row>
    <row r="39" spans="1:10" ht="18" x14ac:dyDescent="0.35">
      <c r="A39" s="7"/>
      <c r="B39" s="7"/>
      <c r="C39" s="2" t="str">
        <f t="shared" si="0"/>
        <v/>
      </c>
      <c r="D39" s="2"/>
      <c r="E39" s="2"/>
      <c r="F39" s="2"/>
      <c r="G39" s="2"/>
      <c r="H39" s="2"/>
      <c r="I39" s="2"/>
      <c r="J39" s="2"/>
    </row>
    <row r="40" spans="1:10" ht="18" x14ac:dyDescent="0.35">
      <c r="A40" s="7"/>
      <c r="B40" s="7"/>
      <c r="C40" s="2" t="str">
        <f t="shared" si="0"/>
        <v/>
      </c>
      <c r="D40" s="2"/>
      <c r="E40" s="2"/>
      <c r="F40" s="2"/>
      <c r="G40" s="2"/>
      <c r="H40" s="2"/>
      <c r="I40" s="2"/>
      <c r="J40" s="2"/>
    </row>
    <row r="41" spans="1:10" ht="18" x14ac:dyDescent="0.35">
      <c r="A41" s="7"/>
      <c r="B41" s="7"/>
      <c r="C41" s="2" t="str">
        <f t="shared" si="0"/>
        <v/>
      </c>
      <c r="D41" s="2"/>
      <c r="E41" s="2"/>
      <c r="F41" s="2"/>
      <c r="G41" s="2"/>
      <c r="H41" s="2"/>
      <c r="I41" s="2"/>
      <c r="J41" s="2"/>
    </row>
    <row r="42" spans="1:10" ht="18" x14ac:dyDescent="0.35">
      <c r="A42" s="7"/>
      <c r="B42" s="7"/>
      <c r="C42" s="2" t="str">
        <f t="shared" si="0"/>
        <v/>
      </c>
      <c r="D42" s="2"/>
      <c r="E42" s="2"/>
      <c r="F42" s="2"/>
      <c r="G42" s="2"/>
      <c r="H42" s="2"/>
      <c r="I42" s="2"/>
      <c r="J42" s="2"/>
    </row>
    <row r="43" spans="1:10" ht="18" x14ac:dyDescent="0.35">
      <c r="A43" s="7"/>
      <c r="B43" s="7"/>
      <c r="C43" s="2" t="str">
        <f t="shared" si="0"/>
        <v/>
      </c>
      <c r="D43" s="2"/>
      <c r="E43" s="2"/>
      <c r="F43" s="2"/>
      <c r="G43" s="2"/>
      <c r="H43" s="2"/>
      <c r="I43" s="2"/>
      <c r="J43" s="2"/>
    </row>
    <row r="44" spans="1:10" ht="18" x14ac:dyDescent="0.35">
      <c r="A44" s="7"/>
      <c r="B44" s="7"/>
      <c r="C44" s="2" t="str">
        <f t="shared" si="0"/>
        <v/>
      </c>
      <c r="D44" s="2"/>
      <c r="E44" s="2"/>
      <c r="F44" s="2"/>
      <c r="G44" s="2"/>
      <c r="H44" s="2"/>
      <c r="I44" s="2"/>
      <c r="J44" s="2"/>
    </row>
    <row r="45" spans="1:10" ht="18" x14ac:dyDescent="0.35">
      <c r="A45" s="7"/>
      <c r="B45" s="7"/>
      <c r="C45" s="2" t="str">
        <f t="shared" si="0"/>
        <v/>
      </c>
      <c r="D45" s="2"/>
      <c r="E45" s="2"/>
      <c r="F45" s="2"/>
      <c r="G45" s="2"/>
      <c r="H45" s="2"/>
      <c r="I45" s="2"/>
      <c r="J45" s="2"/>
    </row>
    <row r="46" spans="1:10" ht="18" x14ac:dyDescent="0.35">
      <c r="A46" s="7"/>
      <c r="B46" s="7"/>
      <c r="C46" s="2" t="str">
        <f t="shared" si="0"/>
        <v/>
      </c>
      <c r="D46" s="2"/>
      <c r="E46" s="2"/>
      <c r="F46" s="2"/>
      <c r="G46" s="2"/>
      <c r="H46" s="2"/>
      <c r="I46" s="2"/>
      <c r="J46" s="2"/>
    </row>
    <row r="47" spans="1:10" ht="18" x14ac:dyDescent="0.35">
      <c r="A47" s="7"/>
      <c r="B47" s="7"/>
      <c r="C47" s="2" t="str">
        <f t="shared" si="0"/>
        <v/>
      </c>
      <c r="D47" s="2"/>
      <c r="E47" s="2"/>
      <c r="F47" s="2"/>
      <c r="G47" s="2"/>
      <c r="H47" s="2"/>
      <c r="I47" s="2"/>
      <c r="J47" s="2"/>
    </row>
    <row r="48" spans="1:10" ht="18" x14ac:dyDescent="0.35">
      <c r="A48" s="7"/>
      <c r="B48" s="7"/>
      <c r="C48" s="2" t="str">
        <f t="shared" si="0"/>
        <v/>
      </c>
      <c r="D48" s="2"/>
      <c r="E48" s="2"/>
      <c r="F48" s="2"/>
      <c r="G48" s="2"/>
      <c r="H48" s="2"/>
      <c r="I48" s="2"/>
      <c r="J48" s="2"/>
    </row>
    <row r="49" spans="1:10" ht="18" x14ac:dyDescent="0.35">
      <c r="A49" s="7"/>
      <c r="B49" s="7"/>
      <c r="C49" s="2" t="str">
        <f t="shared" si="0"/>
        <v/>
      </c>
      <c r="D49" s="2"/>
      <c r="E49" s="2"/>
      <c r="F49" s="2"/>
      <c r="G49" s="2"/>
      <c r="H49" s="2"/>
      <c r="I49" s="2"/>
      <c r="J49" s="2"/>
    </row>
    <row r="50" spans="1:10" ht="18" x14ac:dyDescent="0.35">
      <c r="A50" s="7"/>
      <c r="B50" s="7"/>
      <c r="C50" s="2" t="str">
        <f t="shared" si="0"/>
        <v/>
      </c>
      <c r="D50" s="2"/>
      <c r="E50" s="2"/>
      <c r="F50" s="2"/>
      <c r="G50" s="2"/>
      <c r="H50" s="2"/>
      <c r="I50" s="2"/>
      <c r="J50" s="2"/>
    </row>
    <row r="51" spans="1:10" ht="18" x14ac:dyDescent="0.35">
      <c r="A51" s="7"/>
      <c r="B51" s="7"/>
      <c r="C51" s="2" t="str">
        <f t="shared" si="0"/>
        <v/>
      </c>
      <c r="D51" s="2"/>
      <c r="E51" s="2"/>
      <c r="F51" s="2"/>
      <c r="G51" s="2"/>
      <c r="H51" s="2"/>
      <c r="I51" s="2"/>
      <c r="J51" s="2"/>
    </row>
  </sheetData>
  <pageMargins left="0.75" right="0.75" top="1" bottom="1" header="0.5" footer="0.5"/>
  <pageSetup orientation="portrait" horizontalDpi="4294967292" verticalDpi="4294967292"/>
  <ignoredErrors>
    <ignoredError sqref="F2:G6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for 2 Means (Dep)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K, Kumar</cp:lastModifiedBy>
  <dcterms:created xsi:type="dcterms:W3CDTF">2016-07-25T16:51:22Z</dcterms:created>
  <dcterms:modified xsi:type="dcterms:W3CDTF">2019-09-29T20:56:15Z</dcterms:modified>
</cp:coreProperties>
</file>