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629"/>
  <workbookPr showInkAnnotation="0" autoCompressPictures="0"/>
  <mc:AlternateContent xmlns:mc="http://schemas.openxmlformats.org/markup-compatibility/2006">
    <mc:Choice Requires="x15">
      <x15ac:absPath xmlns:x15ac="http://schemas.microsoft.com/office/spreadsheetml/2010/11/ac" url="D:\Kumar\Kumar\Personal\pg diploma\eCornel\Module 3.1\Assignment\"/>
    </mc:Choice>
  </mc:AlternateContent>
  <xr:revisionPtr revIDLastSave="0" documentId="8_{C23E5BAE-2435-4BBB-970E-A25544F7A05D}" xr6:coauthVersionLast="43" xr6:coauthVersionMax="43" xr10:uidLastSave="{00000000-0000-0000-0000-000000000000}"/>
  <bookViews>
    <workbookView xWindow="28680" yWindow="-120" windowWidth="24240" windowHeight="13140" tabRatio="890" activeTab="3" xr2:uid="{00000000-000D-0000-FFFF-FFFF00000000}"/>
  </bookViews>
  <sheets>
    <sheet name="TEST for Mean" sheetId="1" r:id="rId1"/>
    <sheet name="TEST for PROPORTION" sheetId="3" r:id="rId2"/>
    <sheet name="TEST for 2 PROPORTIONS" sheetId="7" r:id="rId3"/>
    <sheet name="TEST for 2 Means (Ind)" sheetId="2" r:id="rId4"/>
    <sheet name="TEST for 2 Means (Dep)" sheetId="8" r:id="rId5"/>
    <sheet name="TEST for Association (1 Var)" sheetId="5" r:id="rId6"/>
    <sheet name="TEST for Association (2 Var)" sheetId="6" r:id="rId7"/>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E2" i="2" l="1"/>
  <c r="O21" i="6" l="1"/>
  <c r="N21" i="6"/>
  <c r="M21" i="6"/>
  <c r="L21" i="6"/>
  <c r="K21" i="6"/>
  <c r="J21" i="6"/>
  <c r="I21" i="6"/>
  <c r="H21" i="6"/>
  <c r="G21" i="6"/>
  <c r="F21" i="6"/>
  <c r="E31" i="6"/>
  <c r="E30" i="6"/>
  <c r="E29" i="6"/>
  <c r="E28" i="6"/>
  <c r="E27" i="6"/>
  <c r="E26" i="6"/>
  <c r="E25" i="6"/>
  <c r="E24" i="6"/>
  <c r="E23" i="6"/>
  <c r="E22" i="6"/>
  <c r="O3" i="7"/>
  <c r="O4" i="7" s="1"/>
  <c r="O7" i="7" s="1"/>
  <c r="P7" i="7" s="1"/>
  <c r="N12" i="7" s="1"/>
  <c r="F3" i="7"/>
  <c r="N4" i="7"/>
  <c r="N5" i="7" s="1"/>
  <c r="O2" i="7"/>
  <c r="N2" i="7"/>
  <c r="C42" i="8"/>
  <c r="C43" i="8"/>
  <c r="C44" i="8"/>
  <c r="C45" i="8"/>
  <c r="C46" i="8"/>
  <c r="C47" i="8"/>
  <c r="C48" i="8"/>
  <c r="C49" i="8"/>
  <c r="C50" i="8"/>
  <c r="C51" i="8"/>
  <c r="C41" i="8"/>
  <c r="C40" i="8"/>
  <c r="C39" i="8"/>
  <c r="C38" i="8"/>
  <c r="C37" i="8"/>
  <c r="C36" i="8"/>
  <c r="C35" i="8"/>
  <c r="C34" i="8"/>
  <c r="C33" i="8"/>
  <c r="C32" i="8"/>
  <c r="C31" i="8"/>
  <c r="C30" i="8"/>
  <c r="C29" i="8"/>
  <c r="C28" i="8"/>
  <c r="F27" i="8"/>
  <c r="G27" i="8" s="1"/>
  <c r="C27" i="8"/>
  <c r="F26" i="8"/>
  <c r="G26" i="8" s="1"/>
  <c r="C26" i="8"/>
  <c r="C25" i="8"/>
  <c r="C24" i="8"/>
  <c r="C23" i="8"/>
  <c r="C22" i="8"/>
  <c r="C21" i="8"/>
  <c r="C20" i="8"/>
  <c r="F3" i="8"/>
  <c r="G3" i="8"/>
  <c r="C2" i="8"/>
  <c r="C3" i="8"/>
  <c r="F12" i="8" s="1"/>
  <c r="C4" i="8"/>
  <c r="C5" i="8"/>
  <c r="C6" i="8"/>
  <c r="C7" i="8"/>
  <c r="C8" i="8"/>
  <c r="C9" i="8"/>
  <c r="C10" i="8"/>
  <c r="C11" i="8"/>
  <c r="C12" i="8"/>
  <c r="C13" i="8"/>
  <c r="C14" i="8"/>
  <c r="C15" i="8"/>
  <c r="C16" i="8"/>
  <c r="C17" i="8"/>
  <c r="C18" i="8"/>
  <c r="C19" i="8"/>
  <c r="F2" i="8"/>
  <c r="G2" i="8"/>
  <c r="H2" i="8" s="1"/>
  <c r="G6" i="8"/>
  <c r="F6" i="8"/>
  <c r="G5" i="8"/>
  <c r="F5" i="8"/>
  <c r="G4" i="8"/>
  <c r="F4" i="8"/>
  <c r="G1" i="8"/>
  <c r="F1" i="8"/>
  <c r="O14" i="6"/>
  <c r="N14" i="6"/>
  <c r="M14" i="6"/>
  <c r="L14" i="6"/>
  <c r="K14" i="6"/>
  <c r="J14" i="6"/>
  <c r="I14" i="6"/>
  <c r="H14" i="6"/>
  <c r="G14" i="6"/>
  <c r="F14" i="6"/>
  <c r="O13" i="6"/>
  <c r="N13" i="6"/>
  <c r="M13" i="6"/>
  <c r="L13" i="6"/>
  <c r="K13" i="6"/>
  <c r="J13" i="6"/>
  <c r="I13" i="6"/>
  <c r="H13" i="6"/>
  <c r="G13" i="6"/>
  <c r="F13" i="6"/>
  <c r="O12" i="6"/>
  <c r="N12" i="6"/>
  <c r="M12" i="6"/>
  <c r="L12" i="6"/>
  <c r="K12" i="6"/>
  <c r="J12" i="6"/>
  <c r="I12" i="6"/>
  <c r="H12" i="6"/>
  <c r="G12" i="6"/>
  <c r="F12" i="6"/>
  <c r="O11" i="6"/>
  <c r="N11" i="6"/>
  <c r="M11" i="6"/>
  <c r="L11" i="6"/>
  <c r="K11" i="6"/>
  <c r="J11" i="6"/>
  <c r="I11" i="6"/>
  <c r="H11" i="6"/>
  <c r="G11" i="6"/>
  <c r="F11" i="6"/>
  <c r="O10" i="6"/>
  <c r="N10" i="6"/>
  <c r="M10" i="6"/>
  <c r="L10" i="6"/>
  <c r="K10" i="6"/>
  <c r="J10" i="6"/>
  <c r="I10" i="6"/>
  <c r="H10" i="6"/>
  <c r="G10" i="6"/>
  <c r="F10" i="6"/>
  <c r="O9" i="6"/>
  <c r="N9" i="6"/>
  <c r="M9" i="6"/>
  <c r="L9" i="6"/>
  <c r="K9" i="6"/>
  <c r="J9" i="6"/>
  <c r="I9" i="6"/>
  <c r="H9" i="6"/>
  <c r="G9" i="6"/>
  <c r="F9" i="6"/>
  <c r="O8" i="6"/>
  <c r="N8" i="6"/>
  <c r="M8" i="6"/>
  <c r="L8" i="6"/>
  <c r="K8" i="6"/>
  <c r="J8" i="6"/>
  <c r="I8" i="6"/>
  <c r="H8" i="6"/>
  <c r="G8" i="6"/>
  <c r="F8" i="6"/>
  <c r="O7" i="6"/>
  <c r="N7" i="6"/>
  <c r="M7" i="6"/>
  <c r="L7" i="6"/>
  <c r="K7" i="6"/>
  <c r="J7" i="6"/>
  <c r="I7" i="6"/>
  <c r="H7" i="6"/>
  <c r="G7" i="6"/>
  <c r="F7" i="6"/>
  <c r="O6" i="6"/>
  <c r="N6" i="6"/>
  <c r="M6" i="6"/>
  <c r="L6" i="6"/>
  <c r="K6" i="6"/>
  <c r="J6" i="6"/>
  <c r="I6" i="6"/>
  <c r="H6" i="6"/>
  <c r="G6" i="6"/>
  <c r="G15" i="6" s="1"/>
  <c r="F6" i="6"/>
  <c r="O5" i="6"/>
  <c r="N5" i="6"/>
  <c r="M5" i="6"/>
  <c r="L5" i="6"/>
  <c r="K5" i="6"/>
  <c r="J5" i="6"/>
  <c r="I5" i="6"/>
  <c r="I15" i="6" s="1"/>
  <c r="H5" i="6"/>
  <c r="H15" i="6" s="1"/>
  <c r="G5" i="6"/>
  <c r="F5" i="6"/>
  <c r="F15" i="6"/>
  <c r="E4" i="7"/>
  <c r="E2" i="7"/>
  <c r="F4" i="7"/>
  <c r="F2" i="7"/>
  <c r="F5" i="7" s="1"/>
  <c r="D21" i="5"/>
  <c r="D20" i="5"/>
  <c r="D19" i="5"/>
  <c r="D18" i="5"/>
  <c r="D17" i="5"/>
  <c r="D16" i="5"/>
  <c r="D15" i="5"/>
  <c r="D14" i="5"/>
  <c r="D13" i="5"/>
  <c r="D12" i="5"/>
  <c r="D11" i="5"/>
  <c r="D10" i="5"/>
  <c r="D9" i="5"/>
  <c r="D8" i="5"/>
  <c r="D7" i="5"/>
  <c r="D6" i="5"/>
  <c r="D5" i="5"/>
  <c r="D4" i="5"/>
  <c r="D3" i="5"/>
  <c r="D2" i="5"/>
  <c r="H2" i="5" s="1"/>
  <c r="H6" i="5" s="1"/>
  <c r="H1" i="5"/>
  <c r="E27" i="2"/>
  <c r="F27" i="2" s="1"/>
  <c r="E26" i="2"/>
  <c r="F26" i="2" s="1"/>
  <c r="E3" i="2"/>
  <c r="F3" i="2"/>
  <c r="E4" i="2"/>
  <c r="F4" i="2"/>
  <c r="F2" i="2"/>
  <c r="F6" i="2"/>
  <c r="F5" i="2"/>
  <c r="F1" i="2"/>
  <c r="E1" i="2"/>
  <c r="D3" i="3"/>
  <c r="D1" i="3"/>
  <c r="D4" i="3"/>
  <c r="D12" i="3" s="1"/>
  <c r="D17" i="3" s="1"/>
  <c r="E17" i="3" s="1"/>
  <c r="D11" i="3"/>
  <c r="E6" i="2"/>
  <c r="E5" i="2"/>
  <c r="A2"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P6" i="6"/>
  <c r="P7" i="6"/>
  <c r="P8" i="6"/>
  <c r="P9" i="6"/>
  <c r="P10" i="6"/>
  <c r="P11" i="6"/>
  <c r="P12" i="6"/>
  <c r="P13" i="6"/>
  <c r="P14" i="6"/>
  <c r="J15" i="6"/>
  <c r="K15" i="6"/>
  <c r="L15" i="6"/>
  <c r="M15" i="6"/>
  <c r="N15" i="6"/>
  <c r="O15" i="6"/>
  <c r="N7" i="7"/>
  <c r="D2" i="1" l="1"/>
  <c r="D5" i="1"/>
  <c r="D3" i="1"/>
  <c r="E12" i="2"/>
  <c r="E13" i="2" s="1"/>
  <c r="D15" i="3"/>
  <c r="E15" i="3" s="1"/>
  <c r="E7" i="7"/>
  <c r="F13" i="8"/>
  <c r="D4" i="1"/>
  <c r="D16" i="3"/>
  <c r="E16" i="3" s="1"/>
  <c r="E5" i="7"/>
  <c r="F7" i="7"/>
  <c r="G7" i="7" s="1"/>
  <c r="E12" i="7" s="1"/>
  <c r="O5" i="7"/>
  <c r="N13" i="7" s="1"/>
  <c r="D1" i="1"/>
  <c r="P5" i="6"/>
  <c r="D11" i="1" l="1"/>
  <c r="D12" i="1" s="1"/>
  <c r="D17" i="1" s="1"/>
  <c r="E17" i="1" s="1"/>
  <c r="N18" i="7"/>
  <c r="O18" i="7" s="1"/>
  <c r="N16" i="7"/>
  <c r="O16" i="7" s="1"/>
  <c r="N17" i="7"/>
  <c r="O17" i="7" s="1"/>
  <c r="F19" i="8"/>
  <c r="G19" i="8" s="1"/>
  <c r="F17" i="8"/>
  <c r="G17" i="8" s="1"/>
  <c r="F18" i="8"/>
  <c r="G18" i="8" s="1"/>
  <c r="E19" i="2"/>
  <c r="F19" i="2" s="1"/>
  <c r="E17" i="2"/>
  <c r="F17" i="2" s="1"/>
  <c r="E18" i="2"/>
  <c r="F18" i="2" s="1"/>
  <c r="P15" i="6"/>
  <c r="K22" i="6" s="1"/>
  <c r="E13" i="7"/>
  <c r="M22" i="6"/>
  <c r="D16" i="1" l="1"/>
  <c r="E16" i="1" s="1"/>
  <c r="D15" i="1"/>
  <c r="E15" i="1" s="1"/>
  <c r="E17" i="7"/>
  <c r="F17" i="7" s="1"/>
  <c r="E16" i="7"/>
  <c r="F16" i="7" s="1"/>
  <c r="E18" i="7"/>
  <c r="F18" i="7" s="1"/>
  <c r="N22" i="6"/>
  <c r="L22" i="6"/>
  <c r="J22" i="6"/>
  <c r="O22" i="6"/>
  <c r="L27" i="6"/>
  <c r="I28" i="6"/>
  <c r="J23" i="6"/>
  <c r="J31" i="6"/>
  <c r="N31" i="6"/>
  <c r="G27" i="6"/>
  <c r="N24" i="6"/>
  <c r="M23" i="6"/>
  <c r="M32" i="6" s="1"/>
  <c r="I23" i="6"/>
  <c r="I31" i="6"/>
  <c r="J24" i="6"/>
  <c r="L31" i="6"/>
  <c r="L29" i="6"/>
  <c r="H27" i="6"/>
  <c r="F25" i="6"/>
  <c r="O24" i="6"/>
  <c r="N23" i="6"/>
  <c r="I27" i="6"/>
  <c r="J28" i="6"/>
  <c r="G30" i="6"/>
  <c r="F29" i="6"/>
  <c r="O28" i="6"/>
  <c r="N27" i="6"/>
  <c r="M26" i="6"/>
  <c r="L25" i="6"/>
  <c r="K24" i="6"/>
  <c r="H23" i="6"/>
  <c r="I24" i="6"/>
  <c r="J27" i="6"/>
  <c r="N28" i="6"/>
  <c r="M27" i="6"/>
  <c r="F30" i="6"/>
  <c r="G23" i="6"/>
  <c r="H24" i="6"/>
  <c r="N25" i="6"/>
  <c r="N30" i="6"/>
  <c r="K30" i="6"/>
  <c r="J26" i="6"/>
  <c r="M30" i="6"/>
  <c r="O30" i="6"/>
  <c r="H29" i="6"/>
  <c r="K29" i="6"/>
  <c r="F31" i="6"/>
  <c r="I29" i="6"/>
  <c r="G25" i="6"/>
  <c r="G24" i="6"/>
  <c r="O29" i="6"/>
  <c r="H31" i="6"/>
  <c r="M31" i="6"/>
  <c r="M28" i="6"/>
  <c r="K31" i="6"/>
  <c r="K26" i="6"/>
  <c r="O31" i="6"/>
  <c r="O26" i="6"/>
  <c r="H25" i="6"/>
  <c r="O25" i="6"/>
  <c r="L30" i="6"/>
  <c r="F27" i="6"/>
  <c r="I26" i="6"/>
  <c r="G22" i="6"/>
  <c r="L24" i="6"/>
  <c r="G31" i="6"/>
  <c r="L26" i="6"/>
  <c r="M29" i="6"/>
  <c r="M24" i="6"/>
  <c r="K27" i="6"/>
  <c r="J25" i="6"/>
  <c r="G26" i="6"/>
  <c r="O27" i="6"/>
  <c r="H30" i="6"/>
  <c r="F26" i="6"/>
  <c r="L28" i="6"/>
  <c r="F28" i="6"/>
  <c r="F23" i="6"/>
  <c r="I30" i="6"/>
  <c r="K25" i="6"/>
  <c r="M25" i="6"/>
  <c r="N29" i="6"/>
  <c r="K23" i="6"/>
  <c r="K32" i="6" s="1"/>
  <c r="J30" i="6"/>
  <c r="K28" i="6"/>
  <c r="O23" i="6"/>
  <c r="H26" i="6"/>
  <c r="H28" i="6"/>
  <c r="L23" i="6"/>
  <c r="F24" i="6"/>
  <c r="P24" i="6" s="1"/>
  <c r="I25" i="6"/>
  <c r="G29" i="6"/>
  <c r="G28" i="6"/>
  <c r="J29" i="6"/>
  <c r="N26" i="6"/>
  <c r="I22" i="6"/>
  <c r="I32" i="6" s="1"/>
  <c r="H22" i="6"/>
  <c r="F22" i="6"/>
  <c r="P26" i="6" l="1"/>
  <c r="P31" i="6"/>
  <c r="P25" i="6"/>
  <c r="J32" i="6"/>
  <c r="L32" i="6"/>
  <c r="F32" i="6"/>
  <c r="S5" i="6"/>
  <c r="S9" i="6" s="1"/>
  <c r="P22" i="6"/>
  <c r="P23" i="6"/>
  <c r="P27" i="6"/>
  <c r="H32" i="6"/>
  <c r="P28" i="6"/>
  <c r="P29" i="6"/>
  <c r="N32" i="6"/>
  <c r="G32" i="6"/>
  <c r="P30" i="6"/>
  <c r="O32" i="6"/>
  <c r="P32" i="6" l="1"/>
</calcChain>
</file>

<file path=xl/sharedStrings.xml><?xml version="1.0" encoding="utf-8"?>
<sst xmlns="http://schemas.openxmlformats.org/spreadsheetml/2006/main" count="1748" uniqueCount="77">
  <si>
    <t>DATA</t>
  </si>
  <si>
    <t># Observations</t>
  </si>
  <si>
    <t>Mean</t>
  </si>
  <si>
    <t>Standard Deviation</t>
  </si>
  <si>
    <t>Min</t>
  </si>
  <si>
    <t>Max</t>
  </si>
  <si>
    <t>NULL</t>
  </si>
  <si>
    <t>Standard Error</t>
  </si>
  <si>
    <t>Test Statistic</t>
  </si>
  <si>
    <t>P-Values</t>
  </si>
  <si>
    <t>Ha &lt; Null (1 tail left)</t>
  </si>
  <si>
    <t>Ha &gt; Null (1 tail right)</t>
  </si>
  <si>
    <t>ALPHA</t>
  </si>
  <si>
    <t>Result</t>
  </si>
  <si>
    <t>Ha NE Null (2 tail)</t>
  </si>
  <si>
    <t>Pvalue</t>
  </si>
  <si>
    <t>Count of COI</t>
  </si>
  <si>
    <t>a</t>
  </si>
  <si>
    <t>b</t>
  </si>
  <si>
    <t>c</t>
  </si>
  <si>
    <t>d</t>
  </si>
  <si>
    <t>e</t>
  </si>
  <si>
    <t>f</t>
  </si>
  <si>
    <t>Male</t>
  </si>
  <si>
    <t>Female</t>
  </si>
  <si>
    <t>Proportion of COI</t>
  </si>
  <si>
    <t>Category of Intersest (COI)</t>
  </si>
  <si>
    <t>DATA1</t>
  </si>
  <si>
    <t>DATA2</t>
  </si>
  <si>
    <t>TS = (mean_1-mean2-null)/SE</t>
  </si>
  <si>
    <t>USING T.DIST Function</t>
  </si>
  <si>
    <t>USING TTEST Function</t>
  </si>
  <si>
    <t>NULL is always mean1=mean2 when using TTEST Function</t>
  </si>
  <si>
    <t>DATA1-DATA2</t>
  </si>
  <si>
    <t>This test is on the new variable which is the difference bewteen two variables</t>
  </si>
  <si>
    <t>Total</t>
  </si>
  <si>
    <t>g</t>
  </si>
  <si>
    <t>h</t>
  </si>
  <si>
    <t>i</t>
  </si>
  <si>
    <t>j</t>
  </si>
  <si>
    <t>k</t>
  </si>
  <si>
    <t>l</t>
  </si>
  <si>
    <t>m</t>
  </si>
  <si>
    <t>n</t>
  </si>
  <si>
    <t>o</t>
  </si>
  <si>
    <t>p</t>
  </si>
  <si>
    <t>q</t>
  </si>
  <si>
    <t>r</t>
  </si>
  <si>
    <t>s</t>
  </si>
  <si>
    <t>t</t>
  </si>
  <si>
    <t>Observed Counts</t>
  </si>
  <si>
    <t>Expected Counts</t>
  </si>
  <si>
    <t>POOLED</t>
  </si>
  <si>
    <t>COI</t>
  </si>
  <si>
    <t>Proportion COI</t>
  </si>
  <si>
    <t>VARIABLE 1</t>
  </si>
  <si>
    <t>A</t>
  </si>
  <si>
    <t>B</t>
  </si>
  <si>
    <t>C</t>
  </si>
  <si>
    <t>D</t>
  </si>
  <si>
    <t>VARIABLE 2</t>
  </si>
  <si>
    <t>E</t>
  </si>
  <si>
    <t>F</t>
  </si>
  <si>
    <t>G</t>
  </si>
  <si>
    <t>H</t>
  </si>
  <si>
    <t>I</t>
  </si>
  <si>
    <t>J</t>
  </si>
  <si>
    <t>OBSERVED</t>
  </si>
  <si>
    <t>EXPECTED</t>
  </si>
  <si>
    <t>TOTAL</t>
  </si>
  <si>
    <t>pvalue</t>
  </si>
  <si>
    <t>Ha &lt; or &gt; 1 tail (one or the other)</t>
  </si>
  <si>
    <t>VARIABLE</t>
  </si>
  <si>
    <t>VARIABLE1</t>
  </si>
  <si>
    <t>VARIABLE2</t>
  </si>
  <si>
    <t>Data2</t>
  </si>
  <si>
    <t>Data1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</si>
</sst>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7" x14ac:knownFonts="1">
    <font>
      <sz val="12"/>
      <color theme="1"/>
      <name val="Calibri"/>
      <family val="2"/>
      <scheme val="minor"/>
    </font>
    <font>
      <u/>
      <sz val="12"/>
      <color theme="10"/>
      <name val="Calibri"/>
      <family val="2"/>
      <scheme val="minor"/>
    </font>
    <font>
      <u/>
      <sz val="12"/>
      <color theme="11"/>
      <name val="Calibri"/>
      <family val="2"/>
      <scheme val="minor"/>
    </font>
    <font>
      <b/>
      <sz val="14"/>
      <color theme="1"/>
      <name val="Times New Roman"/>
      <family val="1"/>
    </font>
    <font>
      <sz val="14"/>
      <color theme="1"/>
      <name val="Times New Roman"/>
      <family val="1"/>
    </font>
    <font>
      <b/>
      <i/>
      <sz val="14"/>
      <color theme="1"/>
      <name val="Times New Roman"/>
      <family val="1"/>
    </font>
    <font>
      <sz val="14"/>
      <color rgb="FF000000"/>
      <name val="Times New Roman"/>
      <family val="1"/>
    </font>
  </fonts>
  <fills count="9">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3" tint="0.59999389629810485"/>
        <bgColor indexed="64"/>
      </patternFill>
    </fill>
    <fill>
      <patternFill patternType="solid">
        <fgColor theme="4" tint="0.39997558519241921"/>
        <bgColor indexed="64"/>
      </patternFill>
    </fill>
    <fill>
      <patternFill patternType="solid">
        <fgColor theme="0"/>
        <bgColor indexed="64"/>
      </patternFill>
    </fill>
  </fills>
  <borders count="3">
    <border>
      <left/>
      <right/>
      <top/>
      <bottom/>
      <diagonal/>
    </border>
    <border>
      <left/>
      <right/>
      <top/>
      <bottom style="thin">
        <color auto="1"/>
      </bottom>
      <diagonal/>
    </border>
    <border>
      <left/>
      <right style="thin">
        <color auto="1"/>
      </right>
      <top/>
      <bottom/>
      <diagonal/>
    </border>
  </borders>
  <cellStyleXfs count="19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30">
    <xf numFmtId="0" fontId="0" fillId="0" borderId="0" xfId="0"/>
    <xf numFmtId="0" fontId="3" fillId="0" borderId="0" xfId="0" applyFont="1"/>
    <xf numFmtId="0" fontId="4" fillId="0" borderId="0" xfId="0" applyFont="1"/>
    <xf numFmtId="1" fontId="4" fillId="0" borderId="0" xfId="0" applyNumberFormat="1" applyFont="1"/>
    <xf numFmtId="2" fontId="4" fillId="0" borderId="0" xfId="0" applyNumberFormat="1" applyFont="1"/>
    <xf numFmtId="0" fontId="5" fillId="0" borderId="0" xfId="0" applyFont="1"/>
    <xf numFmtId="0" fontId="4" fillId="2" borderId="0" xfId="0" applyFont="1" applyFill="1"/>
    <xf numFmtId="164" fontId="4" fillId="2" borderId="0" xfId="0" applyNumberFormat="1" applyFont="1" applyFill="1"/>
    <xf numFmtId="0" fontId="4" fillId="3" borderId="0" xfId="0" applyFont="1" applyFill="1"/>
    <xf numFmtId="165" fontId="4" fillId="0" borderId="0" xfId="0" applyNumberFormat="1" applyFont="1"/>
    <xf numFmtId="0" fontId="3" fillId="0" borderId="0" xfId="0" applyFont="1" applyAlignment="1">
      <alignment horizontal="center"/>
    </xf>
    <xf numFmtId="0" fontId="4" fillId="4" borderId="0" xfId="0" applyFont="1" applyFill="1"/>
    <xf numFmtId="2" fontId="4" fillId="2" borderId="0" xfId="0" applyNumberFormat="1" applyFont="1" applyFill="1"/>
    <xf numFmtId="1" fontId="4" fillId="2" borderId="0" xfId="0" applyNumberFormat="1" applyFont="1" applyFill="1"/>
    <xf numFmtId="0" fontId="4" fillId="0" borderId="0" xfId="0" quotePrefix="1" applyFont="1"/>
    <xf numFmtId="164" fontId="4" fillId="3" borderId="0" xfId="0" applyNumberFormat="1" applyFont="1" applyFill="1"/>
    <xf numFmtId="0" fontId="0" fillId="3" borderId="0" xfId="0" applyFill="1"/>
    <xf numFmtId="0" fontId="6" fillId="0" borderId="0" xfId="0" applyFont="1"/>
    <xf numFmtId="0" fontId="4" fillId="5" borderId="0" xfId="0" applyFont="1" applyFill="1"/>
    <xf numFmtId="165" fontId="4" fillId="2" borderId="0" xfId="0" applyNumberFormat="1" applyFont="1" applyFill="1"/>
    <xf numFmtId="0" fontId="4" fillId="0" borderId="0" xfId="0" applyFont="1" applyAlignment="1">
      <alignment horizontal="right"/>
    </xf>
    <xf numFmtId="0" fontId="4" fillId="6" borderId="0" xfId="0" applyFont="1" applyFill="1"/>
    <xf numFmtId="0" fontId="3" fillId="2" borderId="0" xfId="0" applyFont="1" applyFill="1"/>
    <xf numFmtId="0" fontId="4" fillId="7" borderId="0" xfId="0" applyFont="1" applyFill="1"/>
    <xf numFmtId="0" fontId="4" fillId="7" borderId="2" xfId="0" applyFont="1" applyFill="1" applyBorder="1"/>
    <xf numFmtId="0" fontId="4" fillId="7" borderId="1" xfId="0" applyFont="1" applyFill="1" applyBorder="1"/>
    <xf numFmtId="0" fontId="3" fillId="0" borderId="0" xfId="0" applyFont="1" applyAlignment="1">
      <alignment horizontal="center"/>
    </xf>
    <xf numFmtId="164" fontId="4" fillId="8" borderId="0" xfId="0" applyNumberFormat="1" applyFont="1" applyFill="1"/>
    <xf numFmtId="0" fontId="3" fillId="0" borderId="0" xfId="0" applyFont="1" applyAlignment="1">
      <alignment horizontal="center"/>
    </xf>
    <xf numFmtId="1" fontId="0" fillId="0" borderId="0" xfId="0" applyNumberFormat="1"/>
  </cellXfs>
  <cellStyles count="19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5</xdr:col>
      <xdr:colOff>12700</xdr:colOff>
      <xdr:row>0</xdr:row>
      <xdr:rowOff>139700</xdr:rowOff>
    </xdr:from>
    <xdr:to>
      <xdr:col>13</xdr:col>
      <xdr:colOff>762000</xdr:colOff>
      <xdr:row>6</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486400" y="139700"/>
          <a:ext cx="7353300" cy="11557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latin typeface="Times New Roman"/>
              <a:cs typeface="Times New Roman"/>
            </a:rPr>
            <a:t>STEPS</a:t>
          </a:r>
        </a:p>
        <a:p>
          <a:r>
            <a:rPr lang="en-US" sz="1400">
              <a:latin typeface="Times New Roman"/>
              <a:cs typeface="Times New Roman"/>
            </a:rPr>
            <a:t>1</a:t>
          </a:r>
          <a:r>
            <a:rPr lang="en-US" sz="1400" baseline="0">
              <a:latin typeface="Times New Roman"/>
              <a:cs typeface="Times New Roman"/>
            </a:rPr>
            <a:t> </a:t>
          </a:r>
          <a:r>
            <a:rPr lang="en-US" sz="1400">
              <a:latin typeface="Times New Roman"/>
              <a:cs typeface="Times New Roman"/>
            </a:rPr>
            <a:t>Copy &amp; paste your data in column A, where the first row (A1) is the variable name or ID</a:t>
          </a:r>
          <a:r>
            <a:rPr lang="en-US" sz="1400">
              <a:solidFill>
                <a:srgbClr val="FF0000"/>
              </a:solidFill>
              <a:latin typeface="Times New Roman"/>
              <a:cs typeface="Times New Roman"/>
            </a:rPr>
            <a:t>.</a:t>
          </a:r>
          <a:endParaRPr lang="en-US" sz="1400">
            <a:latin typeface="Times New Roman"/>
            <a:cs typeface="Times New Roman"/>
          </a:endParaRPr>
        </a:p>
        <a:p>
          <a:r>
            <a:rPr lang="en-US" sz="1400">
              <a:latin typeface="Times New Roman"/>
              <a:cs typeface="Times New Roman"/>
            </a:rPr>
            <a:t>2</a:t>
          </a:r>
          <a:r>
            <a:rPr lang="en-US" sz="1400" baseline="0">
              <a:latin typeface="Times New Roman"/>
              <a:cs typeface="Times New Roman"/>
            </a:rPr>
            <a:t> </a:t>
          </a:r>
          <a:r>
            <a:rPr lang="en-US" sz="1400">
              <a:latin typeface="Times New Roman"/>
              <a:cs typeface="Times New Roman"/>
            </a:rPr>
            <a:t>Enter your hypothesized </a:t>
          </a:r>
          <a:r>
            <a:rPr lang="en-US" sz="1400">
              <a:solidFill>
                <a:schemeClr val="tx1"/>
              </a:solidFill>
              <a:latin typeface="Times New Roman"/>
              <a:cs typeface="Times New Roman"/>
            </a:rPr>
            <a:t>null in cell D8.</a:t>
          </a:r>
        </a:p>
        <a:p>
          <a:r>
            <a:rPr lang="en-US" sz="1400">
              <a:solidFill>
                <a:schemeClr val="tx1"/>
              </a:solidFill>
              <a:latin typeface="Times New Roman"/>
              <a:cs typeface="Times New Roman"/>
            </a:rPr>
            <a:t>3</a:t>
          </a:r>
          <a:r>
            <a:rPr lang="en-US" sz="1400" baseline="0">
              <a:solidFill>
                <a:schemeClr val="tx1"/>
              </a:solidFill>
              <a:latin typeface="Times New Roman"/>
              <a:cs typeface="Times New Roman"/>
            </a:rPr>
            <a:t> </a:t>
          </a:r>
          <a:r>
            <a:rPr lang="en-US" sz="1400">
              <a:solidFill>
                <a:schemeClr val="tx1"/>
              </a:solidFill>
              <a:latin typeface="Times New Roman"/>
              <a:cs typeface="Times New Roman"/>
            </a:rPr>
            <a:t>Enter your alpha or critical p-value in cell D9.</a:t>
          </a:r>
        </a:p>
        <a:p>
          <a:r>
            <a:rPr lang="en-US" sz="1400">
              <a:solidFill>
                <a:schemeClr val="tx1"/>
              </a:solidFill>
              <a:latin typeface="Times New Roman"/>
              <a:cs typeface="Times New Roman"/>
            </a:rPr>
            <a:t>4</a:t>
          </a:r>
          <a:r>
            <a:rPr lang="en-US" sz="1400" baseline="0">
              <a:solidFill>
                <a:schemeClr val="tx1"/>
              </a:solidFill>
              <a:latin typeface="Times New Roman"/>
              <a:cs typeface="Times New Roman"/>
            </a:rPr>
            <a:t> </a:t>
          </a:r>
          <a:r>
            <a:rPr lang="en-US" sz="1400">
              <a:solidFill>
                <a:schemeClr val="tx1"/>
              </a:solidFill>
              <a:latin typeface="Times New Roman"/>
              <a:cs typeface="Times New Roman"/>
            </a:rPr>
            <a:t>Depending on your alternative hypothesis, select the appropriate outcome from cells D15:E17.</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990600</xdr:colOff>
      <xdr:row>0</xdr:row>
      <xdr:rowOff>177800</xdr:rowOff>
    </xdr:from>
    <xdr:to>
      <xdr:col>14</xdr:col>
      <xdr:colOff>762000</xdr:colOff>
      <xdr:row>8</xdr:row>
      <xdr:rowOff>50800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5892800" y="177800"/>
          <a:ext cx="8343900" cy="1498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latin typeface="Times New Roman"/>
              <a:cs typeface="Times New Roman"/>
            </a:rPr>
            <a:t>STEPS</a:t>
          </a:r>
        </a:p>
        <a:p>
          <a:r>
            <a:rPr lang="en-US" sz="1400">
              <a:latin typeface="Times New Roman"/>
              <a:cs typeface="Times New Roman"/>
            </a:rPr>
            <a:t>1</a:t>
          </a:r>
          <a:r>
            <a:rPr lang="en-US" sz="1400" baseline="0">
              <a:latin typeface="Times New Roman"/>
              <a:cs typeface="Times New Roman"/>
            </a:rPr>
            <a:t> </a:t>
          </a:r>
          <a:r>
            <a:rPr lang="en-US" sz="1400">
              <a:latin typeface="Times New Roman"/>
              <a:cs typeface="Times New Roman"/>
            </a:rPr>
            <a:t>Copy &amp; paste </a:t>
          </a:r>
          <a:r>
            <a:rPr lang="en-US" sz="1400">
              <a:solidFill>
                <a:schemeClr val="tx1"/>
              </a:solidFill>
              <a:latin typeface="Times New Roman"/>
              <a:cs typeface="Times New Roman"/>
            </a:rPr>
            <a:t>your data in column A, where the first row (A1) is the variable name or ID.</a:t>
          </a:r>
        </a:p>
        <a:p>
          <a:r>
            <a:rPr lang="en-US" sz="1400">
              <a:solidFill>
                <a:schemeClr val="tx1"/>
              </a:solidFill>
              <a:latin typeface="Times New Roman"/>
              <a:cs typeface="Times New Roman"/>
            </a:rPr>
            <a:t>2</a:t>
          </a:r>
          <a:r>
            <a:rPr lang="en-US" sz="1400" baseline="0">
              <a:solidFill>
                <a:schemeClr val="tx1"/>
              </a:solidFill>
              <a:latin typeface="Times New Roman"/>
              <a:cs typeface="Times New Roman"/>
            </a:rPr>
            <a:t> </a:t>
          </a:r>
          <a:r>
            <a:rPr lang="en-US" sz="1400">
              <a:solidFill>
                <a:schemeClr val="tx1"/>
              </a:solidFill>
              <a:latin typeface="Times New Roman"/>
              <a:cs typeface="Times New Roman"/>
            </a:rPr>
            <a:t>Enter your hypothesized null value in cell D8.</a:t>
          </a:r>
        </a:p>
        <a:p>
          <a:r>
            <a:rPr lang="en-US" sz="1400">
              <a:solidFill>
                <a:schemeClr val="tx1"/>
              </a:solidFill>
              <a:latin typeface="Times New Roman"/>
              <a:cs typeface="Times New Roman"/>
            </a:rPr>
            <a:t>3 Enter the name of your Category of Interest in cell D2. Spelling and capitalization must match the data exactly.</a:t>
          </a:r>
        </a:p>
        <a:p>
          <a:r>
            <a:rPr lang="en-US" sz="1400" baseline="0">
              <a:solidFill>
                <a:schemeClr val="tx1"/>
              </a:solidFill>
              <a:latin typeface="Times New Roman"/>
              <a:cs typeface="Times New Roman"/>
            </a:rPr>
            <a:t>4 </a:t>
          </a:r>
          <a:r>
            <a:rPr lang="en-US" sz="1400">
              <a:solidFill>
                <a:schemeClr val="tx1"/>
              </a:solidFill>
              <a:latin typeface="Times New Roman"/>
              <a:cs typeface="Times New Roman"/>
            </a:rPr>
            <a:t>Enter your alpha or critical p-value in cell D9.</a:t>
          </a:r>
        </a:p>
        <a:p>
          <a:r>
            <a:rPr lang="en-US" sz="1400" baseline="0">
              <a:solidFill>
                <a:schemeClr val="tx1"/>
              </a:solidFill>
              <a:latin typeface="Times New Roman"/>
              <a:cs typeface="Times New Roman"/>
            </a:rPr>
            <a:t>5 </a:t>
          </a:r>
          <a:r>
            <a:rPr lang="en-US" sz="1400">
              <a:solidFill>
                <a:schemeClr val="tx1"/>
              </a:solidFill>
              <a:latin typeface="Times New Roman"/>
              <a:cs typeface="Times New Roman"/>
            </a:rPr>
            <a:t>Depending on your alternative hypothesis, select the appropriate outcome from cells D15:E17.</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88900</xdr:colOff>
      <xdr:row>19</xdr:row>
      <xdr:rowOff>152400</xdr:rowOff>
    </xdr:from>
    <xdr:to>
      <xdr:col>8</xdr:col>
      <xdr:colOff>1308100</xdr:colOff>
      <xdr:row>47</xdr:row>
      <xdr:rowOff>25400</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1739900" y="4013200"/>
          <a:ext cx="8623300" cy="5562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latin typeface="Times New Roman"/>
              <a:cs typeface="Times New Roman"/>
            </a:rPr>
            <a:t>STEPS</a:t>
          </a:r>
        </a:p>
        <a:p>
          <a:r>
            <a:rPr lang="en-US" sz="1400" b="0">
              <a:solidFill>
                <a:schemeClr val="tx1"/>
              </a:solidFill>
              <a:latin typeface="Times New Roman"/>
              <a:cs typeface="Times New Roman"/>
            </a:rPr>
            <a:t>There</a:t>
          </a:r>
          <a:r>
            <a:rPr lang="en-US" sz="1400" b="0" baseline="0">
              <a:solidFill>
                <a:schemeClr val="tx1"/>
              </a:solidFill>
              <a:latin typeface="Times New Roman"/>
              <a:cs typeface="Times New Roman"/>
            </a:rPr>
            <a:t> are two versions of this test depending on how your data is structured. The testing process is the same. Depending on how your data is organized, use either area A:G or area J:P  NOT BOTH.</a:t>
          </a:r>
        </a:p>
        <a:p>
          <a:endParaRPr lang="en-US" sz="1400" b="0">
            <a:solidFill>
              <a:schemeClr val="tx1"/>
            </a:solidFill>
            <a:latin typeface="Times New Roman"/>
            <a:cs typeface="Times New Roman"/>
          </a:endParaRPr>
        </a:p>
        <a:p>
          <a:r>
            <a:rPr lang="en-US" sz="1400" b="1">
              <a:solidFill>
                <a:schemeClr val="tx1"/>
              </a:solidFill>
              <a:latin typeface="Times New Roman"/>
              <a:cs typeface="Times New Roman"/>
            </a:rPr>
            <a:t>A:G</a:t>
          </a:r>
        </a:p>
        <a:p>
          <a:r>
            <a:rPr lang="en-US" sz="1400" b="0">
              <a:solidFill>
                <a:schemeClr val="tx1"/>
              </a:solidFill>
              <a:latin typeface="Times New Roman"/>
              <a:cs typeface="Times New Roman"/>
            </a:rPr>
            <a:t>1 Copy &amp; paste your data in columns A&amp;B, where the first row (A1 &amp; B1) is the variable names for the two groups you wish to compare and the categorical data in the cells.</a:t>
          </a:r>
        </a:p>
        <a:p>
          <a:r>
            <a:rPr lang="en-US" sz="1400" b="0">
              <a:solidFill>
                <a:schemeClr val="tx1"/>
              </a:solidFill>
              <a:latin typeface="Times New Roman"/>
              <a:cs typeface="Times New Roman"/>
            </a:rPr>
            <a:t>2 Enter the name of your Category of Interest in cell E3. Spelling</a:t>
          </a:r>
          <a:r>
            <a:rPr lang="en-US" sz="1400" b="0" baseline="0">
              <a:solidFill>
                <a:schemeClr val="tx1"/>
              </a:solidFill>
              <a:latin typeface="Times New Roman"/>
              <a:cs typeface="Times New Roman"/>
            </a:rPr>
            <a:t> and capitalization must match the data exactly.</a:t>
          </a:r>
          <a:endParaRPr lang="en-US" sz="1400" b="0">
            <a:solidFill>
              <a:schemeClr val="tx1"/>
            </a:solidFill>
            <a:latin typeface="Times New Roman"/>
            <a:cs typeface="Times New Roman"/>
          </a:endParaRPr>
        </a:p>
        <a:p>
          <a:r>
            <a:rPr lang="en-US" sz="1400" b="0">
              <a:solidFill>
                <a:schemeClr val="tx1"/>
              </a:solidFill>
              <a:latin typeface="Times New Roman"/>
              <a:cs typeface="Times New Roman"/>
            </a:rPr>
            <a:t>3 Enter your hypothesized null value in cell E9.</a:t>
          </a:r>
        </a:p>
        <a:p>
          <a:r>
            <a:rPr lang="en-US" sz="1400" b="0">
              <a:solidFill>
                <a:schemeClr val="tx1"/>
              </a:solidFill>
              <a:latin typeface="Times New Roman"/>
              <a:cs typeface="Times New Roman"/>
            </a:rPr>
            <a:t>4 Enter your alpha (critical p-value) in cell E10.</a:t>
          </a:r>
        </a:p>
        <a:p>
          <a:r>
            <a:rPr lang="en-US" sz="1400" b="0">
              <a:solidFill>
                <a:schemeClr val="tx1"/>
              </a:solidFill>
              <a:latin typeface="Times New Roman"/>
              <a:cs typeface="Times New Roman"/>
            </a:rPr>
            <a:t>5 Depending on your alternative hypothesis, select the appropriate outcome from cells E16:F18.</a:t>
          </a:r>
        </a:p>
        <a:p>
          <a:endParaRPr lang="en-US" sz="1400" b="0">
            <a:solidFill>
              <a:schemeClr val="tx1"/>
            </a:solidFill>
            <a:latin typeface="Times New Roman"/>
            <a:cs typeface="Times New Roman"/>
          </a:endParaRPr>
        </a:p>
        <a:p>
          <a:r>
            <a:rPr lang="en-US" sz="1400" b="1">
              <a:solidFill>
                <a:schemeClr val="tx1"/>
              </a:solidFill>
              <a:latin typeface="Times New Roman"/>
              <a:cs typeface="Times New Roman"/>
            </a:rPr>
            <a:t>J:P</a:t>
          </a:r>
        </a:p>
        <a:p>
          <a:r>
            <a:rPr lang="en-US" sz="1400">
              <a:solidFill>
                <a:schemeClr val="tx1"/>
              </a:solidFill>
              <a:latin typeface="Times New Roman"/>
              <a:cs typeface="Times New Roman"/>
            </a:rPr>
            <a:t>1</a:t>
          </a:r>
          <a:r>
            <a:rPr lang="en-US" sz="1400" baseline="0">
              <a:solidFill>
                <a:schemeClr val="tx1"/>
              </a:solidFill>
              <a:latin typeface="Times New Roman"/>
              <a:cs typeface="Times New Roman"/>
            </a:rPr>
            <a:t> </a:t>
          </a:r>
          <a:r>
            <a:rPr lang="en-US" sz="1400">
              <a:solidFill>
                <a:schemeClr val="tx1"/>
              </a:solidFill>
              <a:latin typeface="Times New Roman"/>
              <a:cs typeface="Times New Roman"/>
            </a:rPr>
            <a:t>Copy &amp; paste your data in columns J&amp;K, where the first row (J1 &amp; K1) is the variable names.  The sheet</a:t>
          </a:r>
          <a:r>
            <a:rPr lang="en-US" sz="1400" baseline="0">
              <a:solidFill>
                <a:schemeClr val="tx1"/>
              </a:solidFill>
              <a:latin typeface="Times New Roman"/>
              <a:cs typeface="Times New Roman"/>
            </a:rPr>
            <a:t> is constructed so that Column J has the data showing which of the two groups was sampled, and Column K has the category for each observation. </a:t>
          </a:r>
        </a:p>
        <a:p>
          <a:r>
            <a:rPr lang="en-US" sz="1400" baseline="0">
              <a:solidFill>
                <a:schemeClr val="tx1"/>
              </a:solidFill>
              <a:latin typeface="Times New Roman"/>
              <a:cs typeface="Times New Roman"/>
            </a:rPr>
            <a:t>2 In cells N1 &amp; O1, enter the names for the two groups sampled in column J.  Spelling and capitalization must match the data exactly.</a:t>
          </a:r>
        </a:p>
        <a:p>
          <a:r>
            <a:rPr lang="en-US" sz="1400" baseline="0">
              <a:solidFill>
                <a:schemeClr val="tx1"/>
              </a:solidFill>
              <a:latin typeface="Times New Roman"/>
              <a:cs typeface="Times New Roman"/>
            </a:rPr>
            <a:t>3 Enter the name of your Category of Interest in cell N3. Spelling and capitalization must match the data exactly.</a:t>
          </a:r>
        </a:p>
        <a:p>
          <a:r>
            <a:rPr lang="en-US" sz="1400" baseline="0">
              <a:solidFill>
                <a:schemeClr val="tx1"/>
              </a:solidFill>
              <a:latin typeface="Times New Roman"/>
              <a:cs typeface="Times New Roman"/>
            </a:rPr>
            <a:t>4 </a:t>
          </a:r>
          <a:r>
            <a:rPr lang="en-US" sz="1400">
              <a:solidFill>
                <a:schemeClr val="tx1"/>
              </a:solidFill>
              <a:latin typeface="Times New Roman"/>
              <a:cs typeface="Times New Roman"/>
            </a:rPr>
            <a:t>Enter your hypothesized null value</a:t>
          </a:r>
          <a:r>
            <a:rPr lang="en-US" sz="1400" baseline="0">
              <a:solidFill>
                <a:schemeClr val="tx1"/>
              </a:solidFill>
              <a:latin typeface="Times New Roman"/>
              <a:cs typeface="Times New Roman"/>
            </a:rPr>
            <a:t> </a:t>
          </a:r>
          <a:r>
            <a:rPr lang="en-US" sz="1400">
              <a:solidFill>
                <a:schemeClr val="tx1"/>
              </a:solidFill>
              <a:latin typeface="Times New Roman"/>
              <a:cs typeface="Times New Roman"/>
            </a:rPr>
            <a:t>in cell N9.</a:t>
          </a:r>
        </a:p>
        <a:p>
          <a:r>
            <a:rPr lang="en-US" sz="1400" baseline="0">
              <a:solidFill>
                <a:schemeClr val="tx1"/>
              </a:solidFill>
              <a:latin typeface="Times New Roman"/>
              <a:cs typeface="Times New Roman"/>
            </a:rPr>
            <a:t>5 </a:t>
          </a:r>
          <a:r>
            <a:rPr lang="en-US" sz="1400">
              <a:solidFill>
                <a:schemeClr val="tx1"/>
              </a:solidFill>
              <a:latin typeface="Times New Roman"/>
              <a:cs typeface="Times New Roman"/>
            </a:rPr>
            <a:t>Enter your alpha</a:t>
          </a:r>
          <a:r>
            <a:rPr lang="en-US" sz="1400" baseline="0">
              <a:solidFill>
                <a:schemeClr val="tx1"/>
              </a:solidFill>
              <a:latin typeface="Times New Roman"/>
              <a:cs typeface="Times New Roman"/>
            </a:rPr>
            <a:t> (</a:t>
          </a:r>
          <a:r>
            <a:rPr lang="en-US" sz="1400">
              <a:solidFill>
                <a:schemeClr val="tx1"/>
              </a:solidFill>
              <a:latin typeface="Times New Roman"/>
              <a:cs typeface="Times New Roman"/>
            </a:rPr>
            <a:t>critical p-value) in cell N10.</a:t>
          </a:r>
        </a:p>
        <a:p>
          <a:r>
            <a:rPr lang="en-US" sz="1400" baseline="0">
              <a:solidFill>
                <a:schemeClr val="tx1"/>
              </a:solidFill>
              <a:latin typeface="Times New Roman"/>
              <a:cs typeface="Times New Roman"/>
            </a:rPr>
            <a:t>6 </a:t>
          </a:r>
          <a:r>
            <a:rPr lang="en-US" sz="1400">
              <a:solidFill>
                <a:schemeClr val="tx1"/>
              </a:solidFill>
              <a:latin typeface="Times New Roman"/>
              <a:cs typeface="Times New Roman"/>
            </a:rPr>
            <a:t>Depending on your alternative hypothesis,</a:t>
          </a:r>
          <a:r>
            <a:rPr lang="en-US" sz="1400" baseline="0">
              <a:solidFill>
                <a:schemeClr val="tx1"/>
              </a:solidFill>
              <a:latin typeface="Times New Roman"/>
              <a:cs typeface="Times New Roman"/>
            </a:rPr>
            <a:t> </a:t>
          </a:r>
          <a:r>
            <a:rPr lang="en-US" sz="1400">
              <a:solidFill>
                <a:schemeClr val="tx1"/>
              </a:solidFill>
              <a:latin typeface="Times New Roman"/>
              <a:cs typeface="Times New Roman"/>
            </a:rPr>
            <a:t>select the appropriate outcome from cells N16:018.</a:t>
          </a:r>
        </a:p>
        <a:p>
          <a:endParaRPr lang="en-US" sz="1400">
            <a:latin typeface="Times New Roman"/>
            <a:cs typeface="Times New Roman"/>
          </a:endParaRPr>
        </a:p>
        <a:p>
          <a:endParaRPr lang="en-US" sz="1400">
            <a:latin typeface="Times New Roman"/>
            <a:cs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114300</xdr:colOff>
      <xdr:row>0</xdr:row>
      <xdr:rowOff>88900</xdr:rowOff>
    </xdr:from>
    <xdr:to>
      <xdr:col>17</xdr:col>
      <xdr:colOff>800100</xdr:colOff>
      <xdr:row>11</xdr:row>
      <xdr:rowOff>114300</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7327900" y="88900"/>
          <a:ext cx="9766300" cy="2260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latin typeface="Times New Roman"/>
              <a:cs typeface="Times New Roman"/>
            </a:rPr>
            <a:t>STEPS</a:t>
          </a:r>
        </a:p>
        <a:p>
          <a:r>
            <a:rPr lang="en-US" sz="1400">
              <a:latin typeface="Times New Roman"/>
              <a:cs typeface="Times New Roman"/>
            </a:rPr>
            <a:t>1</a:t>
          </a:r>
          <a:r>
            <a:rPr lang="en-US" sz="1400" baseline="0">
              <a:latin typeface="Times New Roman"/>
              <a:cs typeface="Times New Roman"/>
            </a:rPr>
            <a:t> </a:t>
          </a:r>
          <a:r>
            <a:rPr lang="en-US" sz="1400">
              <a:latin typeface="Times New Roman"/>
              <a:cs typeface="Times New Roman"/>
            </a:rPr>
            <a:t>Copy &amp; paste </a:t>
          </a:r>
          <a:r>
            <a:rPr lang="en-US" sz="1400">
              <a:solidFill>
                <a:schemeClr val="tx1"/>
              </a:solidFill>
              <a:latin typeface="Times New Roman"/>
              <a:cs typeface="Times New Roman"/>
            </a:rPr>
            <a:t>your data in columns A&amp;B, where the first row</a:t>
          </a:r>
          <a:r>
            <a:rPr lang="en-US" sz="1400" baseline="0">
              <a:solidFill>
                <a:schemeClr val="tx1"/>
              </a:solidFill>
              <a:latin typeface="Times New Roman"/>
              <a:cs typeface="Times New Roman"/>
            </a:rPr>
            <a:t> </a:t>
          </a:r>
          <a:r>
            <a:rPr lang="en-US" sz="1400">
              <a:solidFill>
                <a:schemeClr val="tx1"/>
              </a:solidFill>
              <a:latin typeface="Times New Roman"/>
              <a:cs typeface="Times New Roman"/>
            </a:rPr>
            <a:t>(cells A1 and B1) is the variable names or IDs.</a:t>
          </a:r>
        </a:p>
        <a:p>
          <a:r>
            <a:rPr lang="en-US" sz="1400">
              <a:solidFill>
                <a:schemeClr val="tx1"/>
              </a:solidFill>
              <a:latin typeface="Times New Roman"/>
              <a:cs typeface="Times New Roman"/>
            </a:rPr>
            <a:t>2</a:t>
          </a:r>
          <a:r>
            <a:rPr lang="en-US" sz="1400" baseline="0">
              <a:solidFill>
                <a:schemeClr val="tx1"/>
              </a:solidFill>
              <a:latin typeface="Times New Roman"/>
              <a:cs typeface="Times New Roman"/>
            </a:rPr>
            <a:t> </a:t>
          </a:r>
          <a:r>
            <a:rPr lang="en-US" sz="1400">
              <a:solidFill>
                <a:schemeClr val="tx1"/>
              </a:solidFill>
              <a:latin typeface="Times New Roman"/>
              <a:cs typeface="Times New Roman"/>
            </a:rPr>
            <a:t>Enter your hypothesized null in cell E9.</a:t>
          </a:r>
        </a:p>
        <a:p>
          <a:r>
            <a:rPr lang="en-US" sz="1400">
              <a:solidFill>
                <a:schemeClr val="tx1"/>
              </a:solidFill>
              <a:latin typeface="Times New Roman"/>
              <a:cs typeface="Times New Roman"/>
            </a:rPr>
            <a:t>3</a:t>
          </a:r>
          <a:r>
            <a:rPr lang="en-US" sz="1400" baseline="0">
              <a:solidFill>
                <a:schemeClr val="tx1"/>
              </a:solidFill>
              <a:latin typeface="Times New Roman"/>
              <a:cs typeface="Times New Roman"/>
            </a:rPr>
            <a:t> </a:t>
          </a:r>
          <a:r>
            <a:rPr lang="en-US" sz="1400">
              <a:solidFill>
                <a:schemeClr val="tx1"/>
              </a:solidFill>
              <a:latin typeface="Times New Roman"/>
              <a:cs typeface="Times New Roman"/>
            </a:rPr>
            <a:t>Enter your alpha or critical p-value in cell E10.</a:t>
          </a:r>
        </a:p>
        <a:p>
          <a:r>
            <a:rPr lang="en-US" sz="1400">
              <a:solidFill>
                <a:schemeClr val="tx1"/>
              </a:solidFill>
              <a:latin typeface="Times New Roman"/>
              <a:cs typeface="Times New Roman"/>
            </a:rPr>
            <a:t>4</a:t>
          </a:r>
          <a:r>
            <a:rPr lang="en-US" sz="1400" baseline="0">
              <a:solidFill>
                <a:schemeClr val="tx1"/>
              </a:solidFill>
              <a:latin typeface="Times New Roman"/>
              <a:cs typeface="Times New Roman"/>
            </a:rPr>
            <a:t> </a:t>
          </a:r>
          <a:r>
            <a:rPr lang="en-US" sz="1400">
              <a:solidFill>
                <a:schemeClr val="tx1"/>
              </a:solidFill>
              <a:latin typeface="Times New Roman"/>
              <a:cs typeface="Times New Roman"/>
            </a:rPr>
            <a:t>Depending on your alternative hypothesis, select the appropriate outcome from cells E17:F19.</a:t>
          </a:r>
        </a:p>
        <a:p>
          <a:endParaRPr lang="en-US" sz="1400">
            <a:solidFill>
              <a:schemeClr val="tx1"/>
            </a:solidFill>
            <a:latin typeface="Times New Roman"/>
            <a:cs typeface="Times New Roman"/>
          </a:endParaRPr>
        </a:p>
        <a:p>
          <a:r>
            <a:rPr lang="en-US" sz="1400" b="1">
              <a:solidFill>
                <a:schemeClr val="tx1"/>
              </a:solidFill>
              <a:latin typeface="Times New Roman"/>
              <a:cs typeface="Times New Roman"/>
            </a:rPr>
            <a:t>Note: that you</a:t>
          </a:r>
          <a:r>
            <a:rPr lang="en-US" sz="1400" b="1" baseline="0">
              <a:solidFill>
                <a:schemeClr val="tx1"/>
              </a:solidFill>
              <a:latin typeface="Times New Roman"/>
              <a:cs typeface="Times New Roman"/>
            </a:rPr>
            <a:t> can also enter your alpha value in cell E23 instead and cell E26:F27 will determine test results using the T.TEST function, as you will note you can not enter the null value for this test as the T.TEST function ALWAYS assumes the population means are equal (the difference or null value=0).</a:t>
          </a:r>
          <a:endParaRPr lang="en-US" sz="1400" b="1">
            <a:solidFill>
              <a:schemeClr val="tx1"/>
            </a:solidFill>
            <a:latin typeface="Times New Roman"/>
            <a:cs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76200</xdr:colOff>
      <xdr:row>0</xdr:row>
      <xdr:rowOff>101600</xdr:rowOff>
    </xdr:from>
    <xdr:to>
      <xdr:col>18</xdr:col>
      <xdr:colOff>63500</xdr:colOff>
      <xdr:row>13</xdr:row>
      <xdr:rowOff>88900</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8432800" y="101600"/>
          <a:ext cx="8242300" cy="2959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latin typeface="Times New Roman"/>
              <a:cs typeface="Times New Roman"/>
            </a:rPr>
            <a:t>STEPS</a:t>
          </a:r>
        </a:p>
        <a:p>
          <a:r>
            <a:rPr lang="en-US" sz="1400">
              <a:latin typeface="Times New Roman"/>
              <a:cs typeface="Times New Roman"/>
            </a:rPr>
            <a:t>1</a:t>
          </a:r>
          <a:r>
            <a:rPr lang="en-US" sz="1400" baseline="0">
              <a:latin typeface="Times New Roman"/>
              <a:cs typeface="Times New Roman"/>
            </a:rPr>
            <a:t> </a:t>
          </a:r>
          <a:r>
            <a:rPr lang="en-US" sz="1400">
              <a:latin typeface="Times New Roman"/>
              <a:cs typeface="Times New Roman"/>
            </a:rPr>
            <a:t>Copy</a:t>
          </a:r>
          <a:r>
            <a:rPr lang="en-US" sz="1400">
              <a:solidFill>
                <a:schemeClr val="tx1"/>
              </a:solidFill>
              <a:latin typeface="Times New Roman"/>
              <a:cs typeface="Times New Roman"/>
            </a:rPr>
            <a:t> &amp; paste your data in columns A &amp;B, where the first row</a:t>
          </a:r>
          <a:r>
            <a:rPr lang="en-US" sz="1400" baseline="0">
              <a:solidFill>
                <a:schemeClr val="tx1"/>
              </a:solidFill>
              <a:latin typeface="Times New Roman"/>
              <a:cs typeface="Times New Roman"/>
            </a:rPr>
            <a:t> </a:t>
          </a:r>
          <a:r>
            <a:rPr lang="en-US" sz="1400">
              <a:solidFill>
                <a:schemeClr val="tx1"/>
              </a:solidFill>
              <a:latin typeface="Times New Roman"/>
              <a:cs typeface="Times New Roman"/>
            </a:rPr>
            <a:t>(cells A1 and B1) is the variable names or IDs.</a:t>
          </a:r>
        </a:p>
        <a:p>
          <a:r>
            <a:rPr lang="en-US" sz="1400">
              <a:solidFill>
                <a:schemeClr val="tx1"/>
              </a:solidFill>
              <a:latin typeface="Times New Roman"/>
              <a:cs typeface="Times New Roman"/>
            </a:rPr>
            <a:t>2 Copy the formula in column C down to the last</a:t>
          </a:r>
          <a:r>
            <a:rPr lang="en-US" sz="1400" baseline="0">
              <a:solidFill>
                <a:schemeClr val="tx1"/>
              </a:solidFill>
              <a:latin typeface="Times New Roman"/>
              <a:cs typeface="Times New Roman"/>
            </a:rPr>
            <a:t> row in which you have data in columns A&amp;B.</a:t>
          </a:r>
          <a:endParaRPr lang="en-US" sz="1400">
            <a:solidFill>
              <a:schemeClr val="tx1"/>
            </a:solidFill>
            <a:latin typeface="Times New Roman"/>
            <a:cs typeface="Times New Roman"/>
          </a:endParaRPr>
        </a:p>
        <a:p>
          <a:r>
            <a:rPr lang="en-US" sz="1400" baseline="0">
              <a:solidFill>
                <a:schemeClr val="tx1"/>
              </a:solidFill>
              <a:latin typeface="Times New Roman"/>
              <a:cs typeface="Times New Roman"/>
            </a:rPr>
            <a:t>3 </a:t>
          </a:r>
          <a:r>
            <a:rPr lang="en-US" sz="1400">
              <a:solidFill>
                <a:schemeClr val="tx1"/>
              </a:solidFill>
              <a:latin typeface="Times New Roman"/>
              <a:cs typeface="Times New Roman"/>
            </a:rPr>
            <a:t>Enter your hypothesized null in cell F9.</a:t>
          </a:r>
        </a:p>
        <a:p>
          <a:r>
            <a:rPr lang="en-US" sz="1400" baseline="0">
              <a:solidFill>
                <a:schemeClr val="tx1"/>
              </a:solidFill>
              <a:latin typeface="Times New Roman"/>
              <a:cs typeface="Times New Roman"/>
            </a:rPr>
            <a:t>4 </a:t>
          </a:r>
          <a:r>
            <a:rPr lang="en-US" sz="1400">
              <a:solidFill>
                <a:schemeClr val="tx1"/>
              </a:solidFill>
              <a:latin typeface="Times New Roman"/>
              <a:cs typeface="Times New Roman"/>
            </a:rPr>
            <a:t>Enter your alpha or critical p-value in cell F10.</a:t>
          </a:r>
        </a:p>
        <a:p>
          <a:r>
            <a:rPr lang="en-US" sz="1400" baseline="0">
              <a:solidFill>
                <a:schemeClr val="tx1"/>
              </a:solidFill>
              <a:latin typeface="Times New Roman"/>
              <a:cs typeface="Times New Roman"/>
            </a:rPr>
            <a:t>5 </a:t>
          </a:r>
          <a:r>
            <a:rPr lang="en-US" sz="1400">
              <a:solidFill>
                <a:schemeClr val="tx1"/>
              </a:solidFill>
              <a:latin typeface="Times New Roman"/>
              <a:cs typeface="Times New Roman"/>
            </a:rPr>
            <a:t>Depending on your alternative hypothesis, select the appropriate outcome from cells F17:G19.</a:t>
          </a:r>
        </a:p>
        <a:p>
          <a:endParaRPr lang="en-US" sz="1400">
            <a:solidFill>
              <a:schemeClr val="tx1"/>
            </a:solidFill>
            <a:latin typeface="Times New Roman"/>
            <a:cs typeface="Times New Roman"/>
          </a:endParaRPr>
        </a:p>
        <a:p>
          <a:r>
            <a:rPr lang="en-US" sz="1400">
              <a:solidFill>
                <a:schemeClr val="tx1"/>
              </a:solidFill>
              <a:latin typeface="Times New Roman"/>
              <a:cs typeface="Times New Roman"/>
            </a:rPr>
            <a:t>As a check, make sure the numbers in cells F2 and G2 are equal. If they are not equal, either</a:t>
          </a:r>
          <a:r>
            <a:rPr lang="en-US" sz="1400" baseline="0">
              <a:solidFill>
                <a:schemeClr val="tx1"/>
              </a:solidFill>
              <a:latin typeface="Times New Roman"/>
              <a:cs typeface="Times New Roman"/>
            </a:rPr>
            <a:t> your data are entered incorrectly or you are using the wrong test.</a:t>
          </a:r>
        </a:p>
        <a:p>
          <a:endParaRPr lang="en-US" sz="1400">
            <a:solidFill>
              <a:schemeClr val="tx1"/>
            </a:solidFill>
            <a:latin typeface="Times New Roman"/>
            <a:cs typeface="Times New Roman"/>
          </a:endParaRPr>
        </a:p>
        <a:p>
          <a:r>
            <a:rPr lang="en-US" sz="1400" b="1">
              <a:solidFill>
                <a:schemeClr val="tx1"/>
              </a:solidFill>
              <a:latin typeface="Times New Roman"/>
              <a:cs typeface="Times New Roman"/>
            </a:rPr>
            <a:t>Note: You</a:t>
          </a:r>
          <a:r>
            <a:rPr lang="en-US" sz="1400" b="1" baseline="0">
              <a:solidFill>
                <a:schemeClr val="tx1"/>
              </a:solidFill>
              <a:latin typeface="Times New Roman"/>
              <a:cs typeface="Times New Roman"/>
            </a:rPr>
            <a:t> can also enter your alpha value in cell F23 instead and cell F26:G27 will determine test results using the T.TEST function. However, you cannot choose the null value for this test as the T.TEST function </a:t>
          </a:r>
          <a:r>
            <a:rPr lang="en-US" sz="1400" b="1" i="1" baseline="0">
              <a:solidFill>
                <a:schemeClr val="tx1"/>
              </a:solidFill>
              <a:latin typeface="Times New Roman"/>
              <a:cs typeface="Times New Roman"/>
            </a:rPr>
            <a:t>always</a:t>
          </a:r>
          <a:r>
            <a:rPr lang="en-US" sz="1400" b="1" baseline="0">
              <a:solidFill>
                <a:schemeClr val="tx1"/>
              </a:solidFill>
              <a:latin typeface="Times New Roman"/>
              <a:cs typeface="Times New Roman"/>
            </a:rPr>
            <a:t> assumes the population means are equal (the difference or null value=0).</a:t>
          </a:r>
          <a:endParaRPr lang="en-US" sz="1400" b="1">
            <a:solidFill>
              <a:schemeClr val="tx1"/>
            </a:solidFill>
            <a:latin typeface="Times New Roman"/>
            <a:cs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0</xdr:colOff>
      <xdr:row>7</xdr:row>
      <xdr:rowOff>0</xdr:rowOff>
    </xdr:from>
    <xdr:to>
      <xdr:col>13</xdr:col>
      <xdr:colOff>609600</xdr:colOff>
      <xdr:row>24</xdr:row>
      <xdr:rowOff>25400</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5956300" y="1422400"/>
          <a:ext cx="8178800" cy="3479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latin typeface="Times New Roman"/>
              <a:cs typeface="Times New Roman"/>
            </a:rPr>
            <a:t>STEPS</a:t>
          </a:r>
        </a:p>
        <a:p>
          <a:r>
            <a:rPr lang="en-US" sz="1400">
              <a:latin typeface="Times New Roman"/>
              <a:cs typeface="Times New Roman"/>
            </a:rPr>
            <a:t>1</a:t>
          </a:r>
          <a:r>
            <a:rPr lang="en-US" sz="1400" baseline="0">
              <a:latin typeface="Times New Roman"/>
              <a:cs typeface="Times New Roman"/>
            </a:rPr>
            <a:t> </a:t>
          </a:r>
          <a:r>
            <a:rPr lang="en-US" sz="1400">
              <a:latin typeface="Times New Roman"/>
              <a:cs typeface="Times New Roman"/>
            </a:rPr>
            <a:t>Copy &amp; paste your </a:t>
          </a:r>
          <a:r>
            <a:rPr lang="en-US" sz="1400">
              <a:solidFill>
                <a:schemeClr val="tx1"/>
              </a:solidFill>
              <a:latin typeface="Times New Roman"/>
              <a:cs typeface="Times New Roman"/>
            </a:rPr>
            <a:t>data in column</a:t>
          </a:r>
          <a:r>
            <a:rPr lang="en-US" sz="1400" baseline="0">
              <a:solidFill>
                <a:schemeClr val="tx1"/>
              </a:solidFill>
              <a:latin typeface="Times New Roman"/>
              <a:cs typeface="Times New Roman"/>
            </a:rPr>
            <a:t> </a:t>
          </a:r>
          <a:r>
            <a:rPr lang="en-US" sz="1400">
              <a:solidFill>
                <a:schemeClr val="tx1"/>
              </a:solidFill>
              <a:latin typeface="Times New Roman"/>
              <a:cs typeface="Times New Roman"/>
            </a:rPr>
            <a:t>A, where the first row (cell</a:t>
          </a:r>
          <a:r>
            <a:rPr lang="en-US" sz="1400" baseline="0">
              <a:solidFill>
                <a:schemeClr val="tx1"/>
              </a:solidFill>
              <a:latin typeface="Times New Roman"/>
              <a:cs typeface="Times New Roman"/>
            </a:rPr>
            <a:t> </a:t>
          </a:r>
          <a:r>
            <a:rPr lang="en-US" sz="1400">
              <a:solidFill>
                <a:schemeClr val="tx1"/>
              </a:solidFill>
              <a:latin typeface="Times New Roman"/>
              <a:cs typeface="Times New Roman"/>
            </a:rPr>
            <a:t>A1) is the variable name or ID.</a:t>
          </a:r>
        </a:p>
        <a:p>
          <a:r>
            <a:rPr lang="en-US" sz="1400">
              <a:solidFill>
                <a:schemeClr val="tx1"/>
              </a:solidFill>
              <a:latin typeface="Times New Roman"/>
              <a:cs typeface="Times New Roman"/>
            </a:rPr>
            <a:t>2</a:t>
          </a:r>
          <a:r>
            <a:rPr lang="en-US" sz="1400" baseline="0">
              <a:solidFill>
                <a:schemeClr val="tx1"/>
              </a:solidFill>
              <a:latin typeface="Times New Roman"/>
              <a:cs typeface="Times New Roman"/>
            </a:rPr>
            <a:t> In column C, copy &amp; paste or type in all variable categories (spelling and capitalization must match the data exactly as used in column A).</a:t>
          </a:r>
          <a:endParaRPr lang="en-US" sz="1400">
            <a:solidFill>
              <a:schemeClr val="tx1"/>
            </a:solidFill>
            <a:latin typeface="Times New Roman"/>
            <a:cs typeface="Times New Roman"/>
          </a:endParaRPr>
        </a:p>
        <a:p>
          <a:r>
            <a:rPr lang="en-US" sz="1400" baseline="0">
              <a:solidFill>
                <a:schemeClr val="tx1"/>
              </a:solidFill>
              <a:latin typeface="Times New Roman"/>
              <a:cs typeface="Times New Roman"/>
            </a:rPr>
            <a:t>3 In column E enter the null values, i.e the hypothesized counts for each of the categories entered in column C. </a:t>
          </a:r>
          <a:endParaRPr lang="en-US" sz="1400">
            <a:solidFill>
              <a:schemeClr val="tx1"/>
            </a:solidFill>
            <a:latin typeface="Times New Roman"/>
            <a:cs typeface="Times New Roman"/>
          </a:endParaRPr>
        </a:p>
        <a:p>
          <a:r>
            <a:rPr lang="en-US" sz="1400" baseline="0">
              <a:solidFill>
                <a:schemeClr val="tx1"/>
              </a:solidFill>
              <a:latin typeface="Times New Roman"/>
              <a:cs typeface="Times New Roman"/>
            </a:rPr>
            <a:t>4 </a:t>
          </a:r>
          <a:r>
            <a:rPr lang="en-US" sz="1400">
              <a:solidFill>
                <a:schemeClr val="tx1"/>
              </a:solidFill>
              <a:latin typeface="Times New Roman"/>
              <a:cs typeface="Times New Roman"/>
            </a:rPr>
            <a:t>Enter your alpha or critical p-value in cell H4.</a:t>
          </a:r>
        </a:p>
        <a:p>
          <a:r>
            <a:rPr lang="en-US" sz="1400" baseline="0">
              <a:solidFill>
                <a:schemeClr val="tx1"/>
              </a:solidFill>
              <a:latin typeface="Times New Roman"/>
              <a:cs typeface="Times New Roman"/>
            </a:rPr>
            <a:t>5 </a:t>
          </a:r>
          <a:r>
            <a:rPr lang="en-US" sz="1400">
              <a:solidFill>
                <a:schemeClr val="tx1"/>
              </a:solidFill>
              <a:latin typeface="Times New Roman"/>
              <a:cs typeface="Times New Roman"/>
            </a:rPr>
            <a:t>Cell</a:t>
          </a:r>
          <a:r>
            <a:rPr lang="en-US" sz="1400" baseline="0">
              <a:solidFill>
                <a:schemeClr val="tx1"/>
              </a:solidFill>
              <a:latin typeface="Times New Roman"/>
              <a:cs typeface="Times New Roman"/>
            </a:rPr>
            <a:t> H2 calculates the p-value and cell H6 indicates if the null is rejected or not.</a:t>
          </a:r>
        </a:p>
        <a:p>
          <a:endParaRPr lang="en-US" sz="1400" b="1" baseline="0">
            <a:solidFill>
              <a:schemeClr val="tx1"/>
            </a:solidFill>
            <a:latin typeface="Times New Roman"/>
            <a:cs typeface="Times New Roman"/>
          </a:endParaRPr>
        </a:p>
        <a:p>
          <a:r>
            <a:rPr lang="en-US" sz="1400" b="0" baseline="0">
              <a:solidFill>
                <a:schemeClr val="tx1"/>
              </a:solidFill>
              <a:latin typeface="Times New Roman"/>
              <a:cs typeface="Times New Roman"/>
            </a:rPr>
            <a:t>The current spreadsheet is designed for a variable with up to 20 different categories, if you have less categories simply leave the rows blank (in columns C, D and E) as the formulas in column H will adjust.</a:t>
          </a:r>
        </a:p>
        <a:p>
          <a:endParaRPr lang="en-US" sz="1400" b="0" baseline="0">
            <a:solidFill>
              <a:schemeClr val="tx1"/>
            </a:solidFill>
            <a:latin typeface="Times New Roman"/>
            <a:cs typeface="Times New Roman"/>
          </a:endParaRPr>
        </a:p>
        <a:p>
          <a:r>
            <a:rPr lang="en-US" sz="1400" b="0" baseline="0">
              <a:solidFill>
                <a:schemeClr val="tx1"/>
              </a:solidFill>
              <a:latin typeface="Times New Roman"/>
              <a:cs typeface="Times New Roman"/>
            </a:rPr>
            <a:t>If your variable has more than 20 categories, you can type in the categories in cells C22 downwards along with expected counts in the corresponding rows in column E. Drag or copy the formula in cell D21 down to your last category.  You will also have to adjust the formula in cell H2, =CHITEST(D2:D21,E2:E21), changing D21 and E21 to the appropriate rows---for example if you have 23 categories and add 3 rows of values the formula in H2 is adjusted to =CHITEST(D2:D24,E2:E24)</a:t>
          </a:r>
        </a:p>
        <a:p>
          <a:endParaRPr lang="en-US" sz="1400" b="0" baseline="0">
            <a:latin typeface="Times New Roman"/>
            <a:cs typeface="Times New Roman"/>
          </a:endParaRPr>
        </a:p>
        <a:p>
          <a:endParaRPr lang="en-US" sz="1400" b="0">
            <a:latin typeface="Times New Roman"/>
            <a:cs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16</xdr:col>
      <xdr:colOff>203200</xdr:colOff>
      <xdr:row>9</xdr:row>
      <xdr:rowOff>114300</xdr:rowOff>
    </xdr:from>
    <xdr:to>
      <xdr:col>21</xdr:col>
      <xdr:colOff>800100</xdr:colOff>
      <xdr:row>32</xdr:row>
      <xdr:rowOff>76200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10096500" y="2171700"/>
          <a:ext cx="6184900" cy="5219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latin typeface="Times New Roman"/>
              <a:cs typeface="Times New Roman"/>
            </a:rPr>
            <a:t>STEPS</a:t>
          </a:r>
        </a:p>
        <a:p>
          <a:r>
            <a:rPr lang="en-US" sz="1400">
              <a:latin typeface="Times New Roman"/>
              <a:cs typeface="Times New Roman"/>
            </a:rPr>
            <a:t>1</a:t>
          </a:r>
          <a:r>
            <a:rPr lang="en-US" sz="1400" baseline="0">
              <a:latin typeface="Times New Roman"/>
              <a:cs typeface="Times New Roman"/>
            </a:rPr>
            <a:t> </a:t>
          </a:r>
          <a:r>
            <a:rPr lang="en-US" sz="1400">
              <a:latin typeface="Times New Roman"/>
              <a:cs typeface="Times New Roman"/>
            </a:rPr>
            <a:t>Copy &amp; paste your data in columns</a:t>
          </a:r>
          <a:r>
            <a:rPr lang="en-US" sz="1400" baseline="0">
              <a:latin typeface="Times New Roman"/>
              <a:cs typeface="Times New Roman"/>
            </a:rPr>
            <a:t> </a:t>
          </a:r>
          <a:r>
            <a:rPr lang="en-US" sz="1400">
              <a:latin typeface="Times New Roman"/>
              <a:cs typeface="Times New Roman"/>
            </a:rPr>
            <a:t>A &amp; B, where the first row (cells</a:t>
          </a:r>
          <a:r>
            <a:rPr lang="en-US" sz="1400" baseline="0">
              <a:latin typeface="Times New Roman"/>
              <a:cs typeface="Times New Roman"/>
            </a:rPr>
            <a:t> </a:t>
          </a:r>
          <a:r>
            <a:rPr lang="en-US" sz="1400">
              <a:latin typeface="Times New Roman"/>
              <a:cs typeface="Times New Roman"/>
            </a:rPr>
            <a:t>A1 and B1) is the variable names or IDs.</a:t>
          </a:r>
        </a:p>
        <a:p>
          <a:r>
            <a:rPr lang="en-US" sz="1400">
              <a:latin typeface="Times New Roman"/>
              <a:cs typeface="Times New Roman"/>
            </a:rPr>
            <a:t>2</a:t>
          </a:r>
          <a:r>
            <a:rPr lang="en-US" sz="1400" baseline="0">
              <a:latin typeface="Times New Roman"/>
              <a:cs typeface="Times New Roman"/>
            </a:rPr>
            <a:t> In column E (cells E5 to E14), copy &amp; paste or type in all variable categories (spelling and capitalization must match the data exactly as used in column A).</a:t>
          </a:r>
        </a:p>
        <a:p>
          <a:r>
            <a:rPr lang="en-US" sz="1400" baseline="0">
              <a:latin typeface="Times New Roman"/>
              <a:cs typeface="Times New Roman"/>
            </a:rPr>
            <a:t>3.In row 4 (cells F4 to O4), copy &amp; paste or type in all variable categories (spelling and capitalization must match the data exactly as used in column B).</a:t>
          </a:r>
        </a:p>
        <a:p>
          <a:r>
            <a:rPr lang="en-US" sz="1400" baseline="0">
              <a:latin typeface="Times New Roman"/>
              <a:cs typeface="Times New Roman"/>
            </a:rPr>
            <a:t>4 </a:t>
          </a:r>
          <a:r>
            <a:rPr lang="en-US" sz="1400">
              <a:latin typeface="Times New Roman"/>
              <a:cs typeface="Times New Roman"/>
            </a:rPr>
            <a:t>Enter your alpha or critical p-value in cell  S7.</a:t>
          </a:r>
        </a:p>
        <a:p>
          <a:r>
            <a:rPr lang="en-US" sz="1400" baseline="0">
              <a:latin typeface="Times New Roman"/>
              <a:cs typeface="Times New Roman"/>
            </a:rPr>
            <a:t>5 </a:t>
          </a:r>
          <a:r>
            <a:rPr lang="en-US" sz="1400">
              <a:latin typeface="Times New Roman"/>
              <a:cs typeface="Times New Roman"/>
            </a:rPr>
            <a:t>Cell</a:t>
          </a:r>
          <a:r>
            <a:rPr lang="en-US" sz="1400" baseline="0">
              <a:latin typeface="Times New Roman"/>
              <a:cs typeface="Times New Roman"/>
            </a:rPr>
            <a:t> S5 </a:t>
          </a:r>
          <a:r>
            <a:rPr lang="en-US" sz="1400" baseline="0">
              <a:solidFill>
                <a:schemeClr val="tx1"/>
              </a:solidFill>
              <a:latin typeface="Times New Roman"/>
              <a:cs typeface="Times New Roman"/>
            </a:rPr>
            <a:t>calculates the p-value and cell S9 indicates if the null is rejected or not.</a:t>
          </a:r>
        </a:p>
        <a:p>
          <a:endParaRPr lang="en-US" sz="1400" b="1" baseline="0">
            <a:solidFill>
              <a:schemeClr val="tx1"/>
            </a:solidFill>
            <a:latin typeface="Times New Roman"/>
            <a:cs typeface="Times New Roman"/>
          </a:endParaRPr>
        </a:p>
        <a:p>
          <a:r>
            <a:rPr lang="en-US" sz="1400" b="0" baseline="0">
              <a:solidFill>
                <a:schemeClr val="tx1"/>
              </a:solidFill>
              <a:latin typeface="Times New Roman"/>
              <a:cs typeface="Times New Roman"/>
            </a:rPr>
            <a:t>The current spreadsheet is designed for variables with up to 10 different categories, if you have fewer categories simply leave the corresponding cells blank in column E and/or row $ as the formulas in Yellow will adjust.</a:t>
          </a:r>
        </a:p>
        <a:p>
          <a:endParaRPr lang="en-US" sz="1400" b="0" baseline="0">
            <a:solidFill>
              <a:schemeClr val="tx1"/>
            </a:solidFill>
            <a:latin typeface="Times New Roman"/>
            <a:cs typeface="Times New Roman"/>
          </a:endParaRPr>
        </a:p>
        <a:p>
          <a:r>
            <a:rPr lang="en-US" sz="1400" b="0" baseline="0">
              <a:solidFill>
                <a:schemeClr val="tx1"/>
              </a:solidFill>
              <a:latin typeface="Times New Roman"/>
              <a:cs typeface="Times New Roman"/>
            </a:rPr>
            <a:t>It is a little trickier to expand the spreadsheet to situations with more than 10 categories. You will need to insert columns to the right of O (and before P) if you wish to have more than 10 categories for the variable in column B. Similarly, you will need to insert rows between row 14 and 15  (as well as 31 and 32) if the variable in column A has more than 10 categories. When inserting these rows, you need to be sure to insert the rows only in the specific location versus across the entire row.</a:t>
          </a:r>
        </a:p>
        <a:p>
          <a:endParaRPr lang="en-US" sz="1400" b="0">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1"/>
  <sheetViews>
    <sheetView workbookViewId="0">
      <selection activeCell="H14" sqref="H14"/>
    </sheetView>
  </sheetViews>
  <sheetFormatPr defaultColWidth="10.796875" defaultRowHeight="18" x14ac:dyDescent="0.35"/>
  <cols>
    <col min="1" max="1" width="10.796875" style="8"/>
    <col min="2" max="2" width="10.796875" style="2"/>
    <col min="3" max="3" width="23.19921875" style="2" customWidth="1"/>
    <col min="4" max="4" width="12" style="2" customWidth="1"/>
    <col min="5" max="5" width="15" style="2" customWidth="1"/>
    <col min="6" max="16384" width="10.796875" style="2"/>
  </cols>
  <sheetData>
    <row r="1" spans="1:8" x14ac:dyDescent="0.35">
      <c r="A1" s="1" t="s">
        <v>0</v>
      </c>
      <c r="C1" s="5" t="s">
        <v>1</v>
      </c>
      <c r="D1" s="6">
        <f ca="1">COUNT(A:A)</f>
        <v>50</v>
      </c>
    </row>
    <row r="2" spans="1:8" x14ac:dyDescent="0.35">
      <c r="A2" s="8">
        <f ca="1">INT(RAND()*100)</f>
        <v>53</v>
      </c>
      <c r="C2" s="5" t="s">
        <v>2</v>
      </c>
      <c r="D2" s="7">
        <f ca="1">AVERAGE(A:A)</f>
        <v>55.3</v>
      </c>
      <c r="H2" s="1"/>
    </row>
    <row r="3" spans="1:8" x14ac:dyDescent="0.35">
      <c r="A3" s="8">
        <f t="shared" ref="A3:A51" ca="1" si="0">INT(RAND()*100)</f>
        <v>91</v>
      </c>
      <c r="C3" s="5" t="s">
        <v>3</v>
      </c>
      <c r="D3" s="7">
        <f ca="1">STDEV(A:A)</f>
        <v>29.13602861176015</v>
      </c>
      <c r="G3" s="1"/>
    </row>
    <row r="4" spans="1:8" x14ac:dyDescent="0.35">
      <c r="A4" s="8">
        <f t="shared" ca="1" si="0"/>
        <v>71</v>
      </c>
      <c r="C4" s="5" t="s">
        <v>4</v>
      </c>
      <c r="D4" s="7">
        <f ca="1">MIN(A:A)</f>
        <v>0</v>
      </c>
      <c r="G4" s="1"/>
    </row>
    <row r="5" spans="1:8" x14ac:dyDescent="0.35">
      <c r="A5" s="8">
        <f t="shared" ca="1" si="0"/>
        <v>24</v>
      </c>
      <c r="C5" s="5" t="s">
        <v>5</v>
      </c>
      <c r="D5" s="7">
        <f ca="1">MAX(A:A)</f>
        <v>99</v>
      </c>
      <c r="G5" s="1"/>
    </row>
    <row r="6" spans="1:8" x14ac:dyDescent="0.35">
      <c r="A6" s="8">
        <f t="shared" ca="1" si="0"/>
        <v>95</v>
      </c>
      <c r="G6" s="1"/>
    </row>
    <row r="7" spans="1:8" x14ac:dyDescent="0.35">
      <c r="A7" s="8">
        <f t="shared" ca="1" si="0"/>
        <v>47</v>
      </c>
      <c r="C7" s="1"/>
    </row>
    <row r="8" spans="1:8" x14ac:dyDescent="0.35">
      <c r="A8" s="8">
        <f t="shared" ca="1" si="0"/>
        <v>85</v>
      </c>
      <c r="C8" s="1" t="s">
        <v>6</v>
      </c>
      <c r="D8" s="8">
        <v>60</v>
      </c>
    </row>
    <row r="9" spans="1:8" x14ac:dyDescent="0.35">
      <c r="A9" s="8">
        <f t="shared" ca="1" si="0"/>
        <v>33</v>
      </c>
      <c r="C9" s="1" t="s">
        <v>12</v>
      </c>
      <c r="D9" s="8">
        <v>0.05</v>
      </c>
    </row>
    <row r="10" spans="1:8" x14ac:dyDescent="0.35">
      <c r="A10" s="8">
        <f t="shared" ca="1" si="0"/>
        <v>20</v>
      </c>
    </row>
    <row r="11" spans="1:8" x14ac:dyDescent="0.35">
      <c r="A11" s="8">
        <f t="shared" ca="1" si="0"/>
        <v>48</v>
      </c>
      <c r="C11" s="1" t="s">
        <v>7</v>
      </c>
      <c r="D11" s="4">
        <f ca="1">D3/SQRT(D1)</f>
        <v>4.1204566816441739</v>
      </c>
    </row>
    <row r="12" spans="1:8" x14ac:dyDescent="0.35">
      <c r="A12" s="8">
        <f t="shared" ca="1" si="0"/>
        <v>0</v>
      </c>
      <c r="C12" s="1" t="s">
        <v>8</v>
      </c>
      <c r="D12" s="2">
        <f ca="1">(D2-D8)/D11</f>
        <v>-1.1406502635830589</v>
      </c>
    </row>
    <row r="13" spans="1:8" x14ac:dyDescent="0.35">
      <c r="A13" s="8">
        <f t="shared" ca="1" si="0"/>
        <v>48</v>
      </c>
      <c r="C13" s="1"/>
    </row>
    <row r="14" spans="1:8" x14ac:dyDescent="0.35">
      <c r="A14" s="8">
        <f t="shared" ca="1" si="0"/>
        <v>19</v>
      </c>
      <c r="C14" s="1"/>
      <c r="D14" s="10" t="s">
        <v>9</v>
      </c>
      <c r="E14" s="10" t="s">
        <v>13</v>
      </c>
    </row>
    <row r="15" spans="1:8" x14ac:dyDescent="0.35">
      <c r="A15" s="8">
        <f t="shared" ca="1" si="0"/>
        <v>87</v>
      </c>
      <c r="C15" s="1" t="s">
        <v>10</v>
      </c>
      <c r="D15" s="11">
        <f ca="1">_xlfn.T.DIST(D12,D1-1,1)</f>
        <v>0.12978000745206061</v>
      </c>
      <c r="E15" s="11" t="str">
        <f ca="1">IF(D15&lt;$D$9,"reject","fail to reject")</f>
        <v>fail to reject</v>
      </c>
    </row>
    <row r="16" spans="1:8" x14ac:dyDescent="0.35">
      <c r="A16" s="8">
        <f t="shared" ca="1" si="0"/>
        <v>72</v>
      </c>
      <c r="C16" s="1" t="s">
        <v>11</v>
      </c>
      <c r="D16" s="11">
        <f ca="1">_xlfn.T.DIST.RT(D12,D1-1)</f>
        <v>0.87021999254793936</v>
      </c>
      <c r="E16" s="11" t="str">
        <f t="shared" ref="E16:E17" ca="1" si="1">IF(D16&lt;$D$9,"reject","fail to reject")</f>
        <v>fail to reject</v>
      </c>
    </row>
    <row r="17" spans="1:5" x14ac:dyDescent="0.35">
      <c r="A17" s="8">
        <f t="shared" ca="1" si="0"/>
        <v>95</v>
      </c>
      <c r="C17" s="1" t="s">
        <v>14</v>
      </c>
      <c r="D17" s="11">
        <f ca="1">_xlfn.T.DIST.2T(ABS(D12),D1-1)</f>
        <v>0.25956001490412123</v>
      </c>
      <c r="E17" s="11" t="str">
        <f t="shared" ca="1" si="1"/>
        <v>fail to reject</v>
      </c>
    </row>
    <row r="18" spans="1:5" x14ac:dyDescent="0.35">
      <c r="A18" s="8">
        <f t="shared" ca="1" si="0"/>
        <v>20</v>
      </c>
    </row>
    <row r="19" spans="1:5" x14ac:dyDescent="0.35">
      <c r="A19" s="8">
        <f t="shared" ca="1" si="0"/>
        <v>8</v>
      </c>
    </row>
    <row r="20" spans="1:5" x14ac:dyDescent="0.35">
      <c r="A20" s="8">
        <f t="shared" ca="1" si="0"/>
        <v>62</v>
      </c>
    </row>
    <row r="21" spans="1:5" x14ac:dyDescent="0.35">
      <c r="A21" s="8">
        <f t="shared" ca="1" si="0"/>
        <v>65</v>
      </c>
    </row>
    <row r="22" spans="1:5" x14ac:dyDescent="0.35">
      <c r="A22" s="8">
        <f t="shared" ca="1" si="0"/>
        <v>56</v>
      </c>
    </row>
    <row r="23" spans="1:5" x14ac:dyDescent="0.35">
      <c r="A23" s="8">
        <f t="shared" ca="1" si="0"/>
        <v>72</v>
      </c>
    </row>
    <row r="24" spans="1:5" x14ac:dyDescent="0.35">
      <c r="A24" s="8">
        <f t="shared" ca="1" si="0"/>
        <v>21</v>
      </c>
    </row>
    <row r="25" spans="1:5" x14ac:dyDescent="0.35">
      <c r="A25" s="8">
        <f t="shared" ca="1" si="0"/>
        <v>49</v>
      </c>
    </row>
    <row r="26" spans="1:5" x14ac:dyDescent="0.35">
      <c r="A26" s="8">
        <f t="shared" ca="1" si="0"/>
        <v>53</v>
      </c>
    </row>
    <row r="27" spans="1:5" x14ac:dyDescent="0.35">
      <c r="A27" s="8">
        <f t="shared" ca="1" si="0"/>
        <v>57</v>
      </c>
    </row>
    <row r="28" spans="1:5" x14ac:dyDescent="0.35">
      <c r="A28" s="8">
        <f t="shared" ca="1" si="0"/>
        <v>65</v>
      </c>
    </row>
    <row r="29" spans="1:5" x14ac:dyDescent="0.35">
      <c r="A29" s="8">
        <f t="shared" ca="1" si="0"/>
        <v>54</v>
      </c>
    </row>
    <row r="30" spans="1:5" x14ac:dyDescent="0.35">
      <c r="A30" s="8">
        <f t="shared" ca="1" si="0"/>
        <v>25</v>
      </c>
    </row>
    <row r="31" spans="1:5" x14ac:dyDescent="0.35">
      <c r="A31" s="8">
        <f t="shared" ca="1" si="0"/>
        <v>53</v>
      </c>
    </row>
    <row r="32" spans="1:5" x14ac:dyDescent="0.35">
      <c r="A32" s="8">
        <f t="shared" ca="1" si="0"/>
        <v>82</v>
      </c>
    </row>
    <row r="33" spans="1:1" x14ac:dyDescent="0.35">
      <c r="A33" s="8">
        <f t="shared" ca="1" si="0"/>
        <v>83</v>
      </c>
    </row>
    <row r="34" spans="1:1" x14ac:dyDescent="0.35">
      <c r="A34" s="8">
        <f t="shared" ca="1" si="0"/>
        <v>85</v>
      </c>
    </row>
    <row r="35" spans="1:1" x14ac:dyDescent="0.35">
      <c r="A35" s="8">
        <f t="shared" ca="1" si="0"/>
        <v>78</v>
      </c>
    </row>
    <row r="36" spans="1:1" x14ac:dyDescent="0.35">
      <c r="A36" s="8">
        <f t="shared" ca="1" si="0"/>
        <v>59</v>
      </c>
    </row>
    <row r="37" spans="1:1" x14ac:dyDescent="0.35">
      <c r="A37" s="8">
        <f t="shared" ca="1" si="0"/>
        <v>98</v>
      </c>
    </row>
    <row r="38" spans="1:1" x14ac:dyDescent="0.35">
      <c r="A38" s="8">
        <f t="shared" ca="1" si="0"/>
        <v>99</v>
      </c>
    </row>
    <row r="39" spans="1:1" x14ac:dyDescent="0.35">
      <c r="A39" s="8">
        <f t="shared" ca="1" si="0"/>
        <v>51</v>
      </c>
    </row>
    <row r="40" spans="1:1" x14ac:dyDescent="0.35">
      <c r="A40" s="8">
        <f t="shared" ca="1" si="0"/>
        <v>58</v>
      </c>
    </row>
    <row r="41" spans="1:1" x14ac:dyDescent="0.35">
      <c r="A41" s="8">
        <f t="shared" ca="1" si="0"/>
        <v>10</v>
      </c>
    </row>
    <row r="42" spans="1:1" x14ac:dyDescent="0.35">
      <c r="A42" s="8">
        <f t="shared" ca="1" si="0"/>
        <v>89</v>
      </c>
    </row>
    <row r="43" spans="1:1" x14ac:dyDescent="0.35">
      <c r="A43" s="8">
        <f t="shared" ca="1" si="0"/>
        <v>66</v>
      </c>
    </row>
    <row r="44" spans="1:1" x14ac:dyDescent="0.35">
      <c r="A44" s="8">
        <f t="shared" ca="1" si="0"/>
        <v>95</v>
      </c>
    </row>
    <row r="45" spans="1:1" x14ac:dyDescent="0.35">
      <c r="A45" s="8">
        <f t="shared" ca="1" si="0"/>
        <v>3</v>
      </c>
    </row>
    <row r="46" spans="1:1" x14ac:dyDescent="0.35">
      <c r="A46" s="8">
        <f t="shared" ca="1" si="0"/>
        <v>61</v>
      </c>
    </row>
    <row r="47" spans="1:1" x14ac:dyDescent="0.35">
      <c r="A47" s="8">
        <f t="shared" ca="1" si="0"/>
        <v>2</v>
      </c>
    </row>
    <row r="48" spans="1:1" x14ac:dyDescent="0.35">
      <c r="A48" s="8">
        <f t="shared" ca="1" si="0"/>
        <v>37</v>
      </c>
    </row>
    <row r="49" spans="1:1" x14ac:dyDescent="0.35">
      <c r="A49" s="8">
        <f t="shared" ca="1" si="0"/>
        <v>78</v>
      </c>
    </row>
    <row r="50" spans="1:1" x14ac:dyDescent="0.35">
      <c r="A50" s="8">
        <f t="shared" ca="1" si="0"/>
        <v>3</v>
      </c>
    </row>
    <row r="51" spans="1:1" x14ac:dyDescent="0.35">
      <c r="A51" s="8">
        <f t="shared" ca="1" si="0"/>
        <v>80</v>
      </c>
    </row>
  </sheetData>
  <pageMargins left="0.75" right="0.75" top="1" bottom="1" header="0.5" footer="0.5"/>
  <pageSetup orientation="portrait" horizontalDpi="4294967292" verticalDpi="4294967292"/>
  <ignoredErrors>
    <ignoredError sqref="D1:D5" emptyCellReference="1"/>
  </ignoredErrors>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7"/>
  <sheetViews>
    <sheetView workbookViewId="0">
      <selection activeCell="J16" sqref="J16"/>
    </sheetView>
  </sheetViews>
  <sheetFormatPr defaultColWidth="10.796875" defaultRowHeight="18" x14ac:dyDescent="0.35"/>
  <cols>
    <col min="1" max="1" width="10.796875" style="8"/>
    <col min="2" max="2" width="10.796875" style="2"/>
    <col min="3" max="3" width="30.69921875" style="2" customWidth="1"/>
    <col min="4" max="4" width="12" style="2" customWidth="1"/>
    <col min="5" max="5" width="15" style="2" customWidth="1"/>
    <col min="6" max="16384" width="10.796875" style="2"/>
  </cols>
  <sheetData>
    <row r="1" spans="1:5" x14ac:dyDescent="0.35">
      <c r="A1" s="1" t="s">
        <v>0</v>
      </c>
      <c r="C1" s="5" t="s">
        <v>1</v>
      </c>
      <c r="D1" s="6">
        <f>IF(ISNUMBER(A2),COUNT(A:A),COUNTIF(A:A,"*")-1)</f>
        <v>50</v>
      </c>
    </row>
    <row r="2" spans="1:5" x14ac:dyDescent="0.35">
      <c r="A2" s="8" t="s">
        <v>24</v>
      </c>
      <c r="C2" s="5" t="s">
        <v>26</v>
      </c>
      <c r="D2" s="15" t="s">
        <v>23</v>
      </c>
    </row>
    <row r="3" spans="1:5" x14ac:dyDescent="0.35">
      <c r="A3" s="8" t="s">
        <v>24</v>
      </c>
      <c r="C3" s="5" t="s">
        <v>16</v>
      </c>
      <c r="D3" s="13">
        <f>COUNTIF(A:A,D2)</f>
        <v>23</v>
      </c>
    </row>
    <row r="4" spans="1:5" x14ac:dyDescent="0.35">
      <c r="A4" s="8" t="s">
        <v>24</v>
      </c>
      <c r="C4" s="5" t="s">
        <v>25</v>
      </c>
      <c r="D4" s="12">
        <f>D3/D1</f>
        <v>0.46</v>
      </c>
    </row>
    <row r="5" spans="1:5" x14ac:dyDescent="0.35">
      <c r="A5" s="8" t="s">
        <v>23</v>
      </c>
    </row>
    <row r="6" spans="1:5" x14ac:dyDescent="0.35">
      <c r="A6" s="8" t="s">
        <v>24</v>
      </c>
    </row>
    <row r="7" spans="1:5" x14ac:dyDescent="0.35">
      <c r="A7" s="8" t="s">
        <v>23</v>
      </c>
      <c r="C7" s="1"/>
    </row>
    <row r="8" spans="1:5" x14ac:dyDescent="0.35">
      <c r="A8" s="8" t="s">
        <v>24</v>
      </c>
      <c r="C8" s="1" t="s">
        <v>6</v>
      </c>
      <c r="D8" s="8">
        <v>0.55000000000000004</v>
      </c>
    </row>
    <row r="9" spans="1:5" x14ac:dyDescent="0.35">
      <c r="A9" s="8" t="s">
        <v>24</v>
      </c>
      <c r="C9" s="1" t="s">
        <v>12</v>
      </c>
      <c r="D9" s="8">
        <v>0.05</v>
      </c>
    </row>
    <row r="10" spans="1:5" x14ac:dyDescent="0.35">
      <c r="A10" s="8" t="s">
        <v>24</v>
      </c>
    </row>
    <row r="11" spans="1:5" x14ac:dyDescent="0.35">
      <c r="A11" s="8" t="s">
        <v>23</v>
      </c>
      <c r="C11" s="1" t="s">
        <v>7</v>
      </c>
      <c r="D11" s="4">
        <f>SQRT(D8*(1-D8)/D1)</f>
        <v>7.0356236397351446E-2</v>
      </c>
    </row>
    <row r="12" spans="1:5" x14ac:dyDescent="0.35">
      <c r="A12" s="8" t="s">
        <v>23</v>
      </c>
      <c r="C12" s="1" t="s">
        <v>8</v>
      </c>
      <c r="D12" s="2">
        <f>(D4-D8)/D11</f>
        <v>-1.2792042981336629</v>
      </c>
    </row>
    <row r="13" spans="1:5" x14ac:dyDescent="0.35">
      <c r="A13" s="8" t="s">
        <v>24</v>
      </c>
      <c r="C13" s="1"/>
    </row>
    <row r="14" spans="1:5" x14ac:dyDescent="0.35">
      <c r="A14" s="8" t="s">
        <v>23</v>
      </c>
      <c r="C14" s="1"/>
      <c r="D14" s="10" t="s">
        <v>9</v>
      </c>
      <c r="E14" s="10" t="s">
        <v>13</v>
      </c>
    </row>
    <row r="15" spans="1:5" x14ac:dyDescent="0.35">
      <c r="A15" s="8" t="s">
        <v>24</v>
      </c>
      <c r="C15" s="1" t="s">
        <v>10</v>
      </c>
      <c r="D15" s="11">
        <f>NORMSDIST(D12)</f>
        <v>0.10041256134757265</v>
      </c>
      <c r="E15" s="11" t="str">
        <f>IF(D15&lt;$D$9,"reject","fail to reject")</f>
        <v>fail to reject</v>
      </c>
    </row>
    <row r="16" spans="1:5" x14ac:dyDescent="0.35">
      <c r="A16" s="8" t="s">
        <v>23</v>
      </c>
      <c r="C16" s="1" t="s">
        <v>11</v>
      </c>
      <c r="D16" s="11">
        <f>1-NORMSDIST(D12)</f>
        <v>0.89958743865242741</v>
      </c>
      <c r="E16" s="11" t="str">
        <f t="shared" ref="E16:E17" si="0">IF(D16&lt;$D$9,"reject","fail to reject")</f>
        <v>fail to reject</v>
      </c>
    </row>
    <row r="17" spans="1:5" x14ac:dyDescent="0.35">
      <c r="A17" s="8" t="s">
        <v>23</v>
      </c>
      <c r="C17" s="1" t="s">
        <v>14</v>
      </c>
      <c r="D17" s="11">
        <f>2*(1-NORMSDIST(ABS(D12)))</f>
        <v>0.20082512269514519</v>
      </c>
      <c r="E17" s="11" t="str">
        <f t="shared" si="0"/>
        <v>fail to reject</v>
      </c>
    </row>
    <row r="18" spans="1:5" x14ac:dyDescent="0.35">
      <c r="A18" s="8" t="s">
        <v>24</v>
      </c>
    </row>
    <row r="19" spans="1:5" x14ac:dyDescent="0.35">
      <c r="A19" s="8" t="s">
        <v>23</v>
      </c>
    </row>
    <row r="20" spans="1:5" x14ac:dyDescent="0.35">
      <c r="A20" s="8" t="s">
        <v>24</v>
      </c>
    </row>
    <row r="21" spans="1:5" x14ac:dyDescent="0.35">
      <c r="A21" s="8" t="s">
        <v>23</v>
      </c>
    </row>
    <row r="22" spans="1:5" x14ac:dyDescent="0.35">
      <c r="A22" s="8" t="s">
        <v>24</v>
      </c>
    </row>
    <row r="23" spans="1:5" x14ac:dyDescent="0.35">
      <c r="A23" s="8" t="s">
        <v>24</v>
      </c>
    </row>
    <row r="24" spans="1:5" x14ac:dyDescent="0.35">
      <c r="A24" s="8" t="s">
        <v>24</v>
      </c>
    </row>
    <row r="25" spans="1:5" x14ac:dyDescent="0.35">
      <c r="A25" s="8" t="s">
        <v>23</v>
      </c>
    </row>
    <row r="26" spans="1:5" x14ac:dyDescent="0.35">
      <c r="A26" s="8" t="s">
        <v>23</v>
      </c>
    </row>
    <row r="27" spans="1:5" x14ac:dyDescent="0.35">
      <c r="A27" s="8" t="s">
        <v>24</v>
      </c>
    </row>
    <row r="28" spans="1:5" x14ac:dyDescent="0.35">
      <c r="A28" s="8" t="s">
        <v>23</v>
      </c>
    </row>
    <row r="29" spans="1:5" x14ac:dyDescent="0.35">
      <c r="A29" s="8" t="s">
        <v>24</v>
      </c>
    </row>
    <row r="30" spans="1:5" x14ac:dyDescent="0.35">
      <c r="A30" s="8" t="s">
        <v>23</v>
      </c>
    </row>
    <row r="31" spans="1:5" x14ac:dyDescent="0.35">
      <c r="A31" s="8" t="s">
        <v>23</v>
      </c>
    </row>
    <row r="32" spans="1:5" x14ac:dyDescent="0.35">
      <c r="A32" s="8" t="s">
        <v>24</v>
      </c>
    </row>
    <row r="33" spans="1:1" x14ac:dyDescent="0.35">
      <c r="A33" s="8" t="s">
        <v>23</v>
      </c>
    </row>
    <row r="34" spans="1:1" x14ac:dyDescent="0.35">
      <c r="A34" s="8" t="s">
        <v>24</v>
      </c>
    </row>
    <row r="35" spans="1:1" x14ac:dyDescent="0.35">
      <c r="A35" s="8" t="s">
        <v>23</v>
      </c>
    </row>
    <row r="36" spans="1:1" x14ac:dyDescent="0.35">
      <c r="A36" s="8" t="s">
        <v>24</v>
      </c>
    </row>
    <row r="37" spans="1:1" x14ac:dyDescent="0.35">
      <c r="A37" s="8" t="s">
        <v>24</v>
      </c>
    </row>
    <row r="38" spans="1:1" x14ac:dyDescent="0.35">
      <c r="A38" s="8" t="s">
        <v>24</v>
      </c>
    </row>
    <row r="39" spans="1:1" x14ac:dyDescent="0.35">
      <c r="A39" s="8" t="s">
        <v>23</v>
      </c>
    </row>
    <row r="40" spans="1:1" x14ac:dyDescent="0.35">
      <c r="A40" s="8" t="s">
        <v>23</v>
      </c>
    </row>
    <row r="41" spans="1:1" x14ac:dyDescent="0.35">
      <c r="A41" s="8" t="s">
        <v>24</v>
      </c>
    </row>
    <row r="42" spans="1:1" x14ac:dyDescent="0.35">
      <c r="A42" s="8" t="s">
        <v>23</v>
      </c>
    </row>
    <row r="43" spans="1:1" x14ac:dyDescent="0.35">
      <c r="A43" s="8" t="s">
        <v>24</v>
      </c>
    </row>
    <row r="44" spans="1:1" x14ac:dyDescent="0.35">
      <c r="A44" s="8" t="s">
        <v>23</v>
      </c>
    </row>
    <row r="45" spans="1:1" x14ac:dyDescent="0.35">
      <c r="A45" s="8" t="s">
        <v>23</v>
      </c>
    </row>
    <row r="46" spans="1:1" x14ac:dyDescent="0.35">
      <c r="A46" s="8" t="s">
        <v>24</v>
      </c>
    </row>
    <row r="47" spans="1:1" x14ac:dyDescent="0.35">
      <c r="A47" s="8" t="s">
        <v>23</v>
      </c>
    </row>
    <row r="48" spans="1:1" x14ac:dyDescent="0.35">
      <c r="A48" s="8" t="s">
        <v>24</v>
      </c>
    </row>
    <row r="49" spans="1:1" x14ac:dyDescent="0.35">
      <c r="A49" s="8" t="s">
        <v>23</v>
      </c>
    </row>
    <row r="50" spans="1:1" x14ac:dyDescent="0.35">
      <c r="A50" s="8" t="s">
        <v>24</v>
      </c>
    </row>
    <row r="51" spans="1:1" x14ac:dyDescent="0.35">
      <c r="A51" s="8" t="s">
        <v>24</v>
      </c>
    </row>
    <row r="52" spans="1:1" x14ac:dyDescent="0.35">
      <c r="A52" s="16"/>
    </row>
    <row r="53" spans="1:1" x14ac:dyDescent="0.35">
      <c r="A53" s="16"/>
    </row>
    <row r="54" spans="1:1" x14ac:dyDescent="0.35">
      <c r="A54" s="16"/>
    </row>
    <row r="55" spans="1:1" x14ac:dyDescent="0.35">
      <c r="A55" s="16"/>
    </row>
    <row r="56" spans="1:1" x14ac:dyDescent="0.35">
      <c r="A56" s="16"/>
    </row>
    <row r="57" spans="1:1" x14ac:dyDescent="0.35">
      <c r="A57" s="16"/>
    </row>
  </sheetData>
  <pageMargins left="0.75" right="0.75" top="1" bottom="1" header="0.5" footer="0.5"/>
  <pageSetup orientation="portrait" horizontalDpi="4294967292" verticalDpi="4294967292"/>
  <ignoredErrors>
    <ignoredError sqref="D3 D1" emptyCellReference="1"/>
  </ignoredErrors>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109"/>
  <sheetViews>
    <sheetView topLeftCell="B20" workbookViewId="0">
      <selection activeCell="G51" sqref="G51"/>
    </sheetView>
  </sheetViews>
  <sheetFormatPr defaultColWidth="10.796875" defaultRowHeight="18" x14ac:dyDescent="0.35"/>
  <cols>
    <col min="1" max="2" width="10.796875" style="8"/>
    <col min="3" max="3" width="10.796875" style="2"/>
    <col min="4" max="4" width="30.69921875" style="2" customWidth="1"/>
    <col min="5" max="5" width="12" style="2" customWidth="1"/>
    <col min="6" max="6" width="15" style="2" customWidth="1"/>
    <col min="7" max="7" width="17.796875" style="2" customWidth="1"/>
    <col min="8" max="8" width="10.796875" style="2"/>
    <col min="9" max="9" width="19.19921875" style="2" customWidth="1"/>
    <col min="10" max="10" width="14.296875" style="2" customWidth="1"/>
    <col min="11" max="11" width="13.796875" style="2" customWidth="1"/>
    <col min="12" max="12" width="10.796875" style="2"/>
    <col min="13" max="13" width="31" style="2" customWidth="1"/>
    <col min="14" max="14" width="14.19921875" style="2" customWidth="1"/>
    <col min="15" max="15" width="13.796875" style="2" customWidth="1"/>
    <col min="16" max="16384" width="10.796875" style="2"/>
  </cols>
  <sheetData>
    <row r="1" spans="1:16" x14ac:dyDescent="0.35">
      <c r="A1" s="1" t="s">
        <v>27</v>
      </c>
      <c r="B1" s="1" t="s">
        <v>28</v>
      </c>
      <c r="J1" s="1" t="s">
        <v>73</v>
      </c>
      <c r="K1" s="1" t="s">
        <v>74</v>
      </c>
      <c r="N1" s="8" t="s">
        <v>76</v>
      </c>
      <c r="O1" s="8" t="s">
        <v>75</v>
      </c>
    </row>
    <row r="2" spans="1:16" x14ac:dyDescent="0.35">
      <c r="A2" s="8" t="s">
        <v>24</v>
      </c>
      <c r="B2" s="8" t="s">
        <v>23</v>
      </c>
      <c r="D2" s="5" t="s">
        <v>1</v>
      </c>
      <c r="E2" s="6">
        <f>IF(ISNUMBER(A2),COUNT(A:A),COUNTIF(A:A,"*")-1)</f>
        <v>50</v>
      </c>
      <c r="F2" s="6">
        <f>IF(ISNUMBER(B2),COUNT(B:B),COUNTIF(B:B,"*")-1)</f>
        <v>58</v>
      </c>
      <c r="J2" s="8" t="s">
        <v>76</v>
      </c>
      <c r="K2" s="8" t="s">
        <v>24</v>
      </c>
      <c r="M2" s="5" t="s">
        <v>1</v>
      </c>
      <c r="N2" s="6">
        <f>COUNTIF(J:J,N$1)</f>
        <v>50</v>
      </c>
      <c r="O2" s="6">
        <f>COUNTIF(J:J,O$1)</f>
        <v>58</v>
      </c>
    </row>
    <row r="3" spans="1:16" x14ac:dyDescent="0.35">
      <c r="A3" s="8" t="s">
        <v>24</v>
      </c>
      <c r="B3" s="8" t="s">
        <v>23</v>
      </c>
      <c r="D3" s="5" t="s">
        <v>26</v>
      </c>
      <c r="E3" s="15" t="s">
        <v>23</v>
      </c>
      <c r="F3" s="27" t="str">
        <f>E3</f>
        <v>Male</v>
      </c>
      <c r="J3" s="8" t="s">
        <v>75</v>
      </c>
      <c r="K3" s="8" t="s">
        <v>24</v>
      </c>
      <c r="M3" s="5" t="s">
        <v>26</v>
      </c>
      <c r="N3" s="15" t="s">
        <v>23</v>
      </c>
      <c r="O3" s="27" t="str">
        <f>N3</f>
        <v>Male</v>
      </c>
    </row>
    <row r="4" spans="1:16" x14ac:dyDescent="0.35">
      <c r="A4" s="8" t="s">
        <v>24</v>
      </c>
      <c r="B4" s="8" t="s">
        <v>23</v>
      </c>
      <c r="D4" s="5" t="s">
        <v>16</v>
      </c>
      <c r="E4" s="13">
        <f>COUNTIF(A:A,E3)</f>
        <v>23</v>
      </c>
      <c r="F4" s="13">
        <f>COUNTIF(B:B,F3)</f>
        <v>29</v>
      </c>
      <c r="J4" s="8" t="s">
        <v>76</v>
      </c>
      <c r="K4" s="8" t="s">
        <v>24</v>
      </c>
      <c r="M4" s="5" t="s">
        <v>16</v>
      </c>
      <c r="N4" s="13">
        <f>COUNTIFS($J:$J,N1,$K:$K,N3)</f>
        <v>23</v>
      </c>
      <c r="O4" s="13">
        <f>COUNTIFS($J:$J,O1,$K:$K,O3)</f>
        <v>29</v>
      </c>
    </row>
    <row r="5" spans="1:16" x14ac:dyDescent="0.35">
      <c r="A5" s="8" t="s">
        <v>23</v>
      </c>
      <c r="B5" s="8" t="s">
        <v>23</v>
      </c>
      <c r="D5" s="5" t="s">
        <v>25</v>
      </c>
      <c r="E5" s="12">
        <f>E4/E2</f>
        <v>0.46</v>
      </c>
      <c r="F5" s="12">
        <f>F4/F2</f>
        <v>0.5</v>
      </c>
      <c r="J5" s="8" t="s">
        <v>75</v>
      </c>
      <c r="K5" s="8" t="s">
        <v>23</v>
      </c>
      <c r="M5" s="5" t="s">
        <v>25</v>
      </c>
      <c r="N5" s="12">
        <f>N4/N2</f>
        <v>0.46</v>
      </c>
      <c r="O5" s="12">
        <f>O4/O2</f>
        <v>0.5</v>
      </c>
    </row>
    <row r="6" spans="1:16" x14ac:dyDescent="0.35">
      <c r="A6" s="8" t="s">
        <v>24</v>
      </c>
      <c r="B6" s="8" t="s">
        <v>24</v>
      </c>
      <c r="E6" s="1" t="s">
        <v>35</v>
      </c>
      <c r="F6" s="1" t="s">
        <v>53</v>
      </c>
      <c r="G6" s="1" t="s">
        <v>54</v>
      </c>
      <c r="J6" s="8" t="s">
        <v>75</v>
      </c>
      <c r="K6" s="8" t="s">
        <v>24</v>
      </c>
      <c r="N6" s="1" t="s">
        <v>35</v>
      </c>
      <c r="O6" s="1" t="s">
        <v>53</v>
      </c>
      <c r="P6" s="1" t="s">
        <v>54</v>
      </c>
    </row>
    <row r="7" spans="1:16" x14ac:dyDescent="0.35">
      <c r="A7" s="8" t="s">
        <v>23</v>
      </c>
      <c r="B7" s="8" t="s">
        <v>23</v>
      </c>
      <c r="D7" s="1" t="s">
        <v>52</v>
      </c>
      <c r="E7" s="2">
        <f>SUM(E2:F2)</f>
        <v>108</v>
      </c>
      <c r="F7" s="3">
        <f>SUM(E4:F4)</f>
        <v>52</v>
      </c>
      <c r="G7" s="19">
        <f>F7/E7</f>
        <v>0.48148148148148145</v>
      </c>
      <c r="J7" s="8" t="s">
        <v>75</v>
      </c>
      <c r="K7" s="8" t="s">
        <v>23</v>
      </c>
      <c r="M7" s="1" t="s">
        <v>52</v>
      </c>
      <c r="N7" s="2">
        <f>SUM(N2:O2)</f>
        <v>108</v>
      </c>
      <c r="O7" s="3">
        <f>SUM(N4:O4)</f>
        <v>52</v>
      </c>
      <c r="P7" s="19">
        <f>O7/N7</f>
        <v>0.48148148148148145</v>
      </c>
    </row>
    <row r="8" spans="1:16" x14ac:dyDescent="0.35">
      <c r="A8" s="8" t="s">
        <v>24</v>
      </c>
      <c r="B8" s="8" t="s">
        <v>24</v>
      </c>
      <c r="D8" s="1"/>
      <c r="J8" s="8" t="s">
        <v>75</v>
      </c>
      <c r="K8" s="8" t="s">
        <v>24</v>
      </c>
      <c r="M8" s="1"/>
    </row>
    <row r="9" spans="1:16" x14ac:dyDescent="0.35">
      <c r="A9" s="8" t="s">
        <v>24</v>
      </c>
      <c r="B9" s="8" t="s">
        <v>24</v>
      </c>
      <c r="D9" s="1" t="s">
        <v>6</v>
      </c>
      <c r="E9" s="8">
        <v>0</v>
      </c>
      <c r="J9" s="8" t="s">
        <v>76</v>
      </c>
      <c r="K9" s="8" t="s">
        <v>24</v>
      </c>
      <c r="M9" s="1" t="s">
        <v>6</v>
      </c>
      <c r="N9" s="8">
        <v>0</v>
      </c>
    </row>
    <row r="10" spans="1:16" x14ac:dyDescent="0.35">
      <c r="A10" s="8" t="s">
        <v>24</v>
      </c>
      <c r="B10" s="8" t="s">
        <v>24</v>
      </c>
      <c r="D10" s="1" t="s">
        <v>12</v>
      </c>
      <c r="E10" s="8">
        <v>0.05</v>
      </c>
      <c r="J10" s="8" t="s">
        <v>75</v>
      </c>
      <c r="K10" s="8" t="s">
        <v>23</v>
      </c>
      <c r="M10" s="1" t="s">
        <v>12</v>
      </c>
      <c r="N10" s="8">
        <v>0.05</v>
      </c>
    </row>
    <row r="11" spans="1:16" x14ac:dyDescent="0.35">
      <c r="A11" s="8" t="s">
        <v>23</v>
      </c>
      <c r="B11" s="8" t="s">
        <v>24</v>
      </c>
      <c r="H11"/>
      <c r="J11" s="8" t="s">
        <v>75</v>
      </c>
      <c r="K11" s="8" t="s">
        <v>24</v>
      </c>
    </row>
    <row r="12" spans="1:16" x14ac:dyDescent="0.35">
      <c r="A12" s="8" t="s">
        <v>23</v>
      </c>
      <c r="B12" s="8" t="s">
        <v>23</v>
      </c>
      <c r="D12" s="1" t="s">
        <v>7</v>
      </c>
      <c r="E12" s="9">
        <f>SQRT(G7*(1-G7)/E2+G7*(1-G7)/F2)</f>
        <v>9.642392563832107E-2</v>
      </c>
      <c r="G12"/>
      <c r="H12"/>
      <c r="J12" s="8" t="s">
        <v>75</v>
      </c>
      <c r="K12" s="8" t="s">
        <v>24</v>
      </c>
      <c r="M12" s="1" t="s">
        <v>7</v>
      </c>
      <c r="N12" s="9">
        <f>SQRT(P7*(1-P7)/N2+P7*(1-P7)/O2)</f>
        <v>9.642392563832107E-2</v>
      </c>
      <c r="P12"/>
    </row>
    <row r="13" spans="1:16" x14ac:dyDescent="0.35">
      <c r="A13" s="8" t="s">
        <v>24</v>
      </c>
      <c r="B13" s="8" t="s">
        <v>23</v>
      </c>
      <c r="D13" s="1" t="s">
        <v>8</v>
      </c>
      <c r="E13" s="2">
        <f>(E5-F5-E9)/E12</f>
        <v>-0.41483480096046893</v>
      </c>
      <c r="G13"/>
      <c r="H13"/>
      <c r="J13" s="8" t="s">
        <v>76</v>
      </c>
      <c r="K13" s="8" t="s">
        <v>24</v>
      </c>
      <c r="M13" s="1" t="s">
        <v>8</v>
      </c>
      <c r="N13" s="2">
        <f>(N5-O5-N9)/N12</f>
        <v>-0.41483480096046893</v>
      </c>
      <c r="P13"/>
    </row>
    <row r="14" spans="1:16" x14ac:dyDescent="0.35">
      <c r="A14" s="8" t="s">
        <v>23</v>
      </c>
      <c r="B14" s="8" t="s">
        <v>24</v>
      </c>
      <c r="D14" s="1"/>
      <c r="G14"/>
      <c r="H14"/>
      <c r="J14" s="8" t="s">
        <v>75</v>
      </c>
      <c r="K14" s="8" t="s">
        <v>24</v>
      </c>
      <c r="M14" s="1"/>
      <c r="P14"/>
    </row>
    <row r="15" spans="1:16" x14ac:dyDescent="0.35">
      <c r="A15" s="8" t="s">
        <v>24</v>
      </c>
      <c r="B15" s="8" t="s">
        <v>23</v>
      </c>
      <c r="D15" s="1"/>
      <c r="E15" s="10" t="s">
        <v>9</v>
      </c>
      <c r="F15" s="10" t="s">
        <v>13</v>
      </c>
      <c r="G15"/>
      <c r="J15" s="8" t="s">
        <v>75</v>
      </c>
      <c r="K15" s="8" t="s">
        <v>24</v>
      </c>
      <c r="M15" s="1"/>
      <c r="N15" s="26" t="s">
        <v>9</v>
      </c>
      <c r="O15" s="26" t="s">
        <v>13</v>
      </c>
      <c r="P15"/>
    </row>
    <row r="16" spans="1:16" x14ac:dyDescent="0.35">
      <c r="A16" s="8" t="s">
        <v>23</v>
      </c>
      <c r="B16" s="8" t="s">
        <v>24</v>
      </c>
      <c r="D16" s="1" t="s">
        <v>10</v>
      </c>
      <c r="E16" s="11">
        <f>NORMSDIST(E13)</f>
        <v>0.33913142077052905</v>
      </c>
      <c r="F16" s="11" t="str">
        <f>IF(E16&lt;$E$10,"reject","fail to reject")</f>
        <v>fail to reject</v>
      </c>
      <c r="J16" s="8" t="s">
        <v>75</v>
      </c>
      <c r="K16" s="8" t="s">
        <v>24</v>
      </c>
      <c r="M16" s="1" t="s">
        <v>10</v>
      </c>
      <c r="N16" s="11">
        <f>NORMSDIST(N13)</f>
        <v>0.33913142077052905</v>
      </c>
      <c r="O16" s="11" t="str">
        <f>IF(N16&lt;$E$10,"reject","fail to reject")</f>
        <v>fail to reject</v>
      </c>
    </row>
    <row r="17" spans="1:15" x14ac:dyDescent="0.35">
      <c r="A17" s="8" t="s">
        <v>23</v>
      </c>
      <c r="B17" s="8" t="s">
        <v>23</v>
      </c>
      <c r="D17" s="1" t="s">
        <v>11</v>
      </c>
      <c r="E17" s="11">
        <f>1-NORMSDIST(E13)</f>
        <v>0.66086857922947095</v>
      </c>
      <c r="F17" s="11" t="str">
        <f>IF(E17&lt;$E$10,"reject","fail to reject")</f>
        <v>fail to reject</v>
      </c>
      <c r="J17" s="8" t="s">
        <v>76</v>
      </c>
      <c r="K17" s="8" t="s">
        <v>24</v>
      </c>
      <c r="M17" s="1" t="s">
        <v>11</v>
      </c>
      <c r="N17" s="11">
        <f>1-NORMSDIST(N13)</f>
        <v>0.66086857922947095</v>
      </c>
      <c r="O17" s="11" t="str">
        <f>IF(N17&lt;$E$10,"reject","fail to reject")</f>
        <v>fail to reject</v>
      </c>
    </row>
    <row r="18" spans="1:15" x14ac:dyDescent="0.35">
      <c r="A18" s="8" t="s">
        <v>24</v>
      </c>
      <c r="B18" s="8" t="s">
        <v>23</v>
      </c>
      <c r="D18" s="1" t="s">
        <v>14</v>
      </c>
      <c r="E18" s="11">
        <f>2*(1-NORMSDIST(ABS(E13)))</f>
        <v>0.67826284154105809</v>
      </c>
      <c r="F18" s="11" t="str">
        <f>IF(E18&lt;$E$10,"reject","fail to reject")</f>
        <v>fail to reject</v>
      </c>
      <c r="J18" s="8" t="s">
        <v>76</v>
      </c>
      <c r="K18" s="8" t="s">
        <v>23</v>
      </c>
      <c r="M18" s="1" t="s">
        <v>14</v>
      </c>
      <c r="N18" s="11">
        <f>2*(1-NORMSDIST(ABS(N13)))</f>
        <v>0.67826284154105809</v>
      </c>
      <c r="O18" s="11" t="str">
        <f>IF(N18&lt;$E$10,"reject","fail to reject")</f>
        <v>fail to reject</v>
      </c>
    </row>
    <row r="19" spans="1:15" x14ac:dyDescent="0.35">
      <c r="A19" s="8" t="s">
        <v>23</v>
      </c>
      <c r="B19" s="8" t="s">
        <v>24</v>
      </c>
      <c r="J19" s="8" t="s">
        <v>76</v>
      </c>
      <c r="K19" s="8" t="s">
        <v>23</v>
      </c>
    </row>
    <row r="20" spans="1:15" x14ac:dyDescent="0.35">
      <c r="A20" s="8" t="s">
        <v>24</v>
      </c>
      <c r="B20" s="8" t="s">
        <v>23</v>
      </c>
      <c r="J20" s="8" t="s">
        <v>76</v>
      </c>
      <c r="K20" s="8" t="s">
        <v>24</v>
      </c>
    </row>
    <row r="21" spans="1:15" x14ac:dyDescent="0.35">
      <c r="A21" s="8" t="s">
        <v>23</v>
      </c>
      <c r="B21" s="8" t="s">
        <v>24</v>
      </c>
      <c r="J21" s="8" t="s">
        <v>76</v>
      </c>
      <c r="K21" s="8" t="s">
        <v>24</v>
      </c>
    </row>
    <row r="22" spans="1:15" x14ac:dyDescent="0.35">
      <c r="A22" s="8" t="s">
        <v>24</v>
      </c>
      <c r="B22" s="8" t="s">
        <v>23</v>
      </c>
      <c r="J22" s="8" t="s">
        <v>76</v>
      </c>
      <c r="K22" s="8" t="s">
        <v>24</v>
      </c>
    </row>
    <row r="23" spans="1:15" x14ac:dyDescent="0.35">
      <c r="A23" s="8" t="s">
        <v>24</v>
      </c>
      <c r="B23" s="8" t="s">
        <v>24</v>
      </c>
      <c r="J23" s="8" t="s">
        <v>76</v>
      </c>
      <c r="K23" s="8" t="s">
        <v>23</v>
      </c>
    </row>
    <row r="24" spans="1:15" x14ac:dyDescent="0.35">
      <c r="A24" s="8" t="s">
        <v>24</v>
      </c>
      <c r="B24" s="8" t="s">
        <v>24</v>
      </c>
      <c r="J24" s="8" t="s">
        <v>76</v>
      </c>
      <c r="K24" s="8" t="s">
        <v>23</v>
      </c>
    </row>
    <row r="25" spans="1:15" x14ac:dyDescent="0.35">
      <c r="A25" s="8" t="s">
        <v>23</v>
      </c>
      <c r="B25" s="8" t="s">
        <v>24</v>
      </c>
      <c r="J25" s="8" t="s">
        <v>75</v>
      </c>
      <c r="K25" s="8" t="s">
        <v>23</v>
      </c>
    </row>
    <row r="26" spans="1:15" x14ac:dyDescent="0.35">
      <c r="A26" s="8" t="s">
        <v>23</v>
      </c>
      <c r="B26" s="8" t="s">
        <v>23</v>
      </c>
      <c r="J26" s="8" t="s">
        <v>75</v>
      </c>
      <c r="K26" s="8" t="s">
        <v>23</v>
      </c>
    </row>
    <row r="27" spans="1:15" x14ac:dyDescent="0.35">
      <c r="A27" s="8" t="s">
        <v>24</v>
      </c>
      <c r="B27" s="8" t="s">
        <v>24</v>
      </c>
      <c r="J27" s="8" t="s">
        <v>76</v>
      </c>
      <c r="K27" s="8" t="s">
        <v>24</v>
      </c>
    </row>
    <row r="28" spans="1:15" x14ac:dyDescent="0.35">
      <c r="A28" s="8" t="s">
        <v>23</v>
      </c>
      <c r="B28" s="8" t="s">
        <v>23</v>
      </c>
      <c r="J28" s="8" t="s">
        <v>76</v>
      </c>
      <c r="K28" s="8" t="s">
        <v>23</v>
      </c>
    </row>
    <row r="29" spans="1:15" x14ac:dyDescent="0.35">
      <c r="A29" s="8" t="s">
        <v>24</v>
      </c>
      <c r="B29" s="8" t="s">
        <v>24</v>
      </c>
      <c r="J29" s="8" t="s">
        <v>76</v>
      </c>
      <c r="K29" s="8" t="s">
        <v>24</v>
      </c>
    </row>
    <row r="30" spans="1:15" x14ac:dyDescent="0.35">
      <c r="A30" s="8" t="s">
        <v>23</v>
      </c>
      <c r="B30" s="8" t="s">
        <v>23</v>
      </c>
      <c r="J30" s="8" t="s">
        <v>76</v>
      </c>
      <c r="K30" s="8" t="s">
        <v>23</v>
      </c>
    </row>
    <row r="31" spans="1:15" x14ac:dyDescent="0.35">
      <c r="A31" s="8" t="s">
        <v>23</v>
      </c>
      <c r="B31" s="8" t="s">
        <v>23</v>
      </c>
      <c r="J31" s="8" t="s">
        <v>75</v>
      </c>
      <c r="K31" s="8" t="s">
        <v>24</v>
      </c>
    </row>
    <row r="32" spans="1:15" x14ac:dyDescent="0.35">
      <c r="A32" s="8" t="s">
        <v>24</v>
      </c>
      <c r="B32" s="8" t="s">
        <v>24</v>
      </c>
      <c r="J32" s="8" t="s">
        <v>75</v>
      </c>
      <c r="K32" s="8" t="s">
        <v>23</v>
      </c>
    </row>
    <row r="33" spans="1:11" x14ac:dyDescent="0.35">
      <c r="A33" s="8" t="s">
        <v>23</v>
      </c>
      <c r="B33" s="8" t="s">
        <v>23</v>
      </c>
      <c r="J33" s="8" t="s">
        <v>75</v>
      </c>
      <c r="K33" s="8" t="s">
        <v>23</v>
      </c>
    </row>
    <row r="34" spans="1:11" x14ac:dyDescent="0.35">
      <c r="A34" s="8" t="s">
        <v>24</v>
      </c>
      <c r="B34" s="8" t="s">
        <v>24</v>
      </c>
      <c r="J34" s="8" t="s">
        <v>76</v>
      </c>
      <c r="K34" s="8" t="s">
        <v>23</v>
      </c>
    </row>
    <row r="35" spans="1:11" x14ac:dyDescent="0.35">
      <c r="A35" s="8" t="s">
        <v>23</v>
      </c>
      <c r="B35" s="8" t="s">
        <v>23</v>
      </c>
      <c r="J35" s="8" t="s">
        <v>75</v>
      </c>
      <c r="K35" s="8" t="s">
        <v>23</v>
      </c>
    </row>
    <row r="36" spans="1:11" x14ac:dyDescent="0.35">
      <c r="A36" s="8" t="s">
        <v>24</v>
      </c>
      <c r="B36" s="8" t="s">
        <v>24</v>
      </c>
      <c r="J36" s="8" t="s">
        <v>76</v>
      </c>
      <c r="K36" s="8" t="s">
        <v>24</v>
      </c>
    </row>
    <row r="37" spans="1:11" x14ac:dyDescent="0.35">
      <c r="A37" s="8" t="s">
        <v>24</v>
      </c>
      <c r="B37" s="8" t="s">
        <v>24</v>
      </c>
      <c r="J37" s="8" t="s">
        <v>75</v>
      </c>
      <c r="K37" s="8" t="s">
        <v>24</v>
      </c>
    </row>
    <row r="38" spans="1:11" x14ac:dyDescent="0.35">
      <c r="A38" s="8" t="s">
        <v>24</v>
      </c>
      <c r="B38" s="8" t="s">
        <v>24</v>
      </c>
      <c r="J38" s="8" t="s">
        <v>75</v>
      </c>
      <c r="K38" s="8" t="s">
        <v>23</v>
      </c>
    </row>
    <row r="39" spans="1:11" x14ac:dyDescent="0.35">
      <c r="A39" s="8" t="s">
        <v>23</v>
      </c>
      <c r="B39" s="8" t="s">
        <v>23</v>
      </c>
      <c r="J39" s="8" t="s">
        <v>76</v>
      </c>
      <c r="K39" s="8" t="s">
        <v>24</v>
      </c>
    </row>
    <row r="40" spans="1:11" x14ac:dyDescent="0.35">
      <c r="A40" s="8" t="s">
        <v>23</v>
      </c>
      <c r="B40" s="8" t="s">
        <v>23</v>
      </c>
      <c r="J40" s="8" t="s">
        <v>75</v>
      </c>
      <c r="K40" s="8" t="s">
        <v>23</v>
      </c>
    </row>
    <row r="41" spans="1:11" x14ac:dyDescent="0.35">
      <c r="A41" s="8" t="s">
        <v>24</v>
      </c>
      <c r="B41" s="8" t="s">
        <v>24</v>
      </c>
      <c r="J41" s="8" t="s">
        <v>75</v>
      </c>
      <c r="K41" s="8" t="s">
        <v>23</v>
      </c>
    </row>
    <row r="42" spans="1:11" x14ac:dyDescent="0.35">
      <c r="A42" s="8" t="s">
        <v>23</v>
      </c>
      <c r="B42" s="8" t="s">
        <v>23</v>
      </c>
      <c r="J42" s="8" t="s">
        <v>76</v>
      </c>
      <c r="K42" s="8" t="s">
        <v>23</v>
      </c>
    </row>
    <row r="43" spans="1:11" x14ac:dyDescent="0.35">
      <c r="A43" s="8" t="s">
        <v>24</v>
      </c>
      <c r="B43" s="8" t="s">
        <v>24</v>
      </c>
      <c r="J43" s="8" t="s">
        <v>75</v>
      </c>
      <c r="K43" s="8" t="s">
        <v>24</v>
      </c>
    </row>
    <row r="44" spans="1:11" x14ac:dyDescent="0.35">
      <c r="A44" s="8" t="s">
        <v>23</v>
      </c>
      <c r="B44" s="8" t="s">
        <v>23</v>
      </c>
      <c r="J44" s="8" t="s">
        <v>76</v>
      </c>
      <c r="K44" s="8" t="s">
        <v>24</v>
      </c>
    </row>
    <row r="45" spans="1:11" x14ac:dyDescent="0.35">
      <c r="A45" s="8" t="s">
        <v>23</v>
      </c>
      <c r="B45" s="8" t="s">
        <v>24</v>
      </c>
      <c r="J45" s="8" t="s">
        <v>76</v>
      </c>
      <c r="K45" s="8" t="s">
        <v>23</v>
      </c>
    </row>
    <row r="46" spans="1:11" x14ac:dyDescent="0.35">
      <c r="A46" s="8" t="s">
        <v>24</v>
      </c>
      <c r="B46" s="8" t="s">
        <v>23</v>
      </c>
      <c r="J46" s="8" t="s">
        <v>76</v>
      </c>
      <c r="K46" s="8" t="s">
        <v>24</v>
      </c>
    </row>
    <row r="47" spans="1:11" x14ac:dyDescent="0.35">
      <c r="A47" s="8" t="s">
        <v>23</v>
      </c>
      <c r="B47" s="8" t="s">
        <v>23</v>
      </c>
      <c r="J47" s="8" t="s">
        <v>75</v>
      </c>
      <c r="K47" s="8" t="s">
        <v>23</v>
      </c>
    </row>
    <row r="48" spans="1:11" x14ac:dyDescent="0.35">
      <c r="A48" s="8" t="s">
        <v>24</v>
      </c>
      <c r="B48" s="8" t="s">
        <v>24</v>
      </c>
      <c r="J48" s="8" t="s">
        <v>75</v>
      </c>
      <c r="K48" s="8" t="s">
        <v>23</v>
      </c>
    </row>
    <row r="49" spans="1:11" x14ac:dyDescent="0.35">
      <c r="A49" s="8" t="s">
        <v>23</v>
      </c>
      <c r="B49" s="8" t="s">
        <v>23</v>
      </c>
      <c r="J49" s="8" t="s">
        <v>75</v>
      </c>
      <c r="K49" s="8" t="s">
        <v>24</v>
      </c>
    </row>
    <row r="50" spans="1:11" x14ac:dyDescent="0.35">
      <c r="A50" s="8" t="s">
        <v>24</v>
      </c>
      <c r="B50" s="8" t="s">
        <v>24</v>
      </c>
      <c r="J50" s="8" t="s">
        <v>76</v>
      </c>
      <c r="K50" s="8" t="s">
        <v>24</v>
      </c>
    </row>
    <row r="51" spans="1:11" x14ac:dyDescent="0.35">
      <c r="A51" s="8" t="s">
        <v>24</v>
      </c>
      <c r="B51" s="8" t="s">
        <v>23</v>
      </c>
      <c r="J51" s="8" t="s">
        <v>75</v>
      </c>
      <c r="K51" s="8" t="s">
        <v>23</v>
      </c>
    </row>
    <row r="52" spans="1:11" x14ac:dyDescent="0.35">
      <c r="A52" s="16"/>
      <c r="B52" s="8" t="s">
        <v>23</v>
      </c>
      <c r="J52" s="8" t="s">
        <v>75</v>
      </c>
      <c r="K52" s="8" t="s">
        <v>24</v>
      </c>
    </row>
    <row r="53" spans="1:11" x14ac:dyDescent="0.35">
      <c r="A53" s="16"/>
      <c r="B53" s="8" t="s">
        <v>24</v>
      </c>
      <c r="J53" s="8" t="s">
        <v>75</v>
      </c>
      <c r="K53" s="8" t="s">
        <v>23</v>
      </c>
    </row>
    <row r="54" spans="1:11" x14ac:dyDescent="0.35">
      <c r="A54" s="16"/>
      <c r="B54" s="8" t="s">
        <v>23</v>
      </c>
      <c r="J54" s="8" t="s">
        <v>76</v>
      </c>
      <c r="K54" s="8" t="s">
        <v>24</v>
      </c>
    </row>
    <row r="55" spans="1:11" x14ac:dyDescent="0.35">
      <c r="A55" s="16"/>
      <c r="B55" s="8" t="s">
        <v>24</v>
      </c>
      <c r="J55" s="8" t="s">
        <v>76</v>
      </c>
      <c r="K55" s="8" t="s">
        <v>24</v>
      </c>
    </row>
    <row r="56" spans="1:11" x14ac:dyDescent="0.35">
      <c r="A56" s="16"/>
      <c r="B56" s="8" t="s">
        <v>23</v>
      </c>
      <c r="J56" s="8" t="s">
        <v>75</v>
      </c>
      <c r="K56" s="8" t="s">
        <v>23</v>
      </c>
    </row>
    <row r="57" spans="1:11" x14ac:dyDescent="0.35">
      <c r="A57" s="16"/>
      <c r="B57" s="8" t="s">
        <v>24</v>
      </c>
      <c r="J57" s="8" t="s">
        <v>76</v>
      </c>
      <c r="K57" s="8" t="s">
        <v>23</v>
      </c>
    </row>
    <row r="58" spans="1:11" x14ac:dyDescent="0.35">
      <c r="B58" s="8" t="s">
        <v>24</v>
      </c>
      <c r="J58" s="8" t="s">
        <v>76</v>
      </c>
      <c r="K58" s="8" t="s">
        <v>23</v>
      </c>
    </row>
    <row r="59" spans="1:11" x14ac:dyDescent="0.35">
      <c r="B59" s="8" t="s">
        <v>24</v>
      </c>
      <c r="J59" s="8" t="s">
        <v>75</v>
      </c>
      <c r="K59" s="8" t="s">
        <v>24</v>
      </c>
    </row>
    <row r="60" spans="1:11" x14ac:dyDescent="0.35">
      <c r="J60" s="8" t="s">
        <v>75</v>
      </c>
      <c r="K60" s="8" t="s">
        <v>23</v>
      </c>
    </row>
    <row r="61" spans="1:11" x14ac:dyDescent="0.35">
      <c r="J61" s="8" t="s">
        <v>76</v>
      </c>
      <c r="K61" s="8" t="s">
        <v>23</v>
      </c>
    </row>
    <row r="62" spans="1:11" x14ac:dyDescent="0.35">
      <c r="J62" s="8" t="s">
        <v>75</v>
      </c>
      <c r="K62" s="8" t="s">
        <v>24</v>
      </c>
    </row>
    <row r="63" spans="1:11" x14ac:dyDescent="0.35">
      <c r="J63" s="8" t="s">
        <v>76</v>
      </c>
      <c r="K63" s="8" t="s">
        <v>24</v>
      </c>
    </row>
    <row r="64" spans="1:11" x14ac:dyDescent="0.35">
      <c r="J64" s="8" t="s">
        <v>76</v>
      </c>
      <c r="K64" s="8" t="s">
        <v>23</v>
      </c>
    </row>
    <row r="65" spans="10:11" x14ac:dyDescent="0.35">
      <c r="J65" s="8" t="s">
        <v>76</v>
      </c>
      <c r="K65" s="8" t="s">
        <v>24</v>
      </c>
    </row>
    <row r="66" spans="10:11" x14ac:dyDescent="0.35">
      <c r="J66" s="8" t="s">
        <v>76</v>
      </c>
      <c r="K66" s="8" t="s">
        <v>24</v>
      </c>
    </row>
    <row r="67" spans="10:11" x14ac:dyDescent="0.35">
      <c r="J67" s="8" t="s">
        <v>75</v>
      </c>
      <c r="K67" s="8" t="s">
        <v>23</v>
      </c>
    </row>
    <row r="68" spans="10:11" x14ac:dyDescent="0.35">
      <c r="J68" s="8" t="s">
        <v>75</v>
      </c>
      <c r="K68" s="8" t="s">
        <v>23</v>
      </c>
    </row>
    <row r="69" spans="10:11" x14ac:dyDescent="0.35">
      <c r="J69" s="8" t="s">
        <v>75</v>
      </c>
      <c r="K69" s="8" t="s">
        <v>24</v>
      </c>
    </row>
    <row r="70" spans="10:11" x14ac:dyDescent="0.35">
      <c r="J70" s="8" t="s">
        <v>76</v>
      </c>
      <c r="K70" s="8" t="s">
        <v>24</v>
      </c>
    </row>
    <row r="71" spans="10:11" x14ac:dyDescent="0.35">
      <c r="J71" s="8" t="s">
        <v>75</v>
      </c>
      <c r="K71" s="8" t="s">
        <v>24</v>
      </c>
    </row>
    <row r="72" spans="10:11" x14ac:dyDescent="0.35">
      <c r="J72" s="8" t="s">
        <v>75</v>
      </c>
      <c r="K72" s="8" t="s">
        <v>24</v>
      </c>
    </row>
    <row r="73" spans="10:11" x14ac:dyDescent="0.35">
      <c r="J73" s="8" t="s">
        <v>76</v>
      </c>
      <c r="K73" s="8" t="s">
        <v>23</v>
      </c>
    </row>
    <row r="74" spans="10:11" x14ac:dyDescent="0.35">
      <c r="J74" s="8" t="s">
        <v>75</v>
      </c>
      <c r="K74" s="8" t="s">
        <v>24</v>
      </c>
    </row>
    <row r="75" spans="10:11" x14ac:dyDescent="0.35">
      <c r="J75" s="8" t="s">
        <v>76</v>
      </c>
      <c r="K75" s="8" t="s">
        <v>23</v>
      </c>
    </row>
    <row r="76" spans="10:11" x14ac:dyDescent="0.35">
      <c r="J76" s="8" t="s">
        <v>75</v>
      </c>
      <c r="K76" s="8" t="s">
        <v>23</v>
      </c>
    </row>
    <row r="77" spans="10:11" x14ac:dyDescent="0.35">
      <c r="J77" s="8" t="s">
        <v>75</v>
      </c>
      <c r="K77" s="8" t="s">
        <v>24</v>
      </c>
    </row>
    <row r="78" spans="10:11" x14ac:dyDescent="0.35">
      <c r="J78" s="8" t="s">
        <v>76</v>
      </c>
      <c r="K78" s="8" t="s">
        <v>23</v>
      </c>
    </row>
    <row r="79" spans="10:11" x14ac:dyDescent="0.35">
      <c r="J79" s="8" t="s">
        <v>75</v>
      </c>
      <c r="K79" s="8" t="s">
        <v>24</v>
      </c>
    </row>
    <row r="80" spans="10:11" x14ac:dyDescent="0.35">
      <c r="J80" s="8" t="s">
        <v>75</v>
      </c>
      <c r="K80" s="8" t="s">
        <v>23</v>
      </c>
    </row>
    <row r="81" spans="10:11" x14ac:dyDescent="0.35">
      <c r="J81" s="8" t="s">
        <v>76</v>
      </c>
      <c r="K81" s="8" t="s">
        <v>23</v>
      </c>
    </row>
    <row r="82" spans="10:11" x14ac:dyDescent="0.35">
      <c r="J82" s="8" t="s">
        <v>75</v>
      </c>
      <c r="K82" s="8" t="s">
        <v>23</v>
      </c>
    </row>
    <row r="83" spans="10:11" x14ac:dyDescent="0.35">
      <c r="J83" s="8" t="s">
        <v>75</v>
      </c>
      <c r="K83" s="8" t="s">
        <v>23</v>
      </c>
    </row>
    <row r="84" spans="10:11" x14ac:dyDescent="0.35">
      <c r="J84" s="8" t="s">
        <v>76</v>
      </c>
      <c r="K84" s="8" t="s">
        <v>23</v>
      </c>
    </row>
    <row r="85" spans="10:11" x14ac:dyDescent="0.35">
      <c r="J85" s="8" t="s">
        <v>76</v>
      </c>
      <c r="K85" s="8" t="s">
        <v>24</v>
      </c>
    </row>
    <row r="86" spans="10:11" x14ac:dyDescent="0.35">
      <c r="J86" s="8" t="s">
        <v>76</v>
      </c>
      <c r="K86" s="8" t="s">
        <v>23</v>
      </c>
    </row>
    <row r="87" spans="10:11" x14ac:dyDescent="0.35">
      <c r="J87" s="8" t="s">
        <v>76</v>
      </c>
      <c r="K87" s="8" t="s">
        <v>24</v>
      </c>
    </row>
    <row r="88" spans="10:11" x14ac:dyDescent="0.35">
      <c r="J88" s="8" t="s">
        <v>75</v>
      </c>
      <c r="K88" s="8" t="s">
        <v>24</v>
      </c>
    </row>
    <row r="89" spans="10:11" x14ac:dyDescent="0.35">
      <c r="J89" s="8" t="s">
        <v>75</v>
      </c>
      <c r="K89" s="8" t="s">
        <v>23</v>
      </c>
    </row>
    <row r="90" spans="10:11" x14ac:dyDescent="0.35">
      <c r="J90" s="8" t="s">
        <v>75</v>
      </c>
      <c r="K90" s="8" t="s">
        <v>24</v>
      </c>
    </row>
    <row r="91" spans="10:11" x14ac:dyDescent="0.35">
      <c r="J91" s="8" t="s">
        <v>75</v>
      </c>
      <c r="K91" s="8" t="s">
        <v>24</v>
      </c>
    </row>
    <row r="92" spans="10:11" x14ac:dyDescent="0.35">
      <c r="J92" s="8" t="s">
        <v>76</v>
      </c>
      <c r="K92" s="8" t="s">
        <v>23</v>
      </c>
    </row>
    <row r="93" spans="10:11" x14ac:dyDescent="0.35">
      <c r="J93" s="8" t="s">
        <v>76</v>
      </c>
      <c r="K93" s="8" t="s">
        <v>23</v>
      </c>
    </row>
    <row r="94" spans="10:11" x14ac:dyDescent="0.35">
      <c r="J94" s="8" t="s">
        <v>75</v>
      </c>
      <c r="K94" s="8" t="s">
        <v>24</v>
      </c>
    </row>
    <row r="95" spans="10:11" x14ac:dyDescent="0.35">
      <c r="J95" s="8" t="s">
        <v>75</v>
      </c>
      <c r="K95" s="8" t="s">
        <v>23</v>
      </c>
    </row>
    <row r="96" spans="10:11" x14ac:dyDescent="0.35">
      <c r="J96" s="8" t="s">
        <v>76</v>
      </c>
      <c r="K96" s="8" t="s">
        <v>23</v>
      </c>
    </row>
    <row r="97" spans="10:11" x14ac:dyDescent="0.35">
      <c r="J97" s="8" t="s">
        <v>76</v>
      </c>
      <c r="K97" s="8" t="s">
        <v>24</v>
      </c>
    </row>
    <row r="98" spans="10:11" x14ac:dyDescent="0.35">
      <c r="J98" s="8" t="s">
        <v>75</v>
      </c>
      <c r="K98" s="8" t="s">
        <v>23</v>
      </c>
    </row>
    <row r="99" spans="10:11" x14ac:dyDescent="0.35">
      <c r="J99" s="8" t="s">
        <v>76</v>
      </c>
      <c r="K99" s="8" t="s">
        <v>24</v>
      </c>
    </row>
    <row r="100" spans="10:11" x14ac:dyDescent="0.35">
      <c r="J100" s="8" t="s">
        <v>75</v>
      </c>
      <c r="K100" s="8" t="s">
        <v>24</v>
      </c>
    </row>
    <row r="101" spans="10:11" x14ac:dyDescent="0.35">
      <c r="J101" s="8" t="s">
        <v>75</v>
      </c>
      <c r="K101" s="8" t="s">
        <v>24</v>
      </c>
    </row>
    <row r="102" spans="10:11" x14ac:dyDescent="0.35">
      <c r="J102" s="8" t="s">
        <v>75</v>
      </c>
      <c r="K102" s="8" t="s">
        <v>24</v>
      </c>
    </row>
    <row r="103" spans="10:11" x14ac:dyDescent="0.35">
      <c r="J103" s="8" t="s">
        <v>76</v>
      </c>
      <c r="K103" s="8" t="s">
        <v>23</v>
      </c>
    </row>
    <row r="104" spans="10:11" x14ac:dyDescent="0.35">
      <c r="J104" s="8" t="s">
        <v>75</v>
      </c>
      <c r="K104" s="8" t="s">
        <v>24</v>
      </c>
    </row>
    <row r="105" spans="10:11" x14ac:dyDescent="0.35">
      <c r="J105" s="8" t="s">
        <v>76</v>
      </c>
      <c r="K105" s="8" t="s">
        <v>24</v>
      </c>
    </row>
    <row r="106" spans="10:11" x14ac:dyDescent="0.35">
      <c r="J106" s="8" t="s">
        <v>75</v>
      </c>
      <c r="K106" s="8" t="s">
        <v>23</v>
      </c>
    </row>
    <row r="107" spans="10:11" x14ac:dyDescent="0.35">
      <c r="J107" s="8" t="s">
        <v>75</v>
      </c>
      <c r="K107" s="8" t="s">
        <v>23</v>
      </c>
    </row>
    <row r="108" spans="10:11" x14ac:dyDescent="0.35">
      <c r="J108" s="8" t="s">
        <v>75</v>
      </c>
      <c r="K108" s="8" t="s">
        <v>23</v>
      </c>
    </row>
    <row r="109" spans="10:11" x14ac:dyDescent="0.35">
      <c r="J109" s="8" t="s">
        <v>76</v>
      </c>
      <c r="K109" s="8" t="s">
        <v>24</v>
      </c>
    </row>
  </sheetData>
  <sortState xmlns:xlrd2="http://schemas.microsoft.com/office/spreadsheetml/2017/richdata2" ref="I3:K109">
    <sortCondition ref="I3:I109"/>
  </sortState>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1"/>
  <sheetViews>
    <sheetView tabSelected="1" workbookViewId="0">
      <selection activeCell="E9" sqref="E9"/>
    </sheetView>
  </sheetViews>
  <sheetFormatPr defaultColWidth="10.796875" defaultRowHeight="18" x14ac:dyDescent="0.35"/>
  <cols>
    <col min="1" max="2" width="10.796875" style="8"/>
    <col min="3" max="3" width="10.796875" style="2"/>
    <col min="4" max="4" width="35.19921875" style="2" customWidth="1"/>
    <col min="5" max="5" width="12" style="2" customWidth="1"/>
    <col min="6" max="6" width="15" style="2" customWidth="1"/>
    <col min="7" max="16384" width="10.796875" style="2"/>
  </cols>
  <sheetData>
    <row r="1" spans="1:6" x14ac:dyDescent="0.35">
      <c r="A1" s="1" t="s">
        <v>27</v>
      </c>
      <c r="B1" s="1" t="s">
        <v>28</v>
      </c>
      <c r="E1" s="1" t="str">
        <f>A1</f>
        <v>DATA1</v>
      </c>
      <c r="F1" s="1" t="str">
        <f>B1</f>
        <v>DATA2</v>
      </c>
    </row>
    <row r="2" spans="1:6" x14ac:dyDescent="0.35">
      <c r="A2" s="29">
        <v>70</v>
      </c>
      <c r="B2" s="29">
        <v>8</v>
      </c>
      <c r="D2" s="5" t="s">
        <v>1</v>
      </c>
      <c r="E2" s="6">
        <f>COUNT(A:A)</f>
        <v>36</v>
      </c>
      <c r="F2" s="6">
        <f>COUNT(B:B)</f>
        <v>36</v>
      </c>
    </row>
    <row r="3" spans="1:6" x14ac:dyDescent="0.35">
      <c r="A3" s="29">
        <v>60</v>
      </c>
      <c r="B3" s="29">
        <v>10</v>
      </c>
      <c r="D3" s="5" t="s">
        <v>2</v>
      </c>
      <c r="E3" s="7">
        <f>AVERAGE(A:A)</f>
        <v>130.41666666666666</v>
      </c>
      <c r="F3" s="7">
        <f>AVERAGE(B:B)</f>
        <v>75.916666666666671</v>
      </c>
    </row>
    <row r="4" spans="1:6" x14ac:dyDescent="0.35">
      <c r="A4" s="29">
        <v>43</v>
      </c>
      <c r="B4" s="29">
        <v>28</v>
      </c>
      <c r="D4" s="5" t="s">
        <v>3</v>
      </c>
      <c r="E4" s="7">
        <f>STDEV(A:A)</f>
        <v>107.27810986936178</v>
      </c>
      <c r="F4" s="7">
        <f>STDEV(B:B)</f>
        <v>60.004940272804681</v>
      </c>
    </row>
    <row r="5" spans="1:6" x14ac:dyDescent="0.35">
      <c r="A5" s="29">
        <v>111</v>
      </c>
      <c r="B5" s="29">
        <v>10</v>
      </c>
      <c r="D5" s="5" t="s">
        <v>4</v>
      </c>
      <c r="E5" s="7">
        <f>MIN(A:A)</f>
        <v>17</v>
      </c>
      <c r="F5" s="7">
        <f>MIN(B:B)</f>
        <v>8</v>
      </c>
    </row>
    <row r="6" spans="1:6" x14ac:dyDescent="0.35">
      <c r="A6" s="29">
        <v>21</v>
      </c>
      <c r="B6" s="29">
        <v>8</v>
      </c>
      <c r="D6" s="5" t="s">
        <v>5</v>
      </c>
      <c r="E6" s="7">
        <f>MAX(A:A)</f>
        <v>397</v>
      </c>
      <c r="F6" s="7">
        <f>MAX(B:B)</f>
        <v>209</v>
      </c>
    </row>
    <row r="7" spans="1:6" x14ac:dyDescent="0.35">
      <c r="A7" s="29">
        <v>27</v>
      </c>
      <c r="B7" s="29">
        <v>8</v>
      </c>
    </row>
    <row r="8" spans="1:6" x14ac:dyDescent="0.35">
      <c r="A8" s="29">
        <v>17</v>
      </c>
      <c r="B8" s="29">
        <v>26</v>
      </c>
      <c r="D8" s="1"/>
    </row>
    <row r="9" spans="1:6" x14ac:dyDescent="0.35">
      <c r="A9" s="29">
        <v>44</v>
      </c>
      <c r="B9" s="29">
        <v>9</v>
      </c>
      <c r="D9" s="1" t="s">
        <v>6</v>
      </c>
      <c r="E9" s="8">
        <v>10</v>
      </c>
    </row>
    <row r="10" spans="1:6" x14ac:dyDescent="0.35">
      <c r="A10" s="29">
        <v>29</v>
      </c>
      <c r="B10" s="29">
        <v>18</v>
      </c>
      <c r="D10" s="1" t="s">
        <v>12</v>
      </c>
      <c r="E10" s="8">
        <v>0.05</v>
      </c>
    </row>
    <row r="11" spans="1:6" x14ac:dyDescent="0.35">
      <c r="A11" s="29">
        <v>40</v>
      </c>
      <c r="B11" s="29">
        <v>17</v>
      </c>
    </row>
    <row r="12" spans="1:6" x14ac:dyDescent="0.35">
      <c r="A12" s="29">
        <v>28</v>
      </c>
      <c r="B12" s="29">
        <v>31</v>
      </c>
      <c r="D12" s="1" t="s">
        <v>7</v>
      </c>
      <c r="E12" s="4">
        <f>SQRT(E4^2/E2+F4^2/F2)</f>
        <v>20.486571288885877</v>
      </c>
    </row>
    <row r="13" spans="1:6" x14ac:dyDescent="0.35">
      <c r="A13" s="29">
        <v>146</v>
      </c>
      <c r="B13" s="29">
        <v>24</v>
      </c>
      <c r="D13" s="1" t="s">
        <v>8</v>
      </c>
      <c r="E13" s="2">
        <f>(E3-F3-E9)/E12</f>
        <v>2.1721545969061977</v>
      </c>
      <c r="F13" s="14" t="s">
        <v>29</v>
      </c>
    </row>
    <row r="14" spans="1:6" x14ac:dyDescent="0.35">
      <c r="A14" s="29">
        <v>48</v>
      </c>
      <c r="B14" s="29">
        <v>38</v>
      </c>
      <c r="D14" s="1"/>
      <c r="F14" s="14"/>
    </row>
    <row r="15" spans="1:6" x14ac:dyDescent="0.35">
      <c r="A15" s="29">
        <v>62</v>
      </c>
      <c r="B15" s="29">
        <v>37</v>
      </c>
      <c r="D15" s="1" t="s">
        <v>30</v>
      </c>
    </row>
    <row r="16" spans="1:6" x14ac:dyDescent="0.35">
      <c r="A16" s="29">
        <v>48</v>
      </c>
      <c r="B16" s="29">
        <v>51</v>
      </c>
      <c r="D16" s="1"/>
      <c r="E16" s="10" t="s">
        <v>9</v>
      </c>
      <c r="F16" s="10" t="s">
        <v>13</v>
      </c>
    </row>
    <row r="17" spans="1:6" x14ac:dyDescent="0.35">
      <c r="A17" s="29">
        <v>57</v>
      </c>
      <c r="B17" s="29">
        <v>39</v>
      </c>
      <c r="D17" s="1" t="s">
        <v>10</v>
      </c>
      <c r="E17" s="11">
        <f>_xlfn.T.DIST(E13,MIN(E2:F2)-1,1)</f>
        <v>0.98164798602452874</v>
      </c>
      <c r="F17" s="11" t="str">
        <f>IF(E17&lt;$E$10,"reject","fail to reject")</f>
        <v>fail to reject</v>
      </c>
    </row>
    <row r="18" spans="1:6" x14ac:dyDescent="0.35">
      <c r="A18" s="29">
        <v>69</v>
      </c>
      <c r="B18" s="29">
        <v>58</v>
      </c>
      <c r="D18" s="1" t="s">
        <v>11</v>
      </c>
      <c r="E18" s="11">
        <f>_xlfn.T.DIST.RT(E13,MIN(E2:F2)-1)</f>
        <v>1.8352013975471312E-2</v>
      </c>
      <c r="F18" s="11" t="str">
        <f t="shared" ref="F18:F19" si="0">IF(E18&lt;$E$10,"reject","fail to reject")</f>
        <v>reject</v>
      </c>
    </row>
    <row r="19" spans="1:6" x14ac:dyDescent="0.35">
      <c r="A19" s="29">
        <v>83</v>
      </c>
      <c r="B19" s="29">
        <v>57</v>
      </c>
      <c r="D19" s="1" t="s">
        <v>14</v>
      </c>
      <c r="E19" s="11">
        <f>_xlfn.T.DIST.2T(ABS(E13),MIN(E2:F2)-1)</f>
        <v>3.6704027950942623E-2</v>
      </c>
      <c r="F19" s="11" t="str">
        <f t="shared" si="0"/>
        <v>reject</v>
      </c>
    </row>
    <row r="20" spans="1:6" x14ac:dyDescent="0.35">
      <c r="A20" s="29">
        <v>67</v>
      </c>
      <c r="B20" s="29">
        <v>72</v>
      </c>
    </row>
    <row r="21" spans="1:6" x14ac:dyDescent="0.35">
      <c r="A21" s="29">
        <v>77</v>
      </c>
      <c r="B21" s="29">
        <v>68</v>
      </c>
      <c r="D21" s="1" t="s">
        <v>31</v>
      </c>
    </row>
    <row r="22" spans="1:6" x14ac:dyDescent="0.35">
      <c r="A22" s="29">
        <v>89</v>
      </c>
      <c r="B22" s="29">
        <v>78</v>
      </c>
      <c r="D22" s="1" t="s">
        <v>6</v>
      </c>
      <c r="E22" s="2">
        <v>0</v>
      </c>
      <c r="F22" s="14" t="s">
        <v>32</v>
      </c>
    </row>
    <row r="23" spans="1:6" x14ac:dyDescent="0.35">
      <c r="A23" s="29">
        <v>104</v>
      </c>
      <c r="B23" s="29">
        <v>77</v>
      </c>
      <c r="D23" s="1" t="s">
        <v>12</v>
      </c>
      <c r="E23" s="8">
        <v>0.05</v>
      </c>
    </row>
    <row r="24" spans="1:6" x14ac:dyDescent="0.35">
      <c r="A24" s="29">
        <v>87</v>
      </c>
      <c r="B24" s="29">
        <v>92</v>
      </c>
    </row>
    <row r="25" spans="1:6" x14ac:dyDescent="0.35">
      <c r="A25" s="29">
        <v>95</v>
      </c>
      <c r="B25" s="29">
        <v>84</v>
      </c>
      <c r="D25" s="1"/>
      <c r="E25" s="10" t="s">
        <v>9</v>
      </c>
      <c r="F25" s="10" t="s">
        <v>13</v>
      </c>
    </row>
    <row r="26" spans="1:6" x14ac:dyDescent="0.35">
      <c r="A26" s="29">
        <v>168</v>
      </c>
      <c r="B26" s="29">
        <v>102</v>
      </c>
      <c r="D26" s="1" t="s">
        <v>71</v>
      </c>
      <c r="E26" s="11">
        <f>TTEST(A:A,B:B,1,3)</f>
        <v>5.106529785995584E-3</v>
      </c>
      <c r="F26" s="11" t="str">
        <f>IF(E26&lt;$E$10,"reject","fail to reject")</f>
        <v>reject</v>
      </c>
    </row>
    <row r="27" spans="1:6" x14ac:dyDescent="0.35">
      <c r="A27" s="29">
        <v>221</v>
      </c>
      <c r="B27" s="29">
        <v>100</v>
      </c>
      <c r="D27" s="1" t="s">
        <v>14</v>
      </c>
      <c r="E27" s="11">
        <f>TTEST(A:A,B:B,2,3)</f>
        <v>1.0213059571991168E-2</v>
      </c>
      <c r="F27" s="11" t="str">
        <f t="shared" ref="F27" si="1">IF(E27&lt;$E$10,"reject","fail to reject")</f>
        <v>reject</v>
      </c>
    </row>
    <row r="28" spans="1:6" x14ac:dyDescent="0.35">
      <c r="A28" s="29">
        <v>171</v>
      </c>
      <c r="B28" s="29">
        <v>155</v>
      </c>
      <c r="D28" s="1"/>
    </row>
    <row r="29" spans="1:6" x14ac:dyDescent="0.35">
      <c r="A29" s="29">
        <v>202</v>
      </c>
      <c r="B29" s="29">
        <v>125</v>
      </c>
    </row>
    <row r="30" spans="1:6" x14ac:dyDescent="0.35">
      <c r="A30" s="29">
        <v>229</v>
      </c>
      <c r="B30" s="29">
        <v>129</v>
      </c>
    </row>
    <row r="31" spans="1:6" x14ac:dyDescent="0.35">
      <c r="A31" s="29">
        <v>300</v>
      </c>
      <c r="B31" s="29">
        <v>130</v>
      </c>
    </row>
    <row r="32" spans="1:6" x14ac:dyDescent="0.35">
      <c r="A32" s="29">
        <v>244</v>
      </c>
      <c r="B32" s="29">
        <v>204</v>
      </c>
    </row>
    <row r="33" spans="1:2" x14ac:dyDescent="0.35">
      <c r="A33" s="29">
        <v>268</v>
      </c>
      <c r="B33" s="29">
        <v>166</v>
      </c>
    </row>
    <row r="34" spans="1:2" x14ac:dyDescent="0.35">
      <c r="A34" s="29">
        <v>298</v>
      </c>
      <c r="B34" s="29">
        <v>156</v>
      </c>
    </row>
    <row r="35" spans="1:2" x14ac:dyDescent="0.35">
      <c r="A35" s="29">
        <v>397</v>
      </c>
      <c r="B35" s="29">
        <v>156</v>
      </c>
    </row>
    <row r="36" spans="1:2" x14ac:dyDescent="0.35">
      <c r="A36" s="29">
        <v>326</v>
      </c>
      <c r="B36" s="29">
        <v>153</v>
      </c>
    </row>
    <row r="37" spans="1:2" x14ac:dyDescent="0.35">
      <c r="A37" s="29">
        <v>349</v>
      </c>
      <c r="B37" s="29">
        <v>209</v>
      </c>
    </row>
    <row r="42" spans="1:2" x14ac:dyDescent="0.35">
      <c r="B42" s="16"/>
    </row>
    <row r="43" spans="1:2" x14ac:dyDescent="0.35">
      <c r="B43" s="16"/>
    </row>
    <row r="44" spans="1:2" x14ac:dyDescent="0.35">
      <c r="B44" s="16"/>
    </row>
    <row r="45" spans="1:2" x14ac:dyDescent="0.35">
      <c r="B45" s="16"/>
    </row>
    <row r="46" spans="1:2" x14ac:dyDescent="0.35">
      <c r="B46" s="16"/>
    </row>
    <row r="47" spans="1:2" x14ac:dyDescent="0.35">
      <c r="B47" s="16"/>
    </row>
    <row r="48" spans="1:2" x14ac:dyDescent="0.35">
      <c r="B48" s="16"/>
    </row>
    <row r="49" spans="2:2" x14ac:dyDescent="0.35">
      <c r="B49" s="16"/>
    </row>
    <row r="50" spans="2:2" x14ac:dyDescent="0.35">
      <c r="B50" s="16"/>
    </row>
    <row r="51" spans="2:2" x14ac:dyDescent="0.35">
      <c r="B51" s="16"/>
    </row>
  </sheetData>
  <pageMargins left="0.75" right="0.75" top="1" bottom="1" header="0.5" footer="0.5"/>
  <pageSetup orientation="portrait" horizontalDpi="4294967292" verticalDpi="4294967292"/>
  <ignoredErrors>
    <ignoredError sqref="F2:F6 E26:E27" emptyCellReference="1"/>
  </ignoredErrors>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51"/>
  <sheetViews>
    <sheetView workbookViewId="0">
      <selection activeCell="M19" sqref="M19"/>
    </sheetView>
  </sheetViews>
  <sheetFormatPr defaultColWidth="11.19921875" defaultRowHeight="15.6" x14ac:dyDescent="0.3"/>
  <cols>
    <col min="5" max="5" width="25.296875" customWidth="1"/>
    <col min="7" max="7" width="18.5" customWidth="1"/>
    <col min="8" max="8" width="11.69921875" customWidth="1"/>
  </cols>
  <sheetData>
    <row r="1" spans="1:10" ht="18" x14ac:dyDescent="0.35">
      <c r="A1" s="1" t="s">
        <v>27</v>
      </c>
      <c r="B1" s="1" t="s">
        <v>28</v>
      </c>
      <c r="C1" s="1" t="s">
        <v>33</v>
      </c>
      <c r="D1" s="2"/>
      <c r="E1" s="2"/>
      <c r="F1" s="1" t="str">
        <f>A1</f>
        <v>DATA1</v>
      </c>
      <c r="G1" s="1" t="str">
        <f>B1</f>
        <v>DATA2</v>
      </c>
      <c r="H1" s="2"/>
      <c r="I1" s="2"/>
      <c r="J1" s="2"/>
    </row>
    <row r="2" spans="1:10" ht="18" x14ac:dyDescent="0.35">
      <c r="A2" s="8">
        <v>40</v>
      </c>
      <c r="B2" s="8">
        <v>31</v>
      </c>
      <c r="C2" s="2">
        <f>IF(AND(ISNUMBER(A2),ISNUMBER(B2)),A2-B2,"")</f>
        <v>9</v>
      </c>
      <c r="D2" s="2"/>
      <c r="E2" s="5" t="s">
        <v>1</v>
      </c>
      <c r="F2" s="6">
        <f>COUNT(A:A)</f>
        <v>50</v>
      </c>
      <c r="G2" s="6">
        <f>COUNT(B:B)</f>
        <v>50</v>
      </c>
      <c r="H2" s="2" t="str">
        <f>IF(F2&lt;&gt;G2,"ALERT SAMPLES MUST BE OF SAME SIZE","")</f>
        <v/>
      </c>
      <c r="I2" s="2"/>
      <c r="J2" s="2"/>
    </row>
    <row r="3" spans="1:10" ht="18" x14ac:dyDescent="0.35">
      <c r="A3" s="8">
        <v>39</v>
      </c>
      <c r="B3" s="8">
        <v>91</v>
      </c>
      <c r="C3" s="2">
        <f t="shared" ref="C3:C51" si="0">IF(AND(ISNUMBER(A3),ISNUMBER(B3)),A3-B3,"")</f>
        <v>-52</v>
      </c>
      <c r="D3" s="2"/>
      <c r="E3" s="5" t="s">
        <v>2</v>
      </c>
      <c r="F3" s="7">
        <f>AVERAGE(A:A)</f>
        <v>49.34</v>
      </c>
      <c r="G3" s="7">
        <f>AVERAGE(B:B)</f>
        <v>51.72</v>
      </c>
      <c r="H3" s="2"/>
      <c r="I3" s="2"/>
      <c r="J3" s="2"/>
    </row>
    <row r="4" spans="1:10" ht="18" x14ac:dyDescent="0.35">
      <c r="A4" s="8">
        <v>83</v>
      </c>
      <c r="B4" s="8">
        <v>78</v>
      </c>
      <c r="C4" s="2">
        <f t="shared" si="0"/>
        <v>5</v>
      </c>
      <c r="D4" s="2"/>
      <c r="E4" s="5" t="s">
        <v>3</v>
      </c>
      <c r="F4" s="7">
        <f>STDEV(A:A)</f>
        <v>29.083700463542485</v>
      </c>
      <c r="G4" s="7">
        <f>STDEV(B:B)</f>
        <v>27.456860411807266</v>
      </c>
      <c r="H4" s="2"/>
      <c r="I4" s="2"/>
      <c r="J4" s="2"/>
    </row>
    <row r="5" spans="1:10" ht="18" x14ac:dyDescent="0.35">
      <c r="A5" s="8">
        <v>68</v>
      </c>
      <c r="B5" s="8">
        <v>18</v>
      </c>
      <c r="C5" s="2">
        <f t="shared" si="0"/>
        <v>50</v>
      </c>
      <c r="D5" s="2"/>
      <c r="E5" s="5" t="s">
        <v>4</v>
      </c>
      <c r="F5" s="7">
        <f>MIN(A:A)</f>
        <v>2</v>
      </c>
      <c r="G5" s="7">
        <f>MIN(B:B)</f>
        <v>0</v>
      </c>
      <c r="H5" s="2"/>
      <c r="I5" s="2"/>
      <c r="J5" s="2"/>
    </row>
    <row r="6" spans="1:10" ht="18" x14ac:dyDescent="0.35">
      <c r="A6" s="8">
        <v>11</v>
      </c>
      <c r="B6" s="8">
        <v>89</v>
      </c>
      <c r="C6" s="2">
        <f t="shared" si="0"/>
        <v>-78</v>
      </c>
      <c r="D6" s="2"/>
      <c r="E6" s="5" t="s">
        <v>5</v>
      </c>
      <c r="F6" s="7">
        <f>MAX(A:A)</f>
        <v>97</v>
      </c>
      <c r="G6" s="7">
        <f>MAX(B:B)</f>
        <v>98</v>
      </c>
      <c r="H6" s="2"/>
      <c r="I6" s="2"/>
      <c r="J6" s="2"/>
    </row>
    <row r="7" spans="1:10" ht="18" x14ac:dyDescent="0.35">
      <c r="A7" s="8">
        <v>57</v>
      </c>
      <c r="B7" s="8">
        <v>18</v>
      </c>
      <c r="C7" s="2">
        <f t="shared" si="0"/>
        <v>39</v>
      </c>
      <c r="D7" s="2"/>
      <c r="E7" s="2"/>
      <c r="F7" s="2"/>
      <c r="G7" s="2"/>
      <c r="H7" s="2"/>
      <c r="I7" s="2"/>
      <c r="J7" s="2"/>
    </row>
    <row r="8" spans="1:10" ht="18" x14ac:dyDescent="0.35">
      <c r="A8" s="8">
        <v>19</v>
      </c>
      <c r="B8" s="8">
        <v>87</v>
      </c>
      <c r="C8" s="2">
        <f t="shared" si="0"/>
        <v>-68</v>
      </c>
      <c r="D8" s="2"/>
      <c r="E8" s="1"/>
      <c r="F8" s="2"/>
      <c r="G8" s="2"/>
      <c r="H8" s="2"/>
      <c r="I8" s="2"/>
      <c r="J8" s="2"/>
    </row>
    <row r="9" spans="1:10" ht="18" x14ac:dyDescent="0.35">
      <c r="A9" s="8">
        <v>81</v>
      </c>
      <c r="B9" s="8">
        <v>22</v>
      </c>
      <c r="C9" s="2">
        <f t="shared" si="0"/>
        <v>59</v>
      </c>
      <c r="D9" s="2"/>
      <c r="E9" s="1" t="s">
        <v>6</v>
      </c>
      <c r="F9" s="8">
        <v>0</v>
      </c>
      <c r="G9" s="2"/>
      <c r="H9" s="2"/>
      <c r="I9" s="2"/>
      <c r="J9" s="2"/>
    </row>
    <row r="10" spans="1:10" ht="18" x14ac:dyDescent="0.35">
      <c r="A10" s="8">
        <v>97</v>
      </c>
      <c r="B10" s="8">
        <v>41</v>
      </c>
      <c r="C10" s="2">
        <f t="shared" si="0"/>
        <v>56</v>
      </c>
      <c r="D10" s="2"/>
      <c r="E10" s="1" t="s">
        <v>12</v>
      </c>
      <c r="F10" s="8">
        <v>0.05</v>
      </c>
      <c r="G10" s="2"/>
      <c r="H10" s="2"/>
      <c r="I10" s="2"/>
      <c r="J10" s="2"/>
    </row>
    <row r="11" spans="1:10" ht="18" x14ac:dyDescent="0.35">
      <c r="A11" s="8">
        <v>7</v>
      </c>
      <c r="B11" s="8">
        <v>61</v>
      </c>
      <c r="C11" s="2">
        <f t="shared" si="0"/>
        <v>-54</v>
      </c>
      <c r="D11" s="2"/>
      <c r="E11" s="2"/>
      <c r="F11" s="2"/>
      <c r="G11" s="2"/>
      <c r="H11" s="2"/>
      <c r="I11" s="2"/>
      <c r="J11" s="2"/>
    </row>
    <row r="12" spans="1:10" ht="18" x14ac:dyDescent="0.35">
      <c r="A12" s="8">
        <v>92</v>
      </c>
      <c r="B12" s="8">
        <v>58</v>
      </c>
      <c r="C12" s="2">
        <f t="shared" si="0"/>
        <v>34</v>
      </c>
      <c r="D12" s="2"/>
      <c r="E12" s="1" t="s">
        <v>7</v>
      </c>
      <c r="F12" s="4">
        <f>STDEV(C:C)/SQRT(COUNT(C:C))</f>
        <v>5.7933734136687649</v>
      </c>
      <c r="G12" s="2"/>
      <c r="H12" s="2"/>
      <c r="I12" s="2"/>
      <c r="J12" s="2"/>
    </row>
    <row r="13" spans="1:10" ht="18" x14ac:dyDescent="0.35">
      <c r="A13" s="8">
        <v>62</v>
      </c>
      <c r="B13" s="8">
        <v>44</v>
      </c>
      <c r="C13" s="2">
        <f t="shared" si="0"/>
        <v>18</v>
      </c>
      <c r="D13" s="2"/>
      <c r="E13" s="1" t="s">
        <v>8</v>
      </c>
      <c r="F13" s="2">
        <f>(F3-G3-F9)/F12</f>
        <v>-0.41081418891188215</v>
      </c>
      <c r="G13" s="14" t="s">
        <v>29</v>
      </c>
      <c r="H13" s="2"/>
      <c r="I13" s="2"/>
      <c r="J13" s="2"/>
    </row>
    <row r="14" spans="1:10" ht="18" x14ac:dyDescent="0.35">
      <c r="A14" s="8">
        <v>72</v>
      </c>
      <c r="B14" s="8">
        <v>77</v>
      </c>
      <c r="C14" s="2">
        <f t="shared" si="0"/>
        <v>-5</v>
      </c>
      <c r="D14" s="2"/>
      <c r="E14" s="1"/>
      <c r="F14" s="2"/>
      <c r="G14" s="14"/>
      <c r="H14" s="2"/>
      <c r="I14" s="2"/>
      <c r="J14" s="2"/>
    </row>
    <row r="15" spans="1:10" ht="18" x14ac:dyDescent="0.35">
      <c r="A15" s="8">
        <v>32</v>
      </c>
      <c r="B15" s="8">
        <v>12</v>
      </c>
      <c r="C15" s="2">
        <f t="shared" si="0"/>
        <v>20</v>
      </c>
      <c r="D15" s="2"/>
      <c r="E15" s="1" t="s">
        <v>30</v>
      </c>
      <c r="F15" s="14" t="s">
        <v>34</v>
      </c>
      <c r="G15" s="2"/>
      <c r="H15" s="2"/>
      <c r="I15" s="2"/>
      <c r="J15" s="2"/>
    </row>
    <row r="16" spans="1:10" ht="18" x14ac:dyDescent="0.35">
      <c r="A16" s="8">
        <v>69</v>
      </c>
      <c r="B16" s="8">
        <v>83</v>
      </c>
      <c r="C16" s="2">
        <f t="shared" si="0"/>
        <v>-14</v>
      </c>
      <c r="D16" s="2"/>
      <c r="E16" s="1"/>
      <c r="F16" s="10" t="s">
        <v>9</v>
      </c>
      <c r="G16" s="10" t="s">
        <v>13</v>
      </c>
      <c r="H16" s="2"/>
      <c r="I16" s="2"/>
      <c r="J16" s="2"/>
    </row>
    <row r="17" spans="1:10" ht="18" x14ac:dyDescent="0.35">
      <c r="A17" s="8">
        <v>15</v>
      </c>
      <c r="B17" s="8">
        <v>69</v>
      </c>
      <c r="C17" s="2">
        <f t="shared" si="0"/>
        <v>-54</v>
      </c>
      <c r="D17" s="2"/>
      <c r="E17" s="1" t="s">
        <v>10</v>
      </c>
      <c r="F17" s="11">
        <f>_xlfn.T.DIST(F13,MIN(F2:G2)-1,1)</f>
        <v>0.34149992562285419</v>
      </c>
      <c r="G17" s="11" t="str">
        <f>IF(F17&lt;$F$10,"reject","fail to reject")</f>
        <v>fail to reject</v>
      </c>
      <c r="H17" s="2"/>
      <c r="I17" s="2"/>
      <c r="J17" s="2"/>
    </row>
    <row r="18" spans="1:10" ht="18" x14ac:dyDescent="0.35">
      <c r="A18" s="8">
        <v>75</v>
      </c>
      <c r="B18" s="8">
        <v>15</v>
      </c>
      <c r="C18" s="2">
        <f t="shared" si="0"/>
        <v>60</v>
      </c>
      <c r="D18" s="2"/>
      <c r="E18" s="1" t="s">
        <v>11</v>
      </c>
      <c r="F18" s="11">
        <f>_xlfn.T.DIST.RT(F13,MIN(F2:G2)-1)</f>
        <v>0.65850007437714586</v>
      </c>
      <c r="G18" s="11" t="str">
        <f t="shared" ref="G18:G19" si="1">IF(F18&lt;$F$10,"reject","fail to reject")</f>
        <v>fail to reject</v>
      </c>
      <c r="H18" s="2"/>
      <c r="I18" s="2"/>
      <c r="J18" s="2"/>
    </row>
    <row r="19" spans="1:10" ht="18" x14ac:dyDescent="0.35">
      <c r="A19" s="8">
        <v>74</v>
      </c>
      <c r="B19" s="8">
        <v>39</v>
      </c>
      <c r="C19" s="2">
        <f t="shared" si="0"/>
        <v>35</v>
      </c>
      <c r="D19" s="2"/>
      <c r="E19" s="1" t="s">
        <v>14</v>
      </c>
      <c r="F19" s="11">
        <f>_xlfn.T.DIST.2T(ABS(F13),MIN(F2:G2)-1)</f>
        <v>0.68299985124570839</v>
      </c>
      <c r="G19" s="11" t="str">
        <f t="shared" si="1"/>
        <v>fail to reject</v>
      </c>
      <c r="H19" s="2"/>
      <c r="I19" s="2"/>
      <c r="J19" s="2"/>
    </row>
    <row r="20" spans="1:10" ht="18" x14ac:dyDescent="0.35">
      <c r="A20" s="8">
        <v>30</v>
      </c>
      <c r="B20" s="8">
        <v>45</v>
      </c>
      <c r="C20" s="2">
        <f t="shared" si="0"/>
        <v>-15</v>
      </c>
      <c r="D20" s="2"/>
      <c r="E20" s="2"/>
      <c r="F20" s="2"/>
      <c r="G20" s="2"/>
      <c r="H20" s="2"/>
      <c r="I20" s="2"/>
      <c r="J20" s="2"/>
    </row>
    <row r="21" spans="1:10" ht="18" x14ac:dyDescent="0.35">
      <c r="A21" s="8">
        <v>53</v>
      </c>
      <c r="B21" s="8">
        <v>48</v>
      </c>
      <c r="C21" s="2">
        <f t="shared" si="0"/>
        <v>5</v>
      </c>
      <c r="D21" s="2"/>
      <c r="E21" s="1" t="s">
        <v>31</v>
      </c>
      <c r="F21" s="2"/>
      <c r="G21" s="2"/>
      <c r="H21" s="2"/>
      <c r="I21" s="2"/>
      <c r="J21" s="2"/>
    </row>
    <row r="22" spans="1:10" ht="18" x14ac:dyDescent="0.35">
      <c r="A22" s="8">
        <v>23</v>
      </c>
      <c r="B22" s="8">
        <v>75</v>
      </c>
      <c r="C22" s="2">
        <f t="shared" si="0"/>
        <v>-52</v>
      </c>
      <c r="D22" s="2"/>
      <c r="E22" s="1" t="s">
        <v>6</v>
      </c>
      <c r="F22" s="2">
        <v>0</v>
      </c>
      <c r="G22" s="14" t="s">
        <v>32</v>
      </c>
      <c r="H22" s="2"/>
      <c r="I22" s="2"/>
      <c r="J22" s="2"/>
    </row>
    <row r="23" spans="1:10" ht="18" x14ac:dyDescent="0.35">
      <c r="A23" s="8">
        <v>78</v>
      </c>
      <c r="B23" s="8">
        <v>66</v>
      </c>
      <c r="C23" s="2">
        <f t="shared" si="0"/>
        <v>12</v>
      </c>
      <c r="D23" s="2"/>
      <c r="E23" s="1" t="s">
        <v>12</v>
      </c>
      <c r="F23" s="8">
        <v>0.05</v>
      </c>
      <c r="G23" s="2"/>
      <c r="H23" s="2"/>
      <c r="I23" s="2"/>
      <c r="J23" s="2"/>
    </row>
    <row r="24" spans="1:10" ht="18" x14ac:dyDescent="0.35">
      <c r="A24" s="8">
        <v>20</v>
      </c>
      <c r="B24" s="8">
        <v>81</v>
      </c>
      <c r="C24" s="2">
        <f t="shared" si="0"/>
        <v>-61</v>
      </c>
      <c r="D24" s="2"/>
      <c r="E24" s="2"/>
      <c r="F24" s="2"/>
      <c r="G24" s="2"/>
      <c r="H24" s="2"/>
      <c r="I24" s="2"/>
      <c r="J24" s="2"/>
    </row>
    <row r="25" spans="1:10" ht="18" x14ac:dyDescent="0.35">
      <c r="A25" s="8">
        <v>49</v>
      </c>
      <c r="B25" s="8">
        <v>97</v>
      </c>
      <c r="C25" s="2">
        <f t="shared" si="0"/>
        <v>-48</v>
      </c>
      <c r="D25" s="2"/>
      <c r="E25" s="1"/>
      <c r="F25" s="10" t="s">
        <v>9</v>
      </c>
      <c r="G25" s="10" t="s">
        <v>13</v>
      </c>
      <c r="H25" s="2"/>
      <c r="I25" s="2"/>
      <c r="J25" s="2"/>
    </row>
    <row r="26" spans="1:10" ht="18" x14ac:dyDescent="0.35">
      <c r="A26" s="8">
        <v>92</v>
      </c>
      <c r="B26" s="8">
        <v>1</v>
      </c>
      <c r="C26" s="2">
        <f t="shared" si="0"/>
        <v>91</v>
      </c>
      <c r="D26" s="2"/>
      <c r="E26" s="1" t="s">
        <v>71</v>
      </c>
      <c r="F26" s="11">
        <f>TTEST(A:A,B:B,1,1)</f>
        <v>0.34149992562285481</v>
      </c>
      <c r="G26" s="11" t="str">
        <f>IF(F26&lt;$F$10,"reject","fail to reject")</f>
        <v>fail to reject</v>
      </c>
      <c r="H26" s="2"/>
      <c r="I26" s="2"/>
      <c r="J26" s="2"/>
    </row>
    <row r="27" spans="1:10" ht="18" x14ac:dyDescent="0.35">
      <c r="A27" s="8">
        <v>70</v>
      </c>
      <c r="B27" s="8">
        <v>98</v>
      </c>
      <c r="C27" s="2">
        <f t="shared" si="0"/>
        <v>-28</v>
      </c>
      <c r="D27" s="2"/>
      <c r="E27" s="1" t="s">
        <v>14</v>
      </c>
      <c r="F27" s="11">
        <f>TTEST(A:A,B:B,2,1)</f>
        <v>0.68299985124570961</v>
      </c>
      <c r="G27" s="11" t="str">
        <f t="shared" ref="G27" si="2">IF(F27&lt;$F$10,"reject","fail to reject")</f>
        <v>fail to reject</v>
      </c>
      <c r="H27" s="2"/>
      <c r="I27" s="2"/>
      <c r="J27" s="2"/>
    </row>
    <row r="28" spans="1:10" ht="18" x14ac:dyDescent="0.35">
      <c r="A28" s="8">
        <v>71</v>
      </c>
      <c r="B28" s="8">
        <v>55</v>
      </c>
      <c r="C28" s="2">
        <f t="shared" si="0"/>
        <v>16</v>
      </c>
      <c r="D28" s="2"/>
      <c r="E28" s="1"/>
      <c r="F28" s="2"/>
      <c r="G28" s="2"/>
      <c r="H28" s="2"/>
      <c r="I28" s="2"/>
      <c r="J28" s="2"/>
    </row>
    <row r="29" spans="1:10" ht="18" x14ac:dyDescent="0.35">
      <c r="A29" s="8">
        <v>43</v>
      </c>
      <c r="B29" s="8">
        <v>3</v>
      </c>
      <c r="C29" s="2">
        <f t="shared" si="0"/>
        <v>40</v>
      </c>
      <c r="D29" s="2"/>
      <c r="E29" s="2"/>
      <c r="F29" s="2"/>
      <c r="G29" s="2"/>
      <c r="H29" s="2"/>
      <c r="I29" s="2"/>
      <c r="J29" s="2"/>
    </row>
    <row r="30" spans="1:10" ht="18" x14ac:dyDescent="0.35">
      <c r="A30" s="8">
        <v>36</v>
      </c>
      <c r="B30" s="8">
        <v>71</v>
      </c>
      <c r="C30" s="2">
        <f t="shared" si="0"/>
        <v>-35</v>
      </c>
      <c r="D30" s="2"/>
      <c r="E30" s="2"/>
      <c r="F30" s="2"/>
      <c r="G30" s="2"/>
      <c r="H30" s="2"/>
      <c r="I30" s="2"/>
      <c r="J30" s="2"/>
    </row>
    <row r="31" spans="1:10" ht="18" x14ac:dyDescent="0.35">
      <c r="A31" s="8">
        <v>25</v>
      </c>
      <c r="B31" s="8">
        <v>0</v>
      </c>
      <c r="C31" s="2">
        <f t="shared" si="0"/>
        <v>25</v>
      </c>
      <c r="D31" s="2"/>
      <c r="E31" s="2"/>
      <c r="F31" s="2"/>
      <c r="G31" s="2"/>
      <c r="H31" s="2"/>
      <c r="I31" s="2"/>
      <c r="J31" s="2"/>
    </row>
    <row r="32" spans="1:10" ht="18" x14ac:dyDescent="0.35">
      <c r="A32" s="8">
        <v>89</v>
      </c>
      <c r="B32" s="8">
        <v>67</v>
      </c>
      <c r="C32" s="2">
        <f t="shared" si="0"/>
        <v>22</v>
      </c>
      <c r="D32" s="2"/>
      <c r="E32" s="2"/>
      <c r="F32" s="2"/>
      <c r="G32" s="2"/>
      <c r="H32" s="2"/>
      <c r="I32" s="2"/>
      <c r="J32" s="2"/>
    </row>
    <row r="33" spans="1:10" ht="18" x14ac:dyDescent="0.35">
      <c r="A33" s="8">
        <v>8</v>
      </c>
      <c r="B33" s="8">
        <v>27</v>
      </c>
      <c r="C33" s="2">
        <f t="shared" si="0"/>
        <v>-19</v>
      </c>
      <c r="D33" s="2"/>
      <c r="E33" s="2"/>
      <c r="F33" s="2"/>
      <c r="G33" s="2"/>
      <c r="H33" s="2"/>
      <c r="I33" s="2"/>
      <c r="J33" s="2"/>
    </row>
    <row r="34" spans="1:10" ht="18" x14ac:dyDescent="0.35">
      <c r="A34" s="8">
        <v>64</v>
      </c>
      <c r="B34" s="8">
        <v>63</v>
      </c>
      <c r="C34" s="2">
        <f t="shared" si="0"/>
        <v>1</v>
      </c>
      <c r="D34" s="2"/>
      <c r="E34" s="2"/>
      <c r="F34" s="2"/>
      <c r="G34" s="2"/>
      <c r="H34" s="2"/>
      <c r="I34" s="2"/>
      <c r="J34" s="2"/>
    </row>
    <row r="35" spans="1:10" ht="18" x14ac:dyDescent="0.35">
      <c r="A35" s="8">
        <v>20</v>
      </c>
      <c r="B35" s="8">
        <v>86</v>
      </c>
      <c r="C35" s="2">
        <f t="shared" si="0"/>
        <v>-66</v>
      </c>
      <c r="D35" s="2"/>
      <c r="E35" s="2"/>
      <c r="F35" s="2"/>
      <c r="G35" s="2"/>
      <c r="H35" s="2"/>
      <c r="I35" s="2"/>
      <c r="J35" s="2"/>
    </row>
    <row r="36" spans="1:10" ht="18" x14ac:dyDescent="0.35">
      <c r="A36" s="8">
        <v>93</v>
      </c>
      <c r="B36" s="8">
        <v>50</v>
      </c>
      <c r="C36" s="2">
        <f t="shared" si="0"/>
        <v>43</v>
      </c>
      <c r="D36" s="2"/>
      <c r="E36" s="2"/>
      <c r="F36" s="2"/>
      <c r="G36" s="2"/>
      <c r="H36" s="2"/>
      <c r="I36" s="2"/>
      <c r="J36" s="2"/>
    </row>
    <row r="37" spans="1:10" ht="18" x14ac:dyDescent="0.35">
      <c r="A37" s="8">
        <v>14</v>
      </c>
      <c r="B37" s="8">
        <v>41</v>
      </c>
      <c r="C37" s="2">
        <f t="shared" si="0"/>
        <v>-27</v>
      </c>
      <c r="D37" s="2"/>
      <c r="E37" s="2"/>
      <c r="F37" s="2"/>
      <c r="G37" s="2"/>
      <c r="H37" s="2"/>
      <c r="I37" s="2"/>
      <c r="J37" s="2"/>
    </row>
    <row r="38" spans="1:10" ht="18" x14ac:dyDescent="0.35">
      <c r="A38" s="8">
        <v>2</v>
      </c>
      <c r="B38" s="8">
        <v>31</v>
      </c>
      <c r="C38" s="2">
        <f t="shared" si="0"/>
        <v>-29</v>
      </c>
      <c r="D38" s="2"/>
      <c r="E38" s="2"/>
      <c r="F38" s="2"/>
      <c r="G38" s="2"/>
      <c r="H38" s="2"/>
      <c r="I38" s="2"/>
      <c r="J38" s="2"/>
    </row>
    <row r="39" spans="1:10" ht="18" x14ac:dyDescent="0.35">
      <c r="A39" s="8">
        <v>54</v>
      </c>
      <c r="B39" s="8">
        <v>67</v>
      </c>
      <c r="C39" s="2">
        <f t="shared" si="0"/>
        <v>-13</v>
      </c>
      <c r="D39" s="2"/>
      <c r="E39" s="2"/>
      <c r="F39" s="2"/>
      <c r="G39" s="2"/>
      <c r="H39" s="2"/>
      <c r="I39" s="2"/>
      <c r="J39" s="2"/>
    </row>
    <row r="40" spans="1:10" ht="18" x14ac:dyDescent="0.35">
      <c r="A40" s="8">
        <v>9</v>
      </c>
      <c r="B40" s="8">
        <v>60</v>
      </c>
      <c r="C40" s="2">
        <f t="shared" si="0"/>
        <v>-51</v>
      </c>
      <c r="D40" s="2"/>
      <c r="E40" s="2"/>
      <c r="F40" s="2"/>
      <c r="G40" s="2"/>
      <c r="H40" s="2"/>
      <c r="I40" s="2"/>
      <c r="J40" s="2"/>
    </row>
    <row r="41" spans="1:10" ht="18" x14ac:dyDescent="0.35">
      <c r="A41" s="8">
        <v>76</v>
      </c>
      <c r="B41" s="8">
        <v>58</v>
      </c>
      <c r="C41" s="2">
        <f t="shared" si="0"/>
        <v>18</v>
      </c>
      <c r="D41" s="2"/>
      <c r="E41" s="2"/>
      <c r="F41" s="2"/>
      <c r="G41" s="2"/>
      <c r="H41" s="2"/>
      <c r="I41" s="2"/>
      <c r="J41" s="2"/>
    </row>
    <row r="42" spans="1:10" ht="18" x14ac:dyDescent="0.35">
      <c r="A42" s="8">
        <v>49</v>
      </c>
      <c r="B42" s="8">
        <v>48</v>
      </c>
      <c r="C42" s="2">
        <f t="shared" si="0"/>
        <v>1</v>
      </c>
      <c r="D42" s="2"/>
      <c r="E42" s="2"/>
      <c r="F42" s="2"/>
      <c r="G42" s="2"/>
      <c r="H42" s="2"/>
      <c r="I42" s="2"/>
      <c r="J42" s="2"/>
    </row>
    <row r="43" spans="1:10" ht="18" x14ac:dyDescent="0.35">
      <c r="A43" s="8">
        <v>26</v>
      </c>
      <c r="B43" s="8">
        <v>32</v>
      </c>
      <c r="C43" s="2">
        <f t="shared" si="0"/>
        <v>-6</v>
      </c>
      <c r="D43" s="2"/>
      <c r="E43" s="2"/>
      <c r="F43" s="2"/>
      <c r="G43" s="2"/>
      <c r="H43" s="2"/>
      <c r="I43" s="2"/>
      <c r="J43" s="2"/>
    </row>
    <row r="44" spans="1:10" ht="18" x14ac:dyDescent="0.35">
      <c r="A44" s="8">
        <v>61</v>
      </c>
      <c r="B44" s="8">
        <v>14</v>
      </c>
      <c r="C44" s="2">
        <f t="shared" si="0"/>
        <v>47</v>
      </c>
      <c r="D44" s="2"/>
      <c r="E44" s="2"/>
      <c r="F44" s="2"/>
      <c r="G44" s="2"/>
      <c r="H44" s="2"/>
      <c r="I44" s="2"/>
      <c r="J44" s="2"/>
    </row>
    <row r="45" spans="1:10" ht="18" x14ac:dyDescent="0.35">
      <c r="A45" s="8">
        <v>14</v>
      </c>
      <c r="B45" s="8">
        <v>96</v>
      </c>
      <c r="C45" s="2">
        <f t="shared" si="0"/>
        <v>-82</v>
      </c>
      <c r="D45" s="2"/>
      <c r="E45" s="2"/>
      <c r="F45" s="2"/>
      <c r="G45" s="2"/>
      <c r="H45" s="2"/>
      <c r="I45" s="2"/>
      <c r="J45" s="2"/>
    </row>
    <row r="46" spans="1:10" ht="18" x14ac:dyDescent="0.35">
      <c r="A46" s="8">
        <v>36</v>
      </c>
      <c r="B46" s="8">
        <v>63</v>
      </c>
      <c r="C46" s="2">
        <f t="shared" si="0"/>
        <v>-27</v>
      </c>
      <c r="D46" s="2"/>
      <c r="E46" s="2"/>
      <c r="F46" s="2"/>
      <c r="G46" s="2"/>
      <c r="H46" s="2"/>
      <c r="I46" s="2"/>
      <c r="J46" s="2"/>
    </row>
    <row r="47" spans="1:10" ht="18" x14ac:dyDescent="0.35">
      <c r="A47" s="8">
        <v>85</v>
      </c>
      <c r="B47" s="8">
        <v>68</v>
      </c>
      <c r="C47" s="2">
        <f t="shared" si="0"/>
        <v>17</v>
      </c>
      <c r="D47" s="2"/>
      <c r="E47" s="2"/>
      <c r="F47" s="2"/>
      <c r="G47" s="2"/>
      <c r="H47" s="2"/>
      <c r="I47" s="2"/>
      <c r="J47" s="2"/>
    </row>
    <row r="48" spans="1:10" ht="18" x14ac:dyDescent="0.35">
      <c r="A48" s="8">
        <v>12</v>
      </c>
      <c r="B48" s="8">
        <v>23</v>
      </c>
      <c r="C48" s="2">
        <f t="shared" si="0"/>
        <v>-11</v>
      </c>
      <c r="D48" s="2"/>
      <c r="E48" s="2"/>
      <c r="F48" s="2"/>
      <c r="G48" s="2"/>
      <c r="H48" s="2"/>
      <c r="I48" s="2"/>
      <c r="J48" s="2"/>
    </row>
    <row r="49" spans="1:10" ht="18" x14ac:dyDescent="0.35">
      <c r="A49" s="8">
        <v>85</v>
      </c>
      <c r="B49" s="8">
        <v>59</v>
      </c>
      <c r="C49" s="2">
        <f t="shared" si="0"/>
        <v>26</v>
      </c>
      <c r="D49" s="2"/>
      <c r="E49" s="2"/>
      <c r="F49" s="2"/>
      <c r="G49" s="2"/>
      <c r="H49" s="2"/>
      <c r="I49" s="2"/>
      <c r="J49" s="2"/>
    </row>
    <row r="50" spans="1:10" ht="18" x14ac:dyDescent="0.35">
      <c r="A50" s="8">
        <v>11</v>
      </c>
      <c r="B50" s="8">
        <v>18</v>
      </c>
      <c r="C50" s="2">
        <f t="shared" si="0"/>
        <v>-7</v>
      </c>
      <c r="D50" s="2"/>
      <c r="E50" s="2"/>
      <c r="F50" s="2"/>
      <c r="G50" s="2"/>
      <c r="H50" s="2"/>
      <c r="I50" s="2"/>
      <c r="J50" s="2"/>
    </row>
    <row r="51" spans="1:10" ht="18" x14ac:dyDescent="0.35">
      <c r="A51" s="8">
        <v>76</v>
      </c>
      <c r="B51" s="8">
        <v>42</v>
      </c>
      <c r="C51" s="2">
        <f t="shared" si="0"/>
        <v>34</v>
      </c>
      <c r="D51" s="2"/>
      <c r="E51" s="2"/>
      <c r="F51" s="2"/>
      <c r="G51" s="2"/>
      <c r="H51" s="2"/>
      <c r="I51" s="2"/>
      <c r="J51" s="2"/>
    </row>
  </sheetData>
  <pageMargins left="0.75" right="0.75" top="1" bottom="1" header="0.5" footer="0.5"/>
  <pageSetup orientation="portrait" horizontalDpi="4294967292" verticalDpi="4294967292"/>
  <ignoredErrors>
    <ignoredError sqref="F2:G6" emptyCellReference="1"/>
  </ignoredErrors>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201"/>
  <sheetViews>
    <sheetView topLeftCell="A3" workbookViewId="0">
      <selection activeCell="E26" sqref="E26"/>
    </sheetView>
  </sheetViews>
  <sheetFormatPr defaultColWidth="10.796875" defaultRowHeight="18" x14ac:dyDescent="0.35"/>
  <cols>
    <col min="1" max="1" width="10.796875" style="8"/>
    <col min="2" max="2" width="10.796875" style="2"/>
    <col min="3" max="3" width="13.69921875" style="2" customWidth="1"/>
    <col min="4" max="4" width="19.19921875" style="2" customWidth="1"/>
    <col min="5" max="5" width="18.5" style="2" customWidth="1"/>
    <col min="6" max="6" width="5.19921875" style="2" customWidth="1"/>
    <col min="7" max="7" width="10.796875" style="2"/>
    <col min="8" max="8" width="34.296875" style="2" customWidth="1"/>
    <col min="9" max="16384" width="10.796875" style="2"/>
  </cols>
  <sheetData>
    <row r="1" spans="1:10" x14ac:dyDescent="0.35">
      <c r="A1" s="1" t="s">
        <v>0</v>
      </c>
      <c r="C1" s="1" t="s">
        <v>72</v>
      </c>
      <c r="D1" s="1" t="s">
        <v>50</v>
      </c>
      <c r="E1" s="1" t="s">
        <v>51</v>
      </c>
      <c r="F1" s="1"/>
      <c r="G1" s="2" t="s">
        <v>35</v>
      </c>
      <c r="H1" s="6">
        <f>IF(ISNUMBER(A2),COUNT(A:A),COUNTIF(A:A,"*")-1)</f>
        <v>200</v>
      </c>
      <c r="I1" s="17"/>
      <c r="J1" s="17"/>
    </row>
    <row r="2" spans="1:10" x14ac:dyDescent="0.35">
      <c r="A2" s="8" t="s">
        <v>18</v>
      </c>
      <c r="B2"/>
      <c r="C2" s="23" t="s">
        <v>17</v>
      </c>
      <c r="D2" s="6">
        <f t="shared" ref="D2:D21" si="0">COUNTIF(A:A,C2)</f>
        <v>7</v>
      </c>
      <c r="E2" s="8">
        <v>10</v>
      </c>
      <c r="G2" s="2" t="s">
        <v>15</v>
      </c>
      <c r="H2" s="18">
        <f>CHITEST(D2:D21,E2:E21)</f>
        <v>0.52243827398626297</v>
      </c>
    </row>
    <row r="3" spans="1:10" x14ac:dyDescent="0.35">
      <c r="A3" s="8" t="s">
        <v>47</v>
      </c>
      <c r="B3"/>
      <c r="C3" s="23" t="s">
        <v>18</v>
      </c>
      <c r="D3" s="6">
        <f t="shared" si="0"/>
        <v>10</v>
      </c>
      <c r="E3" s="8">
        <v>10</v>
      </c>
    </row>
    <row r="4" spans="1:10" x14ac:dyDescent="0.35">
      <c r="A4" s="8" t="s">
        <v>22</v>
      </c>
      <c r="B4"/>
      <c r="C4" s="23" t="s">
        <v>19</v>
      </c>
      <c r="D4" s="6">
        <f t="shared" si="0"/>
        <v>13</v>
      </c>
      <c r="E4" s="8">
        <v>10</v>
      </c>
      <c r="G4" s="2" t="s">
        <v>12</v>
      </c>
      <c r="H4" s="21">
        <v>0.05</v>
      </c>
    </row>
    <row r="5" spans="1:10" x14ac:dyDescent="0.35">
      <c r="A5" s="8" t="s">
        <v>37</v>
      </c>
      <c r="B5"/>
      <c r="C5" s="23" t="s">
        <v>20</v>
      </c>
      <c r="D5" s="6">
        <f t="shared" si="0"/>
        <v>12</v>
      </c>
      <c r="E5" s="8">
        <v>10</v>
      </c>
    </row>
    <row r="6" spans="1:10" x14ac:dyDescent="0.35">
      <c r="A6" s="8" t="s">
        <v>40</v>
      </c>
      <c r="B6"/>
      <c r="C6" s="23" t="s">
        <v>21</v>
      </c>
      <c r="D6" s="6">
        <f t="shared" si="0"/>
        <v>16</v>
      </c>
      <c r="E6" s="8">
        <v>10</v>
      </c>
      <c r="H6" s="18" t="str">
        <f>IF(H2&lt;H4,"reject null that OBS=EXP","do not reject null that OBS=EXP")</f>
        <v>do not reject null that OBS=EXP</v>
      </c>
    </row>
    <row r="7" spans="1:10" x14ac:dyDescent="0.35">
      <c r="A7" s="8" t="s">
        <v>44</v>
      </c>
      <c r="B7"/>
      <c r="C7" s="23" t="s">
        <v>22</v>
      </c>
      <c r="D7" s="6">
        <f t="shared" si="0"/>
        <v>7</v>
      </c>
      <c r="E7" s="8">
        <v>10</v>
      </c>
    </row>
    <row r="8" spans="1:10" x14ac:dyDescent="0.35">
      <c r="A8" s="8" t="s">
        <v>47</v>
      </c>
      <c r="B8"/>
      <c r="C8" s="23" t="s">
        <v>36</v>
      </c>
      <c r="D8" s="6">
        <f t="shared" si="0"/>
        <v>8</v>
      </c>
      <c r="E8" s="8">
        <v>10</v>
      </c>
    </row>
    <row r="9" spans="1:10" x14ac:dyDescent="0.35">
      <c r="A9" s="8" t="s">
        <v>36</v>
      </c>
      <c r="B9"/>
      <c r="C9" s="23" t="s">
        <v>37</v>
      </c>
      <c r="D9" s="6">
        <f t="shared" si="0"/>
        <v>16</v>
      </c>
      <c r="E9" s="8">
        <v>10</v>
      </c>
    </row>
    <row r="10" spans="1:10" x14ac:dyDescent="0.35">
      <c r="A10" s="8" t="s">
        <v>20</v>
      </c>
      <c r="B10"/>
      <c r="C10" s="23" t="s">
        <v>38</v>
      </c>
      <c r="D10" s="6">
        <f t="shared" si="0"/>
        <v>11</v>
      </c>
      <c r="E10" s="8">
        <v>10</v>
      </c>
    </row>
    <row r="11" spans="1:10" x14ac:dyDescent="0.35">
      <c r="A11" s="8" t="s">
        <v>37</v>
      </c>
      <c r="B11"/>
      <c r="C11" s="23" t="s">
        <v>39</v>
      </c>
      <c r="D11" s="6">
        <f t="shared" si="0"/>
        <v>11</v>
      </c>
      <c r="E11" s="8">
        <v>10</v>
      </c>
    </row>
    <row r="12" spans="1:10" x14ac:dyDescent="0.35">
      <c r="A12" s="8" t="s">
        <v>19</v>
      </c>
      <c r="B12"/>
      <c r="C12" s="23" t="s">
        <v>40</v>
      </c>
      <c r="D12" s="6">
        <f t="shared" si="0"/>
        <v>11</v>
      </c>
      <c r="E12" s="8">
        <v>10</v>
      </c>
    </row>
    <row r="13" spans="1:10" x14ac:dyDescent="0.35">
      <c r="A13" s="8" t="s">
        <v>49</v>
      </c>
      <c r="B13"/>
      <c r="C13" s="23" t="s">
        <v>41</v>
      </c>
      <c r="D13" s="6">
        <f t="shared" si="0"/>
        <v>6</v>
      </c>
      <c r="E13" s="8">
        <v>10</v>
      </c>
    </row>
    <row r="14" spans="1:10" x14ac:dyDescent="0.35">
      <c r="A14" s="8" t="s">
        <v>19</v>
      </c>
      <c r="B14"/>
      <c r="C14" s="23" t="s">
        <v>42</v>
      </c>
      <c r="D14" s="6">
        <f t="shared" si="0"/>
        <v>6</v>
      </c>
      <c r="E14" s="8">
        <v>10</v>
      </c>
    </row>
    <row r="15" spans="1:10" x14ac:dyDescent="0.35">
      <c r="A15" s="8" t="s">
        <v>41</v>
      </c>
      <c r="B15"/>
      <c r="C15" s="23" t="s">
        <v>43</v>
      </c>
      <c r="D15" s="6">
        <f t="shared" si="0"/>
        <v>12</v>
      </c>
      <c r="E15" s="8">
        <v>10</v>
      </c>
    </row>
    <row r="16" spans="1:10" x14ac:dyDescent="0.35">
      <c r="A16" s="8" t="s">
        <v>36</v>
      </c>
      <c r="B16"/>
      <c r="C16" s="23" t="s">
        <v>44</v>
      </c>
      <c r="D16" s="6">
        <f t="shared" si="0"/>
        <v>12</v>
      </c>
      <c r="E16" s="8">
        <v>10</v>
      </c>
    </row>
    <row r="17" spans="1:5" x14ac:dyDescent="0.35">
      <c r="A17" s="8" t="s">
        <v>41</v>
      </c>
      <c r="B17"/>
      <c r="C17" s="23" t="s">
        <v>45</v>
      </c>
      <c r="D17" s="6">
        <f t="shared" si="0"/>
        <v>8</v>
      </c>
      <c r="E17" s="8">
        <v>10</v>
      </c>
    </row>
    <row r="18" spans="1:5" x14ac:dyDescent="0.35">
      <c r="A18" s="8" t="s">
        <v>41</v>
      </c>
      <c r="B18"/>
      <c r="C18" s="23" t="s">
        <v>46</v>
      </c>
      <c r="D18" s="6">
        <f t="shared" si="0"/>
        <v>12</v>
      </c>
      <c r="E18" s="8">
        <v>10</v>
      </c>
    </row>
    <row r="19" spans="1:5" x14ac:dyDescent="0.35">
      <c r="A19" s="8" t="s">
        <v>48</v>
      </c>
      <c r="B19"/>
      <c r="C19" s="23" t="s">
        <v>47</v>
      </c>
      <c r="D19" s="6">
        <f t="shared" si="0"/>
        <v>8</v>
      </c>
      <c r="E19" s="8">
        <v>10</v>
      </c>
    </row>
    <row r="20" spans="1:5" x14ac:dyDescent="0.35">
      <c r="A20" s="8" t="s">
        <v>38</v>
      </c>
      <c r="B20"/>
      <c r="C20" s="23" t="s">
        <v>48</v>
      </c>
      <c r="D20" s="6">
        <f t="shared" si="0"/>
        <v>7</v>
      </c>
      <c r="E20" s="8">
        <v>10</v>
      </c>
    </row>
    <row r="21" spans="1:5" x14ac:dyDescent="0.35">
      <c r="A21" s="8" t="s">
        <v>18</v>
      </c>
      <c r="B21"/>
      <c r="C21" s="23" t="s">
        <v>49</v>
      </c>
      <c r="D21" s="6">
        <f t="shared" si="0"/>
        <v>7</v>
      </c>
      <c r="E21" s="8">
        <v>10</v>
      </c>
    </row>
    <row r="22" spans="1:5" x14ac:dyDescent="0.35">
      <c r="A22" s="8" t="s">
        <v>49</v>
      </c>
      <c r="B22"/>
    </row>
    <row r="23" spans="1:5" x14ac:dyDescent="0.35">
      <c r="A23" s="8" t="s">
        <v>18</v>
      </c>
      <c r="B23"/>
    </row>
    <row r="24" spans="1:5" x14ac:dyDescent="0.35">
      <c r="A24" s="8" t="s">
        <v>49</v>
      </c>
      <c r="B24"/>
    </row>
    <row r="25" spans="1:5" x14ac:dyDescent="0.35">
      <c r="A25" s="8" t="s">
        <v>20</v>
      </c>
      <c r="B25"/>
    </row>
    <row r="26" spans="1:5" x14ac:dyDescent="0.35">
      <c r="A26" s="8" t="s">
        <v>40</v>
      </c>
      <c r="B26"/>
    </row>
    <row r="27" spans="1:5" x14ac:dyDescent="0.35">
      <c r="A27" s="8" t="s">
        <v>39</v>
      </c>
      <c r="B27"/>
    </row>
    <row r="28" spans="1:5" x14ac:dyDescent="0.35">
      <c r="A28" s="8" t="s">
        <v>44</v>
      </c>
      <c r="B28"/>
    </row>
    <row r="29" spans="1:5" x14ac:dyDescent="0.35">
      <c r="A29" s="8" t="s">
        <v>20</v>
      </c>
      <c r="B29"/>
    </row>
    <row r="30" spans="1:5" x14ac:dyDescent="0.35">
      <c r="A30" s="8" t="s">
        <v>46</v>
      </c>
      <c r="B30"/>
    </row>
    <row r="31" spans="1:5" x14ac:dyDescent="0.35">
      <c r="A31" s="8" t="s">
        <v>19</v>
      </c>
      <c r="B31"/>
    </row>
    <row r="32" spans="1:5" x14ac:dyDescent="0.35">
      <c r="A32" s="8" t="s">
        <v>45</v>
      </c>
      <c r="B32"/>
    </row>
    <row r="33" spans="1:2" x14ac:dyDescent="0.35">
      <c r="A33" s="8" t="s">
        <v>18</v>
      </c>
      <c r="B33"/>
    </row>
    <row r="34" spans="1:2" x14ac:dyDescent="0.35">
      <c r="A34" s="8" t="s">
        <v>48</v>
      </c>
      <c r="B34"/>
    </row>
    <row r="35" spans="1:2" x14ac:dyDescent="0.35">
      <c r="A35" s="8" t="s">
        <v>18</v>
      </c>
      <c r="B35"/>
    </row>
    <row r="36" spans="1:2" x14ac:dyDescent="0.35">
      <c r="A36" s="8" t="s">
        <v>19</v>
      </c>
      <c r="B36"/>
    </row>
    <row r="37" spans="1:2" x14ac:dyDescent="0.35">
      <c r="A37" s="8" t="s">
        <v>18</v>
      </c>
      <c r="B37"/>
    </row>
    <row r="38" spans="1:2" x14ac:dyDescent="0.35">
      <c r="A38" s="8" t="s">
        <v>21</v>
      </c>
      <c r="B38"/>
    </row>
    <row r="39" spans="1:2" x14ac:dyDescent="0.35">
      <c r="A39" s="8" t="s">
        <v>38</v>
      </c>
      <c r="B39"/>
    </row>
    <row r="40" spans="1:2" x14ac:dyDescent="0.35">
      <c r="A40" s="8" t="s">
        <v>38</v>
      </c>
      <c r="B40"/>
    </row>
    <row r="41" spans="1:2" x14ac:dyDescent="0.35">
      <c r="A41" s="8" t="s">
        <v>19</v>
      </c>
      <c r="B41"/>
    </row>
    <row r="42" spans="1:2" x14ac:dyDescent="0.35">
      <c r="A42" s="8" t="s">
        <v>49</v>
      </c>
      <c r="B42"/>
    </row>
    <row r="43" spans="1:2" x14ac:dyDescent="0.35">
      <c r="A43" s="8" t="s">
        <v>40</v>
      </c>
      <c r="B43"/>
    </row>
    <row r="44" spans="1:2" x14ac:dyDescent="0.35">
      <c r="A44" s="8" t="s">
        <v>46</v>
      </c>
      <c r="B44"/>
    </row>
    <row r="45" spans="1:2" x14ac:dyDescent="0.35">
      <c r="A45" s="8" t="s">
        <v>45</v>
      </c>
      <c r="B45"/>
    </row>
    <row r="46" spans="1:2" x14ac:dyDescent="0.35">
      <c r="A46" s="8" t="s">
        <v>43</v>
      </c>
      <c r="B46"/>
    </row>
    <row r="47" spans="1:2" x14ac:dyDescent="0.35">
      <c r="A47" s="8" t="s">
        <v>19</v>
      </c>
      <c r="B47"/>
    </row>
    <row r="48" spans="1:2" x14ac:dyDescent="0.35">
      <c r="A48" s="8" t="s">
        <v>17</v>
      </c>
      <c r="B48"/>
    </row>
    <row r="49" spans="1:2" x14ac:dyDescent="0.35">
      <c r="A49" s="8" t="s">
        <v>17</v>
      </c>
      <c r="B49"/>
    </row>
    <row r="50" spans="1:2" x14ac:dyDescent="0.35">
      <c r="A50" s="8" t="s">
        <v>38</v>
      </c>
      <c r="B50"/>
    </row>
    <row r="51" spans="1:2" x14ac:dyDescent="0.35">
      <c r="A51" s="8" t="s">
        <v>46</v>
      </c>
      <c r="B51"/>
    </row>
    <row r="52" spans="1:2" x14ac:dyDescent="0.35">
      <c r="A52" s="8" t="s">
        <v>42</v>
      </c>
      <c r="B52"/>
    </row>
    <row r="53" spans="1:2" x14ac:dyDescent="0.35">
      <c r="A53" s="8" t="s">
        <v>21</v>
      </c>
      <c r="B53"/>
    </row>
    <row r="54" spans="1:2" x14ac:dyDescent="0.35">
      <c r="A54" s="8" t="s">
        <v>37</v>
      </c>
      <c r="B54"/>
    </row>
    <row r="55" spans="1:2" x14ac:dyDescent="0.35">
      <c r="A55" s="8" t="s">
        <v>44</v>
      </c>
      <c r="B55"/>
    </row>
    <row r="56" spans="1:2" x14ac:dyDescent="0.35">
      <c r="A56" s="8" t="s">
        <v>41</v>
      </c>
      <c r="B56"/>
    </row>
    <row r="57" spans="1:2" x14ac:dyDescent="0.35">
      <c r="A57" s="8" t="s">
        <v>41</v>
      </c>
      <c r="B57"/>
    </row>
    <row r="58" spans="1:2" x14ac:dyDescent="0.35">
      <c r="A58" s="8" t="s">
        <v>21</v>
      </c>
      <c r="B58"/>
    </row>
    <row r="59" spans="1:2" x14ac:dyDescent="0.35">
      <c r="A59" s="8" t="s">
        <v>36</v>
      </c>
      <c r="B59"/>
    </row>
    <row r="60" spans="1:2" x14ac:dyDescent="0.35">
      <c r="A60" s="8" t="s">
        <v>36</v>
      </c>
      <c r="B60"/>
    </row>
    <row r="61" spans="1:2" x14ac:dyDescent="0.35">
      <c r="A61" s="8" t="s">
        <v>40</v>
      </c>
      <c r="B61"/>
    </row>
    <row r="62" spans="1:2" x14ac:dyDescent="0.35">
      <c r="A62" s="8" t="s">
        <v>42</v>
      </c>
      <c r="B62"/>
    </row>
    <row r="63" spans="1:2" x14ac:dyDescent="0.35">
      <c r="A63" s="8" t="s">
        <v>39</v>
      </c>
      <c r="B63"/>
    </row>
    <row r="64" spans="1:2" x14ac:dyDescent="0.35">
      <c r="A64" s="8" t="s">
        <v>37</v>
      </c>
      <c r="B64"/>
    </row>
    <row r="65" spans="1:2" x14ac:dyDescent="0.35">
      <c r="A65" s="8" t="s">
        <v>43</v>
      </c>
      <c r="B65"/>
    </row>
    <row r="66" spans="1:2" x14ac:dyDescent="0.35">
      <c r="A66" s="8" t="s">
        <v>47</v>
      </c>
      <c r="B66"/>
    </row>
    <row r="67" spans="1:2" x14ac:dyDescent="0.35">
      <c r="A67" s="8" t="s">
        <v>42</v>
      </c>
      <c r="B67"/>
    </row>
    <row r="68" spans="1:2" x14ac:dyDescent="0.35">
      <c r="A68" s="8" t="s">
        <v>21</v>
      </c>
      <c r="B68"/>
    </row>
    <row r="69" spans="1:2" x14ac:dyDescent="0.35">
      <c r="A69" s="8" t="s">
        <v>46</v>
      </c>
      <c r="B69"/>
    </row>
    <row r="70" spans="1:2" x14ac:dyDescent="0.35">
      <c r="A70" s="8" t="s">
        <v>43</v>
      </c>
      <c r="B70"/>
    </row>
    <row r="71" spans="1:2" x14ac:dyDescent="0.35">
      <c r="A71" s="8" t="s">
        <v>39</v>
      </c>
      <c r="B71"/>
    </row>
    <row r="72" spans="1:2" x14ac:dyDescent="0.35">
      <c r="A72" s="8" t="s">
        <v>39</v>
      </c>
      <c r="B72"/>
    </row>
    <row r="73" spans="1:2" x14ac:dyDescent="0.35">
      <c r="A73" s="8" t="s">
        <v>37</v>
      </c>
      <c r="B73"/>
    </row>
    <row r="74" spans="1:2" x14ac:dyDescent="0.35">
      <c r="A74" s="8" t="s">
        <v>38</v>
      </c>
      <c r="B74"/>
    </row>
    <row r="75" spans="1:2" x14ac:dyDescent="0.35">
      <c r="A75" s="8" t="s">
        <v>48</v>
      </c>
      <c r="B75"/>
    </row>
    <row r="76" spans="1:2" x14ac:dyDescent="0.35">
      <c r="A76" s="8" t="s">
        <v>46</v>
      </c>
      <c r="B76"/>
    </row>
    <row r="77" spans="1:2" x14ac:dyDescent="0.35">
      <c r="A77" s="8" t="s">
        <v>39</v>
      </c>
      <c r="B77"/>
    </row>
    <row r="78" spans="1:2" x14ac:dyDescent="0.35">
      <c r="A78" s="8" t="s">
        <v>46</v>
      </c>
      <c r="B78"/>
    </row>
    <row r="79" spans="1:2" x14ac:dyDescent="0.35">
      <c r="A79" s="8" t="s">
        <v>39</v>
      </c>
      <c r="B79"/>
    </row>
    <row r="80" spans="1:2" x14ac:dyDescent="0.35">
      <c r="A80" s="8" t="s">
        <v>22</v>
      </c>
      <c r="B80"/>
    </row>
    <row r="81" spans="1:2" x14ac:dyDescent="0.35">
      <c r="A81" s="8" t="s">
        <v>19</v>
      </c>
      <c r="B81"/>
    </row>
    <row r="82" spans="1:2" x14ac:dyDescent="0.35">
      <c r="A82" s="8" t="s">
        <v>21</v>
      </c>
      <c r="B82"/>
    </row>
    <row r="83" spans="1:2" x14ac:dyDescent="0.35">
      <c r="A83" s="8" t="s">
        <v>41</v>
      </c>
      <c r="B83"/>
    </row>
    <row r="84" spans="1:2" x14ac:dyDescent="0.35">
      <c r="A84" s="8" t="s">
        <v>47</v>
      </c>
      <c r="B84"/>
    </row>
    <row r="85" spans="1:2" x14ac:dyDescent="0.35">
      <c r="A85" s="8" t="s">
        <v>48</v>
      </c>
      <c r="B85"/>
    </row>
    <row r="86" spans="1:2" x14ac:dyDescent="0.35">
      <c r="A86" s="8" t="s">
        <v>44</v>
      </c>
      <c r="B86"/>
    </row>
    <row r="87" spans="1:2" x14ac:dyDescent="0.35">
      <c r="A87" s="8" t="s">
        <v>44</v>
      </c>
      <c r="B87"/>
    </row>
    <row r="88" spans="1:2" x14ac:dyDescent="0.35">
      <c r="A88" s="8" t="s">
        <v>17</v>
      </c>
      <c r="B88"/>
    </row>
    <row r="89" spans="1:2" x14ac:dyDescent="0.35">
      <c r="A89" s="8" t="s">
        <v>21</v>
      </c>
      <c r="B89"/>
    </row>
    <row r="90" spans="1:2" x14ac:dyDescent="0.35">
      <c r="A90" s="8" t="s">
        <v>36</v>
      </c>
      <c r="B90"/>
    </row>
    <row r="91" spans="1:2" x14ac:dyDescent="0.35">
      <c r="A91" s="8" t="s">
        <v>44</v>
      </c>
      <c r="B91"/>
    </row>
    <row r="92" spans="1:2" x14ac:dyDescent="0.35">
      <c r="A92" s="8" t="s">
        <v>45</v>
      </c>
      <c r="B92"/>
    </row>
    <row r="93" spans="1:2" x14ac:dyDescent="0.35">
      <c r="A93" s="8" t="s">
        <v>37</v>
      </c>
      <c r="B93"/>
    </row>
    <row r="94" spans="1:2" x14ac:dyDescent="0.35">
      <c r="A94" s="8" t="s">
        <v>20</v>
      </c>
      <c r="B94"/>
    </row>
    <row r="95" spans="1:2" x14ac:dyDescent="0.35">
      <c r="A95" s="8" t="s">
        <v>20</v>
      </c>
      <c r="B95"/>
    </row>
    <row r="96" spans="1:2" x14ac:dyDescent="0.35">
      <c r="A96" s="8" t="s">
        <v>44</v>
      </c>
      <c r="B96"/>
    </row>
    <row r="97" spans="1:2" x14ac:dyDescent="0.35">
      <c r="A97" s="8" t="s">
        <v>36</v>
      </c>
      <c r="B97"/>
    </row>
    <row r="98" spans="1:2" x14ac:dyDescent="0.35">
      <c r="A98" s="8" t="s">
        <v>47</v>
      </c>
      <c r="B98"/>
    </row>
    <row r="99" spans="1:2" x14ac:dyDescent="0.35">
      <c r="A99" s="8" t="s">
        <v>46</v>
      </c>
      <c r="B99"/>
    </row>
    <row r="100" spans="1:2" x14ac:dyDescent="0.35">
      <c r="A100" s="8" t="s">
        <v>44</v>
      </c>
      <c r="B100"/>
    </row>
    <row r="101" spans="1:2" x14ac:dyDescent="0.35">
      <c r="A101" s="8" t="s">
        <v>20</v>
      </c>
      <c r="B101"/>
    </row>
    <row r="102" spans="1:2" x14ac:dyDescent="0.35">
      <c r="A102" s="8" t="s">
        <v>18</v>
      </c>
      <c r="B102"/>
    </row>
    <row r="103" spans="1:2" x14ac:dyDescent="0.35">
      <c r="A103" s="8" t="s">
        <v>20</v>
      </c>
      <c r="B103"/>
    </row>
    <row r="104" spans="1:2" x14ac:dyDescent="0.35">
      <c r="A104" s="8" t="s">
        <v>45</v>
      </c>
      <c r="B104"/>
    </row>
    <row r="105" spans="1:2" x14ac:dyDescent="0.35">
      <c r="A105" s="8" t="s">
        <v>20</v>
      </c>
      <c r="B105"/>
    </row>
    <row r="106" spans="1:2" x14ac:dyDescent="0.35">
      <c r="A106" s="8" t="s">
        <v>39</v>
      </c>
      <c r="B106"/>
    </row>
    <row r="107" spans="1:2" x14ac:dyDescent="0.35">
      <c r="A107" s="8" t="s">
        <v>37</v>
      </c>
      <c r="B107"/>
    </row>
    <row r="108" spans="1:2" x14ac:dyDescent="0.35">
      <c r="A108" s="8" t="s">
        <v>42</v>
      </c>
      <c r="B108"/>
    </row>
    <row r="109" spans="1:2" x14ac:dyDescent="0.35">
      <c r="A109" s="8" t="s">
        <v>47</v>
      </c>
      <c r="B109"/>
    </row>
    <row r="110" spans="1:2" x14ac:dyDescent="0.35">
      <c r="A110" s="8" t="s">
        <v>18</v>
      </c>
      <c r="B110"/>
    </row>
    <row r="111" spans="1:2" x14ac:dyDescent="0.35">
      <c r="A111" s="8" t="s">
        <v>46</v>
      </c>
      <c r="B111"/>
    </row>
    <row r="112" spans="1:2" x14ac:dyDescent="0.35">
      <c r="A112" s="8" t="s">
        <v>20</v>
      </c>
      <c r="B112"/>
    </row>
    <row r="113" spans="1:2" x14ac:dyDescent="0.35">
      <c r="A113" s="8" t="s">
        <v>45</v>
      </c>
      <c r="B113"/>
    </row>
    <row r="114" spans="1:2" x14ac:dyDescent="0.35">
      <c r="A114" s="8" t="s">
        <v>17</v>
      </c>
      <c r="B114"/>
    </row>
    <row r="115" spans="1:2" x14ac:dyDescent="0.35">
      <c r="A115" s="8" t="s">
        <v>17</v>
      </c>
      <c r="B115"/>
    </row>
    <row r="116" spans="1:2" x14ac:dyDescent="0.35">
      <c r="A116" s="8" t="s">
        <v>21</v>
      </c>
      <c r="B116"/>
    </row>
    <row r="117" spans="1:2" x14ac:dyDescent="0.35">
      <c r="A117" s="8" t="s">
        <v>45</v>
      </c>
      <c r="B117"/>
    </row>
    <row r="118" spans="1:2" x14ac:dyDescent="0.35">
      <c r="A118" s="8" t="s">
        <v>18</v>
      </c>
      <c r="B118"/>
    </row>
    <row r="119" spans="1:2" x14ac:dyDescent="0.35">
      <c r="A119" s="8" t="s">
        <v>19</v>
      </c>
      <c r="B119"/>
    </row>
    <row r="120" spans="1:2" x14ac:dyDescent="0.35">
      <c r="A120" s="8" t="s">
        <v>44</v>
      </c>
      <c r="B120"/>
    </row>
    <row r="121" spans="1:2" x14ac:dyDescent="0.35">
      <c r="A121" s="8" t="s">
        <v>43</v>
      </c>
      <c r="B121"/>
    </row>
    <row r="122" spans="1:2" x14ac:dyDescent="0.35">
      <c r="A122" s="8" t="s">
        <v>49</v>
      </c>
      <c r="B122"/>
    </row>
    <row r="123" spans="1:2" x14ac:dyDescent="0.35">
      <c r="A123" s="8" t="s">
        <v>18</v>
      </c>
      <c r="B123"/>
    </row>
    <row r="124" spans="1:2" x14ac:dyDescent="0.35">
      <c r="A124" s="8" t="s">
        <v>45</v>
      </c>
      <c r="B124"/>
    </row>
    <row r="125" spans="1:2" x14ac:dyDescent="0.35">
      <c r="A125" s="8" t="s">
        <v>21</v>
      </c>
      <c r="B125"/>
    </row>
    <row r="126" spans="1:2" x14ac:dyDescent="0.35">
      <c r="A126" s="8" t="s">
        <v>46</v>
      </c>
      <c r="B126"/>
    </row>
    <row r="127" spans="1:2" x14ac:dyDescent="0.35">
      <c r="A127" s="8" t="s">
        <v>37</v>
      </c>
      <c r="B127"/>
    </row>
    <row r="128" spans="1:2" x14ac:dyDescent="0.35">
      <c r="A128" s="8" t="s">
        <v>21</v>
      </c>
      <c r="B128"/>
    </row>
    <row r="129" spans="1:2" x14ac:dyDescent="0.35">
      <c r="A129" s="8" t="s">
        <v>17</v>
      </c>
      <c r="B129"/>
    </row>
    <row r="130" spans="1:2" x14ac:dyDescent="0.35">
      <c r="A130" s="8" t="s">
        <v>37</v>
      </c>
      <c r="B130"/>
    </row>
    <row r="131" spans="1:2" x14ac:dyDescent="0.35">
      <c r="A131" s="8" t="s">
        <v>38</v>
      </c>
      <c r="B131"/>
    </row>
    <row r="132" spans="1:2" x14ac:dyDescent="0.35">
      <c r="A132" s="8" t="s">
        <v>21</v>
      </c>
      <c r="B132"/>
    </row>
    <row r="133" spans="1:2" x14ac:dyDescent="0.35">
      <c r="A133" s="8" t="s">
        <v>37</v>
      </c>
      <c r="B133"/>
    </row>
    <row r="134" spans="1:2" x14ac:dyDescent="0.35">
      <c r="A134" s="8" t="s">
        <v>40</v>
      </c>
      <c r="B134"/>
    </row>
    <row r="135" spans="1:2" x14ac:dyDescent="0.35">
      <c r="A135" s="8" t="s">
        <v>22</v>
      </c>
      <c r="B135"/>
    </row>
    <row r="136" spans="1:2" x14ac:dyDescent="0.35">
      <c r="A136" s="8" t="s">
        <v>37</v>
      </c>
      <c r="B136"/>
    </row>
    <row r="137" spans="1:2" x14ac:dyDescent="0.35">
      <c r="A137" s="8" t="s">
        <v>38</v>
      </c>
      <c r="B137"/>
    </row>
    <row r="138" spans="1:2" x14ac:dyDescent="0.35">
      <c r="A138" s="8" t="s">
        <v>37</v>
      </c>
      <c r="B138"/>
    </row>
    <row r="139" spans="1:2" x14ac:dyDescent="0.35">
      <c r="A139" s="8" t="s">
        <v>20</v>
      </c>
      <c r="B139"/>
    </row>
    <row r="140" spans="1:2" x14ac:dyDescent="0.35">
      <c r="A140" s="8" t="s">
        <v>21</v>
      </c>
      <c r="B140"/>
    </row>
    <row r="141" spans="1:2" x14ac:dyDescent="0.35">
      <c r="A141" s="8" t="s">
        <v>37</v>
      </c>
      <c r="B141"/>
    </row>
    <row r="142" spans="1:2" x14ac:dyDescent="0.35">
      <c r="A142" s="8" t="s">
        <v>40</v>
      </c>
      <c r="B142"/>
    </row>
    <row r="143" spans="1:2" x14ac:dyDescent="0.35">
      <c r="A143" s="8" t="s">
        <v>39</v>
      </c>
      <c r="B143"/>
    </row>
    <row r="144" spans="1:2" x14ac:dyDescent="0.35">
      <c r="A144" s="8" t="s">
        <v>20</v>
      </c>
      <c r="B144"/>
    </row>
    <row r="145" spans="1:2" x14ac:dyDescent="0.35">
      <c r="A145" s="8" t="s">
        <v>44</v>
      </c>
      <c r="B145"/>
    </row>
    <row r="146" spans="1:2" x14ac:dyDescent="0.35">
      <c r="A146" s="8" t="s">
        <v>22</v>
      </c>
      <c r="B146"/>
    </row>
    <row r="147" spans="1:2" x14ac:dyDescent="0.35">
      <c r="A147" s="8" t="s">
        <v>49</v>
      </c>
      <c r="B147"/>
    </row>
    <row r="148" spans="1:2" x14ac:dyDescent="0.35">
      <c r="A148" s="8" t="s">
        <v>20</v>
      </c>
      <c r="B148"/>
    </row>
    <row r="149" spans="1:2" x14ac:dyDescent="0.35">
      <c r="A149" s="8" t="s">
        <v>36</v>
      </c>
      <c r="B149"/>
    </row>
    <row r="150" spans="1:2" x14ac:dyDescent="0.35">
      <c r="A150" s="8" t="s">
        <v>40</v>
      </c>
      <c r="B150"/>
    </row>
    <row r="151" spans="1:2" x14ac:dyDescent="0.35">
      <c r="A151" s="8" t="s">
        <v>19</v>
      </c>
      <c r="B151"/>
    </row>
    <row r="152" spans="1:2" x14ac:dyDescent="0.35">
      <c r="A152" s="8" t="s">
        <v>39</v>
      </c>
      <c r="B152"/>
    </row>
    <row r="153" spans="1:2" x14ac:dyDescent="0.35">
      <c r="A153" s="8" t="s">
        <v>38</v>
      </c>
      <c r="B153"/>
    </row>
    <row r="154" spans="1:2" x14ac:dyDescent="0.35">
      <c r="A154" s="8" t="s">
        <v>40</v>
      </c>
      <c r="B154"/>
    </row>
    <row r="155" spans="1:2" x14ac:dyDescent="0.35">
      <c r="A155" s="8" t="s">
        <v>47</v>
      </c>
      <c r="B155"/>
    </row>
    <row r="156" spans="1:2" x14ac:dyDescent="0.35">
      <c r="A156" s="8" t="s">
        <v>42</v>
      </c>
      <c r="B156"/>
    </row>
    <row r="157" spans="1:2" x14ac:dyDescent="0.35">
      <c r="A157" s="8" t="s">
        <v>40</v>
      </c>
      <c r="B157"/>
    </row>
    <row r="158" spans="1:2" x14ac:dyDescent="0.35">
      <c r="A158" s="8" t="s">
        <v>47</v>
      </c>
      <c r="B158"/>
    </row>
    <row r="159" spans="1:2" x14ac:dyDescent="0.35">
      <c r="A159" s="8" t="s">
        <v>19</v>
      </c>
      <c r="B159"/>
    </row>
    <row r="160" spans="1:2" x14ac:dyDescent="0.35">
      <c r="A160" s="8" t="s">
        <v>46</v>
      </c>
      <c r="B160"/>
    </row>
    <row r="161" spans="1:2" x14ac:dyDescent="0.35">
      <c r="A161" s="8" t="s">
        <v>43</v>
      </c>
      <c r="B161"/>
    </row>
    <row r="162" spans="1:2" x14ac:dyDescent="0.35">
      <c r="A162" s="8" t="s">
        <v>43</v>
      </c>
      <c r="B162"/>
    </row>
    <row r="163" spans="1:2" x14ac:dyDescent="0.35">
      <c r="A163" s="8" t="s">
        <v>45</v>
      </c>
      <c r="B163"/>
    </row>
    <row r="164" spans="1:2" x14ac:dyDescent="0.35">
      <c r="A164" s="8" t="s">
        <v>22</v>
      </c>
      <c r="B164"/>
    </row>
    <row r="165" spans="1:2" x14ac:dyDescent="0.35">
      <c r="A165" s="8" t="s">
        <v>49</v>
      </c>
      <c r="B165"/>
    </row>
    <row r="166" spans="1:2" x14ac:dyDescent="0.35">
      <c r="A166" s="8" t="s">
        <v>43</v>
      </c>
      <c r="B166"/>
    </row>
    <row r="167" spans="1:2" x14ac:dyDescent="0.35">
      <c r="A167" s="8" t="s">
        <v>46</v>
      </c>
      <c r="B167"/>
    </row>
    <row r="168" spans="1:2" x14ac:dyDescent="0.35">
      <c r="A168" s="8" t="s">
        <v>38</v>
      </c>
      <c r="B168"/>
    </row>
    <row r="169" spans="1:2" x14ac:dyDescent="0.35">
      <c r="A169" s="8" t="s">
        <v>37</v>
      </c>
      <c r="B169"/>
    </row>
    <row r="170" spans="1:2" x14ac:dyDescent="0.35">
      <c r="A170" s="8" t="s">
        <v>46</v>
      </c>
      <c r="B170"/>
    </row>
    <row r="171" spans="1:2" x14ac:dyDescent="0.35">
      <c r="A171" s="8" t="s">
        <v>43</v>
      </c>
      <c r="B171"/>
    </row>
    <row r="172" spans="1:2" x14ac:dyDescent="0.35">
      <c r="A172" s="8" t="s">
        <v>19</v>
      </c>
      <c r="B172"/>
    </row>
    <row r="173" spans="1:2" x14ac:dyDescent="0.35">
      <c r="A173" s="8" t="s">
        <v>43</v>
      </c>
      <c r="B173"/>
    </row>
    <row r="174" spans="1:2" x14ac:dyDescent="0.35">
      <c r="A174" s="8" t="s">
        <v>17</v>
      </c>
      <c r="B174"/>
    </row>
    <row r="175" spans="1:2" x14ac:dyDescent="0.35">
      <c r="A175" s="8" t="s">
        <v>44</v>
      </c>
      <c r="B175"/>
    </row>
    <row r="176" spans="1:2" x14ac:dyDescent="0.35">
      <c r="A176" s="8" t="s">
        <v>43</v>
      </c>
      <c r="B176"/>
    </row>
    <row r="177" spans="1:2" x14ac:dyDescent="0.35">
      <c r="A177" s="8" t="s">
        <v>44</v>
      </c>
      <c r="B177"/>
    </row>
    <row r="178" spans="1:2" x14ac:dyDescent="0.35">
      <c r="A178" s="8" t="s">
        <v>39</v>
      </c>
      <c r="B178"/>
    </row>
    <row r="179" spans="1:2" x14ac:dyDescent="0.35">
      <c r="A179" s="8" t="s">
        <v>21</v>
      </c>
      <c r="B179"/>
    </row>
    <row r="180" spans="1:2" x14ac:dyDescent="0.35">
      <c r="A180" s="8" t="s">
        <v>38</v>
      </c>
      <c r="B180"/>
    </row>
    <row r="181" spans="1:2" x14ac:dyDescent="0.35">
      <c r="A181" s="8" t="s">
        <v>37</v>
      </c>
      <c r="B181"/>
    </row>
    <row r="182" spans="1:2" x14ac:dyDescent="0.35">
      <c r="A182" s="8" t="s">
        <v>37</v>
      </c>
      <c r="B182"/>
    </row>
    <row r="183" spans="1:2" x14ac:dyDescent="0.35">
      <c r="A183" s="8" t="s">
        <v>39</v>
      </c>
      <c r="B183"/>
    </row>
    <row r="184" spans="1:2" x14ac:dyDescent="0.35">
      <c r="A184" s="8" t="s">
        <v>36</v>
      </c>
      <c r="B184"/>
    </row>
    <row r="185" spans="1:2" x14ac:dyDescent="0.35">
      <c r="A185" s="8" t="s">
        <v>43</v>
      </c>
      <c r="B185"/>
    </row>
    <row r="186" spans="1:2" x14ac:dyDescent="0.35">
      <c r="A186" s="8" t="s">
        <v>22</v>
      </c>
      <c r="B186"/>
    </row>
    <row r="187" spans="1:2" x14ac:dyDescent="0.35">
      <c r="A187" s="8" t="s">
        <v>38</v>
      </c>
      <c r="B187"/>
    </row>
    <row r="188" spans="1:2" x14ac:dyDescent="0.35">
      <c r="A188" s="8" t="s">
        <v>42</v>
      </c>
      <c r="B188"/>
    </row>
    <row r="189" spans="1:2" x14ac:dyDescent="0.35">
      <c r="A189" s="8" t="s">
        <v>19</v>
      </c>
      <c r="B189"/>
    </row>
    <row r="190" spans="1:2" x14ac:dyDescent="0.35">
      <c r="A190" s="8" t="s">
        <v>48</v>
      </c>
      <c r="B190"/>
    </row>
    <row r="191" spans="1:2" x14ac:dyDescent="0.35">
      <c r="A191" s="8" t="s">
        <v>40</v>
      </c>
      <c r="B191"/>
    </row>
    <row r="192" spans="1:2" x14ac:dyDescent="0.35">
      <c r="A192" s="8" t="s">
        <v>43</v>
      </c>
      <c r="B192"/>
    </row>
    <row r="193" spans="1:2" x14ac:dyDescent="0.35">
      <c r="A193" s="8" t="s">
        <v>21</v>
      </c>
      <c r="B193"/>
    </row>
    <row r="194" spans="1:2" x14ac:dyDescent="0.35">
      <c r="A194" s="8" t="s">
        <v>48</v>
      </c>
      <c r="B194"/>
    </row>
    <row r="195" spans="1:2" x14ac:dyDescent="0.35">
      <c r="A195" s="8" t="s">
        <v>21</v>
      </c>
      <c r="B195"/>
    </row>
    <row r="196" spans="1:2" x14ac:dyDescent="0.35">
      <c r="A196" s="8" t="s">
        <v>21</v>
      </c>
      <c r="B196"/>
    </row>
    <row r="197" spans="1:2" x14ac:dyDescent="0.35">
      <c r="A197" s="8" t="s">
        <v>19</v>
      </c>
      <c r="B197"/>
    </row>
    <row r="198" spans="1:2" x14ac:dyDescent="0.35">
      <c r="A198" s="8" t="s">
        <v>22</v>
      </c>
      <c r="B198"/>
    </row>
    <row r="199" spans="1:2" x14ac:dyDescent="0.35">
      <c r="A199" s="8" t="s">
        <v>40</v>
      </c>
      <c r="B199"/>
    </row>
    <row r="200" spans="1:2" x14ac:dyDescent="0.35">
      <c r="A200" s="8" t="s">
        <v>48</v>
      </c>
      <c r="B200"/>
    </row>
    <row r="201" spans="1:2" x14ac:dyDescent="0.35">
      <c r="A201" s="8" t="s">
        <v>21</v>
      </c>
      <c r="B201"/>
    </row>
  </sheetData>
  <pageMargins left="0.75" right="0.75" top="1" bottom="1" header="0.5" footer="0.5"/>
  <pageSetup orientation="portrait" horizontalDpi="4294967292" verticalDpi="4294967292"/>
  <ignoredErrors>
    <ignoredError sqref="D2:D21" emptyCellReference="1"/>
  </ignoredErrors>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1129"/>
  <sheetViews>
    <sheetView topLeftCell="D9" workbookViewId="0">
      <selection activeCell="W21" sqref="W21"/>
    </sheetView>
  </sheetViews>
  <sheetFormatPr defaultColWidth="10.796875" defaultRowHeight="18" x14ac:dyDescent="0.35"/>
  <cols>
    <col min="1" max="4" width="10.796875" style="2"/>
    <col min="5" max="5" width="15.69921875" style="2" customWidth="1"/>
    <col min="6" max="15" width="6" style="2" customWidth="1"/>
    <col min="16" max="18" width="10.796875" style="2"/>
    <col min="19" max="19" width="30" style="2" customWidth="1"/>
    <col min="20" max="16384" width="10.796875" style="2"/>
  </cols>
  <sheetData>
    <row r="1" spans="1:19" x14ac:dyDescent="0.35">
      <c r="A1" s="1" t="s">
        <v>27</v>
      </c>
      <c r="B1" s="1" t="s">
        <v>28</v>
      </c>
      <c r="F1"/>
    </row>
    <row r="2" spans="1:19" x14ac:dyDescent="0.35">
      <c r="A2" s="8" t="s">
        <v>58</v>
      </c>
      <c r="B2" s="8">
        <v>4</v>
      </c>
      <c r="E2" s="1" t="s">
        <v>67</v>
      </c>
      <c r="F2"/>
    </row>
    <row r="3" spans="1:19" x14ac:dyDescent="0.35">
      <c r="A3" s="8" t="s">
        <v>59</v>
      </c>
      <c r="B3" s="8">
        <v>2</v>
      </c>
      <c r="F3" s="28" t="s">
        <v>60</v>
      </c>
      <c r="G3" s="28"/>
      <c r="H3" s="28"/>
      <c r="I3" s="28"/>
      <c r="J3" s="28"/>
      <c r="K3" s="28"/>
      <c r="L3" s="28"/>
      <c r="M3" s="28"/>
      <c r="N3" s="28"/>
      <c r="O3" s="28"/>
    </row>
    <row r="4" spans="1:19" x14ac:dyDescent="0.35">
      <c r="A4" s="8" t="s">
        <v>65</v>
      </c>
      <c r="B4" s="8">
        <v>2</v>
      </c>
      <c r="E4" s="1" t="s">
        <v>55</v>
      </c>
      <c r="F4" s="25">
        <v>1</v>
      </c>
      <c r="G4" s="25">
        <v>2</v>
      </c>
      <c r="H4" s="25">
        <v>3</v>
      </c>
      <c r="I4" s="25">
        <v>4</v>
      </c>
      <c r="J4" s="25">
        <v>5</v>
      </c>
      <c r="K4" s="25">
        <v>6</v>
      </c>
      <c r="L4" s="25">
        <v>7</v>
      </c>
      <c r="M4" s="25">
        <v>8</v>
      </c>
      <c r="N4" s="25">
        <v>9</v>
      </c>
      <c r="O4" s="25">
        <v>10</v>
      </c>
    </row>
    <row r="5" spans="1:19" x14ac:dyDescent="0.35">
      <c r="A5" s="8" t="s">
        <v>63</v>
      </c>
      <c r="B5" s="8">
        <v>6</v>
      </c>
      <c r="E5" s="24" t="s">
        <v>56</v>
      </c>
      <c r="F5" s="6">
        <f>COUNTIFS($A:$A,$E5,$B:$B,F$4)</f>
        <v>5</v>
      </c>
      <c r="G5" s="6">
        <f t="shared" ref="G5:O14" si="0">COUNTIFS($A:$A,$E5,$B:$B,G$4)</f>
        <v>10</v>
      </c>
      <c r="H5" s="6">
        <f t="shared" si="0"/>
        <v>11</v>
      </c>
      <c r="I5" s="6">
        <f t="shared" si="0"/>
        <v>16</v>
      </c>
      <c r="J5" s="6">
        <f t="shared" si="0"/>
        <v>11</v>
      </c>
      <c r="K5" s="6">
        <f t="shared" si="0"/>
        <v>9</v>
      </c>
      <c r="L5" s="6">
        <f t="shared" si="0"/>
        <v>12</v>
      </c>
      <c r="M5" s="6">
        <f t="shared" si="0"/>
        <v>6</v>
      </c>
      <c r="N5" s="6">
        <f t="shared" si="0"/>
        <v>9</v>
      </c>
      <c r="O5" s="6">
        <f t="shared" si="0"/>
        <v>10</v>
      </c>
      <c r="P5" s="22">
        <f t="shared" ref="P5:P13" si="1">SUM(F5:O5)</f>
        <v>99</v>
      </c>
      <c r="R5" s="2" t="s">
        <v>70</v>
      </c>
      <c r="S5" s="18">
        <f>CHITEST(F5:O14,F22:O31)</f>
        <v>5.9023955056409089E-2</v>
      </c>
    </row>
    <row r="6" spans="1:19" x14ac:dyDescent="0.35">
      <c r="A6" s="8" t="s">
        <v>64</v>
      </c>
      <c r="B6" s="8">
        <v>2</v>
      </c>
      <c r="E6" s="24" t="s">
        <v>57</v>
      </c>
      <c r="F6" s="6">
        <f t="shared" ref="F6:F14" si="2">COUNTIFS($A:$A,$E6,$B:$B,F$4)</f>
        <v>7</v>
      </c>
      <c r="G6" s="6">
        <f t="shared" si="0"/>
        <v>6</v>
      </c>
      <c r="H6" s="6">
        <f t="shared" si="0"/>
        <v>14</v>
      </c>
      <c r="I6" s="6">
        <f t="shared" si="0"/>
        <v>12</v>
      </c>
      <c r="J6" s="6">
        <f t="shared" si="0"/>
        <v>8</v>
      </c>
      <c r="K6" s="6">
        <f t="shared" si="0"/>
        <v>17</v>
      </c>
      <c r="L6" s="6">
        <f t="shared" si="0"/>
        <v>8</v>
      </c>
      <c r="M6" s="6">
        <f t="shared" si="0"/>
        <v>2</v>
      </c>
      <c r="N6" s="6">
        <f t="shared" si="0"/>
        <v>12</v>
      </c>
      <c r="O6" s="6">
        <f t="shared" si="0"/>
        <v>11</v>
      </c>
      <c r="P6" s="22">
        <f t="shared" si="1"/>
        <v>97</v>
      </c>
    </row>
    <row r="7" spans="1:19" x14ac:dyDescent="0.35">
      <c r="A7" s="8" t="s">
        <v>56</v>
      </c>
      <c r="B7" s="8">
        <v>9</v>
      </c>
      <c r="E7" s="24" t="s">
        <v>58</v>
      </c>
      <c r="F7" s="6">
        <f t="shared" si="2"/>
        <v>10</v>
      </c>
      <c r="G7" s="6">
        <f t="shared" si="0"/>
        <v>11</v>
      </c>
      <c r="H7" s="6">
        <f t="shared" si="0"/>
        <v>4</v>
      </c>
      <c r="I7" s="6">
        <f t="shared" si="0"/>
        <v>16</v>
      </c>
      <c r="J7" s="6">
        <f t="shared" si="0"/>
        <v>9</v>
      </c>
      <c r="K7" s="6">
        <f t="shared" si="0"/>
        <v>11</v>
      </c>
      <c r="L7" s="6">
        <f t="shared" si="0"/>
        <v>12</v>
      </c>
      <c r="M7" s="6">
        <f t="shared" si="0"/>
        <v>5</v>
      </c>
      <c r="N7" s="6">
        <f t="shared" si="0"/>
        <v>10</v>
      </c>
      <c r="O7" s="6">
        <f t="shared" si="0"/>
        <v>10</v>
      </c>
      <c r="P7" s="22">
        <f t="shared" si="1"/>
        <v>98</v>
      </c>
      <c r="R7" s="2" t="s">
        <v>12</v>
      </c>
      <c r="S7" s="21">
        <v>0.05</v>
      </c>
    </row>
    <row r="8" spans="1:19" x14ac:dyDescent="0.35">
      <c r="A8" s="8" t="s">
        <v>57</v>
      </c>
      <c r="B8" s="8">
        <v>1</v>
      </c>
      <c r="E8" s="24" t="s">
        <v>59</v>
      </c>
      <c r="F8" s="6">
        <f t="shared" si="2"/>
        <v>4</v>
      </c>
      <c r="G8" s="6">
        <f t="shared" si="0"/>
        <v>13</v>
      </c>
      <c r="H8" s="6">
        <f t="shared" si="0"/>
        <v>6</v>
      </c>
      <c r="I8" s="6">
        <f t="shared" si="0"/>
        <v>14</v>
      </c>
      <c r="J8" s="6">
        <f t="shared" si="0"/>
        <v>11</v>
      </c>
      <c r="K8" s="6">
        <f t="shared" si="0"/>
        <v>9</v>
      </c>
      <c r="L8" s="6">
        <f t="shared" si="0"/>
        <v>8</v>
      </c>
      <c r="M8" s="6">
        <f t="shared" si="0"/>
        <v>11</v>
      </c>
      <c r="N8" s="6">
        <f t="shared" si="0"/>
        <v>16</v>
      </c>
      <c r="O8" s="6">
        <f t="shared" si="0"/>
        <v>10</v>
      </c>
      <c r="P8" s="22">
        <f t="shared" si="1"/>
        <v>102</v>
      </c>
    </row>
    <row r="9" spans="1:19" x14ac:dyDescent="0.35">
      <c r="A9" s="8" t="s">
        <v>56</v>
      </c>
      <c r="B9" s="8">
        <v>7</v>
      </c>
      <c r="E9" s="24" t="s">
        <v>61</v>
      </c>
      <c r="F9" s="6">
        <f t="shared" si="2"/>
        <v>10</v>
      </c>
      <c r="G9" s="6">
        <f t="shared" si="0"/>
        <v>8</v>
      </c>
      <c r="H9" s="6">
        <f t="shared" si="0"/>
        <v>8</v>
      </c>
      <c r="I9" s="6">
        <f t="shared" si="0"/>
        <v>5</v>
      </c>
      <c r="J9" s="6">
        <f t="shared" si="0"/>
        <v>13</v>
      </c>
      <c r="K9" s="6">
        <f t="shared" si="0"/>
        <v>9</v>
      </c>
      <c r="L9" s="6">
        <f t="shared" si="0"/>
        <v>9</v>
      </c>
      <c r="M9" s="6">
        <f t="shared" si="0"/>
        <v>11</v>
      </c>
      <c r="N9" s="6">
        <f t="shared" si="0"/>
        <v>7</v>
      </c>
      <c r="O9" s="6">
        <f t="shared" si="0"/>
        <v>13</v>
      </c>
      <c r="P9" s="22">
        <f t="shared" si="1"/>
        <v>93</v>
      </c>
      <c r="S9" s="18" t="str">
        <f>IF(S5&lt;S7,"reject null that OBS=EXP","do not reject null that OBS=EXP")</f>
        <v>do not reject null that OBS=EXP</v>
      </c>
    </row>
    <row r="10" spans="1:19" x14ac:dyDescent="0.35">
      <c r="A10" s="8" t="s">
        <v>59</v>
      </c>
      <c r="B10" s="8">
        <v>1</v>
      </c>
      <c r="E10" s="24" t="s">
        <v>62</v>
      </c>
      <c r="F10" s="6">
        <f t="shared" si="2"/>
        <v>8</v>
      </c>
      <c r="G10" s="6">
        <f t="shared" si="0"/>
        <v>6</v>
      </c>
      <c r="H10" s="6">
        <f t="shared" si="0"/>
        <v>15</v>
      </c>
      <c r="I10" s="6">
        <f t="shared" si="0"/>
        <v>6</v>
      </c>
      <c r="J10" s="6">
        <f t="shared" si="0"/>
        <v>11</v>
      </c>
      <c r="K10" s="6">
        <f t="shared" si="0"/>
        <v>7</v>
      </c>
      <c r="L10" s="6">
        <f t="shared" si="0"/>
        <v>12</v>
      </c>
      <c r="M10" s="6">
        <f t="shared" si="0"/>
        <v>10</v>
      </c>
      <c r="N10" s="6">
        <f t="shared" si="0"/>
        <v>9</v>
      </c>
      <c r="O10" s="6">
        <f t="shared" si="0"/>
        <v>8</v>
      </c>
      <c r="P10" s="22">
        <f t="shared" si="1"/>
        <v>92</v>
      </c>
    </row>
    <row r="11" spans="1:19" x14ac:dyDescent="0.35">
      <c r="A11" s="8" t="s">
        <v>63</v>
      </c>
      <c r="B11" s="8">
        <v>10</v>
      </c>
      <c r="E11" s="24" t="s">
        <v>63</v>
      </c>
      <c r="F11" s="6">
        <f t="shared" si="2"/>
        <v>10</v>
      </c>
      <c r="G11" s="6">
        <f t="shared" si="0"/>
        <v>20</v>
      </c>
      <c r="H11" s="6">
        <f t="shared" si="0"/>
        <v>8</v>
      </c>
      <c r="I11" s="6">
        <f t="shared" si="0"/>
        <v>10</v>
      </c>
      <c r="J11" s="6">
        <f t="shared" si="0"/>
        <v>12</v>
      </c>
      <c r="K11" s="6">
        <f t="shared" si="0"/>
        <v>5</v>
      </c>
      <c r="L11" s="6">
        <f t="shared" si="0"/>
        <v>15</v>
      </c>
      <c r="M11" s="6">
        <f t="shared" si="0"/>
        <v>6</v>
      </c>
      <c r="N11" s="6">
        <f t="shared" si="0"/>
        <v>10</v>
      </c>
      <c r="O11" s="6">
        <f t="shared" si="0"/>
        <v>20</v>
      </c>
      <c r="P11" s="22">
        <f t="shared" si="1"/>
        <v>116</v>
      </c>
    </row>
    <row r="12" spans="1:19" x14ac:dyDescent="0.35">
      <c r="A12" s="8" t="s">
        <v>56</v>
      </c>
      <c r="B12" s="8">
        <v>5</v>
      </c>
      <c r="E12" s="24" t="s">
        <v>64</v>
      </c>
      <c r="F12" s="6">
        <f t="shared" si="2"/>
        <v>12</v>
      </c>
      <c r="G12" s="6">
        <f t="shared" si="0"/>
        <v>10</v>
      </c>
      <c r="H12" s="6">
        <f t="shared" si="0"/>
        <v>14</v>
      </c>
      <c r="I12" s="6">
        <f t="shared" si="0"/>
        <v>10</v>
      </c>
      <c r="J12" s="6">
        <f t="shared" si="0"/>
        <v>7</v>
      </c>
      <c r="K12" s="6">
        <f t="shared" si="0"/>
        <v>9</v>
      </c>
      <c r="L12" s="6">
        <f t="shared" si="0"/>
        <v>12</v>
      </c>
      <c r="M12" s="6">
        <f t="shared" si="0"/>
        <v>10</v>
      </c>
      <c r="N12" s="6">
        <f t="shared" si="0"/>
        <v>6</v>
      </c>
      <c r="O12" s="6">
        <f t="shared" si="0"/>
        <v>5</v>
      </c>
      <c r="P12" s="22">
        <f t="shared" si="1"/>
        <v>95</v>
      </c>
    </row>
    <row r="13" spans="1:19" x14ac:dyDescent="0.35">
      <c r="A13" s="8" t="s">
        <v>65</v>
      </c>
      <c r="B13" s="8">
        <v>6</v>
      </c>
      <c r="E13" s="24" t="s">
        <v>65</v>
      </c>
      <c r="F13" s="6">
        <f t="shared" si="2"/>
        <v>4</v>
      </c>
      <c r="G13" s="6">
        <f t="shared" si="0"/>
        <v>13</v>
      </c>
      <c r="H13" s="6">
        <f t="shared" si="0"/>
        <v>5</v>
      </c>
      <c r="I13" s="6">
        <f t="shared" si="0"/>
        <v>13</v>
      </c>
      <c r="J13" s="6">
        <f t="shared" si="0"/>
        <v>11</v>
      </c>
      <c r="K13" s="6">
        <f t="shared" si="0"/>
        <v>16</v>
      </c>
      <c r="L13" s="6">
        <f t="shared" si="0"/>
        <v>8</v>
      </c>
      <c r="M13" s="6">
        <f t="shared" si="0"/>
        <v>8</v>
      </c>
      <c r="N13" s="6">
        <f t="shared" si="0"/>
        <v>9</v>
      </c>
      <c r="O13" s="6">
        <f t="shared" si="0"/>
        <v>11</v>
      </c>
      <c r="P13" s="22">
        <f t="shared" si="1"/>
        <v>98</v>
      </c>
    </row>
    <row r="14" spans="1:19" x14ac:dyDescent="0.35">
      <c r="A14" s="8" t="s">
        <v>56</v>
      </c>
      <c r="B14" s="8">
        <v>5</v>
      </c>
      <c r="E14" s="24" t="s">
        <v>66</v>
      </c>
      <c r="F14" s="6">
        <f t="shared" si="2"/>
        <v>7</v>
      </c>
      <c r="G14" s="6">
        <f t="shared" si="0"/>
        <v>12</v>
      </c>
      <c r="H14" s="6">
        <f t="shared" si="0"/>
        <v>6</v>
      </c>
      <c r="I14" s="6">
        <f t="shared" si="0"/>
        <v>10</v>
      </c>
      <c r="J14" s="6">
        <f t="shared" si="0"/>
        <v>12</v>
      </c>
      <c r="K14" s="6">
        <f t="shared" si="0"/>
        <v>8</v>
      </c>
      <c r="L14" s="6">
        <f t="shared" si="0"/>
        <v>12</v>
      </c>
      <c r="M14" s="6">
        <f t="shared" si="0"/>
        <v>15</v>
      </c>
      <c r="N14" s="6">
        <f t="shared" si="0"/>
        <v>13</v>
      </c>
      <c r="O14" s="6">
        <f t="shared" si="0"/>
        <v>15</v>
      </c>
      <c r="P14" s="22">
        <f>SUM(F14:O14)</f>
        <v>110</v>
      </c>
    </row>
    <row r="15" spans="1:19" x14ac:dyDescent="0.35">
      <c r="A15" s="8" t="s">
        <v>62</v>
      </c>
      <c r="B15" s="8">
        <v>6</v>
      </c>
      <c r="E15" s="20" t="s">
        <v>69</v>
      </c>
      <c r="F15" s="22">
        <f>SUM(F5:F14)</f>
        <v>77</v>
      </c>
      <c r="G15" s="22">
        <f t="shared" ref="G15:P15" si="3">SUM(G5:G14)</f>
        <v>109</v>
      </c>
      <c r="H15" s="22">
        <f t="shared" si="3"/>
        <v>91</v>
      </c>
      <c r="I15" s="22">
        <f t="shared" si="3"/>
        <v>112</v>
      </c>
      <c r="J15" s="22">
        <f t="shared" si="3"/>
        <v>105</v>
      </c>
      <c r="K15" s="22">
        <f t="shared" si="3"/>
        <v>100</v>
      </c>
      <c r="L15" s="22">
        <f t="shared" si="3"/>
        <v>108</v>
      </c>
      <c r="M15" s="22">
        <f t="shared" si="3"/>
        <v>84</v>
      </c>
      <c r="N15" s="22">
        <f t="shared" si="3"/>
        <v>101</v>
      </c>
      <c r="O15" s="22">
        <f t="shared" si="3"/>
        <v>113</v>
      </c>
      <c r="P15" s="22">
        <f t="shared" si="3"/>
        <v>1000</v>
      </c>
    </row>
    <row r="16" spans="1:19" x14ac:dyDescent="0.35">
      <c r="A16" s="8" t="s">
        <v>56</v>
      </c>
      <c r="B16" s="8">
        <v>9</v>
      </c>
    </row>
    <row r="17" spans="1:16" x14ac:dyDescent="0.35">
      <c r="A17" s="8" t="s">
        <v>66</v>
      </c>
      <c r="B17" s="8">
        <v>2</v>
      </c>
    </row>
    <row r="18" spans="1:16" x14ac:dyDescent="0.35">
      <c r="A18" s="8" t="s">
        <v>64</v>
      </c>
      <c r="B18" s="8">
        <v>7</v>
      </c>
    </row>
    <row r="19" spans="1:16" x14ac:dyDescent="0.35">
      <c r="A19" s="8" t="s">
        <v>56</v>
      </c>
      <c r="B19" s="8">
        <v>9</v>
      </c>
      <c r="E19" s="1" t="s">
        <v>68</v>
      </c>
    </row>
    <row r="20" spans="1:16" x14ac:dyDescent="0.35">
      <c r="A20" s="8" t="s">
        <v>61</v>
      </c>
      <c r="B20" s="8">
        <v>6</v>
      </c>
      <c r="F20" s="28" t="s">
        <v>60</v>
      </c>
      <c r="G20" s="28"/>
      <c r="H20" s="28"/>
      <c r="I20" s="28"/>
      <c r="J20" s="28"/>
      <c r="K20" s="28"/>
      <c r="L20" s="28"/>
      <c r="M20" s="28"/>
      <c r="N20" s="28"/>
      <c r="O20" s="28"/>
    </row>
    <row r="21" spans="1:16" x14ac:dyDescent="0.35">
      <c r="A21" s="8" t="s">
        <v>56</v>
      </c>
      <c r="B21" s="8">
        <v>6</v>
      </c>
      <c r="E21" s="1" t="s">
        <v>55</v>
      </c>
      <c r="F21" s="25">
        <f>F4</f>
        <v>1</v>
      </c>
      <c r="G21" s="25">
        <f t="shared" ref="G21:O21" si="4">G4</f>
        <v>2</v>
      </c>
      <c r="H21" s="25">
        <f t="shared" si="4"/>
        <v>3</v>
      </c>
      <c r="I21" s="25">
        <f t="shared" si="4"/>
        <v>4</v>
      </c>
      <c r="J21" s="25">
        <f t="shared" si="4"/>
        <v>5</v>
      </c>
      <c r="K21" s="25">
        <f t="shared" si="4"/>
        <v>6</v>
      </c>
      <c r="L21" s="25">
        <f t="shared" si="4"/>
        <v>7</v>
      </c>
      <c r="M21" s="25">
        <f t="shared" si="4"/>
        <v>8</v>
      </c>
      <c r="N21" s="25">
        <f t="shared" si="4"/>
        <v>9</v>
      </c>
      <c r="O21" s="25">
        <f t="shared" si="4"/>
        <v>10</v>
      </c>
    </row>
    <row r="22" spans="1:16" x14ac:dyDescent="0.35">
      <c r="A22" s="8" t="s">
        <v>56</v>
      </c>
      <c r="B22" s="8">
        <v>3</v>
      </c>
      <c r="E22" s="24" t="str">
        <f>E5</f>
        <v>A</v>
      </c>
      <c r="F22" s="6">
        <f>F$15*$P5/$P$15</f>
        <v>7.6230000000000002</v>
      </c>
      <c r="G22" s="6">
        <f t="shared" ref="G22:O22" si="5">G$15*$P5/$P$15</f>
        <v>10.791</v>
      </c>
      <c r="H22" s="6">
        <f t="shared" si="5"/>
        <v>9.0090000000000003</v>
      </c>
      <c r="I22" s="6">
        <f t="shared" si="5"/>
        <v>11.087999999999999</v>
      </c>
      <c r="J22" s="6">
        <f t="shared" si="5"/>
        <v>10.395</v>
      </c>
      <c r="K22" s="6">
        <f t="shared" si="5"/>
        <v>9.9</v>
      </c>
      <c r="L22" s="6">
        <f t="shared" si="5"/>
        <v>10.692</v>
      </c>
      <c r="M22" s="6">
        <f t="shared" si="5"/>
        <v>8.3160000000000007</v>
      </c>
      <c r="N22" s="6">
        <f t="shared" si="5"/>
        <v>9.9990000000000006</v>
      </c>
      <c r="O22" s="6">
        <f t="shared" si="5"/>
        <v>11.186999999999999</v>
      </c>
      <c r="P22" s="22">
        <f t="shared" ref="P22:P30" si="6">SUM(F22:O22)</f>
        <v>99</v>
      </c>
    </row>
    <row r="23" spans="1:16" x14ac:dyDescent="0.35">
      <c r="A23" s="8" t="s">
        <v>59</v>
      </c>
      <c r="B23" s="8">
        <v>3</v>
      </c>
      <c r="E23" s="24" t="str">
        <f t="shared" ref="E23:E31" si="7">E6</f>
        <v>B</v>
      </c>
      <c r="F23" s="6">
        <f t="shared" ref="F23:O23" si="8">F$15*$P6/$P$15</f>
        <v>7.4690000000000003</v>
      </c>
      <c r="G23" s="6">
        <f t="shared" si="8"/>
        <v>10.573</v>
      </c>
      <c r="H23" s="6">
        <f t="shared" si="8"/>
        <v>8.827</v>
      </c>
      <c r="I23" s="6">
        <f t="shared" si="8"/>
        <v>10.864000000000001</v>
      </c>
      <c r="J23" s="6">
        <f t="shared" si="8"/>
        <v>10.185</v>
      </c>
      <c r="K23" s="6">
        <f t="shared" si="8"/>
        <v>9.6999999999999993</v>
      </c>
      <c r="L23" s="6">
        <f t="shared" si="8"/>
        <v>10.476000000000001</v>
      </c>
      <c r="M23" s="6">
        <f t="shared" si="8"/>
        <v>8.1479999999999997</v>
      </c>
      <c r="N23" s="6">
        <f t="shared" si="8"/>
        <v>9.7970000000000006</v>
      </c>
      <c r="O23" s="6">
        <f t="shared" si="8"/>
        <v>10.961</v>
      </c>
      <c r="P23" s="22">
        <f t="shared" si="6"/>
        <v>97</v>
      </c>
    </row>
    <row r="24" spans="1:16" x14ac:dyDescent="0.35">
      <c r="A24" s="8" t="s">
        <v>66</v>
      </c>
      <c r="B24" s="8">
        <v>10</v>
      </c>
      <c r="E24" s="24" t="str">
        <f t="shared" si="7"/>
        <v>C</v>
      </c>
      <c r="F24" s="6">
        <f t="shared" ref="F24:O24" si="9">F$15*$P7/$P$15</f>
        <v>7.5460000000000003</v>
      </c>
      <c r="G24" s="6">
        <f t="shared" si="9"/>
        <v>10.682</v>
      </c>
      <c r="H24" s="6">
        <f t="shared" si="9"/>
        <v>8.9179999999999993</v>
      </c>
      <c r="I24" s="6">
        <f t="shared" si="9"/>
        <v>10.976000000000001</v>
      </c>
      <c r="J24" s="6">
        <f t="shared" si="9"/>
        <v>10.29</v>
      </c>
      <c r="K24" s="6">
        <f t="shared" si="9"/>
        <v>9.8000000000000007</v>
      </c>
      <c r="L24" s="6">
        <f t="shared" si="9"/>
        <v>10.584</v>
      </c>
      <c r="M24" s="6">
        <f t="shared" si="9"/>
        <v>8.2319999999999993</v>
      </c>
      <c r="N24" s="6">
        <f t="shared" si="9"/>
        <v>9.8979999999999997</v>
      </c>
      <c r="O24" s="6">
        <f t="shared" si="9"/>
        <v>11.074</v>
      </c>
      <c r="P24" s="22">
        <f t="shared" si="6"/>
        <v>98</v>
      </c>
    </row>
    <row r="25" spans="1:16" x14ac:dyDescent="0.35">
      <c r="A25" s="8" t="s">
        <v>63</v>
      </c>
      <c r="B25" s="8">
        <v>10</v>
      </c>
      <c r="E25" s="24" t="str">
        <f t="shared" si="7"/>
        <v>D</v>
      </c>
      <c r="F25" s="6">
        <f t="shared" ref="F25:O25" si="10">F$15*$P8/$P$15</f>
        <v>7.8540000000000001</v>
      </c>
      <c r="G25" s="6">
        <f t="shared" si="10"/>
        <v>11.118</v>
      </c>
      <c r="H25" s="6">
        <f t="shared" si="10"/>
        <v>9.282</v>
      </c>
      <c r="I25" s="6">
        <f t="shared" si="10"/>
        <v>11.423999999999999</v>
      </c>
      <c r="J25" s="6">
        <f t="shared" si="10"/>
        <v>10.71</v>
      </c>
      <c r="K25" s="6">
        <f t="shared" si="10"/>
        <v>10.199999999999999</v>
      </c>
      <c r="L25" s="6">
        <f t="shared" si="10"/>
        <v>11.016</v>
      </c>
      <c r="M25" s="6">
        <f t="shared" si="10"/>
        <v>8.5679999999999996</v>
      </c>
      <c r="N25" s="6">
        <f t="shared" si="10"/>
        <v>10.302</v>
      </c>
      <c r="O25" s="6">
        <f t="shared" si="10"/>
        <v>11.526</v>
      </c>
      <c r="P25" s="22">
        <f t="shared" si="6"/>
        <v>101.99999999999999</v>
      </c>
    </row>
    <row r="26" spans="1:16" x14ac:dyDescent="0.35">
      <c r="A26" s="8" t="s">
        <v>64</v>
      </c>
      <c r="B26" s="8">
        <v>5</v>
      </c>
      <c r="E26" s="24" t="str">
        <f t="shared" si="7"/>
        <v>E</v>
      </c>
      <c r="F26" s="6">
        <f t="shared" ref="F26:O26" si="11">F$15*$P9/$P$15</f>
        <v>7.1609999999999996</v>
      </c>
      <c r="G26" s="6">
        <f t="shared" si="11"/>
        <v>10.137</v>
      </c>
      <c r="H26" s="6">
        <f t="shared" si="11"/>
        <v>8.4629999999999992</v>
      </c>
      <c r="I26" s="6">
        <f t="shared" si="11"/>
        <v>10.416</v>
      </c>
      <c r="J26" s="6">
        <f t="shared" si="11"/>
        <v>9.7650000000000006</v>
      </c>
      <c r="K26" s="6">
        <f t="shared" si="11"/>
        <v>9.3000000000000007</v>
      </c>
      <c r="L26" s="6">
        <f t="shared" si="11"/>
        <v>10.044</v>
      </c>
      <c r="M26" s="6">
        <f t="shared" si="11"/>
        <v>7.8120000000000003</v>
      </c>
      <c r="N26" s="6">
        <f t="shared" si="11"/>
        <v>9.3930000000000007</v>
      </c>
      <c r="O26" s="6">
        <f t="shared" si="11"/>
        <v>10.509</v>
      </c>
      <c r="P26" s="22">
        <f t="shared" si="6"/>
        <v>93</v>
      </c>
    </row>
    <row r="27" spans="1:16" x14ac:dyDescent="0.35">
      <c r="A27" s="8" t="s">
        <v>66</v>
      </c>
      <c r="B27" s="8">
        <v>6</v>
      </c>
      <c r="E27" s="24" t="str">
        <f t="shared" si="7"/>
        <v>F</v>
      </c>
      <c r="F27" s="6">
        <f t="shared" ref="F27:O27" si="12">F$15*$P10/$P$15</f>
        <v>7.0839999999999996</v>
      </c>
      <c r="G27" s="6">
        <f t="shared" si="12"/>
        <v>10.028</v>
      </c>
      <c r="H27" s="6">
        <f t="shared" si="12"/>
        <v>8.3719999999999999</v>
      </c>
      <c r="I27" s="6">
        <f t="shared" si="12"/>
        <v>10.304</v>
      </c>
      <c r="J27" s="6">
        <f t="shared" si="12"/>
        <v>9.66</v>
      </c>
      <c r="K27" s="6">
        <f t="shared" si="12"/>
        <v>9.1999999999999993</v>
      </c>
      <c r="L27" s="6">
        <f t="shared" si="12"/>
        <v>9.9359999999999999</v>
      </c>
      <c r="M27" s="6">
        <f t="shared" si="12"/>
        <v>7.7279999999999998</v>
      </c>
      <c r="N27" s="6">
        <f t="shared" si="12"/>
        <v>9.2919999999999998</v>
      </c>
      <c r="O27" s="6">
        <f t="shared" si="12"/>
        <v>10.396000000000001</v>
      </c>
      <c r="P27" s="22">
        <f t="shared" si="6"/>
        <v>92</v>
      </c>
    </row>
    <row r="28" spans="1:16" x14ac:dyDescent="0.35">
      <c r="A28" s="8" t="s">
        <v>61</v>
      </c>
      <c r="B28" s="8">
        <v>3</v>
      </c>
      <c r="E28" s="24" t="str">
        <f t="shared" si="7"/>
        <v>G</v>
      </c>
      <c r="F28" s="6">
        <f t="shared" ref="F28:O28" si="13">F$15*$P11/$P$15</f>
        <v>8.9320000000000004</v>
      </c>
      <c r="G28" s="6">
        <f t="shared" si="13"/>
        <v>12.644</v>
      </c>
      <c r="H28" s="6">
        <f t="shared" si="13"/>
        <v>10.555999999999999</v>
      </c>
      <c r="I28" s="6">
        <f t="shared" si="13"/>
        <v>12.992000000000001</v>
      </c>
      <c r="J28" s="6">
        <f t="shared" si="13"/>
        <v>12.18</v>
      </c>
      <c r="K28" s="6">
        <f t="shared" si="13"/>
        <v>11.6</v>
      </c>
      <c r="L28" s="6">
        <f t="shared" si="13"/>
        <v>12.528</v>
      </c>
      <c r="M28" s="6">
        <f t="shared" si="13"/>
        <v>9.7439999999999998</v>
      </c>
      <c r="N28" s="6">
        <f t="shared" si="13"/>
        <v>11.715999999999999</v>
      </c>
      <c r="O28" s="6">
        <f t="shared" si="13"/>
        <v>13.108000000000001</v>
      </c>
      <c r="P28" s="22">
        <f t="shared" si="6"/>
        <v>116</v>
      </c>
    </row>
    <row r="29" spans="1:16" x14ac:dyDescent="0.35">
      <c r="A29" s="8" t="s">
        <v>58</v>
      </c>
      <c r="B29" s="8">
        <v>6</v>
      </c>
      <c r="E29" s="24" t="str">
        <f t="shared" si="7"/>
        <v>H</v>
      </c>
      <c r="F29" s="6">
        <f t="shared" ref="F29:O29" si="14">F$15*$P12/$P$15</f>
        <v>7.3150000000000004</v>
      </c>
      <c r="G29" s="6">
        <f t="shared" si="14"/>
        <v>10.355</v>
      </c>
      <c r="H29" s="6">
        <f t="shared" si="14"/>
        <v>8.6449999999999996</v>
      </c>
      <c r="I29" s="6">
        <f t="shared" si="14"/>
        <v>10.64</v>
      </c>
      <c r="J29" s="6">
        <f t="shared" si="14"/>
        <v>9.9749999999999996</v>
      </c>
      <c r="K29" s="6">
        <f t="shared" si="14"/>
        <v>9.5</v>
      </c>
      <c r="L29" s="6">
        <f t="shared" si="14"/>
        <v>10.26</v>
      </c>
      <c r="M29" s="6">
        <f t="shared" si="14"/>
        <v>7.98</v>
      </c>
      <c r="N29" s="6">
        <f t="shared" si="14"/>
        <v>9.5950000000000006</v>
      </c>
      <c r="O29" s="6">
        <f t="shared" si="14"/>
        <v>10.734999999999999</v>
      </c>
      <c r="P29" s="22">
        <f t="shared" si="6"/>
        <v>95</v>
      </c>
    </row>
    <row r="30" spans="1:16" x14ac:dyDescent="0.35">
      <c r="A30" s="8" t="s">
        <v>58</v>
      </c>
      <c r="B30" s="8">
        <v>4</v>
      </c>
      <c r="E30" s="24" t="str">
        <f t="shared" si="7"/>
        <v>I</v>
      </c>
      <c r="F30" s="6">
        <f t="shared" ref="F30:O30" si="15">F$15*$P13/$P$15</f>
        <v>7.5460000000000003</v>
      </c>
      <c r="G30" s="6">
        <f t="shared" si="15"/>
        <v>10.682</v>
      </c>
      <c r="H30" s="6">
        <f t="shared" si="15"/>
        <v>8.9179999999999993</v>
      </c>
      <c r="I30" s="6">
        <f t="shared" si="15"/>
        <v>10.976000000000001</v>
      </c>
      <c r="J30" s="6">
        <f t="shared" si="15"/>
        <v>10.29</v>
      </c>
      <c r="K30" s="6">
        <f t="shared" si="15"/>
        <v>9.8000000000000007</v>
      </c>
      <c r="L30" s="6">
        <f t="shared" si="15"/>
        <v>10.584</v>
      </c>
      <c r="M30" s="6">
        <f t="shared" si="15"/>
        <v>8.2319999999999993</v>
      </c>
      <c r="N30" s="6">
        <f t="shared" si="15"/>
        <v>9.8979999999999997</v>
      </c>
      <c r="O30" s="6">
        <f t="shared" si="15"/>
        <v>11.074</v>
      </c>
      <c r="P30" s="22">
        <f t="shared" si="6"/>
        <v>98</v>
      </c>
    </row>
    <row r="31" spans="1:16" x14ac:dyDescent="0.35">
      <c r="A31" s="8" t="s">
        <v>65</v>
      </c>
      <c r="B31" s="8">
        <v>10</v>
      </c>
      <c r="E31" s="24" t="str">
        <f t="shared" si="7"/>
        <v>J</v>
      </c>
      <c r="F31" s="6">
        <f t="shared" ref="F31:O31" si="16">F$15*$P14/$P$15</f>
        <v>8.4700000000000006</v>
      </c>
      <c r="G31" s="6">
        <f t="shared" si="16"/>
        <v>11.99</v>
      </c>
      <c r="H31" s="6">
        <f t="shared" si="16"/>
        <v>10.01</v>
      </c>
      <c r="I31" s="6">
        <f t="shared" si="16"/>
        <v>12.32</v>
      </c>
      <c r="J31" s="6">
        <f t="shared" si="16"/>
        <v>11.55</v>
      </c>
      <c r="K31" s="6">
        <f t="shared" si="16"/>
        <v>11</v>
      </c>
      <c r="L31" s="6">
        <f t="shared" si="16"/>
        <v>11.88</v>
      </c>
      <c r="M31" s="6">
        <f t="shared" si="16"/>
        <v>9.24</v>
      </c>
      <c r="N31" s="6">
        <f t="shared" si="16"/>
        <v>11.11</v>
      </c>
      <c r="O31" s="6">
        <f t="shared" si="16"/>
        <v>12.43</v>
      </c>
      <c r="P31" s="22">
        <f>SUM(F31:O31)</f>
        <v>110</v>
      </c>
    </row>
    <row r="32" spans="1:16" x14ac:dyDescent="0.35">
      <c r="A32" s="8" t="s">
        <v>65</v>
      </c>
      <c r="B32" s="8">
        <v>2</v>
      </c>
      <c r="F32" s="22">
        <f>SUM(F22:F31)</f>
        <v>77</v>
      </c>
      <c r="G32" s="22">
        <f t="shared" ref="G32" si="17">SUM(G22:G31)</f>
        <v>109</v>
      </c>
      <c r="H32" s="22">
        <f t="shared" ref="H32" si="18">SUM(H22:H31)</f>
        <v>91.000000000000014</v>
      </c>
      <c r="I32" s="22">
        <f t="shared" ref="I32" si="19">SUM(I22:I31)</f>
        <v>112</v>
      </c>
      <c r="J32" s="22">
        <f t="shared" ref="J32" si="20">SUM(J22:J31)</f>
        <v>104.99999999999999</v>
      </c>
      <c r="K32" s="22">
        <f t="shared" ref="K32" si="21">SUM(K22:K31)</f>
        <v>100</v>
      </c>
      <c r="L32" s="22">
        <f t="shared" ref="L32" si="22">SUM(L22:L31)</f>
        <v>108</v>
      </c>
      <c r="M32" s="22">
        <f t="shared" ref="M32" si="23">SUM(M22:M31)</f>
        <v>83.999999999999986</v>
      </c>
      <c r="N32" s="22">
        <f t="shared" ref="N32" si="24">SUM(N22:N31)</f>
        <v>100.99999999999999</v>
      </c>
      <c r="O32" s="22">
        <f t="shared" ref="O32" si="25">SUM(O22:O31)</f>
        <v>113</v>
      </c>
      <c r="P32" s="22">
        <f t="shared" ref="P32" si="26">SUM(P22:P31)</f>
        <v>1000</v>
      </c>
    </row>
    <row r="33" spans="1:2" x14ac:dyDescent="0.35">
      <c r="A33" s="8" t="s">
        <v>62</v>
      </c>
      <c r="B33" s="8">
        <v>7</v>
      </c>
    </row>
    <row r="34" spans="1:2" x14ac:dyDescent="0.35">
      <c r="A34" s="8" t="s">
        <v>63</v>
      </c>
      <c r="B34" s="8">
        <v>2</v>
      </c>
    </row>
    <row r="35" spans="1:2" x14ac:dyDescent="0.35">
      <c r="A35" s="8" t="s">
        <v>57</v>
      </c>
      <c r="B35" s="8">
        <v>8</v>
      </c>
    </row>
    <row r="36" spans="1:2" x14ac:dyDescent="0.35">
      <c r="A36" s="8" t="s">
        <v>63</v>
      </c>
      <c r="B36" s="8">
        <v>8</v>
      </c>
    </row>
    <row r="37" spans="1:2" x14ac:dyDescent="0.35">
      <c r="A37" s="8" t="s">
        <v>58</v>
      </c>
      <c r="B37" s="8">
        <v>1</v>
      </c>
    </row>
    <row r="38" spans="1:2" x14ac:dyDescent="0.35">
      <c r="A38" s="8" t="s">
        <v>56</v>
      </c>
      <c r="B38" s="8">
        <v>8</v>
      </c>
    </row>
    <row r="39" spans="1:2" x14ac:dyDescent="0.35">
      <c r="A39" s="8" t="s">
        <v>66</v>
      </c>
      <c r="B39" s="8">
        <v>10</v>
      </c>
    </row>
    <row r="40" spans="1:2" x14ac:dyDescent="0.35">
      <c r="A40" s="8" t="s">
        <v>61</v>
      </c>
      <c r="B40" s="8">
        <v>9</v>
      </c>
    </row>
    <row r="41" spans="1:2" x14ac:dyDescent="0.35">
      <c r="A41" s="8" t="s">
        <v>63</v>
      </c>
      <c r="B41" s="8">
        <v>3</v>
      </c>
    </row>
    <row r="42" spans="1:2" x14ac:dyDescent="0.35">
      <c r="A42" s="8" t="s">
        <v>61</v>
      </c>
      <c r="B42" s="8">
        <v>10</v>
      </c>
    </row>
    <row r="43" spans="1:2" x14ac:dyDescent="0.35">
      <c r="A43" s="8" t="s">
        <v>62</v>
      </c>
      <c r="B43" s="8">
        <v>5</v>
      </c>
    </row>
    <row r="44" spans="1:2" x14ac:dyDescent="0.35">
      <c r="A44" s="8" t="s">
        <v>64</v>
      </c>
      <c r="B44" s="8">
        <v>1</v>
      </c>
    </row>
    <row r="45" spans="1:2" x14ac:dyDescent="0.35">
      <c r="A45" s="8" t="s">
        <v>64</v>
      </c>
      <c r="B45" s="8">
        <v>7</v>
      </c>
    </row>
    <row r="46" spans="1:2" x14ac:dyDescent="0.35">
      <c r="A46" s="8" t="s">
        <v>64</v>
      </c>
      <c r="B46" s="8">
        <v>2</v>
      </c>
    </row>
    <row r="47" spans="1:2" x14ac:dyDescent="0.35">
      <c r="A47" s="8" t="s">
        <v>58</v>
      </c>
      <c r="B47" s="8">
        <v>9</v>
      </c>
    </row>
    <row r="48" spans="1:2" x14ac:dyDescent="0.35">
      <c r="A48" s="8" t="s">
        <v>64</v>
      </c>
      <c r="B48" s="8">
        <v>2</v>
      </c>
    </row>
    <row r="49" spans="1:2" x14ac:dyDescent="0.35">
      <c r="A49" s="8" t="s">
        <v>65</v>
      </c>
      <c r="B49" s="8">
        <v>2</v>
      </c>
    </row>
    <row r="50" spans="1:2" x14ac:dyDescent="0.35">
      <c r="A50" s="8" t="s">
        <v>62</v>
      </c>
      <c r="B50" s="8">
        <v>6</v>
      </c>
    </row>
    <row r="51" spans="1:2" x14ac:dyDescent="0.35">
      <c r="A51" s="8" t="s">
        <v>63</v>
      </c>
      <c r="B51" s="8">
        <v>4</v>
      </c>
    </row>
    <row r="52" spans="1:2" x14ac:dyDescent="0.35">
      <c r="A52" s="8" t="s">
        <v>66</v>
      </c>
      <c r="B52" s="8">
        <v>6</v>
      </c>
    </row>
    <row r="53" spans="1:2" x14ac:dyDescent="0.35">
      <c r="A53" s="8" t="s">
        <v>57</v>
      </c>
      <c r="B53" s="8">
        <v>2</v>
      </c>
    </row>
    <row r="54" spans="1:2" x14ac:dyDescent="0.35">
      <c r="A54" s="8" t="s">
        <v>57</v>
      </c>
      <c r="B54" s="8">
        <v>2</v>
      </c>
    </row>
    <row r="55" spans="1:2" x14ac:dyDescent="0.35">
      <c r="A55" s="8" t="s">
        <v>66</v>
      </c>
      <c r="B55" s="8">
        <v>7</v>
      </c>
    </row>
    <row r="56" spans="1:2" x14ac:dyDescent="0.35">
      <c r="A56" s="8" t="s">
        <v>65</v>
      </c>
      <c r="B56" s="8">
        <v>10</v>
      </c>
    </row>
    <row r="57" spans="1:2" x14ac:dyDescent="0.35">
      <c r="A57" s="8" t="s">
        <v>66</v>
      </c>
      <c r="B57" s="8">
        <v>9</v>
      </c>
    </row>
    <row r="58" spans="1:2" x14ac:dyDescent="0.35">
      <c r="A58" s="8" t="s">
        <v>58</v>
      </c>
      <c r="B58" s="8">
        <v>4</v>
      </c>
    </row>
    <row r="59" spans="1:2" x14ac:dyDescent="0.35">
      <c r="A59" s="8" t="s">
        <v>58</v>
      </c>
      <c r="B59" s="8">
        <v>9</v>
      </c>
    </row>
    <row r="60" spans="1:2" x14ac:dyDescent="0.35">
      <c r="A60" s="8" t="s">
        <v>64</v>
      </c>
      <c r="B60" s="8">
        <v>7</v>
      </c>
    </row>
    <row r="61" spans="1:2" x14ac:dyDescent="0.35">
      <c r="A61" s="8" t="s">
        <v>65</v>
      </c>
      <c r="B61" s="8">
        <v>2</v>
      </c>
    </row>
    <row r="62" spans="1:2" x14ac:dyDescent="0.35">
      <c r="A62" s="8" t="s">
        <v>66</v>
      </c>
      <c r="B62" s="8">
        <v>10</v>
      </c>
    </row>
    <row r="63" spans="1:2" x14ac:dyDescent="0.35">
      <c r="A63" s="8" t="s">
        <v>62</v>
      </c>
      <c r="B63" s="8">
        <v>3</v>
      </c>
    </row>
    <row r="64" spans="1:2" x14ac:dyDescent="0.35">
      <c r="A64" s="8" t="s">
        <v>66</v>
      </c>
      <c r="B64" s="8">
        <v>1</v>
      </c>
    </row>
    <row r="65" spans="1:2" x14ac:dyDescent="0.35">
      <c r="A65" s="8" t="s">
        <v>59</v>
      </c>
      <c r="B65" s="8">
        <v>3</v>
      </c>
    </row>
    <row r="66" spans="1:2" x14ac:dyDescent="0.35">
      <c r="A66" s="8" t="s">
        <v>58</v>
      </c>
      <c r="B66" s="8">
        <v>5</v>
      </c>
    </row>
    <row r="67" spans="1:2" x14ac:dyDescent="0.35">
      <c r="A67" s="8" t="s">
        <v>58</v>
      </c>
      <c r="B67" s="8">
        <v>8</v>
      </c>
    </row>
    <row r="68" spans="1:2" x14ac:dyDescent="0.35">
      <c r="A68" s="8" t="s">
        <v>63</v>
      </c>
      <c r="B68" s="8">
        <v>4</v>
      </c>
    </row>
    <row r="69" spans="1:2" x14ac:dyDescent="0.35">
      <c r="A69" s="8" t="s">
        <v>62</v>
      </c>
      <c r="B69" s="8">
        <v>9</v>
      </c>
    </row>
    <row r="70" spans="1:2" x14ac:dyDescent="0.35">
      <c r="A70" s="8" t="s">
        <v>62</v>
      </c>
      <c r="B70" s="8">
        <v>8</v>
      </c>
    </row>
    <row r="71" spans="1:2" x14ac:dyDescent="0.35">
      <c r="A71" s="8" t="s">
        <v>59</v>
      </c>
      <c r="B71" s="8">
        <v>10</v>
      </c>
    </row>
    <row r="72" spans="1:2" x14ac:dyDescent="0.35">
      <c r="A72" s="8" t="s">
        <v>59</v>
      </c>
      <c r="B72" s="8">
        <v>2</v>
      </c>
    </row>
    <row r="73" spans="1:2" x14ac:dyDescent="0.35">
      <c r="A73" s="8" t="s">
        <v>57</v>
      </c>
      <c r="B73" s="8">
        <v>4</v>
      </c>
    </row>
    <row r="74" spans="1:2" x14ac:dyDescent="0.35">
      <c r="A74" s="8" t="s">
        <v>63</v>
      </c>
      <c r="B74" s="8">
        <v>2</v>
      </c>
    </row>
    <row r="75" spans="1:2" x14ac:dyDescent="0.35">
      <c r="A75" s="8" t="s">
        <v>65</v>
      </c>
      <c r="B75" s="8">
        <v>5</v>
      </c>
    </row>
    <row r="76" spans="1:2" x14ac:dyDescent="0.35">
      <c r="A76" s="8" t="s">
        <v>62</v>
      </c>
      <c r="B76" s="8">
        <v>1</v>
      </c>
    </row>
    <row r="77" spans="1:2" x14ac:dyDescent="0.35">
      <c r="A77" s="8" t="s">
        <v>61</v>
      </c>
      <c r="B77" s="8">
        <v>7</v>
      </c>
    </row>
    <row r="78" spans="1:2" x14ac:dyDescent="0.35">
      <c r="A78" s="8" t="s">
        <v>59</v>
      </c>
      <c r="B78" s="8">
        <v>10</v>
      </c>
    </row>
    <row r="79" spans="1:2" x14ac:dyDescent="0.35">
      <c r="A79" s="8" t="s">
        <v>62</v>
      </c>
      <c r="B79" s="8">
        <v>9</v>
      </c>
    </row>
    <row r="80" spans="1:2" x14ac:dyDescent="0.35">
      <c r="A80" s="8" t="s">
        <v>63</v>
      </c>
      <c r="B80" s="8">
        <v>4</v>
      </c>
    </row>
    <row r="81" spans="1:2" x14ac:dyDescent="0.35">
      <c r="A81" s="8" t="s">
        <v>61</v>
      </c>
      <c r="B81" s="8">
        <v>8</v>
      </c>
    </row>
    <row r="82" spans="1:2" x14ac:dyDescent="0.35">
      <c r="A82" s="8" t="s">
        <v>58</v>
      </c>
      <c r="B82" s="8">
        <v>2</v>
      </c>
    </row>
    <row r="83" spans="1:2" x14ac:dyDescent="0.35">
      <c r="A83" s="8" t="s">
        <v>66</v>
      </c>
      <c r="B83" s="8">
        <v>2</v>
      </c>
    </row>
    <row r="84" spans="1:2" x14ac:dyDescent="0.35">
      <c r="A84" s="8" t="s">
        <v>63</v>
      </c>
      <c r="B84" s="8">
        <v>1</v>
      </c>
    </row>
    <row r="85" spans="1:2" x14ac:dyDescent="0.35">
      <c r="A85" s="8" t="s">
        <v>65</v>
      </c>
      <c r="B85" s="8">
        <v>8</v>
      </c>
    </row>
    <row r="86" spans="1:2" x14ac:dyDescent="0.35">
      <c r="A86" s="8" t="s">
        <v>65</v>
      </c>
      <c r="B86" s="8">
        <v>9</v>
      </c>
    </row>
    <row r="87" spans="1:2" x14ac:dyDescent="0.35">
      <c r="A87" s="8" t="s">
        <v>65</v>
      </c>
      <c r="B87" s="8">
        <v>4</v>
      </c>
    </row>
    <row r="88" spans="1:2" x14ac:dyDescent="0.35">
      <c r="A88" s="8" t="s">
        <v>59</v>
      </c>
      <c r="B88" s="8">
        <v>4</v>
      </c>
    </row>
    <row r="89" spans="1:2" x14ac:dyDescent="0.35">
      <c r="A89" s="8" t="s">
        <v>57</v>
      </c>
      <c r="B89" s="8">
        <v>6</v>
      </c>
    </row>
    <row r="90" spans="1:2" x14ac:dyDescent="0.35">
      <c r="A90" s="8" t="s">
        <v>63</v>
      </c>
      <c r="B90" s="8">
        <v>10</v>
      </c>
    </row>
    <row r="91" spans="1:2" x14ac:dyDescent="0.35">
      <c r="A91" s="8" t="s">
        <v>61</v>
      </c>
      <c r="B91" s="8">
        <v>4</v>
      </c>
    </row>
    <row r="92" spans="1:2" x14ac:dyDescent="0.35">
      <c r="A92" s="8" t="s">
        <v>63</v>
      </c>
      <c r="B92" s="8">
        <v>2</v>
      </c>
    </row>
    <row r="93" spans="1:2" x14ac:dyDescent="0.35">
      <c r="A93" s="8" t="s">
        <v>65</v>
      </c>
      <c r="B93" s="8">
        <v>8</v>
      </c>
    </row>
    <row r="94" spans="1:2" x14ac:dyDescent="0.35">
      <c r="A94" s="8" t="s">
        <v>66</v>
      </c>
      <c r="B94" s="8">
        <v>4</v>
      </c>
    </row>
    <row r="95" spans="1:2" x14ac:dyDescent="0.35">
      <c r="A95" s="8" t="s">
        <v>61</v>
      </c>
      <c r="B95" s="8">
        <v>1</v>
      </c>
    </row>
    <row r="96" spans="1:2" x14ac:dyDescent="0.35">
      <c r="A96" s="8" t="s">
        <v>61</v>
      </c>
      <c r="B96" s="8">
        <v>1</v>
      </c>
    </row>
    <row r="97" spans="1:2" x14ac:dyDescent="0.35">
      <c r="A97" s="8" t="s">
        <v>66</v>
      </c>
      <c r="B97" s="8">
        <v>8</v>
      </c>
    </row>
    <row r="98" spans="1:2" x14ac:dyDescent="0.35">
      <c r="A98" s="8" t="s">
        <v>64</v>
      </c>
      <c r="B98" s="8">
        <v>8</v>
      </c>
    </row>
    <row r="99" spans="1:2" x14ac:dyDescent="0.35">
      <c r="A99" s="8" t="s">
        <v>61</v>
      </c>
      <c r="B99" s="8">
        <v>6</v>
      </c>
    </row>
    <row r="100" spans="1:2" x14ac:dyDescent="0.35">
      <c r="A100" s="8" t="s">
        <v>62</v>
      </c>
      <c r="B100" s="8">
        <v>5</v>
      </c>
    </row>
    <row r="101" spans="1:2" x14ac:dyDescent="0.35">
      <c r="A101" s="8" t="s">
        <v>66</v>
      </c>
      <c r="B101" s="8">
        <v>8</v>
      </c>
    </row>
    <row r="102" spans="1:2" x14ac:dyDescent="0.35">
      <c r="A102" s="8" t="s">
        <v>56</v>
      </c>
      <c r="B102" s="8">
        <v>9</v>
      </c>
    </row>
    <row r="103" spans="1:2" x14ac:dyDescent="0.35">
      <c r="A103" s="8" t="s">
        <v>58</v>
      </c>
      <c r="B103" s="8">
        <v>6</v>
      </c>
    </row>
    <row r="104" spans="1:2" x14ac:dyDescent="0.35">
      <c r="A104" s="8" t="s">
        <v>57</v>
      </c>
      <c r="B104" s="8">
        <v>7</v>
      </c>
    </row>
    <row r="105" spans="1:2" x14ac:dyDescent="0.35">
      <c r="A105" s="8" t="s">
        <v>63</v>
      </c>
      <c r="B105" s="8">
        <v>5</v>
      </c>
    </row>
    <row r="106" spans="1:2" x14ac:dyDescent="0.35">
      <c r="A106" s="8" t="s">
        <v>57</v>
      </c>
      <c r="B106" s="8">
        <v>6</v>
      </c>
    </row>
    <row r="107" spans="1:2" x14ac:dyDescent="0.35">
      <c r="A107" s="8" t="s">
        <v>61</v>
      </c>
      <c r="B107" s="8">
        <v>8</v>
      </c>
    </row>
    <row r="108" spans="1:2" x14ac:dyDescent="0.35">
      <c r="A108" s="8" t="s">
        <v>62</v>
      </c>
      <c r="B108" s="8">
        <v>7</v>
      </c>
    </row>
    <row r="109" spans="1:2" x14ac:dyDescent="0.35">
      <c r="A109" s="8" t="s">
        <v>66</v>
      </c>
      <c r="B109" s="8">
        <v>10</v>
      </c>
    </row>
    <row r="110" spans="1:2" x14ac:dyDescent="0.35">
      <c r="A110" s="8" t="s">
        <v>63</v>
      </c>
      <c r="B110" s="8">
        <v>7</v>
      </c>
    </row>
    <row r="111" spans="1:2" x14ac:dyDescent="0.35">
      <c r="A111" s="8" t="s">
        <v>65</v>
      </c>
      <c r="B111" s="8">
        <v>4</v>
      </c>
    </row>
    <row r="112" spans="1:2" x14ac:dyDescent="0.35">
      <c r="A112" s="8" t="s">
        <v>61</v>
      </c>
      <c r="B112" s="8">
        <v>5</v>
      </c>
    </row>
    <row r="113" spans="1:2" x14ac:dyDescent="0.35">
      <c r="A113" s="8" t="s">
        <v>65</v>
      </c>
      <c r="B113" s="8">
        <v>4</v>
      </c>
    </row>
    <row r="114" spans="1:2" x14ac:dyDescent="0.35">
      <c r="A114" s="8" t="s">
        <v>58</v>
      </c>
      <c r="B114" s="8">
        <v>9</v>
      </c>
    </row>
    <row r="115" spans="1:2" x14ac:dyDescent="0.35">
      <c r="A115" s="8" t="s">
        <v>63</v>
      </c>
      <c r="B115" s="8">
        <v>10</v>
      </c>
    </row>
    <row r="116" spans="1:2" x14ac:dyDescent="0.35">
      <c r="A116" s="8" t="s">
        <v>65</v>
      </c>
      <c r="B116" s="8">
        <v>10</v>
      </c>
    </row>
    <row r="117" spans="1:2" x14ac:dyDescent="0.35">
      <c r="A117" s="8" t="s">
        <v>64</v>
      </c>
      <c r="B117" s="8">
        <v>3</v>
      </c>
    </row>
    <row r="118" spans="1:2" x14ac:dyDescent="0.35">
      <c r="A118" s="8" t="s">
        <v>61</v>
      </c>
      <c r="B118" s="8">
        <v>1</v>
      </c>
    </row>
    <row r="119" spans="1:2" x14ac:dyDescent="0.35">
      <c r="A119" s="8" t="s">
        <v>57</v>
      </c>
      <c r="B119" s="8">
        <v>6</v>
      </c>
    </row>
    <row r="120" spans="1:2" x14ac:dyDescent="0.35">
      <c r="A120" s="8" t="s">
        <v>59</v>
      </c>
      <c r="B120" s="8">
        <v>9</v>
      </c>
    </row>
    <row r="121" spans="1:2" x14ac:dyDescent="0.35">
      <c r="A121" s="8" t="s">
        <v>57</v>
      </c>
      <c r="B121" s="8">
        <v>4</v>
      </c>
    </row>
    <row r="122" spans="1:2" x14ac:dyDescent="0.35">
      <c r="A122" s="8" t="s">
        <v>59</v>
      </c>
      <c r="B122" s="8">
        <v>9</v>
      </c>
    </row>
    <row r="123" spans="1:2" x14ac:dyDescent="0.35">
      <c r="A123" s="8" t="s">
        <v>59</v>
      </c>
      <c r="B123" s="8">
        <v>2</v>
      </c>
    </row>
    <row r="124" spans="1:2" x14ac:dyDescent="0.35">
      <c r="A124" s="8" t="s">
        <v>62</v>
      </c>
      <c r="B124" s="8">
        <v>10</v>
      </c>
    </row>
    <row r="125" spans="1:2" x14ac:dyDescent="0.35">
      <c r="A125" s="8" t="s">
        <v>63</v>
      </c>
      <c r="B125" s="8">
        <v>6</v>
      </c>
    </row>
    <row r="126" spans="1:2" x14ac:dyDescent="0.35">
      <c r="A126" s="8" t="s">
        <v>64</v>
      </c>
      <c r="B126" s="8">
        <v>5</v>
      </c>
    </row>
    <row r="127" spans="1:2" x14ac:dyDescent="0.35">
      <c r="A127" s="8" t="s">
        <v>65</v>
      </c>
      <c r="B127" s="8">
        <v>10</v>
      </c>
    </row>
    <row r="128" spans="1:2" x14ac:dyDescent="0.35">
      <c r="A128" s="8" t="s">
        <v>56</v>
      </c>
      <c r="B128" s="8">
        <v>7</v>
      </c>
    </row>
    <row r="129" spans="1:2" x14ac:dyDescent="0.35">
      <c r="A129" s="8" t="s">
        <v>58</v>
      </c>
      <c r="B129" s="8">
        <v>1</v>
      </c>
    </row>
    <row r="130" spans="1:2" x14ac:dyDescent="0.35">
      <c r="A130" s="8" t="s">
        <v>59</v>
      </c>
      <c r="B130" s="8">
        <v>3</v>
      </c>
    </row>
    <row r="131" spans="1:2" x14ac:dyDescent="0.35">
      <c r="A131" s="8" t="s">
        <v>56</v>
      </c>
      <c r="B131" s="8">
        <v>4</v>
      </c>
    </row>
    <row r="132" spans="1:2" x14ac:dyDescent="0.35">
      <c r="A132" s="8" t="s">
        <v>56</v>
      </c>
      <c r="B132" s="8">
        <v>5</v>
      </c>
    </row>
    <row r="133" spans="1:2" x14ac:dyDescent="0.35">
      <c r="A133" s="8" t="s">
        <v>61</v>
      </c>
      <c r="B133" s="8">
        <v>3</v>
      </c>
    </row>
    <row r="134" spans="1:2" x14ac:dyDescent="0.35">
      <c r="A134" s="8" t="s">
        <v>62</v>
      </c>
      <c r="B134" s="8">
        <v>8</v>
      </c>
    </row>
    <row r="135" spans="1:2" x14ac:dyDescent="0.35">
      <c r="A135" s="8" t="s">
        <v>62</v>
      </c>
      <c r="B135" s="8">
        <v>8</v>
      </c>
    </row>
    <row r="136" spans="1:2" x14ac:dyDescent="0.35">
      <c r="A136" s="8" t="s">
        <v>58</v>
      </c>
      <c r="B136" s="8">
        <v>2</v>
      </c>
    </row>
    <row r="137" spans="1:2" x14ac:dyDescent="0.35">
      <c r="A137" s="8" t="s">
        <v>63</v>
      </c>
      <c r="B137" s="8">
        <v>1</v>
      </c>
    </row>
    <row r="138" spans="1:2" x14ac:dyDescent="0.35">
      <c r="A138" s="8" t="s">
        <v>64</v>
      </c>
      <c r="B138" s="8">
        <v>4</v>
      </c>
    </row>
    <row r="139" spans="1:2" x14ac:dyDescent="0.35">
      <c r="A139" s="8" t="s">
        <v>62</v>
      </c>
      <c r="B139" s="8">
        <v>10</v>
      </c>
    </row>
    <row r="140" spans="1:2" x14ac:dyDescent="0.35">
      <c r="A140" s="8" t="s">
        <v>56</v>
      </c>
      <c r="B140" s="8">
        <v>9</v>
      </c>
    </row>
    <row r="141" spans="1:2" x14ac:dyDescent="0.35">
      <c r="A141" s="8" t="s">
        <v>64</v>
      </c>
      <c r="B141" s="8">
        <v>7</v>
      </c>
    </row>
    <row r="142" spans="1:2" x14ac:dyDescent="0.35">
      <c r="A142" s="8" t="s">
        <v>56</v>
      </c>
      <c r="B142" s="8">
        <v>5</v>
      </c>
    </row>
    <row r="143" spans="1:2" x14ac:dyDescent="0.35">
      <c r="A143" s="8" t="s">
        <v>66</v>
      </c>
      <c r="B143" s="8">
        <v>8</v>
      </c>
    </row>
    <row r="144" spans="1:2" x14ac:dyDescent="0.35">
      <c r="A144" s="8" t="s">
        <v>65</v>
      </c>
      <c r="B144" s="8">
        <v>4</v>
      </c>
    </row>
    <row r="145" spans="1:2" x14ac:dyDescent="0.35">
      <c r="A145" s="8" t="s">
        <v>59</v>
      </c>
      <c r="B145" s="8">
        <v>7</v>
      </c>
    </row>
    <row r="146" spans="1:2" x14ac:dyDescent="0.35">
      <c r="A146" s="8" t="s">
        <v>62</v>
      </c>
      <c r="B146" s="8">
        <v>6</v>
      </c>
    </row>
    <row r="147" spans="1:2" x14ac:dyDescent="0.35">
      <c r="A147" s="8" t="s">
        <v>65</v>
      </c>
      <c r="B147" s="8">
        <v>6</v>
      </c>
    </row>
    <row r="148" spans="1:2" x14ac:dyDescent="0.35">
      <c r="A148" s="8" t="s">
        <v>58</v>
      </c>
      <c r="B148" s="8">
        <v>10</v>
      </c>
    </row>
    <row r="149" spans="1:2" x14ac:dyDescent="0.35">
      <c r="A149" s="8" t="s">
        <v>65</v>
      </c>
      <c r="B149" s="8">
        <v>10</v>
      </c>
    </row>
    <row r="150" spans="1:2" x14ac:dyDescent="0.35">
      <c r="A150" s="8" t="s">
        <v>62</v>
      </c>
      <c r="B150" s="8">
        <v>4</v>
      </c>
    </row>
    <row r="151" spans="1:2" x14ac:dyDescent="0.35">
      <c r="A151" s="8" t="s">
        <v>57</v>
      </c>
      <c r="B151" s="8">
        <v>4</v>
      </c>
    </row>
    <row r="152" spans="1:2" x14ac:dyDescent="0.35">
      <c r="A152" s="8" t="s">
        <v>56</v>
      </c>
      <c r="B152" s="8">
        <v>10</v>
      </c>
    </row>
    <row r="153" spans="1:2" x14ac:dyDescent="0.35">
      <c r="A153" s="8" t="s">
        <v>65</v>
      </c>
      <c r="B153" s="8">
        <v>10</v>
      </c>
    </row>
    <row r="154" spans="1:2" x14ac:dyDescent="0.35">
      <c r="A154" s="8" t="s">
        <v>58</v>
      </c>
      <c r="B154" s="8">
        <v>1</v>
      </c>
    </row>
    <row r="155" spans="1:2" x14ac:dyDescent="0.35">
      <c r="A155" s="8" t="s">
        <v>63</v>
      </c>
      <c r="B155" s="8">
        <v>4</v>
      </c>
    </row>
    <row r="156" spans="1:2" x14ac:dyDescent="0.35">
      <c r="A156" s="8" t="s">
        <v>57</v>
      </c>
      <c r="B156" s="8">
        <v>6</v>
      </c>
    </row>
    <row r="157" spans="1:2" x14ac:dyDescent="0.35">
      <c r="A157" s="8" t="s">
        <v>65</v>
      </c>
      <c r="B157" s="8">
        <v>2</v>
      </c>
    </row>
    <row r="158" spans="1:2" x14ac:dyDescent="0.35">
      <c r="A158" s="8" t="s">
        <v>66</v>
      </c>
      <c r="B158" s="8">
        <v>3</v>
      </c>
    </row>
    <row r="159" spans="1:2" x14ac:dyDescent="0.35">
      <c r="A159" s="8" t="s">
        <v>66</v>
      </c>
      <c r="B159" s="8">
        <v>8</v>
      </c>
    </row>
    <row r="160" spans="1:2" x14ac:dyDescent="0.35">
      <c r="A160" s="8" t="s">
        <v>62</v>
      </c>
      <c r="B160" s="8">
        <v>7</v>
      </c>
    </row>
    <row r="161" spans="1:2" x14ac:dyDescent="0.35">
      <c r="A161" s="8" t="s">
        <v>64</v>
      </c>
      <c r="B161" s="8">
        <v>10</v>
      </c>
    </row>
    <row r="162" spans="1:2" x14ac:dyDescent="0.35">
      <c r="A162" s="8" t="s">
        <v>58</v>
      </c>
      <c r="B162" s="8">
        <v>6</v>
      </c>
    </row>
    <row r="163" spans="1:2" x14ac:dyDescent="0.35">
      <c r="A163" s="8" t="s">
        <v>59</v>
      </c>
      <c r="B163" s="8">
        <v>5</v>
      </c>
    </row>
    <row r="164" spans="1:2" x14ac:dyDescent="0.35">
      <c r="A164" s="8" t="s">
        <v>64</v>
      </c>
      <c r="B164" s="8">
        <v>3</v>
      </c>
    </row>
    <row r="165" spans="1:2" x14ac:dyDescent="0.35">
      <c r="A165" s="8" t="s">
        <v>59</v>
      </c>
      <c r="B165" s="8">
        <v>8</v>
      </c>
    </row>
    <row r="166" spans="1:2" x14ac:dyDescent="0.35">
      <c r="A166" s="8" t="s">
        <v>63</v>
      </c>
      <c r="B166" s="8">
        <v>5</v>
      </c>
    </row>
    <row r="167" spans="1:2" x14ac:dyDescent="0.35">
      <c r="A167" s="8" t="s">
        <v>64</v>
      </c>
      <c r="B167" s="8">
        <v>8</v>
      </c>
    </row>
    <row r="168" spans="1:2" x14ac:dyDescent="0.35">
      <c r="A168" s="8" t="s">
        <v>63</v>
      </c>
      <c r="B168" s="8">
        <v>2</v>
      </c>
    </row>
    <row r="169" spans="1:2" x14ac:dyDescent="0.35">
      <c r="A169" s="8" t="s">
        <v>59</v>
      </c>
      <c r="B169" s="8">
        <v>1</v>
      </c>
    </row>
    <row r="170" spans="1:2" x14ac:dyDescent="0.35">
      <c r="A170" s="8" t="s">
        <v>61</v>
      </c>
      <c r="B170" s="8">
        <v>10</v>
      </c>
    </row>
    <row r="171" spans="1:2" x14ac:dyDescent="0.35">
      <c r="A171" s="8" t="s">
        <v>66</v>
      </c>
      <c r="B171" s="8">
        <v>9</v>
      </c>
    </row>
    <row r="172" spans="1:2" x14ac:dyDescent="0.35">
      <c r="A172" s="8" t="s">
        <v>62</v>
      </c>
      <c r="B172" s="8">
        <v>10</v>
      </c>
    </row>
    <row r="173" spans="1:2" x14ac:dyDescent="0.35">
      <c r="A173" s="8" t="s">
        <v>65</v>
      </c>
      <c r="B173" s="8">
        <v>10</v>
      </c>
    </row>
    <row r="174" spans="1:2" x14ac:dyDescent="0.35">
      <c r="A174" s="8" t="s">
        <v>61</v>
      </c>
      <c r="B174" s="8">
        <v>3</v>
      </c>
    </row>
    <row r="175" spans="1:2" x14ac:dyDescent="0.35">
      <c r="A175" s="8" t="s">
        <v>61</v>
      </c>
      <c r="B175" s="8">
        <v>8</v>
      </c>
    </row>
    <row r="176" spans="1:2" x14ac:dyDescent="0.35">
      <c r="A176" s="8" t="s">
        <v>61</v>
      </c>
      <c r="B176" s="8">
        <v>2</v>
      </c>
    </row>
    <row r="177" spans="1:2" x14ac:dyDescent="0.35">
      <c r="A177" s="8" t="s">
        <v>62</v>
      </c>
      <c r="B177" s="8">
        <v>10</v>
      </c>
    </row>
    <row r="178" spans="1:2" x14ac:dyDescent="0.35">
      <c r="A178" s="8" t="s">
        <v>62</v>
      </c>
      <c r="B178" s="8">
        <v>4</v>
      </c>
    </row>
    <row r="179" spans="1:2" x14ac:dyDescent="0.35">
      <c r="A179" s="8" t="s">
        <v>57</v>
      </c>
      <c r="B179" s="8">
        <v>6</v>
      </c>
    </row>
    <row r="180" spans="1:2" x14ac:dyDescent="0.35">
      <c r="A180" s="8" t="s">
        <v>56</v>
      </c>
      <c r="B180" s="8">
        <v>7</v>
      </c>
    </row>
    <row r="181" spans="1:2" x14ac:dyDescent="0.35">
      <c r="A181" s="8" t="s">
        <v>66</v>
      </c>
      <c r="B181" s="8">
        <v>9</v>
      </c>
    </row>
    <row r="182" spans="1:2" x14ac:dyDescent="0.35">
      <c r="A182" s="8" t="s">
        <v>58</v>
      </c>
      <c r="B182" s="8">
        <v>9</v>
      </c>
    </row>
    <row r="183" spans="1:2" x14ac:dyDescent="0.35">
      <c r="A183" s="8" t="s">
        <v>62</v>
      </c>
      <c r="B183" s="8">
        <v>3</v>
      </c>
    </row>
    <row r="184" spans="1:2" x14ac:dyDescent="0.35">
      <c r="A184" s="8" t="s">
        <v>66</v>
      </c>
      <c r="B184" s="8">
        <v>1</v>
      </c>
    </row>
    <row r="185" spans="1:2" x14ac:dyDescent="0.35">
      <c r="A185" s="8" t="s">
        <v>59</v>
      </c>
      <c r="B185" s="8">
        <v>5</v>
      </c>
    </row>
    <row r="186" spans="1:2" x14ac:dyDescent="0.35">
      <c r="A186" s="8" t="s">
        <v>61</v>
      </c>
      <c r="B186" s="8">
        <v>8</v>
      </c>
    </row>
    <row r="187" spans="1:2" x14ac:dyDescent="0.35">
      <c r="A187" s="8" t="s">
        <v>66</v>
      </c>
      <c r="B187" s="8">
        <v>9</v>
      </c>
    </row>
    <row r="188" spans="1:2" x14ac:dyDescent="0.35">
      <c r="A188" s="8" t="s">
        <v>65</v>
      </c>
      <c r="B188" s="8">
        <v>6</v>
      </c>
    </row>
    <row r="189" spans="1:2" x14ac:dyDescent="0.35">
      <c r="A189" s="8" t="s">
        <v>65</v>
      </c>
      <c r="B189" s="8">
        <v>8</v>
      </c>
    </row>
    <row r="190" spans="1:2" x14ac:dyDescent="0.35">
      <c r="A190" s="8" t="s">
        <v>66</v>
      </c>
      <c r="B190" s="8">
        <v>4</v>
      </c>
    </row>
    <row r="191" spans="1:2" x14ac:dyDescent="0.35">
      <c r="A191" s="8" t="s">
        <v>58</v>
      </c>
      <c r="B191" s="8">
        <v>1</v>
      </c>
    </row>
    <row r="192" spans="1:2" x14ac:dyDescent="0.35">
      <c r="A192" s="8" t="s">
        <v>61</v>
      </c>
      <c r="B192" s="8">
        <v>8</v>
      </c>
    </row>
    <row r="193" spans="1:2" x14ac:dyDescent="0.35">
      <c r="A193" s="8" t="s">
        <v>56</v>
      </c>
      <c r="B193" s="8">
        <v>6</v>
      </c>
    </row>
    <row r="194" spans="1:2" x14ac:dyDescent="0.35">
      <c r="A194" s="8" t="s">
        <v>59</v>
      </c>
      <c r="B194" s="8">
        <v>2</v>
      </c>
    </row>
    <row r="195" spans="1:2" x14ac:dyDescent="0.35">
      <c r="A195" s="8" t="s">
        <v>59</v>
      </c>
      <c r="B195" s="8">
        <v>5</v>
      </c>
    </row>
    <row r="196" spans="1:2" x14ac:dyDescent="0.35">
      <c r="A196" s="8" t="s">
        <v>61</v>
      </c>
      <c r="B196" s="8">
        <v>1</v>
      </c>
    </row>
    <row r="197" spans="1:2" x14ac:dyDescent="0.35">
      <c r="A197" s="8" t="s">
        <v>58</v>
      </c>
      <c r="B197" s="8">
        <v>2</v>
      </c>
    </row>
    <row r="198" spans="1:2" x14ac:dyDescent="0.35">
      <c r="A198" s="8" t="s">
        <v>65</v>
      </c>
      <c r="B198" s="8">
        <v>5</v>
      </c>
    </row>
    <row r="199" spans="1:2" x14ac:dyDescent="0.35">
      <c r="A199" s="8" t="s">
        <v>59</v>
      </c>
      <c r="B199" s="8">
        <v>7</v>
      </c>
    </row>
    <row r="200" spans="1:2" x14ac:dyDescent="0.35">
      <c r="A200" s="8" t="s">
        <v>63</v>
      </c>
      <c r="B200" s="8">
        <v>5</v>
      </c>
    </row>
    <row r="201" spans="1:2" x14ac:dyDescent="0.35">
      <c r="A201" s="8" t="s">
        <v>65</v>
      </c>
      <c r="B201" s="8">
        <v>9</v>
      </c>
    </row>
    <row r="202" spans="1:2" x14ac:dyDescent="0.35">
      <c r="A202" s="8" t="s">
        <v>64</v>
      </c>
      <c r="B202" s="8">
        <v>7</v>
      </c>
    </row>
    <row r="203" spans="1:2" x14ac:dyDescent="0.35">
      <c r="A203" s="8" t="s">
        <v>62</v>
      </c>
      <c r="B203" s="8">
        <v>2</v>
      </c>
    </row>
    <row r="204" spans="1:2" x14ac:dyDescent="0.35">
      <c r="A204" s="8" t="s">
        <v>65</v>
      </c>
      <c r="B204" s="8">
        <v>2</v>
      </c>
    </row>
    <row r="205" spans="1:2" x14ac:dyDescent="0.35">
      <c r="A205" s="8" t="s">
        <v>63</v>
      </c>
      <c r="B205" s="8">
        <v>5</v>
      </c>
    </row>
    <row r="206" spans="1:2" x14ac:dyDescent="0.35">
      <c r="A206" s="8" t="s">
        <v>63</v>
      </c>
      <c r="B206" s="8">
        <v>7</v>
      </c>
    </row>
    <row r="207" spans="1:2" x14ac:dyDescent="0.35">
      <c r="A207" s="8" t="s">
        <v>62</v>
      </c>
      <c r="B207" s="8">
        <v>7</v>
      </c>
    </row>
    <row r="208" spans="1:2" x14ac:dyDescent="0.35">
      <c r="A208" s="8" t="s">
        <v>61</v>
      </c>
      <c r="B208" s="8">
        <v>2</v>
      </c>
    </row>
    <row r="209" spans="1:2" x14ac:dyDescent="0.35">
      <c r="A209" s="8" t="s">
        <v>59</v>
      </c>
      <c r="B209" s="8">
        <v>10</v>
      </c>
    </row>
    <row r="210" spans="1:2" x14ac:dyDescent="0.35">
      <c r="A210" s="8" t="s">
        <v>56</v>
      </c>
      <c r="B210" s="8">
        <v>2</v>
      </c>
    </row>
    <row r="211" spans="1:2" x14ac:dyDescent="0.35">
      <c r="A211" s="8" t="s">
        <v>57</v>
      </c>
      <c r="B211" s="8">
        <v>3</v>
      </c>
    </row>
    <row r="212" spans="1:2" x14ac:dyDescent="0.35">
      <c r="A212" s="8" t="s">
        <v>59</v>
      </c>
      <c r="B212" s="8">
        <v>2</v>
      </c>
    </row>
    <row r="213" spans="1:2" x14ac:dyDescent="0.35">
      <c r="A213" s="8" t="s">
        <v>63</v>
      </c>
      <c r="B213" s="8">
        <v>5</v>
      </c>
    </row>
    <row r="214" spans="1:2" x14ac:dyDescent="0.35">
      <c r="A214" s="8" t="s">
        <v>59</v>
      </c>
      <c r="B214" s="8">
        <v>6</v>
      </c>
    </row>
    <row r="215" spans="1:2" x14ac:dyDescent="0.35">
      <c r="A215" s="8" t="s">
        <v>63</v>
      </c>
      <c r="B215" s="8">
        <v>2</v>
      </c>
    </row>
    <row r="216" spans="1:2" x14ac:dyDescent="0.35">
      <c r="A216" s="8" t="s">
        <v>66</v>
      </c>
      <c r="B216" s="8">
        <v>7</v>
      </c>
    </row>
    <row r="217" spans="1:2" x14ac:dyDescent="0.35">
      <c r="A217" s="8" t="s">
        <v>56</v>
      </c>
      <c r="B217" s="8">
        <v>7</v>
      </c>
    </row>
    <row r="218" spans="1:2" x14ac:dyDescent="0.35">
      <c r="A218" s="8" t="s">
        <v>59</v>
      </c>
      <c r="B218" s="8">
        <v>8</v>
      </c>
    </row>
    <row r="219" spans="1:2" x14ac:dyDescent="0.35">
      <c r="A219" s="8" t="s">
        <v>56</v>
      </c>
      <c r="B219" s="8">
        <v>7</v>
      </c>
    </row>
    <row r="220" spans="1:2" x14ac:dyDescent="0.35">
      <c r="A220" s="8" t="s">
        <v>66</v>
      </c>
      <c r="B220" s="8">
        <v>1</v>
      </c>
    </row>
    <row r="221" spans="1:2" x14ac:dyDescent="0.35">
      <c r="A221" s="8" t="s">
        <v>66</v>
      </c>
      <c r="B221" s="8">
        <v>7</v>
      </c>
    </row>
    <row r="222" spans="1:2" x14ac:dyDescent="0.35">
      <c r="A222" s="8" t="s">
        <v>61</v>
      </c>
      <c r="B222" s="8">
        <v>2</v>
      </c>
    </row>
    <row r="223" spans="1:2" x14ac:dyDescent="0.35">
      <c r="A223" s="8" t="s">
        <v>58</v>
      </c>
      <c r="B223" s="8">
        <v>7</v>
      </c>
    </row>
    <row r="224" spans="1:2" x14ac:dyDescent="0.35">
      <c r="A224" s="8" t="s">
        <v>66</v>
      </c>
      <c r="B224" s="8">
        <v>6</v>
      </c>
    </row>
    <row r="225" spans="1:2" x14ac:dyDescent="0.35">
      <c r="A225" s="8" t="s">
        <v>63</v>
      </c>
      <c r="B225" s="8">
        <v>2</v>
      </c>
    </row>
    <row r="226" spans="1:2" x14ac:dyDescent="0.35">
      <c r="A226" s="8" t="s">
        <v>58</v>
      </c>
      <c r="B226" s="8">
        <v>7</v>
      </c>
    </row>
    <row r="227" spans="1:2" x14ac:dyDescent="0.35">
      <c r="A227" s="8" t="s">
        <v>66</v>
      </c>
      <c r="B227" s="8">
        <v>4</v>
      </c>
    </row>
    <row r="228" spans="1:2" x14ac:dyDescent="0.35">
      <c r="A228" s="8" t="s">
        <v>57</v>
      </c>
      <c r="B228" s="8">
        <v>3</v>
      </c>
    </row>
    <row r="229" spans="1:2" x14ac:dyDescent="0.35">
      <c r="A229" s="8" t="s">
        <v>56</v>
      </c>
      <c r="B229" s="8">
        <v>4</v>
      </c>
    </row>
    <row r="230" spans="1:2" x14ac:dyDescent="0.35">
      <c r="A230" s="8" t="s">
        <v>65</v>
      </c>
      <c r="B230" s="8">
        <v>5</v>
      </c>
    </row>
    <row r="231" spans="1:2" x14ac:dyDescent="0.35">
      <c r="A231" s="8" t="s">
        <v>57</v>
      </c>
      <c r="B231" s="8">
        <v>5</v>
      </c>
    </row>
    <row r="232" spans="1:2" x14ac:dyDescent="0.35">
      <c r="A232" s="8" t="s">
        <v>57</v>
      </c>
      <c r="B232" s="8">
        <v>10</v>
      </c>
    </row>
    <row r="233" spans="1:2" x14ac:dyDescent="0.35">
      <c r="A233" s="8" t="s">
        <v>65</v>
      </c>
      <c r="B233" s="8">
        <v>6</v>
      </c>
    </row>
    <row r="234" spans="1:2" x14ac:dyDescent="0.35">
      <c r="A234" s="8" t="s">
        <v>66</v>
      </c>
      <c r="B234" s="8">
        <v>2</v>
      </c>
    </row>
    <row r="235" spans="1:2" x14ac:dyDescent="0.35">
      <c r="A235" s="8" t="s">
        <v>56</v>
      </c>
      <c r="B235" s="8">
        <v>5</v>
      </c>
    </row>
    <row r="236" spans="1:2" x14ac:dyDescent="0.35">
      <c r="A236" s="8" t="s">
        <v>63</v>
      </c>
      <c r="B236" s="8">
        <v>2</v>
      </c>
    </row>
    <row r="237" spans="1:2" x14ac:dyDescent="0.35">
      <c r="A237" s="8" t="s">
        <v>64</v>
      </c>
      <c r="B237" s="8">
        <v>9</v>
      </c>
    </row>
    <row r="238" spans="1:2" x14ac:dyDescent="0.35">
      <c r="A238" s="8" t="s">
        <v>63</v>
      </c>
      <c r="B238" s="8">
        <v>3</v>
      </c>
    </row>
    <row r="239" spans="1:2" x14ac:dyDescent="0.35">
      <c r="A239" s="8" t="s">
        <v>65</v>
      </c>
      <c r="B239" s="8">
        <v>3</v>
      </c>
    </row>
    <row r="240" spans="1:2" x14ac:dyDescent="0.35">
      <c r="A240" s="8" t="s">
        <v>64</v>
      </c>
      <c r="B240" s="8">
        <v>3</v>
      </c>
    </row>
    <row r="241" spans="1:2" x14ac:dyDescent="0.35">
      <c r="A241" s="8" t="s">
        <v>56</v>
      </c>
      <c r="B241" s="8">
        <v>6</v>
      </c>
    </row>
    <row r="242" spans="1:2" x14ac:dyDescent="0.35">
      <c r="A242" s="8" t="s">
        <v>57</v>
      </c>
      <c r="B242" s="8">
        <v>7</v>
      </c>
    </row>
    <row r="243" spans="1:2" x14ac:dyDescent="0.35">
      <c r="A243" s="8" t="s">
        <v>65</v>
      </c>
      <c r="B243" s="8">
        <v>2</v>
      </c>
    </row>
    <row r="244" spans="1:2" x14ac:dyDescent="0.35">
      <c r="A244" s="8" t="s">
        <v>64</v>
      </c>
      <c r="B244" s="8">
        <v>1</v>
      </c>
    </row>
    <row r="245" spans="1:2" x14ac:dyDescent="0.35">
      <c r="A245" s="8" t="s">
        <v>57</v>
      </c>
      <c r="B245" s="8">
        <v>6</v>
      </c>
    </row>
    <row r="246" spans="1:2" x14ac:dyDescent="0.35">
      <c r="A246" s="8" t="s">
        <v>62</v>
      </c>
      <c r="B246" s="8">
        <v>9</v>
      </c>
    </row>
    <row r="247" spans="1:2" x14ac:dyDescent="0.35">
      <c r="A247" s="8" t="s">
        <v>59</v>
      </c>
      <c r="B247" s="8">
        <v>8</v>
      </c>
    </row>
    <row r="248" spans="1:2" x14ac:dyDescent="0.35">
      <c r="A248" s="8" t="s">
        <v>59</v>
      </c>
      <c r="B248" s="8">
        <v>4</v>
      </c>
    </row>
    <row r="249" spans="1:2" x14ac:dyDescent="0.35">
      <c r="A249" s="8" t="s">
        <v>58</v>
      </c>
      <c r="B249" s="8">
        <v>7</v>
      </c>
    </row>
    <row r="250" spans="1:2" x14ac:dyDescent="0.35">
      <c r="A250" s="8" t="s">
        <v>58</v>
      </c>
      <c r="B250" s="8">
        <v>7</v>
      </c>
    </row>
    <row r="251" spans="1:2" x14ac:dyDescent="0.35">
      <c r="A251" s="8" t="s">
        <v>62</v>
      </c>
      <c r="B251" s="8">
        <v>1</v>
      </c>
    </row>
    <row r="252" spans="1:2" x14ac:dyDescent="0.35">
      <c r="A252" s="8" t="s">
        <v>57</v>
      </c>
      <c r="B252" s="8">
        <v>9</v>
      </c>
    </row>
    <row r="253" spans="1:2" x14ac:dyDescent="0.35">
      <c r="A253" s="8" t="s">
        <v>56</v>
      </c>
      <c r="B253" s="8">
        <v>8</v>
      </c>
    </row>
    <row r="254" spans="1:2" x14ac:dyDescent="0.35">
      <c r="A254" s="8" t="s">
        <v>66</v>
      </c>
      <c r="B254" s="8">
        <v>10</v>
      </c>
    </row>
    <row r="255" spans="1:2" x14ac:dyDescent="0.35">
      <c r="A255" s="8" t="s">
        <v>63</v>
      </c>
      <c r="B255" s="8">
        <v>9</v>
      </c>
    </row>
    <row r="256" spans="1:2" x14ac:dyDescent="0.35">
      <c r="A256" s="8" t="s">
        <v>65</v>
      </c>
      <c r="B256" s="8">
        <v>10</v>
      </c>
    </row>
    <row r="257" spans="1:2" x14ac:dyDescent="0.35">
      <c r="A257" s="8" t="s">
        <v>64</v>
      </c>
      <c r="B257" s="8">
        <v>2</v>
      </c>
    </row>
    <row r="258" spans="1:2" x14ac:dyDescent="0.35">
      <c r="A258" s="8" t="s">
        <v>63</v>
      </c>
      <c r="B258" s="8">
        <v>9</v>
      </c>
    </row>
    <row r="259" spans="1:2" x14ac:dyDescent="0.35">
      <c r="A259" s="8" t="s">
        <v>56</v>
      </c>
      <c r="B259" s="8">
        <v>1</v>
      </c>
    </row>
    <row r="260" spans="1:2" x14ac:dyDescent="0.35">
      <c r="A260" s="8" t="s">
        <v>61</v>
      </c>
      <c r="B260" s="8">
        <v>5</v>
      </c>
    </row>
    <row r="261" spans="1:2" x14ac:dyDescent="0.35">
      <c r="A261" s="8" t="s">
        <v>57</v>
      </c>
      <c r="B261" s="8">
        <v>4</v>
      </c>
    </row>
    <row r="262" spans="1:2" x14ac:dyDescent="0.35">
      <c r="A262" s="8" t="s">
        <v>61</v>
      </c>
      <c r="B262" s="8">
        <v>9</v>
      </c>
    </row>
    <row r="263" spans="1:2" x14ac:dyDescent="0.35">
      <c r="A263" s="8" t="s">
        <v>59</v>
      </c>
      <c r="B263" s="8">
        <v>10</v>
      </c>
    </row>
    <row r="264" spans="1:2" x14ac:dyDescent="0.35">
      <c r="A264" s="8" t="s">
        <v>62</v>
      </c>
      <c r="B264" s="8">
        <v>5</v>
      </c>
    </row>
    <row r="265" spans="1:2" x14ac:dyDescent="0.35">
      <c r="A265" s="8" t="s">
        <v>61</v>
      </c>
      <c r="B265" s="8">
        <v>2</v>
      </c>
    </row>
    <row r="266" spans="1:2" x14ac:dyDescent="0.35">
      <c r="A266" s="8" t="s">
        <v>65</v>
      </c>
      <c r="B266" s="8">
        <v>7</v>
      </c>
    </row>
    <row r="267" spans="1:2" x14ac:dyDescent="0.35">
      <c r="A267" s="8" t="s">
        <v>66</v>
      </c>
      <c r="B267" s="8">
        <v>8</v>
      </c>
    </row>
    <row r="268" spans="1:2" x14ac:dyDescent="0.35">
      <c r="A268" s="8" t="s">
        <v>63</v>
      </c>
      <c r="B268" s="8">
        <v>8</v>
      </c>
    </row>
    <row r="269" spans="1:2" x14ac:dyDescent="0.35">
      <c r="A269" s="8" t="s">
        <v>57</v>
      </c>
      <c r="B269" s="8">
        <v>9</v>
      </c>
    </row>
    <row r="270" spans="1:2" x14ac:dyDescent="0.35">
      <c r="A270" s="8" t="s">
        <v>56</v>
      </c>
      <c r="B270" s="8">
        <v>4</v>
      </c>
    </row>
    <row r="271" spans="1:2" x14ac:dyDescent="0.35">
      <c r="A271" s="8" t="s">
        <v>64</v>
      </c>
      <c r="B271" s="8">
        <v>7</v>
      </c>
    </row>
    <row r="272" spans="1:2" x14ac:dyDescent="0.35">
      <c r="A272" s="8" t="s">
        <v>63</v>
      </c>
      <c r="B272" s="8">
        <v>10</v>
      </c>
    </row>
    <row r="273" spans="1:2" x14ac:dyDescent="0.35">
      <c r="A273" s="8" t="s">
        <v>64</v>
      </c>
      <c r="B273" s="8">
        <v>8</v>
      </c>
    </row>
    <row r="274" spans="1:2" x14ac:dyDescent="0.35">
      <c r="A274" s="8" t="s">
        <v>62</v>
      </c>
      <c r="B274" s="8">
        <v>1</v>
      </c>
    </row>
    <row r="275" spans="1:2" x14ac:dyDescent="0.35">
      <c r="A275" s="8" t="s">
        <v>63</v>
      </c>
      <c r="B275" s="8">
        <v>9</v>
      </c>
    </row>
    <row r="276" spans="1:2" x14ac:dyDescent="0.35">
      <c r="A276" s="8" t="s">
        <v>66</v>
      </c>
      <c r="B276" s="8">
        <v>7</v>
      </c>
    </row>
    <row r="277" spans="1:2" x14ac:dyDescent="0.35">
      <c r="A277" s="8" t="s">
        <v>65</v>
      </c>
      <c r="B277" s="8">
        <v>9</v>
      </c>
    </row>
    <row r="278" spans="1:2" x14ac:dyDescent="0.35">
      <c r="A278" s="8" t="s">
        <v>63</v>
      </c>
      <c r="B278" s="8">
        <v>10</v>
      </c>
    </row>
    <row r="279" spans="1:2" x14ac:dyDescent="0.35">
      <c r="A279" s="8" t="s">
        <v>64</v>
      </c>
      <c r="B279" s="8">
        <v>5</v>
      </c>
    </row>
    <row r="280" spans="1:2" x14ac:dyDescent="0.35">
      <c r="A280" s="8" t="s">
        <v>56</v>
      </c>
      <c r="B280" s="8">
        <v>9</v>
      </c>
    </row>
    <row r="281" spans="1:2" x14ac:dyDescent="0.35">
      <c r="A281" s="8" t="s">
        <v>64</v>
      </c>
      <c r="B281" s="8">
        <v>8</v>
      </c>
    </row>
    <row r="282" spans="1:2" x14ac:dyDescent="0.35">
      <c r="A282" s="8" t="s">
        <v>66</v>
      </c>
      <c r="B282" s="8">
        <v>8</v>
      </c>
    </row>
    <row r="283" spans="1:2" x14ac:dyDescent="0.35">
      <c r="A283" s="8" t="s">
        <v>64</v>
      </c>
      <c r="B283" s="8">
        <v>8</v>
      </c>
    </row>
    <row r="284" spans="1:2" x14ac:dyDescent="0.35">
      <c r="A284" s="8" t="s">
        <v>57</v>
      </c>
      <c r="B284" s="8">
        <v>2</v>
      </c>
    </row>
    <row r="285" spans="1:2" x14ac:dyDescent="0.35">
      <c r="A285" s="8" t="s">
        <v>62</v>
      </c>
      <c r="B285" s="8">
        <v>4</v>
      </c>
    </row>
    <row r="286" spans="1:2" x14ac:dyDescent="0.35">
      <c r="A286" s="8" t="s">
        <v>65</v>
      </c>
      <c r="B286" s="8">
        <v>5</v>
      </c>
    </row>
    <row r="287" spans="1:2" x14ac:dyDescent="0.35">
      <c r="A287" s="8" t="s">
        <v>56</v>
      </c>
      <c r="B287" s="8">
        <v>6</v>
      </c>
    </row>
    <row r="288" spans="1:2" x14ac:dyDescent="0.35">
      <c r="A288" s="8" t="s">
        <v>65</v>
      </c>
      <c r="B288" s="8">
        <v>6</v>
      </c>
    </row>
    <row r="289" spans="1:2" x14ac:dyDescent="0.35">
      <c r="A289" s="8" t="s">
        <v>66</v>
      </c>
      <c r="B289" s="8">
        <v>10</v>
      </c>
    </row>
    <row r="290" spans="1:2" x14ac:dyDescent="0.35">
      <c r="A290" s="8" t="s">
        <v>62</v>
      </c>
      <c r="B290" s="8">
        <v>3</v>
      </c>
    </row>
    <row r="291" spans="1:2" x14ac:dyDescent="0.35">
      <c r="A291" s="8" t="s">
        <v>66</v>
      </c>
      <c r="B291" s="8">
        <v>5</v>
      </c>
    </row>
    <row r="292" spans="1:2" x14ac:dyDescent="0.35">
      <c r="A292" s="8" t="s">
        <v>62</v>
      </c>
      <c r="B292" s="8">
        <v>10</v>
      </c>
    </row>
    <row r="293" spans="1:2" x14ac:dyDescent="0.35">
      <c r="A293" s="8" t="s">
        <v>56</v>
      </c>
      <c r="B293" s="8">
        <v>2</v>
      </c>
    </row>
    <row r="294" spans="1:2" x14ac:dyDescent="0.35">
      <c r="A294" s="8" t="s">
        <v>58</v>
      </c>
      <c r="B294" s="8">
        <v>5</v>
      </c>
    </row>
    <row r="295" spans="1:2" x14ac:dyDescent="0.35">
      <c r="A295" s="8" t="s">
        <v>59</v>
      </c>
      <c r="B295" s="8">
        <v>2</v>
      </c>
    </row>
    <row r="296" spans="1:2" x14ac:dyDescent="0.35">
      <c r="A296" s="8" t="s">
        <v>59</v>
      </c>
      <c r="B296" s="8">
        <v>10</v>
      </c>
    </row>
    <row r="297" spans="1:2" x14ac:dyDescent="0.35">
      <c r="A297" s="8" t="s">
        <v>58</v>
      </c>
      <c r="B297" s="8">
        <v>1</v>
      </c>
    </row>
    <row r="298" spans="1:2" x14ac:dyDescent="0.35">
      <c r="A298" s="8" t="s">
        <v>57</v>
      </c>
      <c r="B298" s="8">
        <v>3</v>
      </c>
    </row>
    <row r="299" spans="1:2" x14ac:dyDescent="0.35">
      <c r="A299" s="8" t="s">
        <v>57</v>
      </c>
      <c r="B299" s="8">
        <v>6</v>
      </c>
    </row>
    <row r="300" spans="1:2" x14ac:dyDescent="0.35">
      <c r="A300" s="8" t="s">
        <v>61</v>
      </c>
      <c r="B300" s="8">
        <v>9</v>
      </c>
    </row>
    <row r="301" spans="1:2" x14ac:dyDescent="0.35">
      <c r="A301" s="8" t="s">
        <v>58</v>
      </c>
      <c r="B301" s="8">
        <v>1</v>
      </c>
    </row>
    <row r="302" spans="1:2" x14ac:dyDescent="0.35">
      <c r="A302" s="8" t="s">
        <v>57</v>
      </c>
      <c r="B302" s="8">
        <v>3</v>
      </c>
    </row>
    <row r="303" spans="1:2" x14ac:dyDescent="0.35">
      <c r="A303" s="8" t="s">
        <v>59</v>
      </c>
      <c r="B303" s="8">
        <v>3</v>
      </c>
    </row>
    <row r="304" spans="1:2" x14ac:dyDescent="0.35">
      <c r="A304" s="8" t="s">
        <v>64</v>
      </c>
      <c r="B304" s="8">
        <v>6</v>
      </c>
    </row>
    <row r="305" spans="1:2" x14ac:dyDescent="0.35">
      <c r="A305" s="8" t="s">
        <v>59</v>
      </c>
      <c r="B305" s="8">
        <v>2</v>
      </c>
    </row>
    <row r="306" spans="1:2" x14ac:dyDescent="0.35">
      <c r="A306" s="8" t="s">
        <v>58</v>
      </c>
      <c r="B306" s="8">
        <v>10</v>
      </c>
    </row>
    <row r="307" spans="1:2" x14ac:dyDescent="0.35">
      <c r="A307" s="8" t="s">
        <v>58</v>
      </c>
      <c r="B307" s="8">
        <v>4</v>
      </c>
    </row>
    <row r="308" spans="1:2" x14ac:dyDescent="0.35">
      <c r="A308" s="8" t="s">
        <v>58</v>
      </c>
      <c r="B308" s="8">
        <v>9</v>
      </c>
    </row>
    <row r="309" spans="1:2" x14ac:dyDescent="0.35">
      <c r="A309" s="8" t="s">
        <v>56</v>
      </c>
      <c r="B309" s="8">
        <v>6</v>
      </c>
    </row>
    <row r="310" spans="1:2" x14ac:dyDescent="0.35">
      <c r="A310" s="8" t="s">
        <v>63</v>
      </c>
      <c r="B310" s="8">
        <v>2</v>
      </c>
    </row>
    <row r="311" spans="1:2" x14ac:dyDescent="0.35">
      <c r="A311" s="8" t="s">
        <v>57</v>
      </c>
      <c r="B311" s="8">
        <v>5</v>
      </c>
    </row>
    <row r="312" spans="1:2" x14ac:dyDescent="0.35">
      <c r="A312" s="8" t="s">
        <v>58</v>
      </c>
      <c r="B312" s="8">
        <v>6</v>
      </c>
    </row>
    <row r="313" spans="1:2" x14ac:dyDescent="0.35">
      <c r="A313" s="8" t="s">
        <v>61</v>
      </c>
      <c r="B313" s="8">
        <v>3</v>
      </c>
    </row>
    <row r="314" spans="1:2" x14ac:dyDescent="0.35">
      <c r="A314" s="8" t="s">
        <v>66</v>
      </c>
      <c r="B314" s="8">
        <v>6</v>
      </c>
    </row>
    <row r="315" spans="1:2" x14ac:dyDescent="0.35">
      <c r="A315" s="8" t="s">
        <v>59</v>
      </c>
      <c r="B315" s="8">
        <v>5</v>
      </c>
    </row>
    <row r="316" spans="1:2" x14ac:dyDescent="0.35">
      <c r="A316" s="8" t="s">
        <v>65</v>
      </c>
      <c r="B316" s="8">
        <v>3</v>
      </c>
    </row>
    <row r="317" spans="1:2" x14ac:dyDescent="0.35">
      <c r="A317" s="8" t="s">
        <v>56</v>
      </c>
      <c r="B317" s="8">
        <v>6</v>
      </c>
    </row>
    <row r="318" spans="1:2" x14ac:dyDescent="0.35">
      <c r="A318" s="8" t="s">
        <v>62</v>
      </c>
      <c r="B318" s="8">
        <v>5</v>
      </c>
    </row>
    <row r="319" spans="1:2" x14ac:dyDescent="0.35">
      <c r="A319" s="8" t="s">
        <v>56</v>
      </c>
      <c r="B319" s="8">
        <v>6</v>
      </c>
    </row>
    <row r="320" spans="1:2" x14ac:dyDescent="0.35">
      <c r="A320" s="8" t="s">
        <v>63</v>
      </c>
      <c r="B320" s="8">
        <v>9</v>
      </c>
    </row>
    <row r="321" spans="1:2" x14ac:dyDescent="0.35">
      <c r="A321" s="8" t="s">
        <v>62</v>
      </c>
      <c r="B321" s="8">
        <v>5</v>
      </c>
    </row>
    <row r="322" spans="1:2" x14ac:dyDescent="0.35">
      <c r="A322" s="8" t="s">
        <v>61</v>
      </c>
      <c r="B322" s="8">
        <v>4</v>
      </c>
    </row>
    <row r="323" spans="1:2" x14ac:dyDescent="0.35">
      <c r="A323" s="8" t="s">
        <v>64</v>
      </c>
      <c r="B323" s="8">
        <v>1</v>
      </c>
    </row>
    <row r="324" spans="1:2" x14ac:dyDescent="0.35">
      <c r="A324" s="8" t="s">
        <v>65</v>
      </c>
      <c r="B324" s="8">
        <v>7</v>
      </c>
    </row>
    <row r="325" spans="1:2" x14ac:dyDescent="0.35">
      <c r="A325" s="8" t="s">
        <v>56</v>
      </c>
      <c r="B325" s="8">
        <v>2</v>
      </c>
    </row>
    <row r="326" spans="1:2" x14ac:dyDescent="0.35">
      <c r="A326" s="8" t="s">
        <v>58</v>
      </c>
      <c r="B326" s="8">
        <v>4</v>
      </c>
    </row>
    <row r="327" spans="1:2" x14ac:dyDescent="0.35">
      <c r="A327" s="8" t="s">
        <v>64</v>
      </c>
      <c r="B327" s="8">
        <v>8</v>
      </c>
    </row>
    <row r="328" spans="1:2" x14ac:dyDescent="0.35">
      <c r="A328" s="8" t="s">
        <v>63</v>
      </c>
      <c r="B328" s="8">
        <v>1</v>
      </c>
    </row>
    <row r="329" spans="1:2" x14ac:dyDescent="0.35">
      <c r="A329" s="8" t="s">
        <v>64</v>
      </c>
      <c r="B329" s="8">
        <v>1</v>
      </c>
    </row>
    <row r="330" spans="1:2" x14ac:dyDescent="0.35">
      <c r="A330" s="8" t="s">
        <v>57</v>
      </c>
      <c r="B330" s="8">
        <v>1</v>
      </c>
    </row>
    <row r="331" spans="1:2" x14ac:dyDescent="0.35">
      <c r="A331" s="8" t="s">
        <v>56</v>
      </c>
      <c r="B331" s="8">
        <v>4</v>
      </c>
    </row>
    <row r="332" spans="1:2" x14ac:dyDescent="0.35">
      <c r="A332" s="8" t="s">
        <v>64</v>
      </c>
      <c r="B332" s="8">
        <v>8</v>
      </c>
    </row>
    <row r="333" spans="1:2" x14ac:dyDescent="0.35">
      <c r="A333" s="8" t="s">
        <v>61</v>
      </c>
      <c r="B333" s="8">
        <v>7</v>
      </c>
    </row>
    <row r="334" spans="1:2" x14ac:dyDescent="0.35">
      <c r="A334" s="8" t="s">
        <v>64</v>
      </c>
      <c r="B334" s="8">
        <v>6</v>
      </c>
    </row>
    <row r="335" spans="1:2" x14ac:dyDescent="0.35">
      <c r="A335" s="8" t="s">
        <v>56</v>
      </c>
      <c r="B335" s="8">
        <v>3</v>
      </c>
    </row>
    <row r="336" spans="1:2" x14ac:dyDescent="0.35">
      <c r="A336" s="8" t="s">
        <v>63</v>
      </c>
      <c r="B336" s="8">
        <v>10</v>
      </c>
    </row>
    <row r="337" spans="1:2" x14ac:dyDescent="0.35">
      <c r="A337" s="8" t="s">
        <v>58</v>
      </c>
      <c r="B337" s="8">
        <v>6</v>
      </c>
    </row>
    <row r="338" spans="1:2" x14ac:dyDescent="0.35">
      <c r="A338" s="8" t="s">
        <v>62</v>
      </c>
      <c r="B338" s="8">
        <v>8</v>
      </c>
    </row>
    <row r="339" spans="1:2" x14ac:dyDescent="0.35">
      <c r="A339" s="8" t="s">
        <v>57</v>
      </c>
      <c r="B339" s="8">
        <v>5</v>
      </c>
    </row>
    <row r="340" spans="1:2" x14ac:dyDescent="0.35">
      <c r="A340" s="8" t="s">
        <v>61</v>
      </c>
      <c r="B340" s="8">
        <v>5</v>
      </c>
    </row>
    <row r="341" spans="1:2" x14ac:dyDescent="0.35">
      <c r="A341" s="8" t="s">
        <v>63</v>
      </c>
      <c r="B341" s="8">
        <v>2</v>
      </c>
    </row>
    <row r="342" spans="1:2" x14ac:dyDescent="0.35">
      <c r="A342" s="8" t="s">
        <v>66</v>
      </c>
      <c r="B342" s="8">
        <v>8</v>
      </c>
    </row>
    <row r="343" spans="1:2" x14ac:dyDescent="0.35">
      <c r="A343" s="8" t="s">
        <v>59</v>
      </c>
      <c r="B343" s="8">
        <v>6</v>
      </c>
    </row>
    <row r="344" spans="1:2" x14ac:dyDescent="0.35">
      <c r="A344" s="8" t="s">
        <v>66</v>
      </c>
      <c r="B344" s="8">
        <v>10</v>
      </c>
    </row>
    <row r="345" spans="1:2" x14ac:dyDescent="0.35">
      <c r="A345" s="8" t="s">
        <v>62</v>
      </c>
      <c r="B345" s="8">
        <v>3</v>
      </c>
    </row>
    <row r="346" spans="1:2" x14ac:dyDescent="0.35">
      <c r="A346" s="8" t="s">
        <v>65</v>
      </c>
      <c r="B346" s="8">
        <v>4</v>
      </c>
    </row>
    <row r="347" spans="1:2" x14ac:dyDescent="0.35">
      <c r="A347" s="8" t="s">
        <v>57</v>
      </c>
      <c r="B347" s="8">
        <v>10</v>
      </c>
    </row>
    <row r="348" spans="1:2" x14ac:dyDescent="0.35">
      <c r="A348" s="8" t="s">
        <v>56</v>
      </c>
      <c r="B348" s="8">
        <v>1</v>
      </c>
    </row>
    <row r="349" spans="1:2" x14ac:dyDescent="0.35">
      <c r="A349" s="8" t="s">
        <v>58</v>
      </c>
      <c r="B349" s="8">
        <v>6</v>
      </c>
    </row>
    <row r="350" spans="1:2" x14ac:dyDescent="0.35">
      <c r="A350" s="8" t="s">
        <v>61</v>
      </c>
      <c r="B350" s="8">
        <v>10</v>
      </c>
    </row>
    <row r="351" spans="1:2" x14ac:dyDescent="0.35">
      <c r="A351" s="8" t="s">
        <v>59</v>
      </c>
      <c r="B351" s="8">
        <v>9</v>
      </c>
    </row>
    <row r="352" spans="1:2" x14ac:dyDescent="0.35">
      <c r="A352" s="8" t="s">
        <v>59</v>
      </c>
      <c r="B352" s="8">
        <v>1</v>
      </c>
    </row>
    <row r="353" spans="1:2" x14ac:dyDescent="0.35">
      <c r="A353" s="8" t="s">
        <v>66</v>
      </c>
      <c r="B353" s="8">
        <v>5</v>
      </c>
    </row>
    <row r="354" spans="1:2" x14ac:dyDescent="0.35">
      <c r="A354" s="8" t="s">
        <v>63</v>
      </c>
      <c r="B354" s="8">
        <v>7</v>
      </c>
    </row>
    <row r="355" spans="1:2" x14ac:dyDescent="0.35">
      <c r="A355" s="8" t="s">
        <v>61</v>
      </c>
      <c r="B355" s="8">
        <v>8</v>
      </c>
    </row>
    <row r="356" spans="1:2" x14ac:dyDescent="0.35">
      <c r="A356" s="8" t="s">
        <v>66</v>
      </c>
      <c r="B356" s="8">
        <v>4</v>
      </c>
    </row>
    <row r="357" spans="1:2" x14ac:dyDescent="0.35">
      <c r="A357" s="8" t="s">
        <v>59</v>
      </c>
      <c r="B357" s="8">
        <v>10</v>
      </c>
    </row>
    <row r="358" spans="1:2" x14ac:dyDescent="0.35">
      <c r="A358" s="8" t="s">
        <v>61</v>
      </c>
      <c r="B358" s="8">
        <v>2</v>
      </c>
    </row>
    <row r="359" spans="1:2" x14ac:dyDescent="0.35">
      <c r="A359" s="8" t="s">
        <v>63</v>
      </c>
      <c r="B359" s="8">
        <v>7</v>
      </c>
    </row>
    <row r="360" spans="1:2" x14ac:dyDescent="0.35">
      <c r="A360" s="8" t="s">
        <v>63</v>
      </c>
      <c r="B360" s="8">
        <v>10</v>
      </c>
    </row>
    <row r="361" spans="1:2" x14ac:dyDescent="0.35">
      <c r="A361" s="8" t="s">
        <v>64</v>
      </c>
      <c r="B361" s="8">
        <v>5</v>
      </c>
    </row>
    <row r="362" spans="1:2" x14ac:dyDescent="0.35">
      <c r="A362" s="8" t="s">
        <v>58</v>
      </c>
      <c r="B362" s="8">
        <v>4</v>
      </c>
    </row>
    <row r="363" spans="1:2" x14ac:dyDescent="0.35">
      <c r="A363" s="8" t="s">
        <v>65</v>
      </c>
      <c r="B363" s="8">
        <v>8</v>
      </c>
    </row>
    <row r="364" spans="1:2" x14ac:dyDescent="0.35">
      <c r="A364" s="8" t="s">
        <v>66</v>
      </c>
      <c r="B364" s="8">
        <v>3</v>
      </c>
    </row>
    <row r="365" spans="1:2" x14ac:dyDescent="0.35">
      <c r="A365" s="8" t="s">
        <v>66</v>
      </c>
      <c r="B365" s="8">
        <v>1</v>
      </c>
    </row>
    <row r="366" spans="1:2" x14ac:dyDescent="0.35">
      <c r="A366" s="8" t="s">
        <v>56</v>
      </c>
      <c r="B366" s="8">
        <v>8</v>
      </c>
    </row>
    <row r="367" spans="1:2" x14ac:dyDescent="0.35">
      <c r="A367" s="8" t="s">
        <v>66</v>
      </c>
      <c r="B367" s="8">
        <v>8</v>
      </c>
    </row>
    <row r="368" spans="1:2" x14ac:dyDescent="0.35">
      <c r="A368" s="8" t="s">
        <v>66</v>
      </c>
      <c r="B368" s="8">
        <v>3</v>
      </c>
    </row>
    <row r="369" spans="1:2" x14ac:dyDescent="0.35">
      <c r="A369" s="8" t="s">
        <v>64</v>
      </c>
      <c r="B369" s="8">
        <v>1</v>
      </c>
    </row>
    <row r="370" spans="1:2" x14ac:dyDescent="0.35">
      <c r="A370" s="8" t="s">
        <v>65</v>
      </c>
      <c r="B370" s="8">
        <v>8</v>
      </c>
    </row>
    <row r="371" spans="1:2" x14ac:dyDescent="0.35">
      <c r="A371" s="8" t="s">
        <v>57</v>
      </c>
      <c r="B371" s="8">
        <v>1</v>
      </c>
    </row>
    <row r="372" spans="1:2" x14ac:dyDescent="0.35">
      <c r="A372" s="8" t="s">
        <v>62</v>
      </c>
      <c r="B372" s="8">
        <v>3</v>
      </c>
    </row>
    <row r="373" spans="1:2" x14ac:dyDescent="0.35">
      <c r="A373" s="8" t="s">
        <v>62</v>
      </c>
      <c r="B373" s="8">
        <v>2</v>
      </c>
    </row>
    <row r="374" spans="1:2" x14ac:dyDescent="0.35">
      <c r="A374" s="8" t="s">
        <v>62</v>
      </c>
      <c r="B374" s="8">
        <v>3</v>
      </c>
    </row>
    <row r="375" spans="1:2" x14ac:dyDescent="0.35">
      <c r="A375" s="8" t="s">
        <v>63</v>
      </c>
      <c r="B375" s="8">
        <v>4</v>
      </c>
    </row>
    <row r="376" spans="1:2" x14ac:dyDescent="0.35">
      <c r="A376" s="8" t="s">
        <v>65</v>
      </c>
      <c r="B376" s="8">
        <v>1</v>
      </c>
    </row>
    <row r="377" spans="1:2" x14ac:dyDescent="0.35">
      <c r="A377" s="8" t="s">
        <v>57</v>
      </c>
      <c r="B377" s="8">
        <v>3</v>
      </c>
    </row>
    <row r="378" spans="1:2" x14ac:dyDescent="0.35">
      <c r="A378" s="8" t="s">
        <v>58</v>
      </c>
      <c r="B378" s="8">
        <v>2</v>
      </c>
    </row>
    <row r="379" spans="1:2" x14ac:dyDescent="0.35">
      <c r="A379" s="8" t="s">
        <v>65</v>
      </c>
      <c r="B379" s="8">
        <v>6</v>
      </c>
    </row>
    <row r="380" spans="1:2" x14ac:dyDescent="0.35">
      <c r="A380" s="8" t="s">
        <v>64</v>
      </c>
      <c r="B380" s="8">
        <v>2</v>
      </c>
    </row>
    <row r="381" spans="1:2" x14ac:dyDescent="0.35">
      <c r="A381" s="8" t="s">
        <v>59</v>
      </c>
      <c r="B381" s="8">
        <v>10</v>
      </c>
    </row>
    <row r="382" spans="1:2" x14ac:dyDescent="0.35">
      <c r="A382" s="8" t="s">
        <v>59</v>
      </c>
      <c r="B382" s="8">
        <v>9</v>
      </c>
    </row>
    <row r="383" spans="1:2" x14ac:dyDescent="0.35">
      <c r="A383" s="8" t="s">
        <v>65</v>
      </c>
      <c r="B383" s="8">
        <v>2</v>
      </c>
    </row>
    <row r="384" spans="1:2" x14ac:dyDescent="0.35">
      <c r="A384" s="8" t="s">
        <v>66</v>
      </c>
      <c r="B384" s="8">
        <v>3</v>
      </c>
    </row>
    <row r="385" spans="1:2" x14ac:dyDescent="0.35">
      <c r="A385" s="8" t="s">
        <v>57</v>
      </c>
      <c r="B385" s="8">
        <v>9</v>
      </c>
    </row>
    <row r="386" spans="1:2" x14ac:dyDescent="0.35">
      <c r="A386" s="8" t="s">
        <v>58</v>
      </c>
      <c r="B386" s="8">
        <v>10</v>
      </c>
    </row>
    <row r="387" spans="1:2" x14ac:dyDescent="0.35">
      <c r="A387" s="8" t="s">
        <v>59</v>
      </c>
      <c r="B387" s="8">
        <v>9</v>
      </c>
    </row>
    <row r="388" spans="1:2" x14ac:dyDescent="0.35">
      <c r="A388" s="8" t="s">
        <v>64</v>
      </c>
      <c r="B388" s="8">
        <v>8</v>
      </c>
    </row>
    <row r="389" spans="1:2" x14ac:dyDescent="0.35">
      <c r="A389" s="8" t="s">
        <v>63</v>
      </c>
      <c r="B389" s="8">
        <v>4</v>
      </c>
    </row>
    <row r="390" spans="1:2" x14ac:dyDescent="0.35">
      <c r="A390" s="8" t="s">
        <v>62</v>
      </c>
      <c r="B390" s="8">
        <v>3</v>
      </c>
    </row>
    <row r="391" spans="1:2" x14ac:dyDescent="0.35">
      <c r="A391" s="8" t="s">
        <v>58</v>
      </c>
      <c r="B391" s="8">
        <v>4</v>
      </c>
    </row>
    <row r="392" spans="1:2" x14ac:dyDescent="0.35">
      <c r="A392" s="8" t="s">
        <v>61</v>
      </c>
      <c r="B392" s="8">
        <v>10</v>
      </c>
    </row>
    <row r="393" spans="1:2" x14ac:dyDescent="0.35">
      <c r="A393" s="8" t="s">
        <v>56</v>
      </c>
      <c r="B393" s="8">
        <v>6</v>
      </c>
    </row>
    <row r="394" spans="1:2" x14ac:dyDescent="0.35">
      <c r="A394" s="8" t="s">
        <v>57</v>
      </c>
      <c r="B394" s="8">
        <v>4</v>
      </c>
    </row>
    <row r="395" spans="1:2" x14ac:dyDescent="0.35">
      <c r="A395" s="8" t="s">
        <v>58</v>
      </c>
      <c r="B395" s="8">
        <v>2</v>
      </c>
    </row>
    <row r="396" spans="1:2" x14ac:dyDescent="0.35">
      <c r="A396" s="8" t="s">
        <v>57</v>
      </c>
      <c r="B396" s="8">
        <v>4</v>
      </c>
    </row>
    <row r="397" spans="1:2" x14ac:dyDescent="0.35">
      <c r="A397" s="8" t="s">
        <v>58</v>
      </c>
      <c r="B397" s="8">
        <v>7</v>
      </c>
    </row>
    <row r="398" spans="1:2" x14ac:dyDescent="0.35">
      <c r="A398" s="8" t="s">
        <v>64</v>
      </c>
      <c r="B398" s="8">
        <v>7</v>
      </c>
    </row>
    <row r="399" spans="1:2" x14ac:dyDescent="0.35">
      <c r="A399" s="8" t="s">
        <v>56</v>
      </c>
      <c r="B399" s="8">
        <v>4</v>
      </c>
    </row>
    <row r="400" spans="1:2" x14ac:dyDescent="0.35">
      <c r="A400" s="8" t="s">
        <v>65</v>
      </c>
      <c r="B400" s="8">
        <v>6</v>
      </c>
    </row>
    <row r="401" spans="1:2" x14ac:dyDescent="0.35">
      <c r="A401" s="8" t="s">
        <v>66</v>
      </c>
      <c r="B401" s="8">
        <v>5</v>
      </c>
    </row>
    <row r="402" spans="1:2" x14ac:dyDescent="0.35">
      <c r="A402" s="8" t="s">
        <v>63</v>
      </c>
      <c r="B402" s="8">
        <v>9</v>
      </c>
    </row>
    <row r="403" spans="1:2" x14ac:dyDescent="0.35">
      <c r="A403" s="8" t="s">
        <v>59</v>
      </c>
      <c r="B403" s="8">
        <v>4</v>
      </c>
    </row>
    <row r="404" spans="1:2" x14ac:dyDescent="0.35">
      <c r="A404" s="8" t="s">
        <v>63</v>
      </c>
      <c r="B404" s="8">
        <v>8</v>
      </c>
    </row>
    <row r="405" spans="1:2" x14ac:dyDescent="0.35">
      <c r="A405" s="8" t="s">
        <v>63</v>
      </c>
      <c r="B405" s="8">
        <v>3</v>
      </c>
    </row>
    <row r="406" spans="1:2" x14ac:dyDescent="0.35">
      <c r="A406" s="8" t="s">
        <v>61</v>
      </c>
      <c r="B406" s="8">
        <v>2</v>
      </c>
    </row>
    <row r="407" spans="1:2" x14ac:dyDescent="0.35">
      <c r="A407" s="8" t="s">
        <v>66</v>
      </c>
      <c r="B407" s="8">
        <v>2</v>
      </c>
    </row>
    <row r="408" spans="1:2" x14ac:dyDescent="0.35">
      <c r="A408" s="8" t="s">
        <v>59</v>
      </c>
      <c r="B408" s="8">
        <v>9</v>
      </c>
    </row>
    <row r="409" spans="1:2" x14ac:dyDescent="0.35">
      <c r="A409" s="8" t="s">
        <v>58</v>
      </c>
      <c r="B409" s="8">
        <v>7</v>
      </c>
    </row>
    <row r="410" spans="1:2" x14ac:dyDescent="0.35">
      <c r="A410" s="8" t="s">
        <v>62</v>
      </c>
      <c r="B410" s="8">
        <v>8</v>
      </c>
    </row>
    <row r="411" spans="1:2" x14ac:dyDescent="0.35">
      <c r="A411" s="8" t="s">
        <v>57</v>
      </c>
      <c r="B411" s="8">
        <v>3</v>
      </c>
    </row>
    <row r="412" spans="1:2" x14ac:dyDescent="0.35">
      <c r="A412" s="8" t="s">
        <v>62</v>
      </c>
      <c r="B412" s="8">
        <v>8</v>
      </c>
    </row>
    <row r="413" spans="1:2" x14ac:dyDescent="0.35">
      <c r="A413" s="8" t="s">
        <v>64</v>
      </c>
      <c r="B413" s="8">
        <v>6</v>
      </c>
    </row>
    <row r="414" spans="1:2" x14ac:dyDescent="0.35">
      <c r="A414" s="8" t="s">
        <v>59</v>
      </c>
      <c r="B414" s="8">
        <v>9</v>
      </c>
    </row>
    <row r="415" spans="1:2" x14ac:dyDescent="0.35">
      <c r="A415" s="8" t="s">
        <v>63</v>
      </c>
      <c r="B415" s="8">
        <v>4</v>
      </c>
    </row>
    <row r="416" spans="1:2" x14ac:dyDescent="0.35">
      <c r="A416" s="8" t="s">
        <v>63</v>
      </c>
      <c r="B416" s="8">
        <v>2</v>
      </c>
    </row>
    <row r="417" spans="1:2" x14ac:dyDescent="0.35">
      <c r="A417" s="8" t="s">
        <v>59</v>
      </c>
      <c r="B417" s="8">
        <v>10</v>
      </c>
    </row>
    <row r="418" spans="1:2" x14ac:dyDescent="0.35">
      <c r="A418" s="8" t="s">
        <v>56</v>
      </c>
      <c r="B418" s="8">
        <v>5</v>
      </c>
    </row>
    <row r="419" spans="1:2" x14ac:dyDescent="0.35">
      <c r="A419" s="8" t="s">
        <v>62</v>
      </c>
      <c r="B419" s="8">
        <v>1</v>
      </c>
    </row>
    <row r="420" spans="1:2" x14ac:dyDescent="0.35">
      <c r="A420" s="8" t="s">
        <v>59</v>
      </c>
      <c r="B420" s="8">
        <v>6</v>
      </c>
    </row>
    <row r="421" spans="1:2" x14ac:dyDescent="0.35">
      <c r="A421" s="8" t="s">
        <v>65</v>
      </c>
      <c r="B421" s="8">
        <v>1</v>
      </c>
    </row>
    <row r="422" spans="1:2" x14ac:dyDescent="0.35">
      <c r="A422" s="8" t="s">
        <v>63</v>
      </c>
      <c r="B422" s="8">
        <v>2</v>
      </c>
    </row>
    <row r="423" spans="1:2" x14ac:dyDescent="0.35">
      <c r="A423" s="8" t="s">
        <v>57</v>
      </c>
      <c r="B423" s="8">
        <v>5</v>
      </c>
    </row>
    <row r="424" spans="1:2" x14ac:dyDescent="0.35">
      <c r="A424" s="8" t="s">
        <v>56</v>
      </c>
      <c r="B424" s="8">
        <v>10</v>
      </c>
    </row>
    <row r="425" spans="1:2" x14ac:dyDescent="0.35">
      <c r="A425" s="8" t="s">
        <v>63</v>
      </c>
      <c r="B425" s="8">
        <v>1</v>
      </c>
    </row>
    <row r="426" spans="1:2" x14ac:dyDescent="0.35">
      <c r="A426" s="8" t="s">
        <v>59</v>
      </c>
      <c r="B426" s="8">
        <v>8</v>
      </c>
    </row>
    <row r="427" spans="1:2" x14ac:dyDescent="0.35">
      <c r="A427" s="8" t="s">
        <v>57</v>
      </c>
      <c r="B427" s="8">
        <v>10</v>
      </c>
    </row>
    <row r="428" spans="1:2" x14ac:dyDescent="0.35">
      <c r="A428" s="8" t="s">
        <v>65</v>
      </c>
      <c r="B428" s="8">
        <v>2</v>
      </c>
    </row>
    <row r="429" spans="1:2" x14ac:dyDescent="0.35">
      <c r="A429" s="8" t="s">
        <v>58</v>
      </c>
      <c r="B429" s="8">
        <v>5</v>
      </c>
    </row>
    <row r="430" spans="1:2" x14ac:dyDescent="0.35">
      <c r="A430" s="8" t="s">
        <v>57</v>
      </c>
      <c r="B430" s="8">
        <v>4</v>
      </c>
    </row>
    <row r="431" spans="1:2" x14ac:dyDescent="0.35">
      <c r="A431" s="8" t="s">
        <v>63</v>
      </c>
      <c r="B431" s="8">
        <v>1</v>
      </c>
    </row>
    <row r="432" spans="1:2" x14ac:dyDescent="0.35">
      <c r="A432" s="8" t="s">
        <v>57</v>
      </c>
      <c r="B432" s="8">
        <v>1</v>
      </c>
    </row>
    <row r="433" spans="1:2" x14ac:dyDescent="0.35">
      <c r="A433" s="8" t="s">
        <v>63</v>
      </c>
      <c r="B433" s="8">
        <v>5</v>
      </c>
    </row>
    <row r="434" spans="1:2" x14ac:dyDescent="0.35">
      <c r="A434" s="8" t="s">
        <v>62</v>
      </c>
      <c r="B434" s="8">
        <v>5</v>
      </c>
    </row>
    <row r="435" spans="1:2" x14ac:dyDescent="0.35">
      <c r="A435" s="8" t="s">
        <v>64</v>
      </c>
      <c r="B435" s="8">
        <v>3</v>
      </c>
    </row>
    <row r="436" spans="1:2" x14ac:dyDescent="0.35">
      <c r="A436" s="8" t="s">
        <v>57</v>
      </c>
      <c r="B436" s="8">
        <v>1</v>
      </c>
    </row>
    <row r="437" spans="1:2" x14ac:dyDescent="0.35">
      <c r="A437" s="8" t="s">
        <v>64</v>
      </c>
      <c r="B437" s="8">
        <v>3</v>
      </c>
    </row>
    <row r="438" spans="1:2" x14ac:dyDescent="0.35">
      <c r="A438" s="8" t="s">
        <v>62</v>
      </c>
      <c r="B438" s="8">
        <v>4</v>
      </c>
    </row>
    <row r="439" spans="1:2" x14ac:dyDescent="0.35">
      <c r="A439" s="8" t="s">
        <v>56</v>
      </c>
      <c r="B439" s="8">
        <v>5</v>
      </c>
    </row>
    <row r="440" spans="1:2" x14ac:dyDescent="0.35">
      <c r="A440" s="8" t="s">
        <v>56</v>
      </c>
      <c r="B440" s="8">
        <v>1</v>
      </c>
    </row>
    <row r="441" spans="1:2" x14ac:dyDescent="0.35">
      <c r="A441" s="8" t="s">
        <v>65</v>
      </c>
      <c r="B441" s="8">
        <v>5</v>
      </c>
    </row>
    <row r="442" spans="1:2" x14ac:dyDescent="0.35">
      <c r="A442" s="8" t="s">
        <v>63</v>
      </c>
      <c r="B442" s="8">
        <v>10</v>
      </c>
    </row>
    <row r="443" spans="1:2" x14ac:dyDescent="0.35">
      <c r="A443" s="8" t="s">
        <v>64</v>
      </c>
      <c r="B443" s="8">
        <v>1</v>
      </c>
    </row>
    <row r="444" spans="1:2" x14ac:dyDescent="0.35">
      <c r="A444" s="8" t="s">
        <v>63</v>
      </c>
      <c r="B444" s="8">
        <v>7</v>
      </c>
    </row>
    <row r="445" spans="1:2" x14ac:dyDescent="0.35">
      <c r="A445" s="8" t="s">
        <v>66</v>
      </c>
      <c r="B445" s="8">
        <v>4</v>
      </c>
    </row>
    <row r="446" spans="1:2" x14ac:dyDescent="0.35">
      <c r="A446" s="8" t="s">
        <v>57</v>
      </c>
      <c r="B446" s="8">
        <v>7</v>
      </c>
    </row>
    <row r="447" spans="1:2" x14ac:dyDescent="0.35">
      <c r="A447" s="8" t="s">
        <v>56</v>
      </c>
      <c r="B447" s="8">
        <v>5</v>
      </c>
    </row>
    <row r="448" spans="1:2" x14ac:dyDescent="0.35">
      <c r="A448" s="8" t="s">
        <v>65</v>
      </c>
      <c r="B448" s="8">
        <v>3</v>
      </c>
    </row>
    <row r="449" spans="1:2" x14ac:dyDescent="0.35">
      <c r="A449" s="8" t="s">
        <v>56</v>
      </c>
      <c r="B449" s="8">
        <v>2</v>
      </c>
    </row>
    <row r="450" spans="1:2" x14ac:dyDescent="0.35">
      <c r="A450" s="8" t="s">
        <v>57</v>
      </c>
      <c r="B450" s="8">
        <v>10</v>
      </c>
    </row>
    <row r="451" spans="1:2" x14ac:dyDescent="0.35">
      <c r="A451" s="8" t="s">
        <v>58</v>
      </c>
      <c r="B451" s="8">
        <v>8</v>
      </c>
    </row>
    <row r="452" spans="1:2" x14ac:dyDescent="0.35">
      <c r="A452" s="8" t="s">
        <v>63</v>
      </c>
      <c r="B452" s="8">
        <v>1</v>
      </c>
    </row>
    <row r="453" spans="1:2" x14ac:dyDescent="0.35">
      <c r="A453" s="8" t="s">
        <v>66</v>
      </c>
      <c r="B453" s="8">
        <v>8</v>
      </c>
    </row>
    <row r="454" spans="1:2" x14ac:dyDescent="0.35">
      <c r="A454" s="8" t="s">
        <v>66</v>
      </c>
      <c r="B454" s="8">
        <v>10</v>
      </c>
    </row>
    <row r="455" spans="1:2" x14ac:dyDescent="0.35">
      <c r="A455" s="8" t="s">
        <v>57</v>
      </c>
      <c r="B455" s="8">
        <v>3</v>
      </c>
    </row>
    <row r="456" spans="1:2" x14ac:dyDescent="0.35">
      <c r="A456" s="8" t="s">
        <v>57</v>
      </c>
      <c r="B456" s="8">
        <v>6</v>
      </c>
    </row>
    <row r="457" spans="1:2" x14ac:dyDescent="0.35">
      <c r="A457" s="8" t="s">
        <v>61</v>
      </c>
      <c r="B457" s="8">
        <v>10</v>
      </c>
    </row>
    <row r="458" spans="1:2" x14ac:dyDescent="0.35">
      <c r="A458" s="8" t="s">
        <v>61</v>
      </c>
      <c r="B458" s="8">
        <v>10</v>
      </c>
    </row>
    <row r="459" spans="1:2" x14ac:dyDescent="0.35">
      <c r="A459" s="8" t="s">
        <v>57</v>
      </c>
      <c r="B459" s="8">
        <v>5</v>
      </c>
    </row>
    <row r="460" spans="1:2" x14ac:dyDescent="0.35">
      <c r="A460" s="8" t="s">
        <v>61</v>
      </c>
      <c r="B460" s="8">
        <v>5</v>
      </c>
    </row>
    <row r="461" spans="1:2" x14ac:dyDescent="0.35">
      <c r="A461" s="8" t="s">
        <v>57</v>
      </c>
      <c r="B461" s="8">
        <v>4</v>
      </c>
    </row>
    <row r="462" spans="1:2" x14ac:dyDescent="0.35">
      <c r="A462" s="8" t="s">
        <v>63</v>
      </c>
      <c r="B462" s="8">
        <v>10</v>
      </c>
    </row>
    <row r="463" spans="1:2" x14ac:dyDescent="0.35">
      <c r="A463" s="8" t="s">
        <v>61</v>
      </c>
      <c r="B463" s="8">
        <v>1</v>
      </c>
    </row>
    <row r="464" spans="1:2" x14ac:dyDescent="0.35">
      <c r="A464" s="8" t="s">
        <v>64</v>
      </c>
      <c r="B464" s="8">
        <v>3</v>
      </c>
    </row>
    <row r="465" spans="1:2" x14ac:dyDescent="0.35">
      <c r="A465" s="8" t="s">
        <v>59</v>
      </c>
      <c r="B465" s="8">
        <v>9</v>
      </c>
    </row>
    <row r="466" spans="1:2" x14ac:dyDescent="0.35">
      <c r="A466" s="8" t="s">
        <v>64</v>
      </c>
      <c r="B466" s="8">
        <v>5</v>
      </c>
    </row>
    <row r="467" spans="1:2" x14ac:dyDescent="0.35">
      <c r="A467" s="8" t="s">
        <v>61</v>
      </c>
      <c r="B467" s="8">
        <v>6</v>
      </c>
    </row>
    <row r="468" spans="1:2" x14ac:dyDescent="0.35">
      <c r="A468" s="8" t="s">
        <v>58</v>
      </c>
      <c r="B468" s="8">
        <v>10</v>
      </c>
    </row>
    <row r="469" spans="1:2" x14ac:dyDescent="0.35">
      <c r="A469" s="8" t="s">
        <v>58</v>
      </c>
      <c r="B469" s="8">
        <v>6</v>
      </c>
    </row>
    <row r="470" spans="1:2" x14ac:dyDescent="0.35">
      <c r="A470" s="8" t="s">
        <v>65</v>
      </c>
      <c r="B470" s="8">
        <v>2</v>
      </c>
    </row>
    <row r="471" spans="1:2" x14ac:dyDescent="0.35">
      <c r="A471" s="8" t="s">
        <v>61</v>
      </c>
      <c r="B471" s="8">
        <v>10</v>
      </c>
    </row>
    <row r="472" spans="1:2" x14ac:dyDescent="0.35">
      <c r="A472" s="8" t="s">
        <v>62</v>
      </c>
      <c r="B472" s="8">
        <v>10</v>
      </c>
    </row>
    <row r="473" spans="1:2" x14ac:dyDescent="0.35">
      <c r="A473" s="8" t="s">
        <v>58</v>
      </c>
      <c r="B473" s="8">
        <v>10</v>
      </c>
    </row>
    <row r="474" spans="1:2" x14ac:dyDescent="0.35">
      <c r="A474" s="8" t="s">
        <v>64</v>
      </c>
      <c r="B474" s="8">
        <v>7</v>
      </c>
    </row>
    <row r="475" spans="1:2" x14ac:dyDescent="0.35">
      <c r="A475" s="8" t="s">
        <v>58</v>
      </c>
      <c r="B475" s="8">
        <v>10</v>
      </c>
    </row>
    <row r="476" spans="1:2" x14ac:dyDescent="0.35">
      <c r="A476" s="8" t="s">
        <v>57</v>
      </c>
      <c r="B476" s="8">
        <v>9</v>
      </c>
    </row>
    <row r="477" spans="1:2" x14ac:dyDescent="0.35">
      <c r="A477" s="8" t="s">
        <v>65</v>
      </c>
      <c r="B477" s="8">
        <v>9</v>
      </c>
    </row>
    <row r="478" spans="1:2" x14ac:dyDescent="0.35">
      <c r="A478" s="8" t="s">
        <v>65</v>
      </c>
      <c r="B478" s="8">
        <v>4</v>
      </c>
    </row>
    <row r="479" spans="1:2" x14ac:dyDescent="0.35">
      <c r="A479" s="8" t="s">
        <v>63</v>
      </c>
      <c r="B479" s="8">
        <v>9</v>
      </c>
    </row>
    <row r="480" spans="1:2" x14ac:dyDescent="0.35">
      <c r="A480" s="8" t="s">
        <v>59</v>
      </c>
      <c r="B480" s="8">
        <v>4</v>
      </c>
    </row>
    <row r="481" spans="1:2" x14ac:dyDescent="0.35">
      <c r="A481" s="8" t="s">
        <v>64</v>
      </c>
      <c r="B481" s="8">
        <v>3</v>
      </c>
    </row>
    <row r="482" spans="1:2" x14ac:dyDescent="0.35">
      <c r="A482" s="8" t="s">
        <v>59</v>
      </c>
      <c r="B482" s="8">
        <v>4</v>
      </c>
    </row>
    <row r="483" spans="1:2" x14ac:dyDescent="0.35">
      <c r="A483" s="8" t="s">
        <v>57</v>
      </c>
      <c r="B483" s="8">
        <v>7</v>
      </c>
    </row>
    <row r="484" spans="1:2" x14ac:dyDescent="0.35">
      <c r="A484" s="8" t="s">
        <v>58</v>
      </c>
      <c r="B484" s="8">
        <v>2</v>
      </c>
    </row>
    <row r="485" spans="1:2" x14ac:dyDescent="0.35">
      <c r="A485" s="8" t="s">
        <v>59</v>
      </c>
      <c r="B485" s="8">
        <v>6</v>
      </c>
    </row>
    <row r="486" spans="1:2" x14ac:dyDescent="0.35">
      <c r="A486" s="8" t="s">
        <v>58</v>
      </c>
      <c r="B486" s="8">
        <v>5</v>
      </c>
    </row>
    <row r="487" spans="1:2" x14ac:dyDescent="0.35">
      <c r="A487" s="8" t="s">
        <v>64</v>
      </c>
      <c r="B487" s="8">
        <v>2</v>
      </c>
    </row>
    <row r="488" spans="1:2" x14ac:dyDescent="0.35">
      <c r="A488" s="8" t="s">
        <v>61</v>
      </c>
      <c r="B488" s="8">
        <v>8</v>
      </c>
    </row>
    <row r="489" spans="1:2" x14ac:dyDescent="0.35">
      <c r="A489" s="8" t="s">
        <v>57</v>
      </c>
      <c r="B489" s="8">
        <v>4</v>
      </c>
    </row>
    <row r="490" spans="1:2" x14ac:dyDescent="0.35">
      <c r="A490" s="8" t="s">
        <v>61</v>
      </c>
      <c r="B490" s="8">
        <v>5</v>
      </c>
    </row>
    <row r="491" spans="1:2" x14ac:dyDescent="0.35">
      <c r="A491" s="8" t="s">
        <v>59</v>
      </c>
      <c r="B491" s="8">
        <v>1</v>
      </c>
    </row>
    <row r="492" spans="1:2" x14ac:dyDescent="0.35">
      <c r="A492" s="8" t="s">
        <v>66</v>
      </c>
      <c r="B492" s="8">
        <v>5</v>
      </c>
    </row>
    <row r="493" spans="1:2" x14ac:dyDescent="0.35">
      <c r="A493" s="8" t="s">
        <v>59</v>
      </c>
      <c r="B493" s="8">
        <v>2</v>
      </c>
    </row>
    <row r="494" spans="1:2" x14ac:dyDescent="0.35">
      <c r="A494" s="8" t="s">
        <v>63</v>
      </c>
      <c r="B494" s="8">
        <v>6</v>
      </c>
    </row>
    <row r="495" spans="1:2" x14ac:dyDescent="0.35">
      <c r="A495" s="8" t="s">
        <v>65</v>
      </c>
      <c r="B495" s="8">
        <v>1</v>
      </c>
    </row>
    <row r="496" spans="1:2" x14ac:dyDescent="0.35">
      <c r="A496" s="8" t="s">
        <v>58</v>
      </c>
      <c r="B496" s="8">
        <v>4</v>
      </c>
    </row>
    <row r="497" spans="1:2" x14ac:dyDescent="0.35">
      <c r="A497" s="8" t="s">
        <v>57</v>
      </c>
      <c r="B497" s="8">
        <v>7</v>
      </c>
    </row>
    <row r="498" spans="1:2" x14ac:dyDescent="0.35">
      <c r="A498" s="8" t="s">
        <v>64</v>
      </c>
      <c r="B498" s="8">
        <v>2</v>
      </c>
    </row>
    <row r="499" spans="1:2" x14ac:dyDescent="0.35">
      <c r="A499" s="8" t="s">
        <v>63</v>
      </c>
      <c r="B499" s="8">
        <v>2</v>
      </c>
    </row>
    <row r="500" spans="1:2" x14ac:dyDescent="0.35">
      <c r="A500" s="8" t="s">
        <v>62</v>
      </c>
      <c r="B500" s="8">
        <v>6</v>
      </c>
    </row>
    <row r="501" spans="1:2" x14ac:dyDescent="0.35">
      <c r="A501" s="8" t="s">
        <v>63</v>
      </c>
      <c r="B501" s="8">
        <v>8</v>
      </c>
    </row>
    <row r="502" spans="1:2" x14ac:dyDescent="0.35">
      <c r="A502" s="8" t="s">
        <v>59</v>
      </c>
      <c r="B502" s="8">
        <v>7</v>
      </c>
    </row>
    <row r="503" spans="1:2" x14ac:dyDescent="0.35">
      <c r="A503" s="8" t="s">
        <v>59</v>
      </c>
      <c r="B503" s="8">
        <v>4</v>
      </c>
    </row>
    <row r="504" spans="1:2" x14ac:dyDescent="0.35">
      <c r="A504" s="8" t="s">
        <v>59</v>
      </c>
      <c r="B504" s="8">
        <v>4</v>
      </c>
    </row>
    <row r="505" spans="1:2" x14ac:dyDescent="0.35">
      <c r="A505" s="8" t="s">
        <v>56</v>
      </c>
      <c r="B505" s="8">
        <v>4</v>
      </c>
    </row>
    <row r="506" spans="1:2" x14ac:dyDescent="0.35">
      <c r="A506" s="8" t="s">
        <v>64</v>
      </c>
      <c r="B506" s="8">
        <v>5</v>
      </c>
    </row>
    <row r="507" spans="1:2" x14ac:dyDescent="0.35">
      <c r="A507" s="8" t="s">
        <v>56</v>
      </c>
      <c r="B507" s="8">
        <v>9</v>
      </c>
    </row>
    <row r="508" spans="1:2" x14ac:dyDescent="0.35">
      <c r="A508" s="8" t="s">
        <v>66</v>
      </c>
      <c r="B508" s="8">
        <v>9</v>
      </c>
    </row>
    <row r="509" spans="1:2" x14ac:dyDescent="0.35">
      <c r="A509" s="8" t="s">
        <v>64</v>
      </c>
      <c r="B509" s="8">
        <v>10</v>
      </c>
    </row>
    <row r="510" spans="1:2" x14ac:dyDescent="0.35">
      <c r="A510" s="8" t="s">
        <v>61</v>
      </c>
      <c r="B510" s="8">
        <v>9</v>
      </c>
    </row>
    <row r="511" spans="1:2" x14ac:dyDescent="0.35">
      <c r="A511" s="8" t="s">
        <v>62</v>
      </c>
      <c r="B511" s="8">
        <v>7</v>
      </c>
    </row>
    <row r="512" spans="1:2" x14ac:dyDescent="0.35">
      <c r="A512" s="8" t="s">
        <v>61</v>
      </c>
      <c r="B512" s="8">
        <v>5</v>
      </c>
    </row>
    <row r="513" spans="1:2" x14ac:dyDescent="0.35">
      <c r="A513" s="8" t="s">
        <v>62</v>
      </c>
      <c r="B513" s="8">
        <v>4</v>
      </c>
    </row>
    <row r="514" spans="1:2" x14ac:dyDescent="0.35">
      <c r="A514" s="8" t="s">
        <v>65</v>
      </c>
      <c r="B514" s="8">
        <v>5</v>
      </c>
    </row>
    <row r="515" spans="1:2" x14ac:dyDescent="0.35">
      <c r="A515" s="8" t="s">
        <v>65</v>
      </c>
      <c r="B515" s="8">
        <v>10</v>
      </c>
    </row>
    <row r="516" spans="1:2" x14ac:dyDescent="0.35">
      <c r="A516" s="8" t="s">
        <v>66</v>
      </c>
      <c r="B516" s="8">
        <v>9</v>
      </c>
    </row>
    <row r="517" spans="1:2" x14ac:dyDescent="0.35">
      <c r="A517" s="8" t="s">
        <v>63</v>
      </c>
      <c r="B517" s="8">
        <v>7</v>
      </c>
    </row>
    <row r="518" spans="1:2" x14ac:dyDescent="0.35">
      <c r="A518" s="8" t="s">
        <v>65</v>
      </c>
      <c r="B518" s="8">
        <v>5</v>
      </c>
    </row>
    <row r="519" spans="1:2" x14ac:dyDescent="0.35">
      <c r="A519" s="8" t="s">
        <v>65</v>
      </c>
      <c r="B519" s="8">
        <v>9</v>
      </c>
    </row>
    <row r="520" spans="1:2" x14ac:dyDescent="0.35">
      <c r="A520" s="8" t="s">
        <v>61</v>
      </c>
      <c r="B520" s="8">
        <v>5</v>
      </c>
    </row>
    <row r="521" spans="1:2" x14ac:dyDescent="0.35">
      <c r="A521" s="8" t="s">
        <v>64</v>
      </c>
      <c r="B521" s="8">
        <v>1</v>
      </c>
    </row>
    <row r="522" spans="1:2" x14ac:dyDescent="0.35">
      <c r="A522" s="8" t="s">
        <v>57</v>
      </c>
      <c r="B522" s="8">
        <v>9</v>
      </c>
    </row>
    <row r="523" spans="1:2" x14ac:dyDescent="0.35">
      <c r="A523" s="8" t="s">
        <v>59</v>
      </c>
      <c r="B523" s="8">
        <v>9</v>
      </c>
    </row>
    <row r="524" spans="1:2" x14ac:dyDescent="0.35">
      <c r="A524" s="8" t="s">
        <v>57</v>
      </c>
      <c r="B524" s="8">
        <v>2</v>
      </c>
    </row>
    <row r="525" spans="1:2" x14ac:dyDescent="0.35">
      <c r="A525" s="8" t="s">
        <v>58</v>
      </c>
      <c r="B525" s="8">
        <v>6</v>
      </c>
    </row>
    <row r="526" spans="1:2" x14ac:dyDescent="0.35">
      <c r="A526" s="8" t="s">
        <v>56</v>
      </c>
      <c r="B526" s="8">
        <v>4</v>
      </c>
    </row>
    <row r="527" spans="1:2" x14ac:dyDescent="0.35">
      <c r="A527" s="8" t="s">
        <v>63</v>
      </c>
      <c r="B527" s="8">
        <v>3</v>
      </c>
    </row>
    <row r="528" spans="1:2" x14ac:dyDescent="0.35">
      <c r="A528" s="8" t="s">
        <v>59</v>
      </c>
      <c r="B528" s="8">
        <v>8</v>
      </c>
    </row>
    <row r="529" spans="1:2" x14ac:dyDescent="0.35">
      <c r="A529" s="8" t="s">
        <v>58</v>
      </c>
      <c r="B529" s="8">
        <v>7</v>
      </c>
    </row>
    <row r="530" spans="1:2" x14ac:dyDescent="0.35">
      <c r="A530" s="8" t="s">
        <v>59</v>
      </c>
      <c r="B530" s="8">
        <v>8</v>
      </c>
    </row>
    <row r="531" spans="1:2" x14ac:dyDescent="0.35">
      <c r="A531" s="8" t="s">
        <v>65</v>
      </c>
      <c r="B531" s="8">
        <v>5</v>
      </c>
    </row>
    <row r="532" spans="1:2" x14ac:dyDescent="0.35">
      <c r="A532" s="8" t="s">
        <v>58</v>
      </c>
      <c r="B532" s="8">
        <v>1</v>
      </c>
    </row>
    <row r="533" spans="1:2" x14ac:dyDescent="0.35">
      <c r="A533" s="8" t="s">
        <v>63</v>
      </c>
      <c r="B533" s="8">
        <v>7</v>
      </c>
    </row>
    <row r="534" spans="1:2" x14ac:dyDescent="0.35">
      <c r="A534" s="8" t="s">
        <v>58</v>
      </c>
      <c r="B534" s="8">
        <v>10</v>
      </c>
    </row>
    <row r="535" spans="1:2" x14ac:dyDescent="0.35">
      <c r="A535" s="8" t="s">
        <v>64</v>
      </c>
      <c r="B535" s="8">
        <v>4</v>
      </c>
    </row>
    <row r="536" spans="1:2" x14ac:dyDescent="0.35">
      <c r="A536" s="8" t="s">
        <v>56</v>
      </c>
      <c r="B536" s="8">
        <v>10</v>
      </c>
    </row>
    <row r="537" spans="1:2" x14ac:dyDescent="0.35">
      <c r="A537" s="8" t="s">
        <v>64</v>
      </c>
      <c r="B537" s="8">
        <v>4</v>
      </c>
    </row>
    <row r="538" spans="1:2" x14ac:dyDescent="0.35">
      <c r="A538" s="8" t="s">
        <v>62</v>
      </c>
      <c r="B538" s="8">
        <v>6</v>
      </c>
    </row>
    <row r="539" spans="1:2" x14ac:dyDescent="0.35">
      <c r="A539" s="8" t="s">
        <v>61</v>
      </c>
      <c r="B539" s="8">
        <v>7</v>
      </c>
    </row>
    <row r="540" spans="1:2" x14ac:dyDescent="0.35">
      <c r="A540" s="8" t="s">
        <v>61</v>
      </c>
      <c r="B540" s="8">
        <v>8</v>
      </c>
    </row>
    <row r="541" spans="1:2" x14ac:dyDescent="0.35">
      <c r="A541" s="8" t="s">
        <v>56</v>
      </c>
      <c r="B541" s="8">
        <v>10</v>
      </c>
    </row>
    <row r="542" spans="1:2" x14ac:dyDescent="0.35">
      <c r="A542" s="8" t="s">
        <v>62</v>
      </c>
      <c r="B542" s="8">
        <v>10</v>
      </c>
    </row>
    <row r="543" spans="1:2" x14ac:dyDescent="0.35">
      <c r="A543" s="8" t="s">
        <v>57</v>
      </c>
      <c r="B543" s="8">
        <v>9</v>
      </c>
    </row>
    <row r="544" spans="1:2" x14ac:dyDescent="0.35">
      <c r="A544" s="8" t="s">
        <v>56</v>
      </c>
      <c r="B544" s="8">
        <v>2</v>
      </c>
    </row>
    <row r="545" spans="1:2" x14ac:dyDescent="0.35">
      <c r="A545" s="8" t="s">
        <v>56</v>
      </c>
      <c r="B545" s="8">
        <v>6</v>
      </c>
    </row>
    <row r="546" spans="1:2" x14ac:dyDescent="0.35">
      <c r="A546" s="8" t="s">
        <v>56</v>
      </c>
      <c r="B546" s="8">
        <v>4</v>
      </c>
    </row>
    <row r="547" spans="1:2" x14ac:dyDescent="0.35">
      <c r="A547" s="8" t="s">
        <v>61</v>
      </c>
      <c r="B547" s="8">
        <v>9</v>
      </c>
    </row>
    <row r="548" spans="1:2" x14ac:dyDescent="0.35">
      <c r="A548" s="8" t="s">
        <v>57</v>
      </c>
      <c r="B548" s="8">
        <v>10</v>
      </c>
    </row>
    <row r="549" spans="1:2" x14ac:dyDescent="0.35">
      <c r="A549" s="8" t="s">
        <v>56</v>
      </c>
      <c r="B549" s="8">
        <v>2</v>
      </c>
    </row>
    <row r="550" spans="1:2" x14ac:dyDescent="0.35">
      <c r="A550" s="8" t="s">
        <v>65</v>
      </c>
      <c r="B550" s="8">
        <v>2</v>
      </c>
    </row>
    <row r="551" spans="1:2" x14ac:dyDescent="0.35">
      <c r="A551" s="8" t="s">
        <v>65</v>
      </c>
      <c r="B551" s="8">
        <v>4</v>
      </c>
    </row>
    <row r="552" spans="1:2" x14ac:dyDescent="0.35">
      <c r="A552" s="8" t="s">
        <v>61</v>
      </c>
      <c r="B552" s="8">
        <v>6</v>
      </c>
    </row>
    <row r="553" spans="1:2" x14ac:dyDescent="0.35">
      <c r="A553" s="8" t="s">
        <v>66</v>
      </c>
      <c r="B553" s="8">
        <v>2</v>
      </c>
    </row>
    <row r="554" spans="1:2" x14ac:dyDescent="0.35">
      <c r="A554" s="8" t="s">
        <v>59</v>
      </c>
      <c r="B554" s="8">
        <v>6</v>
      </c>
    </row>
    <row r="555" spans="1:2" x14ac:dyDescent="0.35">
      <c r="A555" s="8" t="s">
        <v>59</v>
      </c>
      <c r="B555" s="8">
        <v>9</v>
      </c>
    </row>
    <row r="556" spans="1:2" x14ac:dyDescent="0.35">
      <c r="A556" s="8" t="s">
        <v>66</v>
      </c>
      <c r="B556" s="8">
        <v>7</v>
      </c>
    </row>
    <row r="557" spans="1:2" x14ac:dyDescent="0.35">
      <c r="A557" s="8" t="s">
        <v>65</v>
      </c>
      <c r="B557" s="8">
        <v>6</v>
      </c>
    </row>
    <row r="558" spans="1:2" x14ac:dyDescent="0.35">
      <c r="A558" s="8" t="s">
        <v>56</v>
      </c>
      <c r="B558" s="8">
        <v>4</v>
      </c>
    </row>
    <row r="559" spans="1:2" x14ac:dyDescent="0.35">
      <c r="A559" s="8" t="s">
        <v>62</v>
      </c>
      <c r="B559" s="8">
        <v>3</v>
      </c>
    </row>
    <row r="560" spans="1:2" x14ac:dyDescent="0.35">
      <c r="A560" s="8" t="s">
        <v>63</v>
      </c>
      <c r="B560" s="8">
        <v>7</v>
      </c>
    </row>
    <row r="561" spans="1:2" x14ac:dyDescent="0.35">
      <c r="A561" s="8" t="s">
        <v>64</v>
      </c>
      <c r="B561" s="8">
        <v>7</v>
      </c>
    </row>
    <row r="562" spans="1:2" x14ac:dyDescent="0.35">
      <c r="A562" s="8" t="s">
        <v>61</v>
      </c>
      <c r="B562" s="8">
        <v>8</v>
      </c>
    </row>
    <row r="563" spans="1:2" x14ac:dyDescent="0.35">
      <c r="A563" s="8" t="s">
        <v>59</v>
      </c>
      <c r="B563" s="8">
        <v>9</v>
      </c>
    </row>
    <row r="564" spans="1:2" x14ac:dyDescent="0.35">
      <c r="A564" s="8" t="s">
        <v>59</v>
      </c>
      <c r="B564" s="8">
        <v>8</v>
      </c>
    </row>
    <row r="565" spans="1:2" x14ac:dyDescent="0.35">
      <c r="A565" s="8" t="s">
        <v>59</v>
      </c>
      <c r="B565" s="8">
        <v>9</v>
      </c>
    </row>
    <row r="566" spans="1:2" x14ac:dyDescent="0.35">
      <c r="A566" s="8" t="s">
        <v>57</v>
      </c>
      <c r="B566" s="8">
        <v>6</v>
      </c>
    </row>
    <row r="567" spans="1:2" x14ac:dyDescent="0.35">
      <c r="A567" s="8" t="s">
        <v>59</v>
      </c>
      <c r="B567" s="8">
        <v>4</v>
      </c>
    </row>
    <row r="568" spans="1:2" x14ac:dyDescent="0.35">
      <c r="A568" s="8" t="s">
        <v>62</v>
      </c>
      <c r="B568" s="8">
        <v>8</v>
      </c>
    </row>
    <row r="569" spans="1:2" x14ac:dyDescent="0.35">
      <c r="A569" s="8" t="s">
        <v>63</v>
      </c>
      <c r="B569" s="8">
        <v>10</v>
      </c>
    </row>
    <row r="570" spans="1:2" x14ac:dyDescent="0.35">
      <c r="A570" s="8" t="s">
        <v>66</v>
      </c>
      <c r="B570" s="8">
        <v>2</v>
      </c>
    </row>
    <row r="571" spans="1:2" x14ac:dyDescent="0.35">
      <c r="A571" s="8" t="s">
        <v>57</v>
      </c>
      <c r="B571" s="8">
        <v>5</v>
      </c>
    </row>
    <row r="572" spans="1:2" x14ac:dyDescent="0.35">
      <c r="A572" s="8" t="s">
        <v>63</v>
      </c>
      <c r="B572" s="8">
        <v>4</v>
      </c>
    </row>
    <row r="573" spans="1:2" x14ac:dyDescent="0.35">
      <c r="A573" s="8" t="s">
        <v>62</v>
      </c>
      <c r="B573" s="8">
        <v>3</v>
      </c>
    </row>
    <row r="574" spans="1:2" x14ac:dyDescent="0.35">
      <c r="A574" s="8" t="s">
        <v>57</v>
      </c>
      <c r="B574" s="8">
        <v>3</v>
      </c>
    </row>
    <row r="575" spans="1:2" x14ac:dyDescent="0.35">
      <c r="A575" s="8" t="s">
        <v>61</v>
      </c>
      <c r="B575" s="8">
        <v>5</v>
      </c>
    </row>
    <row r="576" spans="1:2" x14ac:dyDescent="0.35">
      <c r="A576" s="8" t="s">
        <v>62</v>
      </c>
      <c r="B576" s="8">
        <v>7</v>
      </c>
    </row>
    <row r="577" spans="1:2" x14ac:dyDescent="0.35">
      <c r="A577" s="8" t="s">
        <v>57</v>
      </c>
      <c r="B577" s="8">
        <v>3</v>
      </c>
    </row>
    <row r="578" spans="1:2" x14ac:dyDescent="0.35">
      <c r="A578" s="8" t="s">
        <v>63</v>
      </c>
      <c r="B578" s="8">
        <v>1</v>
      </c>
    </row>
    <row r="579" spans="1:2" x14ac:dyDescent="0.35">
      <c r="A579" s="8" t="s">
        <v>66</v>
      </c>
      <c r="B579" s="8">
        <v>10</v>
      </c>
    </row>
    <row r="580" spans="1:2" x14ac:dyDescent="0.35">
      <c r="A580" s="8" t="s">
        <v>56</v>
      </c>
      <c r="B580" s="8">
        <v>4</v>
      </c>
    </row>
    <row r="581" spans="1:2" x14ac:dyDescent="0.35">
      <c r="A581" s="8" t="s">
        <v>63</v>
      </c>
      <c r="B581" s="8">
        <v>5</v>
      </c>
    </row>
    <row r="582" spans="1:2" x14ac:dyDescent="0.35">
      <c r="A582" s="8" t="s">
        <v>57</v>
      </c>
      <c r="B582" s="8">
        <v>6</v>
      </c>
    </row>
    <row r="583" spans="1:2" x14ac:dyDescent="0.35">
      <c r="A583" s="8" t="s">
        <v>59</v>
      </c>
      <c r="B583" s="8">
        <v>5</v>
      </c>
    </row>
    <row r="584" spans="1:2" x14ac:dyDescent="0.35">
      <c r="A584" s="8" t="s">
        <v>62</v>
      </c>
      <c r="B584" s="8">
        <v>5</v>
      </c>
    </row>
    <row r="585" spans="1:2" x14ac:dyDescent="0.35">
      <c r="A585" s="8" t="s">
        <v>66</v>
      </c>
      <c r="B585" s="8">
        <v>5</v>
      </c>
    </row>
    <row r="586" spans="1:2" x14ac:dyDescent="0.35">
      <c r="A586" s="8" t="s">
        <v>59</v>
      </c>
      <c r="B586" s="8">
        <v>3</v>
      </c>
    </row>
    <row r="587" spans="1:2" x14ac:dyDescent="0.35">
      <c r="A587" s="8" t="s">
        <v>58</v>
      </c>
      <c r="B587" s="8">
        <v>1</v>
      </c>
    </row>
    <row r="588" spans="1:2" x14ac:dyDescent="0.35">
      <c r="A588" s="8" t="s">
        <v>56</v>
      </c>
      <c r="B588" s="8">
        <v>2</v>
      </c>
    </row>
    <row r="589" spans="1:2" x14ac:dyDescent="0.35">
      <c r="A589" s="8" t="s">
        <v>64</v>
      </c>
      <c r="B589" s="8">
        <v>9</v>
      </c>
    </row>
    <row r="590" spans="1:2" x14ac:dyDescent="0.35">
      <c r="A590" s="8" t="s">
        <v>57</v>
      </c>
      <c r="B590" s="8">
        <v>7</v>
      </c>
    </row>
    <row r="591" spans="1:2" x14ac:dyDescent="0.35">
      <c r="A591" s="8" t="s">
        <v>58</v>
      </c>
      <c r="B591" s="8">
        <v>4</v>
      </c>
    </row>
    <row r="592" spans="1:2" x14ac:dyDescent="0.35">
      <c r="A592" s="8" t="s">
        <v>65</v>
      </c>
      <c r="B592" s="8">
        <v>8</v>
      </c>
    </row>
    <row r="593" spans="1:2" x14ac:dyDescent="0.35">
      <c r="A593" s="8" t="s">
        <v>61</v>
      </c>
      <c r="B593" s="8">
        <v>10</v>
      </c>
    </row>
    <row r="594" spans="1:2" x14ac:dyDescent="0.35">
      <c r="A594" s="8" t="s">
        <v>58</v>
      </c>
      <c r="B594" s="8">
        <v>2</v>
      </c>
    </row>
    <row r="595" spans="1:2" x14ac:dyDescent="0.35">
      <c r="A595" s="8" t="s">
        <v>64</v>
      </c>
      <c r="B595" s="8">
        <v>1</v>
      </c>
    </row>
    <row r="596" spans="1:2" x14ac:dyDescent="0.35">
      <c r="A596" s="8" t="s">
        <v>66</v>
      </c>
      <c r="B596" s="8">
        <v>4</v>
      </c>
    </row>
    <row r="597" spans="1:2" x14ac:dyDescent="0.35">
      <c r="A597" s="8" t="s">
        <v>58</v>
      </c>
      <c r="B597" s="8">
        <v>8</v>
      </c>
    </row>
    <row r="598" spans="1:2" x14ac:dyDescent="0.35">
      <c r="A598" s="8" t="s">
        <v>56</v>
      </c>
      <c r="B598" s="8">
        <v>5</v>
      </c>
    </row>
    <row r="599" spans="1:2" x14ac:dyDescent="0.35">
      <c r="A599" s="8" t="s">
        <v>57</v>
      </c>
      <c r="B599" s="8">
        <v>6</v>
      </c>
    </row>
    <row r="600" spans="1:2" x14ac:dyDescent="0.35">
      <c r="A600" s="8" t="s">
        <v>62</v>
      </c>
      <c r="B600" s="8">
        <v>9</v>
      </c>
    </row>
    <row r="601" spans="1:2" x14ac:dyDescent="0.35">
      <c r="A601" s="8" t="s">
        <v>59</v>
      </c>
      <c r="B601" s="8">
        <v>6</v>
      </c>
    </row>
    <row r="602" spans="1:2" x14ac:dyDescent="0.35">
      <c r="A602" s="8" t="s">
        <v>63</v>
      </c>
      <c r="B602" s="8">
        <v>10</v>
      </c>
    </row>
    <row r="603" spans="1:2" x14ac:dyDescent="0.35">
      <c r="A603" s="8" t="s">
        <v>58</v>
      </c>
      <c r="B603" s="8">
        <v>10</v>
      </c>
    </row>
    <row r="604" spans="1:2" x14ac:dyDescent="0.35">
      <c r="A604" s="8" t="s">
        <v>65</v>
      </c>
      <c r="B604" s="8">
        <v>4</v>
      </c>
    </row>
    <row r="605" spans="1:2" x14ac:dyDescent="0.35">
      <c r="A605" s="8" t="s">
        <v>66</v>
      </c>
      <c r="B605" s="8">
        <v>3</v>
      </c>
    </row>
    <row r="606" spans="1:2" x14ac:dyDescent="0.35">
      <c r="A606" s="8" t="s">
        <v>65</v>
      </c>
      <c r="B606" s="8">
        <v>7</v>
      </c>
    </row>
    <row r="607" spans="1:2" x14ac:dyDescent="0.35">
      <c r="A607" s="8" t="s">
        <v>66</v>
      </c>
      <c r="B607" s="8">
        <v>7</v>
      </c>
    </row>
    <row r="608" spans="1:2" x14ac:dyDescent="0.35">
      <c r="A608" s="8" t="s">
        <v>61</v>
      </c>
      <c r="B608" s="8">
        <v>1</v>
      </c>
    </row>
    <row r="609" spans="1:2" x14ac:dyDescent="0.35">
      <c r="A609" s="8" t="s">
        <v>58</v>
      </c>
      <c r="B609" s="8">
        <v>8</v>
      </c>
    </row>
    <row r="610" spans="1:2" x14ac:dyDescent="0.35">
      <c r="A610" s="8" t="s">
        <v>58</v>
      </c>
      <c r="B610" s="8">
        <v>6</v>
      </c>
    </row>
    <row r="611" spans="1:2" x14ac:dyDescent="0.35">
      <c r="A611" s="8" t="s">
        <v>63</v>
      </c>
      <c r="B611" s="8">
        <v>4</v>
      </c>
    </row>
    <row r="612" spans="1:2" x14ac:dyDescent="0.35">
      <c r="A612" s="8" t="s">
        <v>58</v>
      </c>
      <c r="B612" s="8">
        <v>3</v>
      </c>
    </row>
    <row r="613" spans="1:2" x14ac:dyDescent="0.35">
      <c r="A613" s="8" t="s">
        <v>59</v>
      </c>
      <c r="B613" s="8">
        <v>5</v>
      </c>
    </row>
    <row r="614" spans="1:2" x14ac:dyDescent="0.35">
      <c r="A614" s="8" t="s">
        <v>61</v>
      </c>
      <c r="B614" s="8">
        <v>8</v>
      </c>
    </row>
    <row r="615" spans="1:2" x14ac:dyDescent="0.35">
      <c r="A615" s="8" t="s">
        <v>57</v>
      </c>
      <c r="B615" s="8">
        <v>1</v>
      </c>
    </row>
    <row r="616" spans="1:2" x14ac:dyDescent="0.35">
      <c r="A616" s="8" t="s">
        <v>61</v>
      </c>
      <c r="B616" s="8">
        <v>7</v>
      </c>
    </row>
    <row r="617" spans="1:2" x14ac:dyDescent="0.35">
      <c r="A617" s="8" t="s">
        <v>57</v>
      </c>
      <c r="B617" s="8">
        <v>6</v>
      </c>
    </row>
    <row r="618" spans="1:2" x14ac:dyDescent="0.35">
      <c r="A618" s="8" t="s">
        <v>58</v>
      </c>
      <c r="B618" s="8">
        <v>1</v>
      </c>
    </row>
    <row r="619" spans="1:2" x14ac:dyDescent="0.35">
      <c r="A619" s="8" t="s">
        <v>58</v>
      </c>
      <c r="B619" s="8">
        <v>10</v>
      </c>
    </row>
    <row r="620" spans="1:2" x14ac:dyDescent="0.35">
      <c r="A620" s="8" t="s">
        <v>65</v>
      </c>
      <c r="B620" s="8">
        <v>7</v>
      </c>
    </row>
    <row r="621" spans="1:2" x14ac:dyDescent="0.35">
      <c r="A621" s="8" t="s">
        <v>62</v>
      </c>
      <c r="B621" s="8">
        <v>8</v>
      </c>
    </row>
    <row r="622" spans="1:2" x14ac:dyDescent="0.35">
      <c r="A622" s="8" t="s">
        <v>65</v>
      </c>
      <c r="B622" s="8">
        <v>8</v>
      </c>
    </row>
    <row r="623" spans="1:2" x14ac:dyDescent="0.35">
      <c r="A623" s="8" t="s">
        <v>59</v>
      </c>
      <c r="B623" s="8">
        <v>2</v>
      </c>
    </row>
    <row r="624" spans="1:2" x14ac:dyDescent="0.35">
      <c r="A624" s="8" t="s">
        <v>66</v>
      </c>
      <c r="B624" s="8">
        <v>9</v>
      </c>
    </row>
    <row r="625" spans="1:2" x14ac:dyDescent="0.35">
      <c r="A625" s="8" t="s">
        <v>63</v>
      </c>
      <c r="B625" s="8">
        <v>7</v>
      </c>
    </row>
    <row r="626" spans="1:2" x14ac:dyDescent="0.35">
      <c r="A626" s="8" t="s">
        <v>64</v>
      </c>
      <c r="B626" s="8">
        <v>2</v>
      </c>
    </row>
    <row r="627" spans="1:2" x14ac:dyDescent="0.35">
      <c r="A627" s="8" t="s">
        <v>65</v>
      </c>
      <c r="B627" s="8">
        <v>3</v>
      </c>
    </row>
    <row r="628" spans="1:2" x14ac:dyDescent="0.35">
      <c r="A628" s="8" t="s">
        <v>57</v>
      </c>
      <c r="B628" s="8">
        <v>6</v>
      </c>
    </row>
    <row r="629" spans="1:2" x14ac:dyDescent="0.35">
      <c r="A629" s="8" t="s">
        <v>59</v>
      </c>
      <c r="B629" s="8">
        <v>5</v>
      </c>
    </row>
    <row r="630" spans="1:2" x14ac:dyDescent="0.35">
      <c r="A630" s="8" t="s">
        <v>62</v>
      </c>
      <c r="B630" s="8">
        <v>9</v>
      </c>
    </row>
    <row r="631" spans="1:2" x14ac:dyDescent="0.35">
      <c r="A631" s="8" t="s">
        <v>64</v>
      </c>
      <c r="B631" s="8">
        <v>4</v>
      </c>
    </row>
    <row r="632" spans="1:2" x14ac:dyDescent="0.35">
      <c r="A632" s="8" t="s">
        <v>63</v>
      </c>
      <c r="B632" s="8">
        <v>5</v>
      </c>
    </row>
    <row r="633" spans="1:2" x14ac:dyDescent="0.35">
      <c r="A633" s="8" t="s">
        <v>62</v>
      </c>
      <c r="B633" s="8">
        <v>9</v>
      </c>
    </row>
    <row r="634" spans="1:2" x14ac:dyDescent="0.35">
      <c r="A634" s="8" t="s">
        <v>64</v>
      </c>
      <c r="B634" s="8">
        <v>4</v>
      </c>
    </row>
    <row r="635" spans="1:2" x14ac:dyDescent="0.35">
      <c r="A635" s="8" t="s">
        <v>63</v>
      </c>
      <c r="B635" s="8">
        <v>10</v>
      </c>
    </row>
    <row r="636" spans="1:2" x14ac:dyDescent="0.35">
      <c r="A636" s="8" t="s">
        <v>56</v>
      </c>
      <c r="B636" s="8">
        <v>3</v>
      </c>
    </row>
    <row r="637" spans="1:2" x14ac:dyDescent="0.35">
      <c r="A637" s="8" t="s">
        <v>56</v>
      </c>
      <c r="B637" s="8">
        <v>1</v>
      </c>
    </row>
    <row r="638" spans="1:2" x14ac:dyDescent="0.35">
      <c r="A638" s="8" t="s">
        <v>57</v>
      </c>
      <c r="B638" s="8">
        <v>10</v>
      </c>
    </row>
    <row r="639" spans="1:2" x14ac:dyDescent="0.35">
      <c r="A639" s="8" t="s">
        <v>63</v>
      </c>
      <c r="B639" s="8">
        <v>9</v>
      </c>
    </row>
    <row r="640" spans="1:2" x14ac:dyDescent="0.35">
      <c r="A640" s="8" t="s">
        <v>56</v>
      </c>
      <c r="B640" s="8">
        <v>3</v>
      </c>
    </row>
    <row r="641" spans="1:2" x14ac:dyDescent="0.35">
      <c r="A641" s="8" t="s">
        <v>56</v>
      </c>
      <c r="B641" s="8">
        <v>2</v>
      </c>
    </row>
    <row r="642" spans="1:2" x14ac:dyDescent="0.35">
      <c r="A642" s="8" t="s">
        <v>59</v>
      </c>
      <c r="B642" s="8">
        <v>2</v>
      </c>
    </row>
    <row r="643" spans="1:2" x14ac:dyDescent="0.35">
      <c r="A643" s="8" t="s">
        <v>58</v>
      </c>
      <c r="B643" s="8">
        <v>4</v>
      </c>
    </row>
    <row r="644" spans="1:2" x14ac:dyDescent="0.35">
      <c r="A644" s="8" t="s">
        <v>61</v>
      </c>
      <c r="B644" s="8">
        <v>8</v>
      </c>
    </row>
    <row r="645" spans="1:2" x14ac:dyDescent="0.35">
      <c r="A645" s="8" t="s">
        <v>65</v>
      </c>
      <c r="B645" s="8">
        <v>10</v>
      </c>
    </row>
    <row r="646" spans="1:2" x14ac:dyDescent="0.35">
      <c r="A646" s="8" t="s">
        <v>64</v>
      </c>
      <c r="B646" s="8">
        <v>4</v>
      </c>
    </row>
    <row r="647" spans="1:2" x14ac:dyDescent="0.35">
      <c r="A647" s="8" t="s">
        <v>62</v>
      </c>
      <c r="B647" s="8">
        <v>2</v>
      </c>
    </row>
    <row r="648" spans="1:2" x14ac:dyDescent="0.35">
      <c r="A648" s="8" t="s">
        <v>59</v>
      </c>
      <c r="B648" s="8">
        <v>8</v>
      </c>
    </row>
    <row r="649" spans="1:2" x14ac:dyDescent="0.35">
      <c r="A649" s="8" t="s">
        <v>61</v>
      </c>
      <c r="B649" s="8">
        <v>5</v>
      </c>
    </row>
    <row r="650" spans="1:2" x14ac:dyDescent="0.35">
      <c r="A650" s="8" t="s">
        <v>56</v>
      </c>
      <c r="B650" s="8">
        <v>2</v>
      </c>
    </row>
    <row r="651" spans="1:2" x14ac:dyDescent="0.35">
      <c r="A651" s="8" t="s">
        <v>58</v>
      </c>
      <c r="B651" s="8">
        <v>7</v>
      </c>
    </row>
    <row r="652" spans="1:2" x14ac:dyDescent="0.35">
      <c r="A652" s="8" t="s">
        <v>61</v>
      </c>
      <c r="B652" s="8">
        <v>6</v>
      </c>
    </row>
    <row r="653" spans="1:2" x14ac:dyDescent="0.35">
      <c r="A653" s="8" t="s">
        <v>57</v>
      </c>
      <c r="B653" s="8">
        <v>9</v>
      </c>
    </row>
    <row r="654" spans="1:2" x14ac:dyDescent="0.35">
      <c r="A654" s="8" t="s">
        <v>64</v>
      </c>
      <c r="B654" s="8">
        <v>9</v>
      </c>
    </row>
    <row r="655" spans="1:2" x14ac:dyDescent="0.35">
      <c r="A655" s="8" t="s">
        <v>65</v>
      </c>
      <c r="B655" s="8">
        <v>6</v>
      </c>
    </row>
    <row r="656" spans="1:2" x14ac:dyDescent="0.35">
      <c r="A656" s="8" t="s">
        <v>56</v>
      </c>
      <c r="B656" s="8">
        <v>8</v>
      </c>
    </row>
    <row r="657" spans="1:2" x14ac:dyDescent="0.35">
      <c r="A657" s="8" t="s">
        <v>62</v>
      </c>
      <c r="B657" s="8">
        <v>5</v>
      </c>
    </row>
    <row r="658" spans="1:2" x14ac:dyDescent="0.35">
      <c r="A658" s="8" t="s">
        <v>63</v>
      </c>
      <c r="B658" s="8">
        <v>7</v>
      </c>
    </row>
    <row r="659" spans="1:2" x14ac:dyDescent="0.35">
      <c r="A659" s="8" t="s">
        <v>62</v>
      </c>
      <c r="B659" s="8">
        <v>5</v>
      </c>
    </row>
    <row r="660" spans="1:2" x14ac:dyDescent="0.35">
      <c r="A660" s="8" t="s">
        <v>64</v>
      </c>
      <c r="B660" s="8">
        <v>6</v>
      </c>
    </row>
    <row r="661" spans="1:2" x14ac:dyDescent="0.35">
      <c r="A661" s="8" t="s">
        <v>63</v>
      </c>
      <c r="B661" s="8">
        <v>10</v>
      </c>
    </row>
    <row r="662" spans="1:2" x14ac:dyDescent="0.35">
      <c r="A662" s="8" t="s">
        <v>56</v>
      </c>
      <c r="B662" s="8">
        <v>5</v>
      </c>
    </row>
    <row r="663" spans="1:2" x14ac:dyDescent="0.35">
      <c r="A663" s="8" t="s">
        <v>62</v>
      </c>
      <c r="B663" s="8">
        <v>9</v>
      </c>
    </row>
    <row r="664" spans="1:2" x14ac:dyDescent="0.35">
      <c r="A664" s="8" t="s">
        <v>64</v>
      </c>
      <c r="B664" s="8">
        <v>2</v>
      </c>
    </row>
    <row r="665" spans="1:2" x14ac:dyDescent="0.35">
      <c r="A665" s="8" t="s">
        <v>65</v>
      </c>
      <c r="B665" s="8">
        <v>6</v>
      </c>
    </row>
    <row r="666" spans="1:2" x14ac:dyDescent="0.35">
      <c r="A666" s="8" t="s">
        <v>59</v>
      </c>
      <c r="B666" s="8">
        <v>5</v>
      </c>
    </row>
    <row r="667" spans="1:2" x14ac:dyDescent="0.35">
      <c r="A667" s="8" t="s">
        <v>61</v>
      </c>
      <c r="B667" s="8">
        <v>7</v>
      </c>
    </row>
    <row r="668" spans="1:2" x14ac:dyDescent="0.35">
      <c r="A668" s="8" t="s">
        <v>63</v>
      </c>
      <c r="B668" s="8">
        <v>2</v>
      </c>
    </row>
    <row r="669" spans="1:2" x14ac:dyDescent="0.35">
      <c r="A669" s="8" t="s">
        <v>61</v>
      </c>
      <c r="B669" s="8">
        <v>3</v>
      </c>
    </row>
    <row r="670" spans="1:2" x14ac:dyDescent="0.35">
      <c r="A670" s="8" t="s">
        <v>58</v>
      </c>
      <c r="B670" s="8">
        <v>2</v>
      </c>
    </row>
    <row r="671" spans="1:2" x14ac:dyDescent="0.35">
      <c r="A671" s="8" t="s">
        <v>56</v>
      </c>
      <c r="B671" s="8">
        <v>7</v>
      </c>
    </row>
    <row r="672" spans="1:2" x14ac:dyDescent="0.35">
      <c r="A672" s="8" t="s">
        <v>62</v>
      </c>
      <c r="B672" s="8">
        <v>1</v>
      </c>
    </row>
    <row r="673" spans="1:2" x14ac:dyDescent="0.35">
      <c r="A673" s="8" t="s">
        <v>63</v>
      </c>
      <c r="B673" s="8">
        <v>5</v>
      </c>
    </row>
    <row r="674" spans="1:2" x14ac:dyDescent="0.35">
      <c r="A674" s="8" t="s">
        <v>59</v>
      </c>
      <c r="B674" s="8">
        <v>7</v>
      </c>
    </row>
    <row r="675" spans="1:2" x14ac:dyDescent="0.35">
      <c r="A675" s="8" t="s">
        <v>61</v>
      </c>
      <c r="B675" s="8">
        <v>3</v>
      </c>
    </row>
    <row r="676" spans="1:2" x14ac:dyDescent="0.35">
      <c r="A676" s="8" t="s">
        <v>56</v>
      </c>
      <c r="B676" s="8">
        <v>3</v>
      </c>
    </row>
    <row r="677" spans="1:2" x14ac:dyDescent="0.35">
      <c r="A677" s="8" t="s">
        <v>59</v>
      </c>
      <c r="B677" s="8">
        <v>6</v>
      </c>
    </row>
    <row r="678" spans="1:2" x14ac:dyDescent="0.35">
      <c r="A678" s="8" t="s">
        <v>63</v>
      </c>
      <c r="B678" s="8">
        <v>2</v>
      </c>
    </row>
    <row r="679" spans="1:2" x14ac:dyDescent="0.35">
      <c r="A679" s="8" t="s">
        <v>62</v>
      </c>
      <c r="B679" s="8">
        <v>6</v>
      </c>
    </row>
    <row r="680" spans="1:2" x14ac:dyDescent="0.35">
      <c r="A680" s="8" t="s">
        <v>65</v>
      </c>
      <c r="B680" s="8">
        <v>4</v>
      </c>
    </row>
    <row r="681" spans="1:2" x14ac:dyDescent="0.35">
      <c r="A681" s="8" t="s">
        <v>58</v>
      </c>
      <c r="B681" s="8">
        <v>4</v>
      </c>
    </row>
    <row r="682" spans="1:2" x14ac:dyDescent="0.35">
      <c r="A682" s="8" t="s">
        <v>59</v>
      </c>
      <c r="B682" s="8">
        <v>3</v>
      </c>
    </row>
    <row r="683" spans="1:2" x14ac:dyDescent="0.35">
      <c r="A683" s="8" t="s">
        <v>63</v>
      </c>
      <c r="B683" s="8">
        <v>2</v>
      </c>
    </row>
    <row r="684" spans="1:2" x14ac:dyDescent="0.35">
      <c r="A684" s="8" t="s">
        <v>57</v>
      </c>
      <c r="B684" s="8">
        <v>9</v>
      </c>
    </row>
    <row r="685" spans="1:2" x14ac:dyDescent="0.35">
      <c r="A685" s="8" t="s">
        <v>66</v>
      </c>
      <c r="B685" s="8">
        <v>2</v>
      </c>
    </row>
    <row r="686" spans="1:2" x14ac:dyDescent="0.35">
      <c r="A686" s="8" t="s">
        <v>62</v>
      </c>
      <c r="B686" s="8">
        <v>8</v>
      </c>
    </row>
    <row r="687" spans="1:2" x14ac:dyDescent="0.35">
      <c r="A687" s="8" t="s">
        <v>57</v>
      </c>
      <c r="B687" s="8">
        <v>4</v>
      </c>
    </row>
    <row r="688" spans="1:2" x14ac:dyDescent="0.35">
      <c r="A688" s="8" t="s">
        <v>62</v>
      </c>
      <c r="B688" s="8">
        <v>3</v>
      </c>
    </row>
    <row r="689" spans="1:2" x14ac:dyDescent="0.35">
      <c r="A689" s="8" t="s">
        <v>61</v>
      </c>
      <c r="B689" s="8">
        <v>4</v>
      </c>
    </row>
    <row r="690" spans="1:2" x14ac:dyDescent="0.35">
      <c r="A690" s="8" t="s">
        <v>59</v>
      </c>
      <c r="B690" s="8">
        <v>7</v>
      </c>
    </row>
    <row r="691" spans="1:2" x14ac:dyDescent="0.35">
      <c r="A691" s="8" t="s">
        <v>63</v>
      </c>
      <c r="B691" s="8">
        <v>5</v>
      </c>
    </row>
    <row r="692" spans="1:2" x14ac:dyDescent="0.35">
      <c r="A692" s="8" t="s">
        <v>64</v>
      </c>
      <c r="B692" s="8">
        <v>4</v>
      </c>
    </row>
    <row r="693" spans="1:2" x14ac:dyDescent="0.35">
      <c r="A693" s="8" t="s">
        <v>65</v>
      </c>
      <c r="B693" s="8">
        <v>6</v>
      </c>
    </row>
    <row r="694" spans="1:2" x14ac:dyDescent="0.35">
      <c r="A694" s="8" t="s">
        <v>63</v>
      </c>
      <c r="B694" s="8">
        <v>3</v>
      </c>
    </row>
    <row r="695" spans="1:2" x14ac:dyDescent="0.35">
      <c r="A695" s="8" t="s">
        <v>61</v>
      </c>
      <c r="B695" s="8">
        <v>6</v>
      </c>
    </row>
    <row r="696" spans="1:2" x14ac:dyDescent="0.35">
      <c r="A696" s="8" t="s">
        <v>57</v>
      </c>
      <c r="B696" s="8">
        <v>5</v>
      </c>
    </row>
    <row r="697" spans="1:2" x14ac:dyDescent="0.35">
      <c r="A697" s="8" t="s">
        <v>65</v>
      </c>
      <c r="B697" s="8">
        <v>4</v>
      </c>
    </row>
    <row r="698" spans="1:2" x14ac:dyDescent="0.35">
      <c r="A698" s="8" t="s">
        <v>56</v>
      </c>
      <c r="B698" s="8">
        <v>3</v>
      </c>
    </row>
    <row r="699" spans="1:2" x14ac:dyDescent="0.35">
      <c r="A699" s="8" t="s">
        <v>61</v>
      </c>
      <c r="B699" s="8">
        <v>9</v>
      </c>
    </row>
    <row r="700" spans="1:2" x14ac:dyDescent="0.35">
      <c r="A700" s="8" t="s">
        <v>59</v>
      </c>
      <c r="B700" s="8">
        <v>6</v>
      </c>
    </row>
    <row r="701" spans="1:2" x14ac:dyDescent="0.35">
      <c r="A701" s="8" t="s">
        <v>64</v>
      </c>
      <c r="B701" s="8">
        <v>10</v>
      </c>
    </row>
    <row r="702" spans="1:2" x14ac:dyDescent="0.35">
      <c r="A702" s="8" t="s">
        <v>66</v>
      </c>
      <c r="B702" s="8">
        <v>1</v>
      </c>
    </row>
    <row r="703" spans="1:2" x14ac:dyDescent="0.35">
      <c r="A703" s="8" t="s">
        <v>65</v>
      </c>
      <c r="B703" s="8">
        <v>3</v>
      </c>
    </row>
    <row r="704" spans="1:2" x14ac:dyDescent="0.35">
      <c r="A704" s="8" t="s">
        <v>58</v>
      </c>
      <c r="B704" s="8">
        <v>3</v>
      </c>
    </row>
    <row r="705" spans="1:2" x14ac:dyDescent="0.35">
      <c r="A705" s="8" t="s">
        <v>66</v>
      </c>
      <c r="B705" s="8">
        <v>9</v>
      </c>
    </row>
    <row r="706" spans="1:2" x14ac:dyDescent="0.35">
      <c r="A706" s="8" t="s">
        <v>58</v>
      </c>
      <c r="B706" s="8">
        <v>4</v>
      </c>
    </row>
    <row r="707" spans="1:2" x14ac:dyDescent="0.35">
      <c r="A707" s="8" t="s">
        <v>65</v>
      </c>
      <c r="B707" s="8">
        <v>1</v>
      </c>
    </row>
    <row r="708" spans="1:2" x14ac:dyDescent="0.35">
      <c r="A708" s="8" t="s">
        <v>66</v>
      </c>
      <c r="B708" s="8">
        <v>8</v>
      </c>
    </row>
    <row r="709" spans="1:2" x14ac:dyDescent="0.35">
      <c r="A709" s="8" t="s">
        <v>59</v>
      </c>
      <c r="B709" s="8">
        <v>8</v>
      </c>
    </row>
    <row r="710" spans="1:2" x14ac:dyDescent="0.35">
      <c r="A710" s="8" t="s">
        <v>59</v>
      </c>
      <c r="B710" s="8">
        <v>5</v>
      </c>
    </row>
    <row r="711" spans="1:2" x14ac:dyDescent="0.35">
      <c r="A711" s="8" t="s">
        <v>63</v>
      </c>
      <c r="B711" s="8">
        <v>8</v>
      </c>
    </row>
    <row r="712" spans="1:2" x14ac:dyDescent="0.35">
      <c r="A712" s="8" t="s">
        <v>59</v>
      </c>
      <c r="B712" s="8">
        <v>2</v>
      </c>
    </row>
    <row r="713" spans="1:2" x14ac:dyDescent="0.35">
      <c r="A713" s="8" t="s">
        <v>61</v>
      </c>
      <c r="B713" s="8">
        <v>1</v>
      </c>
    </row>
    <row r="714" spans="1:2" x14ac:dyDescent="0.35">
      <c r="A714" s="8" t="s">
        <v>58</v>
      </c>
      <c r="B714" s="8">
        <v>7</v>
      </c>
    </row>
    <row r="715" spans="1:2" x14ac:dyDescent="0.35">
      <c r="A715" s="8" t="s">
        <v>66</v>
      </c>
      <c r="B715" s="8">
        <v>3</v>
      </c>
    </row>
    <row r="716" spans="1:2" x14ac:dyDescent="0.35">
      <c r="A716" s="8" t="s">
        <v>59</v>
      </c>
      <c r="B716" s="8">
        <v>4</v>
      </c>
    </row>
    <row r="717" spans="1:2" x14ac:dyDescent="0.35">
      <c r="A717" s="8" t="s">
        <v>56</v>
      </c>
      <c r="B717" s="8">
        <v>7</v>
      </c>
    </row>
    <row r="718" spans="1:2" x14ac:dyDescent="0.35">
      <c r="A718" s="8" t="s">
        <v>62</v>
      </c>
      <c r="B718" s="8">
        <v>3</v>
      </c>
    </row>
    <row r="719" spans="1:2" x14ac:dyDescent="0.35">
      <c r="A719" s="8" t="s">
        <v>57</v>
      </c>
      <c r="B719" s="8">
        <v>7</v>
      </c>
    </row>
    <row r="720" spans="1:2" x14ac:dyDescent="0.35">
      <c r="A720" s="8" t="s">
        <v>66</v>
      </c>
      <c r="B720" s="8">
        <v>2</v>
      </c>
    </row>
    <row r="721" spans="1:2" x14ac:dyDescent="0.35">
      <c r="A721" s="8" t="s">
        <v>57</v>
      </c>
      <c r="B721" s="8">
        <v>6</v>
      </c>
    </row>
    <row r="722" spans="1:2" x14ac:dyDescent="0.35">
      <c r="A722" s="8" t="s">
        <v>66</v>
      </c>
      <c r="B722" s="8">
        <v>4</v>
      </c>
    </row>
    <row r="723" spans="1:2" x14ac:dyDescent="0.35">
      <c r="A723" s="8" t="s">
        <v>61</v>
      </c>
      <c r="B723" s="8">
        <v>3</v>
      </c>
    </row>
    <row r="724" spans="1:2" x14ac:dyDescent="0.35">
      <c r="A724" s="8" t="s">
        <v>56</v>
      </c>
      <c r="B724" s="8">
        <v>4</v>
      </c>
    </row>
    <row r="725" spans="1:2" x14ac:dyDescent="0.35">
      <c r="A725" s="8" t="s">
        <v>66</v>
      </c>
      <c r="B725" s="8">
        <v>9</v>
      </c>
    </row>
    <row r="726" spans="1:2" x14ac:dyDescent="0.35">
      <c r="A726" s="8" t="s">
        <v>63</v>
      </c>
      <c r="B726" s="8">
        <v>10</v>
      </c>
    </row>
    <row r="727" spans="1:2" x14ac:dyDescent="0.35">
      <c r="A727" s="8" t="s">
        <v>66</v>
      </c>
      <c r="B727" s="8">
        <v>2</v>
      </c>
    </row>
    <row r="728" spans="1:2" x14ac:dyDescent="0.35">
      <c r="A728" s="8" t="s">
        <v>64</v>
      </c>
      <c r="B728" s="8">
        <v>9</v>
      </c>
    </row>
    <row r="729" spans="1:2" x14ac:dyDescent="0.35">
      <c r="A729" s="8" t="s">
        <v>64</v>
      </c>
      <c r="B729" s="8">
        <v>1</v>
      </c>
    </row>
    <row r="730" spans="1:2" x14ac:dyDescent="0.35">
      <c r="A730" s="8" t="s">
        <v>64</v>
      </c>
      <c r="B730" s="8">
        <v>6</v>
      </c>
    </row>
    <row r="731" spans="1:2" x14ac:dyDescent="0.35">
      <c r="A731" s="8" t="s">
        <v>61</v>
      </c>
      <c r="B731" s="8">
        <v>7</v>
      </c>
    </row>
    <row r="732" spans="1:2" x14ac:dyDescent="0.35">
      <c r="A732" s="8" t="s">
        <v>66</v>
      </c>
      <c r="B732" s="8">
        <v>8</v>
      </c>
    </row>
    <row r="733" spans="1:2" x14ac:dyDescent="0.35">
      <c r="A733" s="8" t="s">
        <v>62</v>
      </c>
      <c r="B733" s="8">
        <v>2</v>
      </c>
    </row>
    <row r="734" spans="1:2" x14ac:dyDescent="0.35">
      <c r="A734" s="8" t="s">
        <v>62</v>
      </c>
      <c r="B734" s="8">
        <v>6</v>
      </c>
    </row>
    <row r="735" spans="1:2" x14ac:dyDescent="0.35">
      <c r="A735" s="8" t="s">
        <v>56</v>
      </c>
      <c r="B735" s="8">
        <v>3</v>
      </c>
    </row>
    <row r="736" spans="1:2" x14ac:dyDescent="0.35">
      <c r="A736" s="8" t="s">
        <v>58</v>
      </c>
      <c r="B736" s="8">
        <v>2</v>
      </c>
    </row>
    <row r="737" spans="1:2" x14ac:dyDescent="0.35">
      <c r="A737" s="8" t="s">
        <v>66</v>
      </c>
      <c r="B737" s="8">
        <v>5</v>
      </c>
    </row>
    <row r="738" spans="1:2" x14ac:dyDescent="0.35">
      <c r="A738" s="8" t="s">
        <v>63</v>
      </c>
      <c r="B738" s="8">
        <v>7</v>
      </c>
    </row>
    <row r="739" spans="1:2" x14ac:dyDescent="0.35">
      <c r="A739" s="8" t="s">
        <v>65</v>
      </c>
      <c r="B739" s="8">
        <v>6</v>
      </c>
    </row>
    <row r="740" spans="1:2" x14ac:dyDescent="0.35">
      <c r="A740" s="8" t="s">
        <v>63</v>
      </c>
      <c r="B740" s="8">
        <v>2</v>
      </c>
    </row>
    <row r="741" spans="1:2" x14ac:dyDescent="0.35">
      <c r="A741" s="8" t="s">
        <v>66</v>
      </c>
      <c r="B741" s="8">
        <v>10</v>
      </c>
    </row>
    <row r="742" spans="1:2" x14ac:dyDescent="0.35">
      <c r="A742" s="8" t="s">
        <v>63</v>
      </c>
      <c r="B742" s="8">
        <v>7</v>
      </c>
    </row>
    <row r="743" spans="1:2" x14ac:dyDescent="0.35">
      <c r="A743" s="8" t="s">
        <v>63</v>
      </c>
      <c r="B743" s="8">
        <v>5</v>
      </c>
    </row>
    <row r="744" spans="1:2" x14ac:dyDescent="0.35">
      <c r="A744" s="8" t="s">
        <v>64</v>
      </c>
      <c r="B744" s="8">
        <v>2</v>
      </c>
    </row>
    <row r="745" spans="1:2" x14ac:dyDescent="0.35">
      <c r="A745" s="8" t="s">
        <v>66</v>
      </c>
      <c r="B745" s="8">
        <v>4</v>
      </c>
    </row>
    <row r="746" spans="1:2" x14ac:dyDescent="0.35">
      <c r="A746" s="8" t="s">
        <v>65</v>
      </c>
      <c r="B746" s="8">
        <v>5</v>
      </c>
    </row>
    <row r="747" spans="1:2" x14ac:dyDescent="0.35">
      <c r="A747" s="8" t="s">
        <v>64</v>
      </c>
      <c r="B747" s="8">
        <v>4</v>
      </c>
    </row>
    <row r="748" spans="1:2" x14ac:dyDescent="0.35">
      <c r="A748" s="8" t="s">
        <v>65</v>
      </c>
      <c r="B748" s="8">
        <v>7</v>
      </c>
    </row>
    <row r="749" spans="1:2" x14ac:dyDescent="0.35">
      <c r="A749" s="8" t="s">
        <v>62</v>
      </c>
      <c r="B749" s="8">
        <v>3</v>
      </c>
    </row>
    <row r="750" spans="1:2" x14ac:dyDescent="0.35">
      <c r="A750" s="8" t="s">
        <v>62</v>
      </c>
      <c r="B750" s="8">
        <v>5</v>
      </c>
    </row>
    <row r="751" spans="1:2" x14ac:dyDescent="0.35">
      <c r="A751" s="8" t="s">
        <v>56</v>
      </c>
      <c r="B751" s="8">
        <v>3</v>
      </c>
    </row>
    <row r="752" spans="1:2" x14ac:dyDescent="0.35">
      <c r="A752" s="8" t="s">
        <v>66</v>
      </c>
      <c r="B752" s="8">
        <v>6</v>
      </c>
    </row>
    <row r="753" spans="1:2" x14ac:dyDescent="0.35">
      <c r="A753" s="8" t="s">
        <v>65</v>
      </c>
      <c r="B753" s="8">
        <v>5</v>
      </c>
    </row>
    <row r="754" spans="1:2" x14ac:dyDescent="0.35">
      <c r="A754" s="8" t="s">
        <v>62</v>
      </c>
      <c r="B754" s="8">
        <v>7</v>
      </c>
    </row>
    <row r="755" spans="1:2" x14ac:dyDescent="0.35">
      <c r="A755" s="8" t="s">
        <v>64</v>
      </c>
      <c r="B755" s="8">
        <v>7</v>
      </c>
    </row>
    <row r="756" spans="1:2" x14ac:dyDescent="0.35">
      <c r="A756" s="8" t="s">
        <v>66</v>
      </c>
      <c r="B756" s="8">
        <v>2</v>
      </c>
    </row>
    <row r="757" spans="1:2" x14ac:dyDescent="0.35">
      <c r="A757" s="8" t="s">
        <v>61</v>
      </c>
      <c r="B757" s="8">
        <v>1</v>
      </c>
    </row>
    <row r="758" spans="1:2" x14ac:dyDescent="0.35">
      <c r="A758" s="8" t="s">
        <v>65</v>
      </c>
      <c r="B758" s="8">
        <v>4</v>
      </c>
    </row>
    <row r="759" spans="1:2" x14ac:dyDescent="0.35">
      <c r="A759" s="8" t="s">
        <v>64</v>
      </c>
      <c r="B759" s="8">
        <v>4</v>
      </c>
    </row>
    <row r="760" spans="1:2" x14ac:dyDescent="0.35">
      <c r="A760" s="8" t="s">
        <v>59</v>
      </c>
      <c r="B760" s="8">
        <v>4</v>
      </c>
    </row>
    <row r="761" spans="1:2" x14ac:dyDescent="0.35">
      <c r="A761" s="8" t="s">
        <v>62</v>
      </c>
      <c r="B761" s="8">
        <v>2</v>
      </c>
    </row>
    <row r="762" spans="1:2" x14ac:dyDescent="0.35">
      <c r="A762" s="8" t="s">
        <v>66</v>
      </c>
      <c r="B762" s="8">
        <v>9</v>
      </c>
    </row>
    <row r="763" spans="1:2" x14ac:dyDescent="0.35">
      <c r="A763" s="8" t="s">
        <v>57</v>
      </c>
      <c r="B763" s="8">
        <v>10</v>
      </c>
    </row>
    <row r="764" spans="1:2" x14ac:dyDescent="0.35">
      <c r="A764" s="8" t="s">
        <v>63</v>
      </c>
      <c r="B764" s="8">
        <v>9</v>
      </c>
    </row>
    <row r="765" spans="1:2" x14ac:dyDescent="0.35">
      <c r="A765" s="8" t="s">
        <v>58</v>
      </c>
      <c r="B765" s="8">
        <v>2</v>
      </c>
    </row>
    <row r="766" spans="1:2" x14ac:dyDescent="0.35">
      <c r="A766" s="8" t="s">
        <v>66</v>
      </c>
      <c r="B766" s="8">
        <v>6</v>
      </c>
    </row>
    <row r="767" spans="1:2" x14ac:dyDescent="0.35">
      <c r="A767" s="8" t="s">
        <v>66</v>
      </c>
      <c r="B767" s="8">
        <v>7</v>
      </c>
    </row>
    <row r="768" spans="1:2" x14ac:dyDescent="0.35">
      <c r="A768" s="8" t="s">
        <v>58</v>
      </c>
      <c r="B768" s="8">
        <v>7</v>
      </c>
    </row>
    <row r="769" spans="1:2" x14ac:dyDescent="0.35">
      <c r="A769" s="8" t="s">
        <v>61</v>
      </c>
      <c r="B769" s="8">
        <v>6</v>
      </c>
    </row>
    <row r="770" spans="1:2" x14ac:dyDescent="0.35">
      <c r="A770" s="8" t="s">
        <v>58</v>
      </c>
      <c r="B770" s="8">
        <v>4</v>
      </c>
    </row>
    <row r="771" spans="1:2" x14ac:dyDescent="0.35">
      <c r="A771" s="8" t="s">
        <v>65</v>
      </c>
      <c r="B771" s="8">
        <v>6</v>
      </c>
    </row>
    <row r="772" spans="1:2" x14ac:dyDescent="0.35">
      <c r="A772" s="8" t="s">
        <v>64</v>
      </c>
      <c r="B772" s="8">
        <v>1</v>
      </c>
    </row>
    <row r="773" spans="1:2" x14ac:dyDescent="0.35">
      <c r="A773" s="8" t="s">
        <v>57</v>
      </c>
      <c r="B773" s="8">
        <v>3</v>
      </c>
    </row>
    <row r="774" spans="1:2" x14ac:dyDescent="0.35">
      <c r="A774" s="8" t="s">
        <v>66</v>
      </c>
      <c r="B774" s="8">
        <v>1</v>
      </c>
    </row>
    <row r="775" spans="1:2" x14ac:dyDescent="0.35">
      <c r="A775" s="8" t="s">
        <v>56</v>
      </c>
      <c r="B775" s="8">
        <v>3</v>
      </c>
    </row>
    <row r="776" spans="1:2" x14ac:dyDescent="0.35">
      <c r="A776" s="8" t="s">
        <v>61</v>
      </c>
      <c r="B776" s="8">
        <v>5</v>
      </c>
    </row>
    <row r="777" spans="1:2" x14ac:dyDescent="0.35">
      <c r="A777" s="8" t="s">
        <v>66</v>
      </c>
      <c r="B777" s="8">
        <v>5</v>
      </c>
    </row>
    <row r="778" spans="1:2" x14ac:dyDescent="0.35">
      <c r="A778" s="8" t="s">
        <v>58</v>
      </c>
      <c r="B778" s="8">
        <v>3</v>
      </c>
    </row>
    <row r="779" spans="1:2" x14ac:dyDescent="0.35">
      <c r="A779" s="8" t="s">
        <v>65</v>
      </c>
      <c r="B779" s="8">
        <v>9</v>
      </c>
    </row>
    <row r="780" spans="1:2" x14ac:dyDescent="0.35">
      <c r="A780" s="8" t="s">
        <v>57</v>
      </c>
      <c r="B780" s="8">
        <v>8</v>
      </c>
    </row>
    <row r="781" spans="1:2" x14ac:dyDescent="0.35">
      <c r="A781" s="8" t="s">
        <v>64</v>
      </c>
      <c r="B781" s="8">
        <v>10</v>
      </c>
    </row>
    <row r="782" spans="1:2" x14ac:dyDescent="0.35">
      <c r="A782" s="8" t="s">
        <v>65</v>
      </c>
      <c r="B782" s="8">
        <v>4</v>
      </c>
    </row>
    <row r="783" spans="1:2" x14ac:dyDescent="0.35">
      <c r="A783" s="8" t="s">
        <v>66</v>
      </c>
      <c r="B783" s="8">
        <v>10</v>
      </c>
    </row>
    <row r="784" spans="1:2" x14ac:dyDescent="0.35">
      <c r="A784" s="8" t="s">
        <v>57</v>
      </c>
      <c r="B784" s="8">
        <v>1</v>
      </c>
    </row>
    <row r="785" spans="1:2" x14ac:dyDescent="0.35">
      <c r="A785" s="8" t="s">
        <v>63</v>
      </c>
      <c r="B785" s="8">
        <v>9</v>
      </c>
    </row>
    <row r="786" spans="1:2" x14ac:dyDescent="0.35">
      <c r="A786" s="8" t="s">
        <v>56</v>
      </c>
      <c r="B786" s="8">
        <v>10</v>
      </c>
    </row>
    <row r="787" spans="1:2" x14ac:dyDescent="0.35">
      <c r="A787" s="8" t="s">
        <v>62</v>
      </c>
      <c r="B787" s="8">
        <v>7</v>
      </c>
    </row>
    <row r="788" spans="1:2" x14ac:dyDescent="0.35">
      <c r="A788" s="8" t="s">
        <v>58</v>
      </c>
      <c r="B788" s="8">
        <v>5</v>
      </c>
    </row>
    <row r="789" spans="1:2" x14ac:dyDescent="0.35">
      <c r="A789" s="8" t="s">
        <v>56</v>
      </c>
      <c r="B789" s="8">
        <v>10</v>
      </c>
    </row>
    <row r="790" spans="1:2" x14ac:dyDescent="0.35">
      <c r="A790" s="8" t="s">
        <v>58</v>
      </c>
      <c r="B790" s="8">
        <v>9</v>
      </c>
    </row>
    <row r="791" spans="1:2" x14ac:dyDescent="0.35">
      <c r="A791" s="8" t="s">
        <v>57</v>
      </c>
      <c r="B791" s="8">
        <v>9</v>
      </c>
    </row>
    <row r="792" spans="1:2" x14ac:dyDescent="0.35">
      <c r="A792" s="8" t="s">
        <v>56</v>
      </c>
      <c r="B792" s="8">
        <v>9</v>
      </c>
    </row>
    <row r="793" spans="1:2" x14ac:dyDescent="0.35">
      <c r="A793" s="8" t="s">
        <v>64</v>
      </c>
      <c r="B793" s="8">
        <v>7</v>
      </c>
    </row>
    <row r="794" spans="1:2" x14ac:dyDescent="0.35">
      <c r="A794" s="8" t="s">
        <v>62</v>
      </c>
      <c r="B794" s="8">
        <v>3</v>
      </c>
    </row>
    <row r="795" spans="1:2" x14ac:dyDescent="0.35">
      <c r="A795" s="8" t="s">
        <v>57</v>
      </c>
      <c r="B795" s="8">
        <v>10</v>
      </c>
    </row>
    <row r="796" spans="1:2" x14ac:dyDescent="0.35">
      <c r="A796" s="8" t="s">
        <v>64</v>
      </c>
      <c r="B796" s="8">
        <v>8</v>
      </c>
    </row>
    <row r="797" spans="1:2" x14ac:dyDescent="0.35">
      <c r="A797" s="8" t="s">
        <v>56</v>
      </c>
      <c r="B797" s="8">
        <v>4</v>
      </c>
    </row>
    <row r="798" spans="1:2" x14ac:dyDescent="0.35">
      <c r="A798" s="8" t="s">
        <v>66</v>
      </c>
      <c r="B798" s="8">
        <v>4</v>
      </c>
    </row>
    <row r="799" spans="1:2" x14ac:dyDescent="0.35">
      <c r="A799" s="8" t="s">
        <v>61</v>
      </c>
      <c r="B799" s="8">
        <v>10</v>
      </c>
    </row>
    <row r="800" spans="1:2" x14ac:dyDescent="0.35">
      <c r="A800" s="8" t="s">
        <v>65</v>
      </c>
      <c r="B800" s="8">
        <v>2</v>
      </c>
    </row>
    <row r="801" spans="1:2" x14ac:dyDescent="0.35">
      <c r="A801" s="8" t="s">
        <v>57</v>
      </c>
      <c r="B801" s="8">
        <v>7</v>
      </c>
    </row>
    <row r="802" spans="1:2" x14ac:dyDescent="0.35">
      <c r="A802" s="8" t="s">
        <v>63</v>
      </c>
      <c r="B802" s="8">
        <v>1</v>
      </c>
    </row>
    <row r="803" spans="1:2" x14ac:dyDescent="0.35">
      <c r="A803" s="8" t="s">
        <v>64</v>
      </c>
      <c r="B803" s="8">
        <v>3</v>
      </c>
    </row>
    <row r="804" spans="1:2" x14ac:dyDescent="0.35">
      <c r="A804" s="8" t="s">
        <v>64</v>
      </c>
      <c r="B804" s="8">
        <v>3</v>
      </c>
    </row>
    <row r="805" spans="1:2" x14ac:dyDescent="0.35">
      <c r="A805" s="8" t="s">
        <v>63</v>
      </c>
      <c r="B805" s="8">
        <v>6</v>
      </c>
    </row>
    <row r="806" spans="1:2" x14ac:dyDescent="0.35">
      <c r="A806" s="8" t="s">
        <v>59</v>
      </c>
      <c r="B806" s="8">
        <v>5</v>
      </c>
    </row>
    <row r="807" spans="1:2" x14ac:dyDescent="0.35">
      <c r="A807" s="8" t="s">
        <v>61</v>
      </c>
      <c r="B807" s="8">
        <v>4</v>
      </c>
    </row>
    <row r="808" spans="1:2" x14ac:dyDescent="0.35">
      <c r="A808" s="8" t="s">
        <v>64</v>
      </c>
      <c r="B808" s="8">
        <v>3</v>
      </c>
    </row>
    <row r="809" spans="1:2" x14ac:dyDescent="0.35">
      <c r="A809" s="8" t="s">
        <v>59</v>
      </c>
      <c r="B809" s="8">
        <v>7</v>
      </c>
    </row>
    <row r="810" spans="1:2" x14ac:dyDescent="0.35">
      <c r="A810" s="8" t="s">
        <v>58</v>
      </c>
      <c r="B810" s="8">
        <v>7</v>
      </c>
    </row>
    <row r="811" spans="1:2" x14ac:dyDescent="0.35">
      <c r="A811" s="8" t="s">
        <v>58</v>
      </c>
      <c r="B811" s="8">
        <v>5</v>
      </c>
    </row>
    <row r="812" spans="1:2" x14ac:dyDescent="0.35">
      <c r="A812" s="8" t="s">
        <v>58</v>
      </c>
      <c r="B812" s="8">
        <v>4</v>
      </c>
    </row>
    <row r="813" spans="1:2" x14ac:dyDescent="0.35">
      <c r="A813" s="8" t="s">
        <v>61</v>
      </c>
      <c r="B813" s="8">
        <v>5</v>
      </c>
    </row>
    <row r="814" spans="1:2" x14ac:dyDescent="0.35">
      <c r="A814" s="8" t="s">
        <v>63</v>
      </c>
      <c r="B814" s="8">
        <v>3</v>
      </c>
    </row>
    <row r="815" spans="1:2" x14ac:dyDescent="0.35">
      <c r="A815" s="8" t="s">
        <v>59</v>
      </c>
      <c r="B815" s="8">
        <v>9</v>
      </c>
    </row>
    <row r="816" spans="1:2" x14ac:dyDescent="0.35">
      <c r="A816" s="8" t="s">
        <v>66</v>
      </c>
      <c r="B816" s="8">
        <v>5</v>
      </c>
    </row>
    <row r="817" spans="1:2" x14ac:dyDescent="0.35">
      <c r="A817" s="8" t="s">
        <v>63</v>
      </c>
      <c r="B817" s="8">
        <v>4</v>
      </c>
    </row>
    <row r="818" spans="1:2" x14ac:dyDescent="0.35">
      <c r="A818" s="8" t="s">
        <v>56</v>
      </c>
      <c r="B818" s="8">
        <v>1</v>
      </c>
    </row>
    <row r="819" spans="1:2" x14ac:dyDescent="0.35">
      <c r="A819" s="8" t="s">
        <v>64</v>
      </c>
      <c r="B819" s="8">
        <v>5</v>
      </c>
    </row>
    <row r="820" spans="1:2" x14ac:dyDescent="0.35">
      <c r="A820" s="8" t="s">
        <v>57</v>
      </c>
      <c r="B820" s="8">
        <v>9</v>
      </c>
    </row>
    <row r="821" spans="1:2" x14ac:dyDescent="0.35">
      <c r="A821" s="8" t="s">
        <v>57</v>
      </c>
      <c r="B821" s="8">
        <v>5</v>
      </c>
    </row>
    <row r="822" spans="1:2" x14ac:dyDescent="0.35">
      <c r="A822" s="8" t="s">
        <v>62</v>
      </c>
      <c r="B822" s="8">
        <v>7</v>
      </c>
    </row>
    <row r="823" spans="1:2" x14ac:dyDescent="0.35">
      <c r="A823" s="8" t="s">
        <v>56</v>
      </c>
      <c r="B823" s="8">
        <v>3</v>
      </c>
    </row>
    <row r="824" spans="1:2" x14ac:dyDescent="0.35">
      <c r="A824" s="8" t="s">
        <v>62</v>
      </c>
      <c r="B824" s="8">
        <v>1</v>
      </c>
    </row>
    <row r="825" spans="1:2" x14ac:dyDescent="0.35">
      <c r="A825" s="8" t="s">
        <v>57</v>
      </c>
      <c r="B825" s="8">
        <v>3</v>
      </c>
    </row>
    <row r="826" spans="1:2" x14ac:dyDescent="0.35">
      <c r="A826" s="8" t="s">
        <v>59</v>
      </c>
      <c r="B826" s="8">
        <v>2</v>
      </c>
    </row>
    <row r="827" spans="1:2" x14ac:dyDescent="0.35">
      <c r="A827" s="8" t="s">
        <v>66</v>
      </c>
      <c r="B827" s="8">
        <v>8</v>
      </c>
    </row>
    <row r="828" spans="1:2" x14ac:dyDescent="0.35">
      <c r="A828" s="8" t="s">
        <v>63</v>
      </c>
      <c r="B828" s="8">
        <v>7</v>
      </c>
    </row>
    <row r="829" spans="1:2" x14ac:dyDescent="0.35">
      <c r="A829" s="8" t="s">
        <v>63</v>
      </c>
      <c r="B829" s="8">
        <v>5</v>
      </c>
    </row>
    <row r="830" spans="1:2" x14ac:dyDescent="0.35">
      <c r="A830" s="8" t="s">
        <v>62</v>
      </c>
      <c r="B830" s="8">
        <v>10</v>
      </c>
    </row>
    <row r="831" spans="1:2" x14ac:dyDescent="0.35">
      <c r="A831" s="8" t="s">
        <v>56</v>
      </c>
      <c r="B831" s="8">
        <v>4</v>
      </c>
    </row>
    <row r="832" spans="1:2" x14ac:dyDescent="0.35">
      <c r="A832" s="8" t="s">
        <v>66</v>
      </c>
      <c r="B832" s="8">
        <v>6</v>
      </c>
    </row>
    <row r="833" spans="1:2" x14ac:dyDescent="0.35">
      <c r="A833" s="8" t="s">
        <v>63</v>
      </c>
      <c r="B833" s="8">
        <v>8</v>
      </c>
    </row>
    <row r="834" spans="1:2" x14ac:dyDescent="0.35">
      <c r="A834" s="8" t="s">
        <v>59</v>
      </c>
      <c r="B834" s="8">
        <v>4</v>
      </c>
    </row>
    <row r="835" spans="1:2" x14ac:dyDescent="0.35">
      <c r="A835" s="8" t="s">
        <v>65</v>
      </c>
      <c r="B835" s="8">
        <v>9</v>
      </c>
    </row>
    <row r="836" spans="1:2" x14ac:dyDescent="0.35">
      <c r="A836" s="8" t="s">
        <v>66</v>
      </c>
      <c r="B836" s="8">
        <v>10</v>
      </c>
    </row>
    <row r="837" spans="1:2" x14ac:dyDescent="0.35">
      <c r="A837" s="8" t="s">
        <v>66</v>
      </c>
      <c r="B837" s="8">
        <v>5</v>
      </c>
    </row>
    <row r="838" spans="1:2" x14ac:dyDescent="0.35">
      <c r="A838" s="8" t="s">
        <v>66</v>
      </c>
      <c r="B838" s="8">
        <v>8</v>
      </c>
    </row>
    <row r="839" spans="1:2" x14ac:dyDescent="0.35">
      <c r="A839" s="8" t="s">
        <v>58</v>
      </c>
      <c r="B839" s="8">
        <v>6</v>
      </c>
    </row>
    <row r="840" spans="1:2" x14ac:dyDescent="0.35">
      <c r="A840" s="8" t="s">
        <v>62</v>
      </c>
      <c r="B840" s="8">
        <v>1</v>
      </c>
    </row>
    <row r="841" spans="1:2" x14ac:dyDescent="0.35">
      <c r="A841" s="8" t="s">
        <v>61</v>
      </c>
      <c r="B841" s="8">
        <v>6</v>
      </c>
    </row>
    <row r="842" spans="1:2" x14ac:dyDescent="0.35">
      <c r="A842" s="8" t="s">
        <v>63</v>
      </c>
      <c r="B842" s="8">
        <v>2</v>
      </c>
    </row>
    <row r="843" spans="1:2" x14ac:dyDescent="0.35">
      <c r="A843" s="8" t="s">
        <v>56</v>
      </c>
      <c r="B843" s="8">
        <v>10</v>
      </c>
    </row>
    <row r="844" spans="1:2" x14ac:dyDescent="0.35">
      <c r="A844" s="8" t="s">
        <v>66</v>
      </c>
      <c r="B844" s="8">
        <v>10</v>
      </c>
    </row>
    <row r="845" spans="1:2" x14ac:dyDescent="0.35">
      <c r="A845" s="8" t="s">
        <v>58</v>
      </c>
      <c r="B845" s="8">
        <v>3</v>
      </c>
    </row>
    <row r="846" spans="1:2" x14ac:dyDescent="0.35">
      <c r="A846" s="8" t="s">
        <v>59</v>
      </c>
      <c r="B846" s="8">
        <v>5</v>
      </c>
    </row>
    <row r="847" spans="1:2" x14ac:dyDescent="0.35">
      <c r="A847" s="8" t="s">
        <v>64</v>
      </c>
      <c r="B847" s="8">
        <v>3</v>
      </c>
    </row>
    <row r="848" spans="1:2" x14ac:dyDescent="0.35">
      <c r="A848" s="8" t="s">
        <v>66</v>
      </c>
      <c r="B848" s="8">
        <v>9</v>
      </c>
    </row>
    <row r="849" spans="1:2" x14ac:dyDescent="0.35">
      <c r="A849" s="8" t="s">
        <v>56</v>
      </c>
      <c r="B849" s="8">
        <v>4</v>
      </c>
    </row>
    <row r="850" spans="1:2" x14ac:dyDescent="0.35">
      <c r="A850" s="8" t="s">
        <v>61</v>
      </c>
      <c r="B850" s="8">
        <v>2</v>
      </c>
    </row>
    <row r="851" spans="1:2" x14ac:dyDescent="0.35">
      <c r="A851" s="8" t="s">
        <v>56</v>
      </c>
      <c r="B851" s="8">
        <v>5</v>
      </c>
    </row>
    <row r="852" spans="1:2" x14ac:dyDescent="0.35">
      <c r="A852" s="8" t="s">
        <v>63</v>
      </c>
      <c r="B852" s="8">
        <v>10</v>
      </c>
    </row>
    <row r="853" spans="1:2" x14ac:dyDescent="0.35">
      <c r="A853" s="8" t="s">
        <v>65</v>
      </c>
      <c r="B853" s="8">
        <v>6</v>
      </c>
    </row>
    <row r="854" spans="1:2" x14ac:dyDescent="0.35">
      <c r="A854" s="8" t="s">
        <v>63</v>
      </c>
      <c r="B854" s="8">
        <v>2</v>
      </c>
    </row>
    <row r="855" spans="1:2" x14ac:dyDescent="0.35">
      <c r="A855" s="8" t="s">
        <v>64</v>
      </c>
      <c r="B855" s="8">
        <v>7</v>
      </c>
    </row>
    <row r="856" spans="1:2" x14ac:dyDescent="0.35">
      <c r="A856" s="8" t="s">
        <v>64</v>
      </c>
      <c r="B856" s="8">
        <v>6</v>
      </c>
    </row>
    <row r="857" spans="1:2" x14ac:dyDescent="0.35">
      <c r="A857" s="8" t="s">
        <v>66</v>
      </c>
      <c r="B857" s="8">
        <v>7</v>
      </c>
    </row>
    <row r="858" spans="1:2" x14ac:dyDescent="0.35">
      <c r="A858" s="8" t="s">
        <v>63</v>
      </c>
      <c r="B858" s="8">
        <v>7</v>
      </c>
    </row>
    <row r="859" spans="1:2" x14ac:dyDescent="0.35">
      <c r="A859" s="8" t="s">
        <v>65</v>
      </c>
      <c r="B859" s="8">
        <v>6</v>
      </c>
    </row>
    <row r="860" spans="1:2" x14ac:dyDescent="0.35">
      <c r="A860" s="8" t="s">
        <v>66</v>
      </c>
      <c r="B860" s="8">
        <v>1</v>
      </c>
    </row>
    <row r="861" spans="1:2" x14ac:dyDescent="0.35">
      <c r="A861" s="8" t="s">
        <v>66</v>
      </c>
      <c r="B861" s="8">
        <v>10</v>
      </c>
    </row>
    <row r="862" spans="1:2" x14ac:dyDescent="0.35">
      <c r="A862" s="8" t="s">
        <v>56</v>
      </c>
      <c r="B862" s="8">
        <v>7</v>
      </c>
    </row>
    <row r="863" spans="1:2" x14ac:dyDescent="0.35">
      <c r="A863" s="8" t="s">
        <v>63</v>
      </c>
      <c r="B863" s="8">
        <v>2</v>
      </c>
    </row>
    <row r="864" spans="1:2" x14ac:dyDescent="0.35">
      <c r="A864" s="8" t="s">
        <v>56</v>
      </c>
      <c r="B864" s="8">
        <v>3</v>
      </c>
    </row>
    <row r="865" spans="1:2" x14ac:dyDescent="0.35">
      <c r="A865" s="8" t="s">
        <v>64</v>
      </c>
      <c r="B865" s="8">
        <v>3</v>
      </c>
    </row>
    <row r="866" spans="1:2" x14ac:dyDescent="0.35">
      <c r="A866" s="8" t="s">
        <v>57</v>
      </c>
      <c r="B866" s="8">
        <v>6</v>
      </c>
    </row>
    <row r="867" spans="1:2" x14ac:dyDescent="0.35">
      <c r="A867" s="8" t="s">
        <v>58</v>
      </c>
      <c r="B867" s="8">
        <v>5</v>
      </c>
    </row>
    <row r="868" spans="1:2" x14ac:dyDescent="0.35">
      <c r="A868" s="8" t="s">
        <v>64</v>
      </c>
      <c r="B868" s="8">
        <v>3</v>
      </c>
    </row>
    <row r="869" spans="1:2" x14ac:dyDescent="0.35">
      <c r="A869" s="8" t="s">
        <v>58</v>
      </c>
      <c r="B869" s="8">
        <v>4</v>
      </c>
    </row>
    <row r="870" spans="1:2" x14ac:dyDescent="0.35">
      <c r="A870" s="8" t="s">
        <v>59</v>
      </c>
      <c r="B870" s="8">
        <v>10</v>
      </c>
    </row>
    <row r="871" spans="1:2" x14ac:dyDescent="0.35">
      <c r="A871" s="8" t="s">
        <v>65</v>
      </c>
      <c r="B871" s="8">
        <v>9</v>
      </c>
    </row>
    <row r="872" spans="1:2" x14ac:dyDescent="0.35">
      <c r="A872" s="8" t="s">
        <v>65</v>
      </c>
      <c r="B872" s="8">
        <v>7</v>
      </c>
    </row>
    <row r="873" spans="1:2" x14ac:dyDescent="0.35">
      <c r="A873" s="8" t="s">
        <v>62</v>
      </c>
      <c r="B873" s="8">
        <v>9</v>
      </c>
    </row>
    <row r="874" spans="1:2" x14ac:dyDescent="0.35">
      <c r="A874" s="8" t="s">
        <v>59</v>
      </c>
      <c r="B874" s="8">
        <v>8</v>
      </c>
    </row>
    <row r="875" spans="1:2" x14ac:dyDescent="0.35">
      <c r="A875" s="8" t="s">
        <v>62</v>
      </c>
      <c r="B875" s="8">
        <v>2</v>
      </c>
    </row>
    <row r="876" spans="1:2" x14ac:dyDescent="0.35">
      <c r="A876" s="8" t="s">
        <v>63</v>
      </c>
      <c r="B876" s="8">
        <v>9</v>
      </c>
    </row>
    <row r="877" spans="1:2" x14ac:dyDescent="0.35">
      <c r="A877" s="8" t="s">
        <v>58</v>
      </c>
      <c r="B877" s="8">
        <v>5</v>
      </c>
    </row>
    <row r="878" spans="1:2" x14ac:dyDescent="0.35">
      <c r="A878" s="8" t="s">
        <v>56</v>
      </c>
      <c r="B878" s="8">
        <v>10</v>
      </c>
    </row>
    <row r="879" spans="1:2" x14ac:dyDescent="0.35">
      <c r="A879" s="8" t="s">
        <v>58</v>
      </c>
      <c r="B879" s="8">
        <v>1</v>
      </c>
    </row>
    <row r="880" spans="1:2" x14ac:dyDescent="0.35">
      <c r="A880" s="8" t="s">
        <v>56</v>
      </c>
      <c r="B880" s="8">
        <v>2</v>
      </c>
    </row>
    <row r="881" spans="1:2" x14ac:dyDescent="0.35">
      <c r="A881" s="8" t="s">
        <v>63</v>
      </c>
      <c r="B881" s="8">
        <v>10</v>
      </c>
    </row>
    <row r="882" spans="1:2" x14ac:dyDescent="0.35">
      <c r="A882" s="8" t="s">
        <v>64</v>
      </c>
      <c r="B882" s="8">
        <v>6</v>
      </c>
    </row>
    <row r="883" spans="1:2" x14ac:dyDescent="0.35">
      <c r="A883" s="8" t="s">
        <v>61</v>
      </c>
      <c r="B883" s="8">
        <v>10</v>
      </c>
    </row>
    <row r="884" spans="1:2" x14ac:dyDescent="0.35">
      <c r="A884" s="8" t="s">
        <v>61</v>
      </c>
      <c r="B884" s="8">
        <v>2</v>
      </c>
    </row>
    <row r="885" spans="1:2" x14ac:dyDescent="0.35">
      <c r="A885" s="8" t="s">
        <v>62</v>
      </c>
      <c r="B885" s="8">
        <v>3</v>
      </c>
    </row>
    <row r="886" spans="1:2" x14ac:dyDescent="0.35">
      <c r="A886" s="8" t="s">
        <v>61</v>
      </c>
      <c r="B886" s="8">
        <v>10</v>
      </c>
    </row>
    <row r="887" spans="1:2" x14ac:dyDescent="0.35">
      <c r="A887" s="8" t="s">
        <v>66</v>
      </c>
      <c r="B887" s="8">
        <v>9</v>
      </c>
    </row>
    <row r="888" spans="1:2" x14ac:dyDescent="0.35">
      <c r="A888" s="8" t="s">
        <v>65</v>
      </c>
      <c r="B888" s="8">
        <v>4</v>
      </c>
    </row>
    <row r="889" spans="1:2" x14ac:dyDescent="0.35">
      <c r="A889" s="8" t="s">
        <v>65</v>
      </c>
      <c r="B889" s="8">
        <v>8</v>
      </c>
    </row>
    <row r="890" spans="1:2" x14ac:dyDescent="0.35">
      <c r="A890" s="8" t="s">
        <v>61</v>
      </c>
      <c r="B890" s="8">
        <v>3</v>
      </c>
    </row>
    <row r="891" spans="1:2" x14ac:dyDescent="0.35">
      <c r="A891" s="8" t="s">
        <v>59</v>
      </c>
      <c r="B891" s="8">
        <v>7</v>
      </c>
    </row>
    <row r="892" spans="1:2" x14ac:dyDescent="0.35">
      <c r="A892" s="8" t="s">
        <v>64</v>
      </c>
      <c r="B892" s="8">
        <v>6</v>
      </c>
    </row>
    <row r="893" spans="1:2" x14ac:dyDescent="0.35">
      <c r="A893" s="8" t="s">
        <v>66</v>
      </c>
      <c r="B893" s="8">
        <v>6</v>
      </c>
    </row>
    <row r="894" spans="1:2" x14ac:dyDescent="0.35">
      <c r="A894" s="8" t="s">
        <v>61</v>
      </c>
      <c r="B894" s="8">
        <v>10</v>
      </c>
    </row>
    <row r="895" spans="1:2" x14ac:dyDescent="0.35">
      <c r="A895" s="8" t="s">
        <v>62</v>
      </c>
      <c r="B895" s="8">
        <v>8</v>
      </c>
    </row>
    <row r="896" spans="1:2" x14ac:dyDescent="0.35">
      <c r="A896" s="8" t="s">
        <v>59</v>
      </c>
      <c r="B896" s="8">
        <v>9</v>
      </c>
    </row>
    <row r="897" spans="1:2" x14ac:dyDescent="0.35">
      <c r="A897" s="8" t="s">
        <v>62</v>
      </c>
      <c r="B897" s="8">
        <v>1</v>
      </c>
    </row>
    <row r="898" spans="1:2" x14ac:dyDescent="0.35">
      <c r="A898" s="8" t="s">
        <v>58</v>
      </c>
      <c r="B898" s="8">
        <v>8</v>
      </c>
    </row>
    <row r="899" spans="1:2" x14ac:dyDescent="0.35">
      <c r="A899" s="8" t="s">
        <v>59</v>
      </c>
      <c r="B899" s="8">
        <v>2</v>
      </c>
    </row>
    <row r="900" spans="1:2" x14ac:dyDescent="0.35">
      <c r="A900" s="8" t="s">
        <v>62</v>
      </c>
      <c r="B900" s="8">
        <v>9</v>
      </c>
    </row>
    <row r="901" spans="1:2" x14ac:dyDescent="0.35">
      <c r="A901" s="8" t="s">
        <v>65</v>
      </c>
      <c r="B901" s="8">
        <v>7</v>
      </c>
    </row>
    <row r="902" spans="1:2" x14ac:dyDescent="0.35">
      <c r="A902" s="8" t="s">
        <v>66</v>
      </c>
      <c r="B902" s="8">
        <v>8</v>
      </c>
    </row>
    <row r="903" spans="1:2" x14ac:dyDescent="0.35">
      <c r="A903" s="8" t="s">
        <v>66</v>
      </c>
      <c r="B903" s="8">
        <v>2</v>
      </c>
    </row>
    <row r="904" spans="1:2" x14ac:dyDescent="0.35">
      <c r="A904" s="8" t="s">
        <v>65</v>
      </c>
      <c r="B904" s="8">
        <v>5</v>
      </c>
    </row>
    <row r="905" spans="1:2" x14ac:dyDescent="0.35">
      <c r="A905" s="8" t="s">
        <v>57</v>
      </c>
      <c r="B905" s="8">
        <v>6</v>
      </c>
    </row>
    <row r="906" spans="1:2" x14ac:dyDescent="0.35">
      <c r="A906" s="8" t="s">
        <v>57</v>
      </c>
      <c r="B906" s="8">
        <v>10</v>
      </c>
    </row>
    <row r="907" spans="1:2" x14ac:dyDescent="0.35">
      <c r="A907" s="8" t="s">
        <v>57</v>
      </c>
      <c r="B907" s="8">
        <v>10</v>
      </c>
    </row>
    <row r="908" spans="1:2" x14ac:dyDescent="0.35">
      <c r="A908" s="8" t="s">
        <v>64</v>
      </c>
      <c r="B908" s="8">
        <v>9</v>
      </c>
    </row>
    <row r="909" spans="1:2" x14ac:dyDescent="0.35">
      <c r="A909" s="8" t="s">
        <v>63</v>
      </c>
      <c r="B909" s="8">
        <v>3</v>
      </c>
    </row>
    <row r="910" spans="1:2" x14ac:dyDescent="0.35">
      <c r="A910" s="8" t="s">
        <v>56</v>
      </c>
      <c r="B910" s="8">
        <v>7</v>
      </c>
    </row>
    <row r="911" spans="1:2" x14ac:dyDescent="0.35">
      <c r="A911" s="8" t="s">
        <v>57</v>
      </c>
      <c r="B911" s="8">
        <v>4</v>
      </c>
    </row>
    <row r="912" spans="1:2" x14ac:dyDescent="0.35">
      <c r="A912" s="8" t="s">
        <v>63</v>
      </c>
      <c r="B912" s="8">
        <v>1</v>
      </c>
    </row>
    <row r="913" spans="1:2" x14ac:dyDescent="0.35">
      <c r="A913" s="8" t="s">
        <v>57</v>
      </c>
      <c r="B913" s="8">
        <v>4</v>
      </c>
    </row>
    <row r="914" spans="1:2" x14ac:dyDescent="0.35">
      <c r="A914" s="8" t="s">
        <v>58</v>
      </c>
      <c r="B914" s="8">
        <v>9</v>
      </c>
    </row>
    <row r="915" spans="1:2" x14ac:dyDescent="0.35">
      <c r="A915" s="8" t="s">
        <v>66</v>
      </c>
      <c r="B915" s="8">
        <v>7</v>
      </c>
    </row>
    <row r="916" spans="1:2" x14ac:dyDescent="0.35">
      <c r="A916" s="8" t="s">
        <v>64</v>
      </c>
      <c r="B916" s="8">
        <v>9</v>
      </c>
    </row>
    <row r="917" spans="1:2" x14ac:dyDescent="0.35">
      <c r="A917" s="8" t="s">
        <v>58</v>
      </c>
      <c r="B917" s="8">
        <v>6</v>
      </c>
    </row>
    <row r="918" spans="1:2" x14ac:dyDescent="0.35">
      <c r="A918" s="8" t="s">
        <v>59</v>
      </c>
      <c r="B918" s="8">
        <v>7</v>
      </c>
    </row>
    <row r="919" spans="1:2" x14ac:dyDescent="0.35">
      <c r="A919" s="8" t="s">
        <v>56</v>
      </c>
      <c r="B919" s="8">
        <v>10</v>
      </c>
    </row>
    <row r="920" spans="1:2" x14ac:dyDescent="0.35">
      <c r="A920" s="8" t="s">
        <v>56</v>
      </c>
      <c r="B920" s="8">
        <v>10</v>
      </c>
    </row>
    <row r="921" spans="1:2" x14ac:dyDescent="0.35">
      <c r="A921" s="8" t="s">
        <v>59</v>
      </c>
      <c r="B921" s="8">
        <v>9</v>
      </c>
    </row>
    <row r="922" spans="1:2" x14ac:dyDescent="0.35">
      <c r="A922" s="8" t="s">
        <v>59</v>
      </c>
      <c r="B922" s="8">
        <v>9</v>
      </c>
    </row>
    <row r="923" spans="1:2" x14ac:dyDescent="0.35">
      <c r="A923" s="8" t="s">
        <v>58</v>
      </c>
      <c r="B923" s="8">
        <v>9</v>
      </c>
    </row>
    <row r="924" spans="1:2" x14ac:dyDescent="0.35">
      <c r="A924" s="8" t="s">
        <v>62</v>
      </c>
      <c r="B924" s="8">
        <v>7</v>
      </c>
    </row>
    <row r="925" spans="1:2" x14ac:dyDescent="0.35">
      <c r="A925" s="8" t="s">
        <v>58</v>
      </c>
      <c r="B925" s="8">
        <v>10</v>
      </c>
    </row>
    <row r="926" spans="1:2" x14ac:dyDescent="0.35">
      <c r="A926" s="8" t="s">
        <v>57</v>
      </c>
      <c r="B926" s="8">
        <v>2</v>
      </c>
    </row>
    <row r="927" spans="1:2" x14ac:dyDescent="0.35">
      <c r="A927" s="8" t="s">
        <v>57</v>
      </c>
      <c r="B927" s="8">
        <v>6</v>
      </c>
    </row>
    <row r="928" spans="1:2" x14ac:dyDescent="0.35">
      <c r="A928" s="8" t="s">
        <v>59</v>
      </c>
      <c r="B928" s="8">
        <v>4</v>
      </c>
    </row>
    <row r="929" spans="1:2" x14ac:dyDescent="0.35">
      <c r="A929" s="8" t="s">
        <v>63</v>
      </c>
      <c r="B929" s="8">
        <v>2</v>
      </c>
    </row>
    <row r="930" spans="1:2" x14ac:dyDescent="0.35">
      <c r="A930" s="8" t="s">
        <v>64</v>
      </c>
      <c r="B930" s="8">
        <v>3</v>
      </c>
    </row>
    <row r="931" spans="1:2" x14ac:dyDescent="0.35">
      <c r="A931" s="8" t="s">
        <v>65</v>
      </c>
      <c r="B931" s="8">
        <v>2</v>
      </c>
    </row>
    <row r="932" spans="1:2" x14ac:dyDescent="0.35">
      <c r="A932" s="8" t="s">
        <v>58</v>
      </c>
      <c r="B932" s="8">
        <v>5</v>
      </c>
    </row>
    <row r="933" spans="1:2" x14ac:dyDescent="0.35">
      <c r="A933" s="8" t="s">
        <v>57</v>
      </c>
      <c r="B933" s="8">
        <v>9</v>
      </c>
    </row>
    <row r="934" spans="1:2" x14ac:dyDescent="0.35">
      <c r="A934" s="8" t="s">
        <v>56</v>
      </c>
      <c r="B934" s="8">
        <v>4</v>
      </c>
    </row>
    <row r="935" spans="1:2" x14ac:dyDescent="0.35">
      <c r="A935" s="8" t="s">
        <v>63</v>
      </c>
      <c r="B935" s="8">
        <v>10</v>
      </c>
    </row>
    <row r="936" spans="1:2" x14ac:dyDescent="0.35">
      <c r="A936" s="8" t="s">
        <v>63</v>
      </c>
      <c r="B936" s="8">
        <v>10</v>
      </c>
    </row>
    <row r="937" spans="1:2" x14ac:dyDescent="0.35">
      <c r="A937" s="8" t="s">
        <v>61</v>
      </c>
      <c r="B937" s="8">
        <v>1</v>
      </c>
    </row>
    <row r="938" spans="1:2" x14ac:dyDescent="0.35">
      <c r="A938" s="8" t="s">
        <v>66</v>
      </c>
      <c r="B938" s="8">
        <v>5</v>
      </c>
    </row>
    <row r="939" spans="1:2" x14ac:dyDescent="0.35">
      <c r="A939" s="8" t="s">
        <v>66</v>
      </c>
      <c r="B939" s="8">
        <v>9</v>
      </c>
    </row>
    <row r="940" spans="1:2" x14ac:dyDescent="0.35">
      <c r="A940" s="8" t="s">
        <v>61</v>
      </c>
      <c r="B940" s="8">
        <v>5</v>
      </c>
    </row>
    <row r="941" spans="1:2" x14ac:dyDescent="0.35">
      <c r="A941" s="8" t="s">
        <v>59</v>
      </c>
      <c r="B941" s="8">
        <v>6</v>
      </c>
    </row>
    <row r="942" spans="1:2" x14ac:dyDescent="0.35">
      <c r="A942" s="8" t="s">
        <v>58</v>
      </c>
      <c r="B942" s="8">
        <v>7</v>
      </c>
    </row>
    <row r="943" spans="1:2" x14ac:dyDescent="0.35">
      <c r="A943" s="8" t="s">
        <v>59</v>
      </c>
      <c r="B943" s="8">
        <v>4</v>
      </c>
    </row>
    <row r="944" spans="1:2" x14ac:dyDescent="0.35">
      <c r="A944" s="8" t="s">
        <v>66</v>
      </c>
      <c r="B944" s="8">
        <v>2</v>
      </c>
    </row>
    <row r="945" spans="1:2" x14ac:dyDescent="0.35">
      <c r="A945" s="8" t="s">
        <v>64</v>
      </c>
      <c r="B945" s="8">
        <v>1</v>
      </c>
    </row>
    <row r="946" spans="1:2" x14ac:dyDescent="0.35">
      <c r="A946" s="8" t="s">
        <v>63</v>
      </c>
      <c r="B946" s="8">
        <v>7</v>
      </c>
    </row>
    <row r="947" spans="1:2" x14ac:dyDescent="0.35">
      <c r="A947" s="8" t="s">
        <v>66</v>
      </c>
      <c r="B947" s="8">
        <v>5</v>
      </c>
    </row>
    <row r="948" spans="1:2" x14ac:dyDescent="0.35">
      <c r="A948" s="8" t="s">
        <v>61</v>
      </c>
      <c r="B948" s="8">
        <v>4</v>
      </c>
    </row>
    <row r="949" spans="1:2" x14ac:dyDescent="0.35">
      <c r="A949" s="8" t="s">
        <v>63</v>
      </c>
      <c r="B949" s="8">
        <v>6</v>
      </c>
    </row>
    <row r="950" spans="1:2" x14ac:dyDescent="0.35">
      <c r="A950" s="8" t="s">
        <v>65</v>
      </c>
      <c r="B950" s="8">
        <v>7</v>
      </c>
    </row>
    <row r="951" spans="1:2" x14ac:dyDescent="0.35">
      <c r="A951" s="8" t="s">
        <v>56</v>
      </c>
      <c r="B951" s="8">
        <v>7</v>
      </c>
    </row>
    <row r="952" spans="1:2" x14ac:dyDescent="0.35">
      <c r="A952" s="8" t="s">
        <v>56</v>
      </c>
      <c r="B952" s="8">
        <v>4</v>
      </c>
    </row>
    <row r="953" spans="1:2" x14ac:dyDescent="0.35">
      <c r="A953" s="8" t="s">
        <v>61</v>
      </c>
      <c r="B953" s="8">
        <v>5</v>
      </c>
    </row>
    <row r="954" spans="1:2" x14ac:dyDescent="0.35">
      <c r="A954" s="8" t="s">
        <v>58</v>
      </c>
      <c r="B954" s="8">
        <v>9</v>
      </c>
    </row>
    <row r="955" spans="1:2" x14ac:dyDescent="0.35">
      <c r="A955" s="8" t="s">
        <v>59</v>
      </c>
      <c r="B955" s="8">
        <v>8</v>
      </c>
    </row>
    <row r="956" spans="1:2" x14ac:dyDescent="0.35">
      <c r="A956" s="8" t="s">
        <v>64</v>
      </c>
      <c r="B956" s="8">
        <v>6</v>
      </c>
    </row>
    <row r="957" spans="1:2" x14ac:dyDescent="0.35">
      <c r="A957" s="8" t="s">
        <v>56</v>
      </c>
      <c r="B957" s="8">
        <v>7</v>
      </c>
    </row>
    <row r="958" spans="1:2" x14ac:dyDescent="0.35">
      <c r="A958" s="8" t="s">
        <v>61</v>
      </c>
      <c r="B958" s="8">
        <v>7</v>
      </c>
    </row>
    <row r="959" spans="1:2" x14ac:dyDescent="0.35">
      <c r="A959" s="8" t="s">
        <v>66</v>
      </c>
      <c r="B959" s="8">
        <v>4</v>
      </c>
    </row>
    <row r="960" spans="1:2" x14ac:dyDescent="0.35">
      <c r="A960" s="8" t="s">
        <v>59</v>
      </c>
      <c r="B960" s="8">
        <v>10</v>
      </c>
    </row>
    <row r="961" spans="1:2" x14ac:dyDescent="0.35">
      <c r="A961" s="8" t="s">
        <v>57</v>
      </c>
      <c r="B961" s="8">
        <v>3</v>
      </c>
    </row>
    <row r="962" spans="1:2" x14ac:dyDescent="0.35">
      <c r="A962" s="8" t="s">
        <v>61</v>
      </c>
      <c r="B962" s="8">
        <v>6</v>
      </c>
    </row>
    <row r="963" spans="1:2" x14ac:dyDescent="0.35">
      <c r="A963" s="8" t="s">
        <v>65</v>
      </c>
      <c r="B963" s="8">
        <v>6</v>
      </c>
    </row>
    <row r="964" spans="1:2" x14ac:dyDescent="0.35">
      <c r="A964" s="8" t="s">
        <v>64</v>
      </c>
      <c r="B964" s="8">
        <v>1</v>
      </c>
    </row>
    <row r="965" spans="1:2" x14ac:dyDescent="0.35">
      <c r="A965" s="8" t="s">
        <v>63</v>
      </c>
      <c r="B965" s="8">
        <v>1</v>
      </c>
    </row>
    <row r="966" spans="1:2" x14ac:dyDescent="0.35">
      <c r="A966" s="8" t="s">
        <v>62</v>
      </c>
      <c r="B966" s="8">
        <v>5</v>
      </c>
    </row>
    <row r="967" spans="1:2" x14ac:dyDescent="0.35">
      <c r="A967" s="8" t="s">
        <v>57</v>
      </c>
      <c r="B967" s="8">
        <v>10</v>
      </c>
    </row>
    <row r="968" spans="1:2" x14ac:dyDescent="0.35">
      <c r="A968" s="8" t="s">
        <v>61</v>
      </c>
      <c r="B968" s="8">
        <v>9</v>
      </c>
    </row>
    <row r="969" spans="1:2" x14ac:dyDescent="0.35">
      <c r="A969" s="8" t="s">
        <v>62</v>
      </c>
      <c r="B969" s="8">
        <v>7</v>
      </c>
    </row>
    <row r="970" spans="1:2" x14ac:dyDescent="0.35">
      <c r="A970" s="8" t="s">
        <v>56</v>
      </c>
      <c r="B970" s="8">
        <v>7</v>
      </c>
    </row>
    <row r="971" spans="1:2" x14ac:dyDescent="0.35">
      <c r="A971" s="8" t="s">
        <v>58</v>
      </c>
      <c r="B971" s="8">
        <v>4</v>
      </c>
    </row>
    <row r="972" spans="1:2" x14ac:dyDescent="0.35">
      <c r="A972" s="8" t="s">
        <v>56</v>
      </c>
      <c r="B972" s="8">
        <v>9</v>
      </c>
    </row>
    <row r="973" spans="1:2" x14ac:dyDescent="0.35">
      <c r="A973" s="8" t="s">
        <v>59</v>
      </c>
      <c r="B973" s="8">
        <v>4</v>
      </c>
    </row>
    <row r="974" spans="1:2" x14ac:dyDescent="0.35">
      <c r="A974" s="8" t="s">
        <v>58</v>
      </c>
      <c r="B974" s="8">
        <v>9</v>
      </c>
    </row>
    <row r="975" spans="1:2" x14ac:dyDescent="0.35">
      <c r="A975" s="8" t="s">
        <v>66</v>
      </c>
      <c r="B975" s="8">
        <v>7</v>
      </c>
    </row>
    <row r="976" spans="1:2" x14ac:dyDescent="0.35">
      <c r="A976" s="8" t="s">
        <v>64</v>
      </c>
      <c r="B976" s="8">
        <v>4</v>
      </c>
    </row>
    <row r="977" spans="1:2" x14ac:dyDescent="0.35">
      <c r="A977" s="8" t="s">
        <v>61</v>
      </c>
      <c r="B977" s="8">
        <v>10</v>
      </c>
    </row>
    <row r="978" spans="1:2" x14ac:dyDescent="0.35">
      <c r="A978" s="8" t="s">
        <v>56</v>
      </c>
      <c r="B978" s="8">
        <v>8</v>
      </c>
    </row>
    <row r="979" spans="1:2" x14ac:dyDescent="0.35">
      <c r="A979" s="8" t="s">
        <v>66</v>
      </c>
      <c r="B979" s="8">
        <v>7</v>
      </c>
    </row>
    <row r="980" spans="1:2" x14ac:dyDescent="0.35">
      <c r="A980" s="8" t="s">
        <v>66</v>
      </c>
      <c r="B980" s="8">
        <v>10</v>
      </c>
    </row>
    <row r="981" spans="1:2" x14ac:dyDescent="0.35">
      <c r="A981" s="8" t="s">
        <v>57</v>
      </c>
      <c r="B981" s="8">
        <v>9</v>
      </c>
    </row>
    <row r="982" spans="1:2" x14ac:dyDescent="0.35">
      <c r="A982" s="8" t="s">
        <v>64</v>
      </c>
      <c r="B982" s="8">
        <v>8</v>
      </c>
    </row>
    <row r="983" spans="1:2" x14ac:dyDescent="0.35">
      <c r="A983" s="8" t="s">
        <v>62</v>
      </c>
      <c r="B983" s="8">
        <v>7</v>
      </c>
    </row>
    <row r="984" spans="1:2" x14ac:dyDescent="0.35">
      <c r="A984" s="8" t="s">
        <v>66</v>
      </c>
      <c r="B984" s="8">
        <v>8</v>
      </c>
    </row>
    <row r="985" spans="1:2" x14ac:dyDescent="0.35">
      <c r="A985" s="8" t="s">
        <v>57</v>
      </c>
      <c r="B985" s="8">
        <v>2</v>
      </c>
    </row>
    <row r="986" spans="1:2" x14ac:dyDescent="0.35">
      <c r="A986" s="8" t="s">
        <v>64</v>
      </c>
      <c r="B986" s="8">
        <v>10</v>
      </c>
    </row>
    <row r="987" spans="1:2" x14ac:dyDescent="0.35">
      <c r="A987" s="8" t="s">
        <v>56</v>
      </c>
      <c r="B987" s="8">
        <v>8</v>
      </c>
    </row>
    <row r="988" spans="1:2" x14ac:dyDescent="0.35">
      <c r="A988" s="8" t="s">
        <v>61</v>
      </c>
      <c r="B988" s="8">
        <v>7</v>
      </c>
    </row>
    <row r="989" spans="1:2" x14ac:dyDescent="0.35">
      <c r="A989" s="8" t="s">
        <v>57</v>
      </c>
      <c r="B989" s="8">
        <v>3</v>
      </c>
    </row>
    <row r="990" spans="1:2" x14ac:dyDescent="0.35">
      <c r="A990" s="8" t="s">
        <v>63</v>
      </c>
      <c r="B990" s="8">
        <v>10</v>
      </c>
    </row>
    <row r="991" spans="1:2" x14ac:dyDescent="0.35">
      <c r="A991" s="8" t="s">
        <v>62</v>
      </c>
      <c r="B991" s="8">
        <v>3</v>
      </c>
    </row>
    <row r="992" spans="1:2" x14ac:dyDescent="0.35">
      <c r="A992" s="8" t="s">
        <v>61</v>
      </c>
      <c r="B992" s="8">
        <v>7</v>
      </c>
    </row>
    <row r="993" spans="1:2" x14ac:dyDescent="0.35">
      <c r="A993" s="8" t="s">
        <v>63</v>
      </c>
      <c r="B993" s="8">
        <v>3</v>
      </c>
    </row>
    <row r="994" spans="1:2" x14ac:dyDescent="0.35">
      <c r="A994" s="8" t="s">
        <v>65</v>
      </c>
      <c r="B994" s="8">
        <v>10</v>
      </c>
    </row>
    <row r="995" spans="1:2" x14ac:dyDescent="0.35">
      <c r="A995" s="8" t="s">
        <v>62</v>
      </c>
      <c r="B995" s="8">
        <v>4</v>
      </c>
    </row>
    <row r="996" spans="1:2" x14ac:dyDescent="0.35">
      <c r="A996" s="8" t="s">
        <v>57</v>
      </c>
      <c r="B996" s="8">
        <v>3</v>
      </c>
    </row>
    <row r="997" spans="1:2" x14ac:dyDescent="0.35">
      <c r="A997" s="8" t="s">
        <v>58</v>
      </c>
      <c r="B997" s="8">
        <v>2</v>
      </c>
    </row>
    <row r="998" spans="1:2" x14ac:dyDescent="0.35">
      <c r="A998" s="8" t="s">
        <v>61</v>
      </c>
      <c r="B998" s="8">
        <v>1</v>
      </c>
    </row>
    <row r="999" spans="1:2" x14ac:dyDescent="0.35">
      <c r="A999" s="8" t="s">
        <v>66</v>
      </c>
      <c r="B999" s="8">
        <v>5</v>
      </c>
    </row>
    <row r="1000" spans="1:2" x14ac:dyDescent="0.35">
      <c r="A1000" s="8" t="s">
        <v>65</v>
      </c>
      <c r="B1000" s="8">
        <v>9</v>
      </c>
    </row>
    <row r="1001" spans="1:2" x14ac:dyDescent="0.35">
      <c r="A1001" s="8" t="s">
        <v>66</v>
      </c>
      <c r="B1001" s="8">
        <v>7</v>
      </c>
    </row>
    <row r="1002" spans="1:2" x14ac:dyDescent="0.35">
      <c r="A1002"/>
      <c r="B1002"/>
    </row>
    <row r="1003" spans="1:2" x14ac:dyDescent="0.35">
      <c r="A1003"/>
      <c r="B1003"/>
    </row>
    <row r="1004" spans="1:2" x14ac:dyDescent="0.35">
      <c r="A1004"/>
      <c r="B1004"/>
    </row>
    <row r="1005" spans="1:2" x14ac:dyDescent="0.35">
      <c r="A1005"/>
      <c r="B1005"/>
    </row>
    <row r="1006" spans="1:2" x14ac:dyDescent="0.35">
      <c r="A1006"/>
      <c r="B1006"/>
    </row>
    <row r="1007" spans="1:2" x14ac:dyDescent="0.35">
      <c r="A1007"/>
      <c r="B1007"/>
    </row>
    <row r="1008" spans="1:2" x14ac:dyDescent="0.35">
      <c r="A1008"/>
      <c r="B1008"/>
    </row>
    <row r="1009" spans="1:2" x14ac:dyDescent="0.35">
      <c r="A1009"/>
      <c r="B1009"/>
    </row>
    <row r="1010" spans="1:2" x14ac:dyDescent="0.35">
      <c r="A1010"/>
      <c r="B1010"/>
    </row>
    <row r="1011" spans="1:2" x14ac:dyDescent="0.35">
      <c r="A1011"/>
      <c r="B1011"/>
    </row>
    <row r="1012" spans="1:2" x14ac:dyDescent="0.35">
      <c r="A1012"/>
      <c r="B1012"/>
    </row>
    <row r="1013" spans="1:2" x14ac:dyDescent="0.35">
      <c r="A1013"/>
      <c r="B1013"/>
    </row>
    <row r="1014" spans="1:2" x14ac:dyDescent="0.35">
      <c r="A1014"/>
      <c r="B1014"/>
    </row>
    <row r="1015" spans="1:2" x14ac:dyDescent="0.35">
      <c r="A1015"/>
      <c r="B1015"/>
    </row>
    <row r="1016" spans="1:2" x14ac:dyDescent="0.35">
      <c r="A1016"/>
      <c r="B1016"/>
    </row>
    <row r="1017" spans="1:2" x14ac:dyDescent="0.35">
      <c r="A1017"/>
      <c r="B1017"/>
    </row>
    <row r="1018" spans="1:2" x14ac:dyDescent="0.35">
      <c r="A1018"/>
      <c r="B1018"/>
    </row>
    <row r="1019" spans="1:2" x14ac:dyDescent="0.35">
      <c r="A1019"/>
      <c r="B1019"/>
    </row>
    <row r="1020" spans="1:2" x14ac:dyDescent="0.35">
      <c r="A1020"/>
      <c r="B1020"/>
    </row>
    <row r="1021" spans="1:2" x14ac:dyDescent="0.35">
      <c r="A1021"/>
      <c r="B1021"/>
    </row>
    <row r="1022" spans="1:2" x14ac:dyDescent="0.35">
      <c r="A1022"/>
      <c r="B1022"/>
    </row>
    <row r="1023" spans="1:2" x14ac:dyDescent="0.35">
      <c r="A1023"/>
      <c r="B1023"/>
    </row>
    <row r="1024" spans="1:2" x14ac:dyDescent="0.35">
      <c r="A1024"/>
      <c r="B1024"/>
    </row>
    <row r="1025" spans="1:2" x14ac:dyDescent="0.35">
      <c r="A1025"/>
      <c r="B1025"/>
    </row>
    <row r="1026" spans="1:2" x14ac:dyDescent="0.35">
      <c r="A1026"/>
      <c r="B1026"/>
    </row>
    <row r="1027" spans="1:2" x14ac:dyDescent="0.35">
      <c r="A1027"/>
      <c r="B1027"/>
    </row>
    <row r="1028" spans="1:2" x14ac:dyDescent="0.35">
      <c r="A1028"/>
      <c r="B1028"/>
    </row>
    <row r="1029" spans="1:2" x14ac:dyDescent="0.35">
      <c r="A1029"/>
      <c r="B1029"/>
    </row>
    <row r="1030" spans="1:2" x14ac:dyDescent="0.35">
      <c r="A1030"/>
      <c r="B1030"/>
    </row>
    <row r="1031" spans="1:2" x14ac:dyDescent="0.35">
      <c r="A1031"/>
      <c r="B1031"/>
    </row>
    <row r="1032" spans="1:2" x14ac:dyDescent="0.35">
      <c r="A1032"/>
      <c r="B1032"/>
    </row>
    <row r="1033" spans="1:2" x14ac:dyDescent="0.35">
      <c r="A1033"/>
      <c r="B1033"/>
    </row>
    <row r="1034" spans="1:2" x14ac:dyDescent="0.35">
      <c r="A1034"/>
      <c r="B1034"/>
    </row>
    <row r="1035" spans="1:2" x14ac:dyDescent="0.35">
      <c r="A1035"/>
      <c r="B1035"/>
    </row>
    <row r="1036" spans="1:2" x14ac:dyDescent="0.35">
      <c r="A1036"/>
      <c r="B1036"/>
    </row>
    <row r="1037" spans="1:2" x14ac:dyDescent="0.35">
      <c r="A1037"/>
      <c r="B1037"/>
    </row>
    <row r="1038" spans="1:2" x14ac:dyDescent="0.35">
      <c r="A1038"/>
      <c r="B1038"/>
    </row>
    <row r="1039" spans="1:2" x14ac:dyDescent="0.35">
      <c r="A1039"/>
      <c r="B1039"/>
    </row>
    <row r="1040" spans="1:2" x14ac:dyDescent="0.35">
      <c r="A1040"/>
      <c r="B1040"/>
    </row>
    <row r="1041" spans="1:2" x14ac:dyDescent="0.35">
      <c r="A1041"/>
      <c r="B1041"/>
    </row>
    <row r="1042" spans="1:2" x14ac:dyDescent="0.35">
      <c r="A1042"/>
      <c r="B1042"/>
    </row>
    <row r="1043" spans="1:2" x14ac:dyDescent="0.35">
      <c r="A1043"/>
      <c r="B1043"/>
    </row>
    <row r="1044" spans="1:2" x14ac:dyDescent="0.35">
      <c r="A1044"/>
      <c r="B1044"/>
    </row>
    <row r="1045" spans="1:2" x14ac:dyDescent="0.35">
      <c r="A1045"/>
      <c r="B1045"/>
    </row>
    <row r="1046" spans="1:2" x14ac:dyDescent="0.35">
      <c r="A1046"/>
      <c r="B1046"/>
    </row>
    <row r="1047" spans="1:2" x14ac:dyDescent="0.35">
      <c r="A1047"/>
      <c r="B1047"/>
    </row>
    <row r="1048" spans="1:2" x14ac:dyDescent="0.35">
      <c r="A1048"/>
      <c r="B1048"/>
    </row>
    <row r="1049" spans="1:2" x14ac:dyDescent="0.35">
      <c r="A1049"/>
      <c r="B1049"/>
    </row>
    <row r="1050" spans="1:2" x14ac:dyDescent="0.35">
      <c r="A1050"/>
      <c r="B1050"/>
    </row>
    <row r="1051" spans="1:2" x14ac:dyDescent="0.35">
      <c r="A1051"/>
      <c r="B1051"/>
    </row>
    <row r="1052" spans="1:2" x14ac:dyDescent="0.35">
      <c r="A1052"/>
      <c r="B1052"/>
    </row>
    <row r="1053" spans="1:2" x14ac:dyDescent="0.35">
      <c r="A1053"/>
      <c r="B1053"/>
    </row>
    <row r="1054" spans="1:2" x14ac:dyDescent="0.35">
      <c r="A1054"/>
      <c r="B1054"/>
    </row>
    <row r="1055" spans="1:2" x14ac:dyDescent="0.35">
      <c r="A1055"/>
      <c r="B1055"/>
    </row>
    <row r="1056" spans="1:2" x14ac:dyDescent="0.35">
      <c r="A1056"/>
      <c r="B1056"/>
    </row>
    <row r="1057" spans="1:2" x14ac:dyDescent="0.35">
      <c r="A1057"/>
      <c r="B1057"/>
    </row>
    <row r="1058" spans="1:2" x14ac:dyDescent="0.35">
      <c r="A1058"/>
      <c r="B1058"/>
    </row>
    <row r="1059" spans="1:2" x14ac:dyDescent="0.35">
      <c r="A1059"/>
      <c r="B1059"/>
    </row>
    <row r="1060" spans="1:2" x14ac:dyDescent="0.35">
      <c r="A1060"/>
      <c r="B1060"/>
    </row>
    <row r="1061" spans="1:2" x14ac:dyDescent="0.35">
      <c r="A1061"/>
      <c r="B1061"/>
    </row>
    <row r="1062" spans="1:2" x14ac:dyDescent="0.35">
      <c r="A1062"/>
      <c r="B1062"/>
    </row>
    <row r="1063" spans="1:2" x14ac:dyDescent="0.35">
      <c r="A1063"/>
      <c r="B1063"/>
    </row>
    <row r="1064" spans="1:2" x14ac:dyDescent="0.35">
      <c r="A1064"/>
      <c r="B1064"/>
    </row>
    <row r="1065" spans="1:2" x14ac:dyDescent="0.35">
      <c r="A1065"/>
      <c r="B1065"/>
    </row>
    <row r="1066" spans="1:2" x14ac:dyDescent="0.35">
      <c r="A1066"/>
      <c r="B1066"/>
    </row>
    <row r="1067" spans="1:2" x14ac:dyDescent="0.35">
      <c r="A1067"/>
      <c r="B1067"/>
    </row>
    <row r="1068" spans="1:2" x14ac:dyDescent="0.35">
      <c r="A1068"/>
      <c r="B1068"/>
    </row>
    <row r="1069" spans="1:2" x14ac:dyDescent="0.35">
      <c r="A1069"/>
      <c r="B1069"/>
    </row>
    <row r="1070" spans="1:2" x14ac:dyDescent="0.35">
      <c r="A1070"/>
      <c r="B1070"/>
    </row>
    <row r="1071" spans="1:2" x14ac:dyDescent="0.35">
      <c r="A1071"/>
      <c r="B1071"/>
    </row>
    <row r="1072" spans="1:2" x14ac:dyDescent="0.35">
      <c r="A1072"/>
      <c r="B1072"/>
    </row>
    <row r="1073" spans="1:2" x14ac:dyDescent="0.35">
      <c r="A1073"/>
      <c r="B1073"/>
    </row>
    <row r="1074" spans="1:2" x14ac:dyDescent="0.35">
      <c r="A1074"/>
      <c r="B1074"/>
    </row>
    <row r="1075" spans="1:2" x14ac:dyDescent="0.35">
      <c r="A1075"/>
      <c r="B1075"/>
    </row>
    <row r="1076" spans="1:2" x14ac:dyDescent="0.35">
      <c r="A1076"/>
      <c r="B1076"/>
    </row>
    <row r="1077" spans="1:2" x14ac:dyDescent="0.35">
      <c r="A1077"/>
      <c r="B1077"/>
    </row>
    <row r="1078" spans="1:2" x14ac:dyDescent="0.35">
      <c r="A1078"/>
      <c r="B1078"/>
    </row>
    <row r="1079" spans="1:2" x14ac:dyDescent="0.35">
      <c r="A1079"/>
      <c r="B1079"/>
    </row>
    <row r="1080" spans="1:2" x14ac:dyDescent="0.35">
      <c r="A1080"/>
      <c r="B1080"/>
    </row>
    <row r="1081" spans="1:2" x14ac:dyDescent="0.35">
      <c r="A1081"/>
      <c r="B1081"/>
    </row>
    <row r="1082" spans="1:2" x14ac:dyDescent="0.35">
      <c r="A1082"/>
      <c r="B1082"/>
    </row>
    <row r="1083" spans="1:2" x14ac:dyDescent="0.35">
      <c r="A1083"/>
      <c r="B1083"/>
    </row>
    <row r="1084" spans="1:2" x14ac:dyDescent="0.35">
      <c r="A1084"/>
      <c r="B1084"/>
    </row>
    <row r="1085" spans="1:2" x14ac:dyDescent="0.35">
      <c r="A1085"/>
      <c r="B1085"/>
    </row>
    <row r="1086" spans="1:2" x14ac:dyDescent="0.35">
      <c r="A1086"/>
      <c r="B1086"/>
    </row>
    <row r="1087" spans="1:2" x14ac:dyDescent="0.35">
      <c r="A1087"/>
      <c r="B1087"/>
    </row>
    <row r="1088" spans="1:2" x14ac:dyDescent="0.35">
      <c r="A1088"/>
      <c r="B1088"/>
    </row>
    <row r="1089" spans="1:2" x14ac:dyDescent="0.35">
      <c r="A1089"/>
      <c r="B1089"/>
    </row>
    <row r="1090" spans="1:2" x14ac:dyDescent="0.35">
      <c r="A1090"/>
      <c r="B1090"/>
    </row>
    <row r="1091" spans="1:2" x14ac:dyDescent="0.35">
      <c r="A1091"/>
      <c r="B1091"/>
    </row>
    <row r="1092" spans="1:2" x14ac:dyDescent="0.35">
      <c r="A1092"/>
      <c r="B1092"/>
    </row>
    <row r="1093" spans="1:2" x14ac:dyDescent="0.35">
      <c r="A1093"/>
      <c r="B1093"/>
    </row>
    <row r="1094" spans="1:2" x14ac:dyDescent="0.35">
      <c r="A1094"/>
      <c r="B1094"/>
    </row>
    <row r="1095" spans="1:2" x14ac:dyDescent="0.35">
      <c r="A1095"/>
      <c r="B1095"/>
    </row>
    <row r="1096" spans="1:2" x14ac:dyDescent="0.35">
      <c r="A1096"/>
      <c r="B1096"/>
    </row>
    <row r="1097" spans="1:2" x14ac:dyDescent="0.35">
      <c r="A1097"/>
      <c r="B1097"/>
    </row>
    <row r="1098" spans="1:2" x14ac:dyDescent="0.35">
      <c r="A1098"/>
      <c r="B1098"/>
    </row>
    <row r="1099" spans="1:2" x14ac:dyDescent="0.35">
      <c r="A1099"/>
      <c r="B1099"/>
    </row>
    <row r="1100" spans="1:2" x14ac:dyDescent="0.35">
      <c r="A1100"/>
      <c r="B1100"/>
    </row>
    <row r="1101" spans="1:2" x14ac:dyDescent="0.35">
      <c r="A1101"/>
      <c r="B1101"/>
    </row>
    <row r="1102" spans="1:2" x14ac:dyDescent="0.35">
      <c r="A1102"/>
      <c r="B1102"/>
    </row>
    <row r="1103" spans="1:2" x14ac:dyDescent="0.35">
      <c r="A1103"/>
      <c r="B1103"/>
    </row>
    <row r="1104" spans="1:2" x14ac:dyDescent="0.35">
      <c r="A1104"/>
      <c r="B1104"/>
    </row>
    <row r="1105" spans="1:2" x14ac:dyDescent="0.35">
      <c r="A1105"/>
      <c r="B1105"/>
    </row>
    <row r="1106" spans="1:2" x14ac:dyDescent="0.35">
      <c r="A1106"/>
      <c r="B1106"/>
    </row>
    <row r="1107" spans="1:2" x14ac:dyDescent="0.35">
      <c r="A1107"/>
      <c r="B1107"/>
    </row>
    <row r="1108" spans="1:2" x14ac:dyDescent="0.35">
      <c r="A1108"/>
      <c r="B1108"/>
    </row>
    <row r="1109" spans="1:2" x14ac:dyDescent="0.35">
      <c r="A1109"/>
      <c r="B1109"/>
    </row>
    <row r="1110" spans="1:2" x14ac:dyDescent="0.35">
      <c r="A1110"/>
      <c r="B1110"/>
    </row>
    <row r="1111" spans="1:2" x14ac:dyDescent="0.35">
      <c r="A1111"/>
      <c r="B1111"/>
    </row>
    <row r="1112" spans="1:2" x14ac:dyDescent="0.35">
      <c r="A1112"/>
      <c r="B1112"/>
    </row>
    <row r="1113" spans="1:2" x14ac:dyDescent="0.35">
      <c r="A1113"/>
      <c r="B1113"/>
    </row>
    <row r="1114" spans="1:2" x14ac:dyDescent="0.35">
      <c r="A1114"/>
      <c r="B1114"/>
    </row>
    <row r="1115" spans="1:2" x14ac:dyDescent="0.35">
      <c r="A1115"/>
      <c r="B1115"/>
    </row>
    <row r="1116" spans="1:2" x14ac:dyDescent="0.35">
      <c r="A1116"/>
      <c r="B1116"/>
    </row>
    <row r="1117" spans="1:2" x14ac:dyDescent="0.35">
      <c r="A1117"/>
      <c r="B1117"/>
    </row>
    <row r="1118" spans="1:2" x14ac:dyDescent="0.35">
      <c r="A1118"/>
      <c r="B1118"/>
    </row>
    <row r="1119" spans="1:2" x14ac:dyDescent="0.35">
      <c r="A1119"/>
      <c r="B1119"/>
    </row>
    <row r="1120" spans="1:2" x14ac:dyDescent="0.35">
      <c r="A1120"/>
      <c r="B1120"/>
    </row>
    <row r="1121" spans="1:2" x14ac:dyDescent="0.35">
      <c r="A1121"/>
      <c r="B1121"/>
    </row>
    <row r="1122" spans="1:2" x14ac:dyDescent="0.35">
      <c r="A1122"/>
      <c r="B1122"/>
    </row>
    <row r="1123" spans="1:2" x14ac:dyDescent="0.35">
      <c r="A1123"/>
      <c r="B1123"/>
    </row>
    <row r="1124" spans="1:2" x14ac:dyDescent="0.35">
      <c r="A1124"/>
      <c r="B1124"/>
    </row>
    <row r="1125" spans="1:2" x14ac:dyDescent="0.35">
      <c r="A1125"/>
      <c r="B1125"/>
    </row>
    <row r="1126" spans="1:2" x14ac:dyDescent="0.35">
      <c r="A1126"/>
      <c r="B1126"/>
    </row>
    <row r="1127" spans="1:2" x14ac:dyDescent="0.35">
      <c r="A1127"/>
      <c r="B1127"/>
    </row>
    <row r="1128" spans="1:2" x14ac:dyDescent="0.35">
      <c r="A1128"/>
      <c r="B1128"/>
    </row>
    <row r="1129" spans="1:2" x14ac:dyDescent="0.35">
      <c r="A1129"/>
      <c r="B1129"/>
    </row>
  </sheetData>
  <mergeCells count="2">
    <mergeCell ref="F3:O3"/>
    <mergeCell ref="F20:O20"/>
  </mergeCells>
  <pageMargins left="0.75" right="0.75" top="1" bottom="1" header="0.5" footer="0.5"/>
  <pageSetup orientation="portrait" horizontalDpi="4294967292" verticalDpi="4294967292"/>
  <ignoredErrors>
    <ignoredError sqref="F5:O14" emptyCellReference="1"/>
  </ignoredErrors>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TEST for Mean</vt:lpstr>
      <vt:lpstr>TEST for PROPORTION</vt:lpstr>
      <vt:lpstr>TEST for 2 PROPORTIONS</vt:lpstr>
      <vt:lpstr>TEST for 2 Means (Ind)</vt:lpstr>
      <vt:lpstr>TEST for 2 Means (Dep)</vt:lpstr>
      <vt:lpstr>TEST for Association (1 Var)</vt:lpstr>
      <vt:lpstr>TEST for Association (2 Var)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K, Kumar</cp:lastModifiedBy>
  <dcterms:created xsi:type="dcterms:W3CDTF">2016-07-25T16:51:22Z</dcterms:created>
  <dcterms:modified xsi:type="dcterms:W3CDTF">2019-09-29T19:43:58Z</dcterms:modified>
</cp:coreProperties>
</file>