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tabone/Desktop/SHA572/Clean/"/>
    </mc:Choice>
  </mc:AlternateContent>
  <bookViews>
    <workbookView xWindow="39040" yWindow="11400" windowWidth="28160" windowHeight="16140" tabRatio="500"/>
  </bookViews>
  <sheets>
    <sheet name="adtargetin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R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T2" i="1"/>
  <c r="R3" i="1"/>
  <c r="S3" i="1"/>
  <c r="T3" i="1"/>
  <c r="R4" i="1"/>
  <c r="S4" i="1"/>
  <c r="T4" i="1"/>
  <c r="T5" i="1"/>
  <c r="T6" i="1"/>
  <c r="R11" i="1"/>
  <c r="R12" i="1"/>
  <c r="R13" i="1"/>
  <c r="S16" i="1"/>
</calcChain>
</file>

<file path=xl/sharedStrings.xml><?xml version="1.0" encoding="utf-8"?>
<sst xmlns="http://schemas.openxmlformats.org/spreadsheetml/2006/main" count="93" uniqueCount="26">
  <si>
    <t>B</t>
  </si>
  <si>
    <t>A</t>
  </si>
  <si>
    <t>reject the null</t>
  </si>
  <si>
    <t>pvalue, one sample</t>
  </si>
  <si>
    <t>pvalue</t>
  </si>
  <si>
    <t>TS</t>
  </si>
  <si>
    <t>SE pooled</t>
  </si>
  <si>
    <t>means are different</t>
  </si>
  <si>
    <r>
      <t>H</t>
    </r>
    <r>
      <rPr>
        <vertAlign val="subscript"/>
        <sz val="12"/>
        <color theme="0"/>
        <rFont val="Calibri (Body)"/>
      </rPr>
      <t>a</t>
    </r>
  </si>
  <si>
    <t>means are the same, B no different than A</t>
  </si>
  <si>
    <r>
      <t>H</t>
    </r>
    <r>
      <rPr>
        <vertAlign val="subscript"/>
        <sz val="12"/>
        <color theme="0"/>
        <rFont val="Calibri (Body)"/>
      </rPr>
      <t>o</t>
    </r>
  </si>
  <si>
    <t>Question is B better?</t>
  </si>
  <si>
    <t>s.e</t>
  </si>
  <si>
    <t>Stdev</t>
  </si>
  <si>
    <t>Avg</t>
  </si>
  <si>
    <t>Count</t>
  </si>
  <si>
    <t>eRPMB-eRPMA</t>
  </si>
  <si>
    <t>Strategy B</t>
  </si>
  <si>
    <t>Strategy A</t>
  </si>
  <si>
    <t>eRPM</t>
  </si>
  <si>
    <t>Installs</t>
  </si>
  <si>
    <t>Clicks</t>
  </si>
  <si>
    <t>Completes</t>
  </si>
  <si>
    <t>Impressions</t>
  </si>
  <si>
    <t>Date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</si>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</sst>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1" fillId="0" borderId="0" xfId="1"/>
    <xf numFmtId="164" fontId="5" fillId="0" borderId="0" xfId="2" applyFont="1" applyAlignment="1">
      <alignment horizontal="center"/>
    </xf>
    <xf numFmtId="165" fontId="5" fillId="0" borderId="0" xfId="2" applyNumberFormat="1" applyFont="1" applyAlignment="1">
      <alignment horizontal="center"/>
    </xf>
    <xf numFmtId="15" fontId="1" fillId="0" borderId="0" xfId="1" applyNumberFormat="1" applyAlignment="1">
      <alignment horizontal="left"/>
    </xf>
    <xf numFmtId="0" fontId="1" fillId="0" borderId="0" xfId="1" applyAlignment="1">
      <alignment horizontal="center"/>
    </xf>
    <xf numFmtId="166" fontId="5" fillId="0" borderId="0" xfId="2" applyNumberFormat="1" applyFont="1" applyAlignment="1">
      <alignment horizontal="center"/>
    </xf>
    <xf numFmtId="15" fontId="1" fillId="0" borderId="0" xfId="1" applyNumberFormat="1" applyAlignment="1">
      <alignment horizontal="left" vertical="center"/>
    </xf>
    <xf numFmtId="167" fontId="3" fillId="0" borderId="0" xfId="1" applyNumberFormat="1" applyFont="1"/>
    <xf numFmtId="0" fontId="4" fillId="2" borderId="0" xfId="1" applyFont="1" applyFill="1"/>
    <xf numFmtId="0" fontId="4" fillId="0" borderId="0" xfId="1" applyFont="1" applyFill="1"/>
    <xf numFmtId="0" fontId="3" fillId="0" borderId="0" xfId="1" applyFont="1"/>
    <xf numFmtId="2" fontId="1" fillId="0" borderId="0" xfId="1" applyNumberFormat="1"/>
    <xf numFmtId="0" fontId="2" fillId="3" borderId="0" xfId="1" applyFont="1" applyFill="1" applyAlignment="1">
      <alignment horizontal="center" vertical="center"/>
    </xf>
    <xf numFmtId="0" fontId="4" fillId="3" borderId="0" xfId="1" applyFont="1" applyFill="1"/>
    <xf numFmtId="0" fontId="4" fillId="0" borderId="0" xfId="1" applyFont="1"/>
    <xf numFmtId="166" fontId="2" fillId="3" borderId="0" xfId="2" applyNumberFormat="1" applyFont="1" applyFill="1" applyAlignment="1">
      <alignment horizontal="center" vertical="center"/>
    </xf>
    <xf numFmtId="0" fontId="2" fillId="3" borderId="0" xfId="1" applyFont="1" applyFill="1" applyAlignment="1">
      <alignment horizontal="center"/>
    </xf>
  </cellXfs>
  <cellStyles count="4">
    <cellStyle name="Comma 2" xfId="2"/>
    <cellStyle name="Normal" xfId="0" builtinId="0"/>
    <cellStyle name="Normal 2" xfId="3"/>
    <cellStyle name="Normal 2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="150" zoomScaleNormal="150" zoomScalePageLayoutView="150" workbookViewId="0">
      <selection activeCell="R22" sqref="R22"/>
    </sheetView>
  </sheetViews>
  <sheetFormatPr baseColWidth="10" defaultRowHeight="16" x14ac:dyDescent="0.2"/>
  <cols>
    <col min="1" max="2" width="10.83203125" style="1"/>
    <col min="3" max="6" width="0" style="1" hidden="1" customWidth="1"/>
    <col min="7" max="7" width="10.83203125" style="1"/>
    <col min="8" max="8" width="3.1640625" style="1" customWidth="1"/>
    <col min="9" max="10" width="10.83203125" style="1"/>
    <col min="11" max="11" width="13" style="1" hidden="1" customWidth="1"/>
    <col min="12" max="12" width="13.6640625" style="1" hidden="1" customWidth="1"/>
    <col min="13" max="14" width="0" style="1" hidden="1" customWidth="1"/>
    <col min="15" max="15" width="10.83203125" style="1"/>
    <col min="16" max="16" width="13.6640625" style="1" customWidth="1"/>
    <col min="17" max="17" width="18.1640625" style="1" bestFit="1" customWidth="1"/>
    <col min="18" max="19" width="10.83203125" style="1"/>
    <col min="20" max="20" width="12.83203125" style="1" customWidth="1"/>
    <col min="21" max="16384" width="10.83203125" style="1"/>
  </cols>
  <sheetData>
    <row r="1" spans="1:20" x14ac:dyDescent="0.2">
      <c r="A1" s="17" t="s">
        <v>25</v>
      </c>
      <c r="B1" s="13" t="s">
        <v>24</v>
      </c>
      <c r="C1" s="16" t="s">
        <v>23</v>
      </c>
      <c r="D1" s="13" t="s">
        <v>22</v>
      </c>
      <c r="E1" s="13" t="s">
        <v>21</v>
      </c>
      <c r="F1" s="13" t="s">
        <v>20</v>
      </c>
      <c r="G1" s="13" t="s">
        <v>19</v>
      </c>
      <c r="H1" s="13"/>
      <c r="I1" s="17" t="s">
        <v>25</v>
      </c>
      <c r="J1" s="13" t="s">
        <v>24</v>
      </c>
      <c r="K1" s="16" t="s">
        <v>23</v>
      </c>
      <c r="L1" s="13" t="s">
        <v>22</v>
      </c>
      <c r="M1" s="13" t="s">
        <v>21</v>
      </c>
      <c r="N1" s="13" t="s">
        <v>20</v>
      </c>
      <c r="O1" s="13" t="s">
        <v>19</v>
      </c>
      <c r="P1" s="13" t="s">
        <v>16</v>
      </c>
      <c r="Q1" s="15"/>
      <c r="R1" s="14" t="s">
        <v>18</v>
      </c>
      <c r="S1" s="14" t="s">
        <v>17</v>
      </c>
      <c r="T1" s="13" t="s">
        <v>16</v>
      </c>
    </row>
    <row r="2" spans="1:20" x14ac:dyDescent="0.2">
      <c r="A2" s="5" t="s">
        <v>1</v>
      </c>
      <c r="B2" s="7">
        <v>41791</v>
      </c>
      <c r="C2" s="6">
        <v>6777407</v>
      </c>
      <c r="D2" s="6">
        <v>5978434</v>
      </c>
      <c r="E2" s="6">
        <v>345309</v>
      </c>
      <c r="F2" s="6">
        <v>31119</v>
      </c>
      <c r="G2" s="2">
        <v>3.327</v>
      </c>
      <c r="H2" s="2"/>
      <c r="I2" s="5" t="s">
        <v>0</v>
      </c>
      <c r="J2" s="4">
        <v>41791</v>
      </c>
      <c r="K2" s="3">
        <v>569044</v>
      </c>
      <c r="L2" s="3">
        <v>499235</v>
      </c>
      <c r="M2" s="3">
        <v>28035</v>
      </c>
      <c r="N2" s="3">
        <v>2111</v>
      </c>
      <c r="O2" s="2">
        <v>2.9529999999999998</v>
      </c>
      <c r="P2" s="2">
        <f>O2-G2</f>
        <v>-0.37400000000000011</v>
      </c>
      <c r="Q2" s="9" t="s">
        <v>15</v>
      </c>
      <c r="R2" s="1">
        <f>COUNT(G:G)</f>
        <v>30</v>
      </c>
      <c r="S2" s="1">
        <f>COUNT(O:O)</f>
        <v>30</v>
      </c>
      <c r="T2" s="1">
        <f>COUNT(P:P)</f>
        <v>30</v>
      </c>
    </row>
    <row r="3" spans="1:20" x14ac:dyDescent="0.2">
      <c r="A3" s="5" t="s">
        <v>1</v>
      </c>
      <c r="B3" s="7">
        <v>41792</v>
      </c>
      <c r="C3" s="6">
        <v>6004310</v>
      </c>
      <c r="D3" s="6">
        <v>5331727</v>
      </c>
      <c r="E3" s="6">
        <v>299732</v>
      </c>
      <c r="F3" s="6">
        <v>24601</v>
      </c>
      <c r="G3" s="2">
        <v>2.9430000000000001</v>
      </c>
      <c r="H3" s="2"/>
      <c r="I3" s="5" t="s">
        <v>0</v>
      </c>
      <c r="J3" s="4">
        <v>41792</v>
      </c>
      <c r="K3" s="3">
        <v>505963</v>
      </c>
      <c r="L3" s="3">
        <v>447695</v>
      </c>
      <c r="M3" s="3">
        <v>24621</v>
      </c>
      <c r="N3" s="3">
        <v>1713</v>
      </c>
      <c r="O3" s="2">
        <v>2.5870000000000002</v>
      </c>
      <c r="P3" s="2">
        <f>O3-G3</f>
        <v>-0.35599999999999987</v>
      </c>
      <c r="Q3" s="9" t="s">
        <v>14</v>
      </c>
      <c r="R3" s="12">
        <f>AVERAGE(G:G)</f>
        <v>3.3470999999999993</v>
      </c>
      <c r="S3" s="12">
        <f>AVERAGE(O:O)</f>
        <v>3.4590000000000005</v>
      </c>
      <c r="T3" s="12">
        <f>AVERAGE(P:P)</f>
        <v>0.11190000000000001</v>
      </c>
    </row>
    <row r="4" spans="1:20" x14ac:dyDescent="0.2">
      <c r="A4" s="5" t="s">
        <v>1</v>
      </c>
      <c r="B4" s="7">
        <v>41793</v>
      </c>
      <c r="C4" s="6">
        <v>5832627</v>
      </c>
      <c r="D4" s="6">
        <v>5193549</v>
      </c>
      <c r="E4" s="6">
        <v>291384</v>
      </c>
      <c r="F4" s="6">
        <v>24220</v>
      </c>
      <c r="G4" s="2">
        <v>3.0249999999999999</v>
      </c>
      <c r="H4" s="2"/>
      <c r="I4" s="5" t="s">
        <v>0</v>
      </c>
      <c r="J4" s="4">
        <v>41793</v>
      </c>
      <c r="K4" s="3">
        <v>492804</v>
      </c>
      <c r="L4" s="3">
        <v>437495</v>
      </c>
      <c r="M4" s="3">
        <v>24070</v>
      </c>
      <c r="N4" s="3">
        <v>1705</v>
      </c>
      <c r="O4" s="2">
        <v>2.7549999999999999</v>
      </c>
      <c r="P4" s="2">
        <f>O4-G4</f>
        <v>-0.27</v>
      </c>
      <c r="Q4" s="9" t="s">
        <v>13</v>
      </c>
      <c r="R4" s="12">
        <f>STDEV(G:G)</f>
        <v>0.2165719359664956</v>
      </c>
      <c r="S4" s="12">
        <f>STDEV(O:O)</f>
        <v>0.34442325605328222</v>
      </c>
      <c r="T4" s="12">
        <f>STDEV(P:P)</f>
        <v>0.18432530277034487</v>
      </c>
    </row>
    <row r="5" spans="1:20" x14ac:dyDescent="0.2">
      <c r="A5" s="5" t="s">
        <v>1</v>
      </c>
      <c r="B5" s="7">
        <v>41794</v>
      </c>
      <c r="C5" s="6">
        <v>5875702</v>
      </c>
      <c r="D5" s="6">
        <v>5227917</v>
      </c>
      <c r="E5" s="6">
        <v>295099</v>
      </c>
      <c r="F5" s="6">
        <v>23382</v>
      </c>
      <c r="G5" s="2">
        <v>2.9849999999999999</v>
      </c>
      <c r="H5" s="2"/>
      <c r="I5" s="5" t="s">
        <v>0</v>
      </c>
      <c r="J5" s="4">
        <v>41794</v>
      </c>
      <c r="K5" s="3">
        <v>498772</v>
      </c>
      <c r="L5" s="3">
        <v>442791</v>
      </c>
      <c r="M5" s="3">
        <v>25023</v>
      </c>
      <c r="N5" s="3">
        <v>1801</v>
      </c>
      <c r="O5" s="2">
        <v>3.004</v>
      </c>
      <c r="P5" s="2">
        <f>O5-G5</f>
        <v>1.9000000000000128E-2</v>
      </c>
      <c r="Q5" s="10"/>
      <c r="S5" s="1" t="s">
        <v>12</v>
      </c>
      <c r="T5" s="1">
        <f>T4/SQRT(T2)</f>
        <v>3.365304208209579E-2</v>
      </c>
    </row>
    <row r="6" spans="1:20" x14ac:dyDescent="0.2">
      <c r="A6" s="5" t="s">
        <v>1</v>
      </c>
      <c r="B6" s="7">
        <v>41795</v>
      </c>
      <c r="C6" s="6">
        <v>6843405</v>
      </c>
      <c r="D6" s="6">
        <v>6111378</v>
      </c>
      <c r="E6" s="6">
        <v>339529</v>
      </c>
      <c r="F6" s="6">
        <v>27725</v>
      </c>
      <c r="G6" s="2">
        <v>3.0760000000000001</v>
      </c>
      <c r="H6" s="2"/>
      <c r="I6" s="5" t="s">
        <v>0</v>
      </c>
      <c r="J6" s="4">
        <v>41795</v>
      </c>
      <c r="K6" s="3">
        <v>491463</v>
      </c>
      <c r="L6" s="3">
        <v>436858</v>
      </c>
      <c r="M6" s="3">
        <v>24337</v>
      </c>
      <c r="N6" s="3">
        <v>1875</v>
      </c>
      <c r="O6" s="2">
        <v>3.2429999999999999</v>
      </c>
      <c r="P6" s="2">
        <f>O6-G6</f>
        <v>0.16699999999999982</v>
      </c>
      <c r="Q6" s="9" t="s">
        <v>11</v>
      </c>
      <c r="S6" s="1" t="s">
        <v>5</v>
      </c>
      <c r="T6" s="1">
        <f>(T3-0)/T5</f>
        <v>3.3251080162982785</v>
      </c>
    </row>
    <row r="7" spans="1:20" x14ac:dyDescent="0.2">
      <c r="A7" s="5" t="s">
        <v>1</v>
      </c>
      <c r="B7" s="7">
        <v>41796</v>
      </c>
      <c r="C7" s="6">
        <v>7790350</v>
      </c>
      <c r="D7" s="6">
        <v>6981471</v>
      </c>
      <c r="E7" s="6">
        <v>392987</v>
      </c>
      <c r="F7" s="6">
        <v>31820</v>
      </c>
      <c r="G7" s="2">
        <v>3.137</v>
      </c>
      <c r="H7" s="2"/>
      <c r="I7" s="5" t="s">
        <v>0</v>
      </c>
      <c r="J7" s="4">
        <v>41796</v>
      </c>
      <c r="K7" s="3">
        <v>509657</v>
      </c>
      <c r="L7" s="3">
        <v>454702</v>
      </c>
      <c r="M7" s="3">
        <v>25223</v>
      </c>
      <c r="N7" s="3">
        <v>1932</v>
      </c>
      <c r="O7" s="2">
        <v>3.43</v>
      </c>
      <c r="P7" s="2">
        <f>O7-G7</f>
        <v>0.29300000000000015</v>
      </c>
      <c r="Q7" s="10"/>
    </row>
    <row r="8" spans="1:20" ht="18" x14ac:dyDescent="0.25">
      <c r="A8" s="5" t="s">
        <v>1</v>
      </c>
      <c r="B8" s="7">
        <v>41797</v>
      </c>
      <c r="C8" s="6">
        <v>8643430</v>
      </c>
      <c r="D8" s="6">
        <v>7733750</v>
      </c>
      <c r="E8" s="6">
        <v>444682</v>
      </c>
      <c r="F8" s="6">
        <v>38119</v>
      </c>
      <c r="G8" s="2">
        <v>3.3220000000000001</v>
      </c>
      <c r="H8" s="2"/>
      <c r="I8" s="5" t="s">
        <v>0</v>
      </c>
      <c r="J8" s="4">
        <v>41797</v>
      </c>
      <c r="K8" s="3">
        <v>564247</v>
      </c>
      <c r="L8" s="3">
        <v>502016</v>
      </c>
      <c r="M8" s="3">
        <v>28127</v>
      </c>
      <c r="N8" s="3">
        <v>2221</v>
      </c>
      <c r="O8" s="2">
        <v>3.4380000000000002</v>
      </c>
      <c r="P8" s="2">
        <f>O8-G8</f>
        <v>0.1160000000000001</v>
      </c>
      <c r="Q8" s="9" t="s">
        <v>10</v>
      </c>
      <c r="R8" s="1" t="s">
        <v>9</v>
      </c>
    </row>
    <row r="9" spans="1:20" ht="18" x14ac:dyDescent="0.25">
      <c r="A9" s="5" t="s">
        <v>1</v>
      </c>
      <c r="B9" s="7">
        <v>41798</v>
      </c>
      <c r="C9" s="6">
        <v>8929848</v>
      </c>
      <c r="D9" s="6">
        <v>7993169</v>
      </c>
      <c r="E9" s="6">
        <v>449680</v>
      </c>
      <c r="F9" s="6">
        <v>38260</v>
      </c>
      <c r="G9" s="2">
        <v>3.2690000000000001</v>
      </c>
      <c r="H9" s="2"/>
      <c r="I9" s="5" t="s">
        <v>0</v>
      </c>
      <c r="J9" s="4">
        <v>41798</v>
      </c>
      <c r="K9" s="3">
        <v>575302</v>
      </c>
      <c r="L9" s="3">
        <v>512228</v>
      </c>
      <c r="M9" s="3">
        <v>28200</v>
      </c>
      <c r="N9" s="3">
        <v>2203</v>
      </c>
      <c r="O9" s="2">
        <v>3.4550000000000001</v>
      </c>
      <c r="P9" s="2">
        <f>O9-G9</f>
        <v>0.18599999999999994</v>
      </c>
      <c r="Q9" s="9" t="s">
        <v>8</v>
      </c>
      <c r="R9" s="1" t="s">
        <v>7</v>
      </c>
    </row>
    <row r="10" spans="1:20" x14ac:dyDescent="0.2">
      <c r="A10" s="5" t="s">
        <v>1</v>
      </c>
      <c r="B10" s="7">
        <v>41799</v>
      </c>
      <c r="C10" s="6">
        <v>8075571</v>
      </c>
      <c r="D10" s="6">
        <v>7259148</v>
      </c>
      <c r="E10" s="6">
        <v>392829</v>
      </c>
      <c r="F10" s="6">
        <v>32825</v>
      </c>
      <c r="G10" s="2">
        <v>3.153</v>
      </c>
      <c r="H10" s="2"/>
      <c r="I10" s="5" t="s">
        <v>0</v>
      </c>
      <c r="J10" s="4">
        <v>41799</v>
      </c>
      <c r="K10" s="3">
        <v>523689</v>
      </c>
      <c r="L10" s="3">
        <v>469082</v>
      </c>
      <c r="M10" s="3">
        <v>25075</v>
      </c>
      <c r="N10" s="3">
        <v>1950</v>
      </c>
      <c r="O10" s="2">
        <v>3.2719999999999998</v>
      </c>
      <c r="P10" s="2">
        <f>O10-G10</f>
        <v>0.11899999999999977</v>
      </c>
      <c r="Q10" s="10"/>
      <c r="R10" s="11"/>
    </row>
    <row r="11" spans="1:20" x14ac:dyDescent="0.2">
      <c r="A11" s="5" t="s">
        <v>1</v>
      </c>
      <c r="B11" s="7">
        <v>41800</v>
      </c>
      <c r="C11" s="6">
        <v>7726694</v>
      </c>
      <c r="D11" s="6">
        <v>6941293</v>
      </c>
      <c r="E11" s="6">
        <v>382769</v>
      </c>
      <c r="F11" s="6">
        <v>31609</v>
      </c>
      <c r="G11" s="2">
        <v>3.2370000000000001</v>
      </c>
      <c r="H11" s="2"/>
      <c r="I11" s="5" t="s">
        <v>0</v>
      </c>
      <c r="J11" s="4">
        <v>41800</v>
      </c>
      <c r="K11" s="3">
        <v>504636</v>
      </c>
      <c r="L11" s="3">
        <v>452753</v>
      </c>
      <c r="M11" s="3">
        <v>24414</v>
      </c>
      <c r="N11" s="3">
        <v>1914</v>
      </c>
      <c r="O11" s="2">
        <v>3.3940000000000001</v>
      </c>
      <c r="P11" s="2">
        <f>O11-G11</f>
        <v>0.15700000000000003</v>
      </c>
      <c r="Q11" s="9" t="s">
        <v>6</v>
      </c>
      <c r="R11" s="12">
        <f>SQRT(R4^2/R2+S4^2/S2)</f>
        <v>7.4281173648648613E-2</v>
      </c>
    </row>
    <row r="12" spans="1:20" x14ac:dyDescent="0.2">
      <c r="A12" s="5" t="s">
        <v>1</v>
      </c>
      <c r="B12" s="7">
        <v>41801</v>
      </c>
      <c r="C12" s="6">
        <v>7781497</v>
      </c>
      <c r="D12" s="6">
        <v>6999630</v>
      </c>
      <c r="E12" s="6">
        <v>389369</v>
      </c>
      <c r="F12" s="6">
        <v>31683</v>
      </c>
      <c r="G12" s="2">
        <v>3.1989999999999998</v>
      </c>
      <c r="H12" s="2"/>
      <c r="I12" s="5" t="s">
        <v>0</v>
      </c>
      <c r="J12" s="4">
        <v>41801</v>
      </c>
      <c r="K12" s="3">
        <v>506060</v>
      </c>
      <c r="L12" s="3">
        <v>454773</v>
      </c>
      <c r="M12" s="3">
        <v>24637</v>
      </c>
      <c r="N12" s="3">
        <v>1839</v>
      </c>
      <c r="O12" s="2">
        <v>3.3660000000000001</v>
      </c>
      <c r="P12" s="2">
        <f>O12-G12</f>
        <v>0.16700000000000026</v>
      </c>
      <c r="Q12" s="9" t="s">
        <v>5</v>
      </c>
      <c r="R12" s="12">
        <f>(S3-R3)/R11</f>
        <v>1.5064382333172384</v>
      </c>
    </row>
    <row r="13" spans="1:20" x14ac:dyDescent="0.2">
      <c r="A13" s="5" t="s">
        <v>1</v>
      </c>
      <c r="B13" s="7">
        <v>41802</v>
      </c>
      <c r="C13" s="6">
        <v>7770595</v>
      </c>
      <c r="D13" s="6">
        <v>6984082</v>
      </c>
      <c r="E13" s="6">
        <v>391254</v>
      </c>
      <c r="F13" s="6">
        <v>30985</v>
      </c>
      <c r="G13" s="2">
        <v>3.206</v>
      </c>
      <c r="H13" s="2"/>
      <c r="I13" s="5" t="s">
        <v>0</v>
      </c>
      <c r="J13" s="4">
        <v>41802</v>
      </c>
      <c r="K13" s="3">
        <v>505083</v>
      </c>
      <c r="L13" s="3">
        <v>452687</v>
      </c>
      <c r="M13" s="3">
        <v>24879</v>
      </c>
      <c r="N13" s="3">
        <v>1812</v>
      </c>
      <c r="O13" s="2">
        <v>3.3210000000000002</v>
      </c>
      <c r="P13" s="2">
        <f>O13-G13</f>
        <v>0.11500000000000021</v>
      </c>
      <c r="Q13" s="9" t="s">
        <v>4</v>
      </c>
      <c r="R13" s="12">
        <f>_xlfn.T.DIST.2T(R12,29)</f>
        <v>0.1427710907016182</v>
      </c>
    </row>
    <row r="14" spans="1:20" x14ac:dyDescent="0.2">
      <c r="A14" s="5" t="s">
        <v>1</v>
      </c>
      <c r="B14" s="7">
        <v>41803</v>
      </c>
      <c r="C14" s="6">
        <v>7916282</v>
      </c>
      <c r="D14" s="6">
        <v>7091841</v>
      </c>
      <c r="E14" s="6">
        <v>407582</v>
      </c>
      <c r="F14" s="6">
        <v>31679</v>
      </c>
      <c r="G14" s="2">
        <v>3.246</v>
      </c>
      <c r="H14" s="2"/>
      <c r="I14" s="5" t="s">
        <v>0</v>
      </c>
      <c r="J14" s="4">
        <v>41803</v>
      </c>
      <c r="K14" s="3">
        <v>513106</v>
      </c>
      <c r="L14" s="3">
        <v>458354</v>
      </c>
      <c r="M14" s="3">
        <v>26018</v>
      </c>
      <c r="N14" s="3">
        <v>1893</v>
      </c>
      <c r="O14" s="2">
        <v>3.488</v>
      </c>
      <c r="P14" s="2">
        <f>O14-G14</f>
        <v>0.24199999999999999</v>
      </c>
      <c r="Q14" s="10"/>
      <c r="R14" s="11"/>
    </row>
    <row r="15" spans="1:20" x14ac:dyDescent="0.2">
      <c r="A15" s="5" t="s">
        <v>1</v>
      </c>
      <c r="B15" s="7">
        <v>41804</v>
      </c>
      <c r="C15" s="6">
        <v>8724061</v>
      </c>
      <c r="D15" s="6">
        <v>7782877</v>
      </c>
      <c r="E15" s="6">
        <v>459952</v>
      </c>
      <c r="F15" s="6">
        <v>36773</v>
      </c>
      <c r="G15" s="2">
        <v>3.4820000000000002</v>
      </c>
      <c r="H15" s="2"/>
      <c r="I15" s="5" t="s">
        <v>0</v>
      </c>
      <c r="J15" s="4">
        <v>41804</v>
      </c>
      <c r="K15" s="3">
        <v>562772</v>
      </c>
      <c r="L15" s="3">
        <v>499196</v>
      </c>
      <c r="M15" s="3">
        <v>29088</v>
      </c>
      <c r="N15" s="3">
        <v>2076</v>
      </c>
      <c r="O15" s="2">
        <v>3.5249999999999999</v>
      </c>
      <c r="P15" s="2">
        <f>O15-G15</f>
        <v>4.2999999999999705E-2</v>
      </c>
      <c r="Q15" s="10"/>
    </row>
    <row r="16" spans="1:20" x14ac:dyDescent="0.2">
      <c r="A16" s="5" t="s">
        <v>1</v>
      </c>
      <c r="B16" s="7">
        <v>41805</v>
      </c>
      <c r="C16" s="6">
        <v>9027910</v>
      </c>
      <c r="D16" s="6">
        <v>8075018</v>
      </c>
      <c r="E16" s="6">
        <v>465869</v>
      </c>
      <c r="F16" s="6">
        <v>37701</v>
      </c>
      <c r="G16" s="2">
        <v>3.4670000000000001</v>
      </c>
      <c r="H16" s="2"/>
      <c r="I16" s="5" t="s">
        <v>0</v>
      </c>
      <c r="J16" s="4">
        <v>41805</v>
      </c>
      <c r="K16" s="3">
        <v>586702</v>
      </c>
      <c r="L16" s="3">
        <v>522522</v>
      </c>
      <c r="M16" s="3">
        <v>29163</v>
      </c>
      <c r="N16" s="3">
        <v>2097</v>
      </c>
      <c r="O16" s="2">
        <v>3.3410000000000002</v>
      </c>
      <c r="P16" s="2">
        <f>O16-G16</f>
        <v>-0.12599999999999989</v>
      </c>
      <c r="Q16" s="9" t="s">
        <v>3</v>
      </c>
      <c r="S16" s="8">
        <f>_xlfn.T.DIST.RT(T6,T2-1)</f>
        <v>1.202824181551138E-3</v>
      </c>
      <c r="T16" s="1" t="s">
        <v>2</v>
      </c>
    </row>
    <row r="17" spans="1:16" x14ac:dyDescent="0.2">
      <c r="A17" s="5" t="s">
        <v>1</v>
      </c>
      <c r="B17" s="7">
        <v>41806</v>
      </c>
      <c r="C17" s="6">
        <v>7957999</v>
      </c>
      <c r="D17" s="6">
        <v>7149399</v>
      </c>
      <c r="E17" s="6">
        <v>395612</v>
      </c>
      <c r="F17" s="6">
        <v>31098</v>
      </c>
      <c r="G17" s="2">
        <v>3.2450000000000001</v>
      </c>
      <c r="H17" s="2"/>
      <c r="I17" s="5" t="s">
        <v>0</v>
      </c>
      <c r="J17" s="4">
        <v>41806</v>
      </c>
      <c r="K17" s="3">
        <v>516148</v>
      </c>
      <c r="L17" s="3">
        <v>462646</v>
      </c>
      <c r="M17" s="3">
        <v>24635</v>
      </c>
      <c r="N17" s="3">
        <v>1805</v>
      </c>
      <c r="O17" s="2">
        <v>3.2970000000000002</v>
      </c>
      <c r="P17" s="2">
        <f>O17-G17</f>
        <v>5.2000000000000046E-2</v>
      </c>
    </row>
    <row r="18" spans="1:16" x14ac:dyDescent="0.2">
      <c r="A18" s="5" t="s">
        <v>1</v>
      </c>
      <c r="B18" s="7">
        <v>41807</v>
      </c>
      <c r="C18" s="6">
        <v>8102155</v>
      </c>
      <c r="D18" s="6">
        <v>7283722</v>
      </c>
      <c r="E18" s="6">
        <v>404716</v>
      </c>
      <c r="F18" s="6">
        <v>31359</v>
      </c>
      <c r="G18" s="2">
        <v>3.3149999999999999</v>
      </c>
      <c r="H18" s="2"/>
      <c r="I18" s="5" t="s">
        <v>0</v>
      </c>
      <c r="J18" s="4">
        <v>41807</v>
      </c>
      <c r="K18" s="3">
        <v>526671</v>
      </c>
      <c r="L18" s="3">
        <v>471763</v>
      </c>
      <c r="M18" s="3">
        <v>25325</v>
      </c>
      <c r="N18" s="3">
        <v>1786</v>
      </c>
      <c r="O18" s="2">
        <v>3.3330000000000002</v>
      </c>
      <c r="P18" s="2">
        <f>O18-G18</f>
        <v>1.8000000000000238E-2</v>
      </c>
    </row>
    <row r="19" spans="1:16" x14ac:dyDescent="0.2">
      <c r="A19" s="5" t="s">
        <v>1</v>
      </c>
      <c r="B19" s="7">
        <v>41808</v>
      </c>
      <c r="C19" s="6">
        <v>8043855</v>
      </c>
      <c r="D19" s="6">
        <v>7229427</v>
      </c>
      <c r="E19" s="6">
        <v>407014</v>
      </c>
      <c r="F19" s="6">
        <v>32414</v>
      </c>
      <c r="G19" s="2">
        <v>3.46</v>
      </c>
      <c r="H19" s="2"/>
      <c r="I19" s="5" t="s">
        <v>0</v>
      </c>
      <c r="J19" s="4">
        <v>41808</v>
      </c>
      <c r="K19" s="3">
        <v>526713</v>
      </c>
      <c r="L19" s="3">
        <v>471137</v>
      </c>
      <c r="M19" s="3">
        <v>25761</v>
      </c>
      <c r="N19" s="3">
        <v>1912</v>
      </c>
      <c r="O19" s="2">
        <v>3.6040000000000001</v>
      </c>
      <c r="P19" s="2">
        <f>O19-G19</f>
        <v>0.14400000000000013</v>
      </c>
    </row>
    <row r="20" spans="1:16" x14ac:dyDescent="0.2">
      <c r="A20" s="5" t="s">
        <v>1</v>
      </c>
      <c r="B20" s="7">
        <v>41809</v>
      </c>
      <c r="C20" s="6">
        <v>8073992</v>
      </c>
      <c r="D20" s="6">
        <v>7226473</v>
      </c>
      <c r="E20" s="6">
        <v>403193</v>
      </c>
      <c r="F20" s="6">
        <v>31665</v>
      </c>
      <c r="G20" s="2">
        <v>3.5830000000000002</v>
      </c>
      <c r="H20" s="2"/>
      <c r="I20" s="5" t="s">
        <v>0</v>
      </c>
      <c r="J20" s="4">
        <v>41809</v>
      </c>
      <c r="K20" s="3">
        <v>531452</v>
      </c>
      <c r="L20" s="3">
        <v>472466</v>
      </c>
      <c r="M20" s="3">
        <v>25361</v>
      </c>
      <c r="N20" s="3">
        <v>1740</v>
      </c>
      <c r="O20" s="2">
        <v>3.847</v>
      </c>
      <c r="P20" s="2">
        <f>O20-G20</f>
        <v>0.26399999999999979</v>
      </c>
    </row>
    <row r="21" spans="1:16" x14ac:dyDescent="0.2">
      <c r="A21" s="5" t="s">
        <v>1</v>
      </c>
      <c r="B21" s="7">
        <v>41810</v>
      </c>
      <c r="C21" s="6">
        <v>8085480</v>
      </c>
      <c r="D21" s="6">
        <v>7224975</v>
      </c>
      <c r="E21" s="6">
        <v>406766</v>
      </c>
      <c r="F21" s="6">
        <v>30473</v>
      </c>
      <c r="G21" s="2">
        <v>3.4790000000000001</v>
      </c>
      <c r="H21" s="2"/>
      <c r="I21" s="5" t="s">
        <v>0</v>
      </c>
      <c r="J21" s="4">
        <v>41810</v>
      </c>
      <c r="K21" s="3">
        <v>420187</v>
      </c>
      <c r="L21" s="3">
        <v>373085</v>
      </c>
      <c r="M21" s="3">
        <v>20629</v>
      </c>
      <c r="N21" s="3">
        <v>1360</v>
      </c>
      <c r="O21" s="2">
        <v>3.887</v>
      </c>
      <c r="P21" s="2">
        <f>O21-G21</f>
        <v>0.40799999999999992</v>
      </c>
    </row>
    <row r="22" spans="1:16" x14ac:dyDescent="0.2">
      <c r="A22" s="5" t="s">
        <v>1</v>
      </c>
      <c r="B22" s="7">
        <v>41811</v>
      </c>
      <c r="C22" s="6">
        <v>8760745</v>
      </c>
      <c r="D22" s="6">
        <v>7825166</v>
      </c>
      <c r="E22" s="6">
        <v>454646</v>
      </c>
      <c r="F22" s="6">
        <v>33178</v>
      </c>
      <c r="G22" s="2">
        <v>3.4750000000000001</v>
      </c>
      <c r="H22" s="2"/>
      <c r="I22" s="5" t="s">
        <v>0</v>
      </c>
      <c r="J22" s="4">
        <v>41811</v>
      </c>
      <c r="K22" s="3">
        <v>548116</v>
      </c>
      <c r="L22" s="3">
        <v>485150</v>
      </c>
      <c r="M22" s="3">
        <v>27480</v>
      </c>
      <c r="N22" s="3">
        <v>1668</v>
      </c>
      <c r="O22" s="2">
        <v>3.694</v>
      </c>
      <c r="P22" s="2">
        <f>O22-G22</f>
        <v>0.21899999999999986</v>
      </c>
    </row>
    <row r="23" spans="1:16" x14ac:dyDescent="0.2">
      <c r="A23" s="5" t="s">
        <v>1</v>
      </c>
      <c r="B23" s="7">
        <v>41812</v>
      </c>
      <c r="C23" s="6">
        <v>8884803</v>
      </c>
      <c r="D23" s="6">
        <v>7937481</v>
      </c>
      <c r="E23" s="6">
        <v>453647</v>
      </c>
      <c r="F23" s="6">
        <v>33543</v>
      </c>
      <c r="G23" s="2">
        <v>3.4590000000000001</v>
      </c>
      <c r="H23" s="2"/>
      <c r="I23" s="5" t="s">
        <v>0</v>
      </c>
      <c r="J23" s="4">
        <v>41812</v>
      </c>
      <c r="K23" s="3">
        <v>581785</v>
      </c>
      <c r="L23" s="3">
        <v>515575</v>
      </c>
      <c r="M23" s="3">
        <v>28701</v>
      </c>
      <c r="N23" s="3">
        <v>1816</v>
      </c>
      <c r="O23" s="2">
        <v>3.6360000000000001</v>
      </c>
      <c r="P23" s="2">
        <f>O23-G23</f>
        <v>0.17700000000000005</v>
      </c>
    </row>
    <row r="24" spans="1:16" x14ac:dyDescent="0.2">
      <c r="A24" s="5" t="s">
        <v>1</v>
      </c>
      <c r="B24" s="7">
        <v>41813</v>
      </c>
      <c r="C24" s="6">
        <v>8040402</v>
      </c>
      <c r="D24" s="6">
        <v>7182500</v>
      </c>
      <c r="E24" s="6">
        <v>401226</v>
      </c>
      <c r="F24" s="6">
        <v>28864</v>
      </c>
      <c r="G24" s="2">
        <v>3.3370000000000002</v>
      </c>
      <c r="H24" s="2"/>
      <c r="I24" s="5" t="s">
        <v>0</v>
      </c>
      <c r="J24" s="4">
        <v>41813</v>
      </c>
      <c r="K24" s="3">
        <v>525631</v>
      </c>
      <c r="L24" s="3">
        <v>466427</v>
      </c>
      <c r="M24" s="3">
        <v>25462</v>
      </c>
      <c r="N24" s="3">
        <v>1618</v>
      </c>
      <c r="O24" s="2">
        <v>3.6019999999999999</v>
      </c>
      <c r="P24" s="2">
        <f>O24-G24</f>
        <v>0.26499999999999968</v>
      </c>
    </row>
    <row r="25" spans="1:16" x14ac:dyDescent="0.2">
      <c r="A25" s="5" t="s">
        <v>1</v>
      </c>
      <c r="B25" s="7">
        <v>41814</v>
      </c>
      <c r="C25" s="6">
        <v>7882136</v>
      </c>
      <c r="D25" s="6">
        <v>7013876</v>
      </c>
      <c r="E25" s="6">
        <v>389975</v>
      </c>
      <c r="F25" s="6">
        <v>30302</v>
      </c>
      <c r="G25" s="2">
        <v>3.3260000000000001</v>
      </c>
      <c r="H25" s="2"/>
      <c r="I25" s="5" t="s">
        <v>0</v>
      </c>
      <c r="J25" s="4">
        <v>41814</v>
      </c>
      <c r="K25" s="3">
        <v>517748</v>
      </c>
      <c r="L25" s="3">
        <v>455814</v>
      </c>
      <c r="M25" s="3">
        <v>24808</v>
      </c>
      <c r="N25" s="3">
        <v>1715</v>
      </c>
      <c r="O25" s="2">
        <v>3.4180000000000001</v>
      </c>
      <c r="P25" s="2">
        <f>O25-G25</f>
        <v>9.2000000000000082E-2</v>
      </c>
    </row>
    <row r="26" spans="1:16" x14ac:dyDescent="0.2">
      <c r="A26" s="5" t="s">
        <v>1</v>
      </c>
      <c r="B26" s="7">
        <v>41815</v>
      </c>
      <c r="C26" s="6">
        <v>7782617</v>
      </c>
      <c r="D26" s="6">
        <v>6932529</v>
      </c>
      <c r="E26" s="6">
        <v>385477</v>
      </c>
      <c r="F26" s="6">
        <v>30369</v>
      </c>
      <c r="G26" s="2">
        <v>3.367</v>
      </c>
      <c r="H26" s="2"/>
      <c r="I26" s="5" t="s">
        <v>0</v>
      </c>
      <c r="J26" s="4">
        <v>41815</v>
      </c>
      <c r="K26" s="3">
        <v>511505</v>
      </c>
      <c r="L26" s="3">
        <v>451388</v>
      </c>
      <c r="M26" s="3">
        <v>24894</v>
      </c>
      <c r="N26" s="3">
        <v>1725</v>
      </c>
      <c r="O26" s="2">
        <v>3.4079999999999999</v>
      </c>
      <c r="P26" s="2">
        <f>O26-G26</f>
        <v>4.0999999999999925E-2</v>
      </c>
    </row>
    <row r="27" spans="1:16" x14ac:dyDescent="0.2">
      <c r="A27" s="5" t="s">
        <v>1</v>
      </c>
      <c r="B27" s="7">
        <v>41816</v>
      </c>
      <c r="C27" s="6">
        <v>7734447</v>
      </c>
      <c r="D27" s="6">
        <v>6887125</v>
      </c>
      <c r="E27" s="6">
        <v>388935</v>
      </c>
      <c r="F27" s="6">
        <v>30920</v>
      </c>
      <c r="G27" s="2">
        <v>3.53</v>
      </c>
      <c r="H27" s="2"/>
      <c r="I27" s="5" t="s">
        <v>0</v>
      </c>
      <c r="J27" s="4">
        <v>41816</v>
      </c>
      <c r="K27" s="3">
        <v>508097</v>
      </c>
      <c r="L27" s="3">
        <v>448333</v>
      </c>
      <c r="M27" s="3">
        <v>25111</v>
      </c>
      <c r="N27" s="3">
        <v>1773</v>
      </c>
      <c r="O27" s="2">
        <v>3.722</v>
      </c>
      <c r="P27" s="2">
        <f>O27-G27</f>
        <v>0.19200000000000017</v>
      </c>
    </row>
    <row r="28" spans="1:16" x14ac:dyDescent="0.2">
      <c r="A28" s="5" t="s">
        <v>1</v>
      </c>
      <c r="B28" s="7">
        <v>41817</v>
      </c>
      <c r="C28" s="6">
        <v>7891063</v>
      </c>
      <c r="D28" s="6">
        <v>7025318</v>
      </c>
      <c r="E28" s="6">
        <v>409449</v>
      </c>
      <c r="F28" s="6">
        <v>31689</v>
      </c>
      <c r="G28" s="2">
        <v>3.6720000000000002</v>
      </c>
      <c r="H28" s="2"/>
      <c r="I28" s="5" t="s">
        <v>0</v>
      </c>
      <c r="J28" s="4">
        <v>41817</v>
      </c>
      <c r="K28" s="3">
        <v>518004</v>
      </c>
      <c r="L28" s="3">
        <v>457335</v>
      </c>
      <c r="M28" s="3">
        <v>25832</v>
      </c>
      <c r="N28" s="3">
        <v>1852</v>
      </c>
      <c r="O28" s="2">
        <v>3.9390000000000001</v>
      </c>
      <c r="P28" s="2">
        <f>O28-G28</f>
        <v>0.2669999999999999</v>
      </c>
    </row>
    <row r="29" spans="1:16" x14ac:dyDescent="0.2">
      <c r="A29" s="5" t="s">
        <v>1</v>
      </c>
      <c r="B29" s="7">
        <v>41818</v>
      </c>
      <c r="C29" s="6">
        <v>8460726</v>
      </c>
      <c r="D29" s="6">
        <v>7487623</v>
      </c>
      <c r="E29" s="6">
        <v>457487</v>
      </c>
      <c r="F29" s="6">
        <v>34664</v>
      </c>
      <c r="G29" s="2">
        <v>3.83</v>
      </c>
      <c r="H29" s="2"/>
      <c r="I29" s="5" t="s">
        <v>0</v>
      </c>
      <c r="J29" s="4">
        <v>41818</v>
      </c>
      <c r="K29" s="3">
        <v>562854</v>
      </c>
      <c r="L29" s="3">
        <v>494686</v>
      </c>
      <c r="M29" s="3">
        <v>28491</v>
      </c>
      <c r="N29" s="3">
        <v>2041</v>
      </c>
      <c r="O29" s="2">
        <v>4.0730000000000004</v>
      </c>
      <c r="P29" s="2">
        <f>O29-G29</f>
        <v>0.24300000000000033</v>
      </c>
    </row>
    <row r="30" spans="1:16" x14ac:dyDescent="0.2">
      <c r="A30" s="5" t="s">
        <v>1</v>
      </c>
      <c r="B30" s="7">
        <v>41819</v>
      </c>
      <c r="C30" s="6">
        <v>8849803</v>
      </c>
      <c r="D30" s="6">
        <v>7785905</v>
      </c>
      <c r="E30" s="6">
        <v>478901</v>
      </c>
      <c r="F30" s="6">
        <v>36467</v>
      </c>
      <c r="G30" s="2">
        <v>3.7770000000000001</v>
      </c>
      <c r="H30" s="2"/>
      <c r="I30" s="5" t="s">
        <v>0</v>
      </c>
      <c r="J30" s="4">
        <v>41819</v>
      </c>
      <c r="K30" s="3">
        <v>583732</v>
      </c>
      <c r="L30" s="3">
        <v>510194</v>
      </c>
      <c r="M30" s="3">
        <v>29483</v>
      </c>
      <c r="N30" s="3">
        <v>2168</v>
      </c>
      <c r="O30" s="2">
        <v>4.0510000000000002</v>
      </c>
      <c r="P30" s="2">
        <f>O30-G30</f>
        <v>0.27400000000000002</v>
      </c>
    </row>
    <row r="31" spans="1:16" x14ac:dyDescent="0.2">
      <c r="A31" s="5" t="s">
        <v>1</v>
      </c>
      <c r="B31" s="7">
        <v>41820</v>
      </c>
      <c r="C31" s="6">
        <v>8189490</v>
      </c>
      <c r="D31" s="6">
        <v>7233880</v>
      </c>
      <c r="E31" s="6">
        <v>411884</v>
      </c>
      <c r="F31" s="6">
        <v>32160</v>
      </c>
      <c r="G31" s="2">
        <v>3.484</v>
      </c>
      <c r="H31" s="2"/>
      <c r="I31" s="5" t="s">
        <v>0</v>
      </c>
      <c r="J31" s="4">
        <v>41820</v>
      </c>
      <c r="K31" s="3">
        <v>537433</v>
      </c>
      <c r="L31" s="3">
        <v>470054</v>
      </c>
      <c r="M31" s="3">
        <v>26669</v>
      </c>
      <c r="N31" s="3">
        <v>1910</v>
      </c>
      <c r="O31" s="2">
        <v>3.6869999999999998</v>
      </c>
      <c r="P31" s="2">
        <f>O31-G31</f>
        <v>0.20299999999999985</v>
      </c>
    </row>
  </sheetData>
  <pageMargins left="0.75" right="0.75" top="1" bottom="1" header="0.5" footer="0.5"/>
  <pageSetup orientation="portrait" horizontalDpi="4294967292" verticalDpi="4294967292"/>
  <rowBreaks count="1" manualBreakCount="1">
    <brk id="2" max="16383" man="1"/>
  </rowBreaks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adtargeting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2018-01-22T20:07:44Z</dcterms:created>
  <dcterms:modified xsi:type="dcterms:W3CDTF">2018-01-22T20:14:48Z</dcterms:modified>
</cp:coreProperties>
</file>