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15" yWindow="4410" windowWidth="15330" windowHeight="4965" tabRatio="529"/>
  </bookViews>
  <sheets>
    <sheet name="Cover Sheet" sheetId="7" r:id="rId1"/>
    <sheet name="Instructions" sheetId="1" r:id="rId2"/>
    <sheet name="Admin" sheetId="5" state="hidden" r:id="rId3"/>
    <sheet name="Feedback Form" sheetId="4" r:id="rId4"/>
  </sheets>
  <definedNames>
    <definedName name="_xlnm._FilterDatabase" localSheetId="3" hidden="1">'Feedback Form'!$A$8:$R$26</definedName>
    <definedName name="ActTimeValuesEUR">'Feedback Form'!$HG$2:$HG$166</definedName>
    <definedName name="ActTimeValuesUS">'Feedback Form'!$HF$2:$HF$166</definedName>
    <definedName name="Admin_Status">Admin!$E$7</definedName>
    <definedName name="application">'Feedback Form'!$O$12</definedName>
    <definedName name="code_DelUD">Admin!$H$22</definedName>
    <definedName name="code_DelUnit">Admin!$E$22</definedName>
    <definedName name="Code_NonSysErr">'Feedback Form'!$J$37</definedName>
    <definedName name="Code_SysErr">'Feedback Form'!$J$36</definedName>
    <definedName name="Code_Type_Data_Definition">'Feedback Form'!$J$37</definedName>
    <definedName name="Code_Type_Interface">'Feedback Form'!$J$36</definedName>
    <definedName name="Comments">'Feedback Form'!$A$50</definedName>
    <definedName name="DateComp">'Feedback Form'!$R$21</definedName>
    <definedName name="DateCompleted1">'Feedback Form'!$F$21</definedName>
    <definedName name="DateCompleted2">'Feedback Form'!$H$21</definedName>
    <definedName name="DateCompleted3">'Feedback Form'!$J$21</definedName>
    <definedName name="DateCompleted4">'Feedback Form'!$L$21</definedName>
    <definedName name="DateCompleted5">'Feedback Form'!$N$21</definedName>
    <definedName name="DateCompletedLead">'Feedback Form'!$P$21</definedName>
    <definedName name="default_dir_admin">Admin!$C$13</definedName>
    <definedName name="DelComplexity">'Feedback Form'!$F$12</definedName>
    <definedName name="Deliverable_Unit_Definition">Admin!$J$20:$J$25</definedName>
    <definedName name="DelName">'Feedback Form'!$F$9</definedName>
    <definedName name="DelOwner">'Feedback Form'!$F$10</definedName>
    <definedName name="DelSize">'Feedback Form'!$O$10</definedName>
    <definedName name="DelType">'Feedback Form'!$F$11</definedName>
    <definedName name="DelUnit">'Feedback Form'!$O$9</definedName>
    <definedName name="des_DelUD">Admin!$H$21</definedName>
    <definedName name="des_DelUnit">Admin!$E$21</definedName>
    <definedName name="Des_NonSysErr">'Feedback Form'!$G$37</definedName>
    <definedName name="Des_SysErr">'Feedback Form'!$G$36</definedName>
    <definedName name="Des_Type_Data_Definition">'Feedback Form'!$G$37</definedName>
    <definedName name="Des_Type_Interface">'Feedback Form'!$G$36</definedName>
    <definedName name="Directory_Location">'Feedback Form'!$F$3</definedName>
    <definedName name="Maint_NonSysErr">'Feedback Form'!$P$37</definedName>
    <definedName name="Maint_SysErr">'Feedback Form'!$P$36</definedName>
    <definedName name="Num_Of_Pages">'Feedback Form'!$O$11</definedName>
    <definedName name="other_DelUD">Admin!$H$25</definedName>
    <definedName name="other_DelUnit">Admin!$E$25</definedName>
    <definedName name="Other_NonSysErr">'Feedback Form'!$R$37</definedName>
    <definedName name="Other_SysErr">'Feedback Form'!$R$36</definedName>
    <definedName name="password">Admin!$E$5</definedName>
    <definedName name="PD_Desc">'Feedback Form'!$C$54:$H$254</definedName>
    <definedName name="PD_id">'Feedback Form'!$A$54:$A$254</definedName>
    <definedName name="PD_ProblemType">'Feedback Form'!$J$54:$J$254</definedName>
    <definedName name="PD_Resolution">'Feedback Form'!$M$54:$N$254</definedName>
    <definedName name="PD_Review">'Feedback Form'!$B$54:$B$254</definedName>
    <definedName name="PD_StageInjected">'Feedback Form'!$L$54:$L$254</definedName>
    <definedName name="PD_Status">'Feedback Form'!$R$54:$R$254</definedName>
    <definedName name="PrepTime1">'Feedback Form'!$F$23</definedName>
    <definedName name="PrepTime2">'Feedback Form'!$H$23</definedName>
    <definedName name="PrepTime3">'Feedback Form'!$J$23</definedName>
    <definedName name="PrepTime4">'Feedback Form'!$L$23</definedName>
    <definedName name="PrepTime5">'Feedback Form'!$N$23</definedName>
    <definedName name="PrepTimeLead">'Feedback Form'!$P$23</definedName>
    <definedName name="PrepTimeTotal">'Feedback Form'!$R$23</definedName>
    <definedName name="PrepTimeValuesEUR">'Feedback Form'!$HC$2:$HC$166</definedName>
    <definedName name="PrepTimeValuesUS">'Feedback Form'!$HB$2:$HB$166</definedName>
    <definedName name="_xlnm.Print_Area" localSheetId="3">'Feedback Form'!$A$1:$S$54</definedName>
    <definedName name="_xlnm.Print_Area" localSheetId="1">Instructions!$A$1:$D$26</definedName>
    <definedName name="_xlnm.Print_Titles" localSheetId="3">'Feedback Form'!$53:$53</definedName>
    <definedName name="Problem_Details">'Feedback Form'!$A$54:$R$254</definedName>
    <definedName name="Problem_Type">'Feedback Form'!$J$54:$K$254</definedName>
    <definedName name="prodfix_DelUD">Admin!$H$24</definedName>
    <definedName name="prodfix_DelUnit">Admin!$E$24</definedName>
    <definedName name="PRTech1">'Feedback Form'!$F$19</definedName>
    <definedName name="PRTech2">'Feedback Form'!$H$19</definedName>
    <definedName name="PRTech3">'Feedback Form'!$J$19</definedName>
    <definedName name="PRTech4">'Feedback Form'!$L$19</definedName>
    <definedName name="PRTech5">'Feedback Form'!$N$19</definedName>
    <definedName name="PRTechLead">'Feedback Form'!$P$19</definedName>
    <definedName name="release">'Feedback Form'!$O$14</definedName>
    <definedName name="req_DelUD">Admin!$H$20</definedName>
    <definedName name="req_DelUnit">Admin!$E$20</definedName>
    <definedName name="Req_NonSysErr">'Feedback Form'!$D$37</definedName>
    <definedName name="Req_SysErr">'Feedback Form'!$D$36</definedName>
    <definedName name="Req_Type_Data_Definition">'Feedback Form'!$D$37</definedName>
    <definedName name="Req_Type_Interface">'Feedback Form'!$D$36</definedName>
    <definedName name="Review">'Feedback Form'!$B$54:$B$254</definedName>
    <definedName name="Review_Status">'Feedback Form'!$F$26</definedName>
    <definedName name="Reviewers1">'Feedback Form'!$F$20</definedName>
    <definedName name="Reviewers2">'Feedback Form'!$H$20</definedName>
    <definedName name="Reviewers3">'Feedback Form'!$J$20</definedName>
    <definedName name="Reviewers4">'Feedback Form'!$L$20</definedName>
    <definedName name="Reviewers5">'Feedback Form'!$N$20</definedName>
    <definedName name="ReviewersLead">'Feedback Form'!$P$20</definedName>
    <definedName name="ReviewTime1">'Feedback Form'!$F$24</definedName>
    <definedName name="ReviewTime2">'Feedback Form'!$H$24</definedName>
    <definedName name="ReviewTime3">'Feedback Form'!$J$24</definedName>
    <definedName name="ReviewTime4">'Feedback Form'!$L$24</definedName>
    <definedName name="ReviewTime5">'Feedback Form'!$N$24</definedName>
    <definedName name="ReviewTimeLead">'Feedback Form'!$P$24</definedName>
    <definedName name="ReviewTimeTotal">'Feedback Form'!$R$24</definedName>
    <definedName name="RevTimeValuesEUR">'Feedback Form'!$HE$2:$HE$165</definedName>
    <definedName name="RevTimeValuesUS">'Feedback Form'!$HD$2:$HD$165</definedName>
    <definedName name="Selected_Type">'Feedback Form'!$J$54:$J$254</definedName>
    <definedName name="Stage_Anal_NonSysErr">'Feedback Form'!$D$32</definedName>
    <definedName name="Stage_Anal_SysErr">'Feedback Form'!$D$31</definedName>
    <definedName name="Stage_Build_NonSysErr">'Feedback Form'!$J$32</definedName>
    <definedName name="Stage_Build_SysErr">'Feedback Form'!$J$31</definedName>
    <definedName name="Stage_Des_NonSysErr">'Feedback Form'!$G$32</definedName>
    <definedName name="Stage_Des_SysErr">'Feedback Form'!$G$31</definedName>
    <definedName name="Stage_Maint_NonSysErr">'Feedback Form'!$P$32</definedName>
    <definedName name="Stage_Maint_SysErr">'Feedback Form'!$P$31</definedName>
    <definedName name="Stage_Test_NonSysErr">'Feedback Form'!$M$32</definedName>
    <definedName name="Stage_Test_SysErr">'Feedback Form'!$M$31</definedName>
    <definedName name="subsystem">'Feedback Form'!$O$13</definedName>
    <definedName name="Summary_Details">'Feedback Form'!$A$28:$R$48</definedName>
    <definedName name="TeamName">'Feedback Form'!$O$15</definedName>
    <definedName name="Template_Name">Admin!$G$37</definedName>
    <definedName name="test_DelUD">Admin!$H$23</definedName>
    <definedName name="test_DelUnit">Admin!$E$23</definedName>
    <definedName name="Test_NonSysErr">'Feedback Form'!$M$37</definedName>
    <definedName name="Test_SysErr">'Feedback Form'!$M$36</definedName>
    <definedName name="Test_Type_Inad_Detail">'Feedback Form'!$M$36</definedName>
    <definedName name="Test_Type_Inc_Steps">'Feedback Form'!$M$37</definedName>
    <definedName name="TimeToFix1">'Feedback Form'!$F$25</definedName>
    <definedName name="TimeToFix2">'Feedback Form'!$H$25</definedName>
    <definedName name="TimeToFix3">'Feedback Form'!$J$25</definedName>
    <definedName name="TimeToFix4">'Feedback Form'!$L$25</definedName>
    <definedName name="TimeToFix5">'Feedback Form'!$N$25</definedName>
    <definedName name="TimeToFixLead">'Feedback Form'!$P$25</definedName>
    <definedName name="TimeToFixTotal">'Feedback Form'!$R$25</definedName>
    <definedName name="Total_Eff_Ratio">'Feedback Form'!$F$45</definedName>
    <definedName name="Total_Num_Prob">'Feedback Form'!$F$42</definedName>
    <definedName name="Total_Prob_Det">'Feedback Form'!$F$46</definedName>
    <definedName name="Total_Prob_Per_Page">'Feedback Form'!$F$47</definedName>
    <definedName name="Total_ROI">'Feedback Form'!$F$44</definedName>
    <definedName name="Total_Time_Fix">'Feedback Form'!$F$43</definedName>
  </definedNames>
  <calcPr calcId="125725"/>
</workbook>
</file>

<file path=xl/calcChain.xml><?xml version="1.0" encoding="utf-8"?>
<calcChain xmlns="http://schemas.openxmlformats.org/spreadsheetml/2006/main">
  <c r="C32" i="5"/>
  <c r="P32" i="4" a="1"/>
  <c r="P32" s="1"/>
  <c r="M32" a="1"/>
  <c r="M32" s="1"/>
  <c r="J32" a="1"/>
  <c r="J32" s="1"/>
  <c r="G32" a="1"/>
  <c r="G32" s="1"/>
  <c r="D32" a="1"/>
  <c r="D32" s="1"/>
  <c r="P31" a="1"/>
  <c r="P31" s="1"/>
  <c r="M31" a="1"/>
  <c r="M31" s="1"/>
  <c r="J31" a="1"/>
  <c r="J31"/>
  <c r="G31" a="1"/>
  <c r="G31" s="1"/>
  <c r="D31" a="1"/>
  <c r="D31" s="1"/>
  <c r="A57"/>
  <c r="A55"/>
  <c r="A254"/>
  <c r="A253"/>
  <c r="A252"/>
  <c r="A251"/>
  <c r="A250"/>
  <c r="A249"/>
  <c r="A248"/>
  <c r="A247"/>
  <c r="A246"/>
  <c r="A245"/>
  <c r="A244"/>
  <c r="A243"/>
  <c r="A242"/>
  <c r="A241"/>
  <c r="A240"/>
  <c r="A239"/>
  <c r="A238"/>
  <c r="A237"/>
  <c r="A236"/>
  <c r="A235"/>
  <c r="A234"/>
  <c r="A233"/>
  <c r="A232"/>
  <c r="A231"/>
  <c r="A230"/>
  <c r="A229"/>
  <c r="A228"/>
  <c r="A227"/>
  <c r="A226"/>
  <c r="A225"/>
  <c r="A224"/>
  <c r="A223"/>
  <c r="A222"/>
  <c r="A221"/>
  <c r="A220"/>
  <c r="A219"/>
  <c r="A218"/>
  <c r="A217"/>
  <c r="A216"/>
  <c r="A215"/>
  <c r="A214"/>
  <c r="A213"/>
  <c r="A212"/>
  <c r="A211"/>
  <c r="A210"/>
  <c r="A209"/>
  <c r="A208"/>
  <c r="A207"/>
  <c r="A206"/>
  <c r="A205"/>
  <c r="A204"/>
  <c r="A203"/>
  <c r="A202"/>
  <c r="A201"/>
  <c r="A200"/>
  <c r="A199"/>
  <c r="A198"/>
  <c r="A197"/>
  <c r="A196"/>
  <c r="A195"/>
  <c r="A194"/>
  <c r="A193"/>
  <c r="A192"/>
  <c r="A191"/>
  <c r="A190"/>
  <c r="A189"/>
  <c r="A188"/>
  <c r="A187"/>
  <c r="A186"/>
  <c r="A185"/>
  <c r="A184"/>
  <c r="A183"/>
  <c r="A182"/>
  <c r="A181"/>
  <c r="A180"/>
  <c r="A179"/>
  <c r="A178"/>
  <c r="A177"/>
  <c r="A176"/>
  <c r="A175"/>
  <c r="A174"/>
  <c r="A173"/>
  <c r="A172"/>
  <c r="A171"/>
  <c r="A170"/>
  <c r="A169"/>
  <c r="A168"/>
  <c r="A167"/>
  <c r="A166"/>
  <c r="A165"/>
  <c r="A164"/>
  <c r="A163"/>
  <c r="A162"/>
  <c r="A161"/>
  <c r="A160"/>
  <c r="A159"/>
  <c r="A158"/>
  <c r="A157"/>
  <c r="A156"/>
  <c r="A155"/>
  <c r="A154"/>
  <c r="A153"/>
  <c r="A152"/>
  <c r="A151"/>
  <c r="A150"/>
  <c r="A149"/>
  <c r="A148"/>
  <c r="A147"/>
  <c r="A146"/>
  <c r="A145"/>
  <c r="A144"/>
  <c r="A143"/>
  <c r="A142"/>
  <c r="A141"/>
  <c r="A140"/>
  <c r="A139"/>
  <c r="A138"/>
  <c r="A137"/>
  <c r="A136"/>
  <c r="A135"/>
  <c r="A134"/>
  <c r="A133"/>
  <c r="A132"/>
  <c r="A131"/>
  <c r="A130"/>
  <c r="A129"/>
  <c r="A128"/>
  <c r="A127"/>
  <c r="A126"/>
  <c r="A125"/>
  <c r="A124"/>
  <c r="A123"/>
  <c r="A122"/>
  <c r="A121"/>
  <c r="A120"/>
  <c r="A119"/>
  <c r="A118"/>
  <c r="A117"/>
  <c r="A116"/>
  <c r="A115"/>
  <c r="A114"/>
  <c r="A113"/>
  <c r="A112"/>
  <c r="A111"/>
  <c r="A110"/>
  <c r="A109"/>
  <c r="A108"/>
  <c r="A107"/>
  <c r="A106"/>
  <c r="A105"/>
  <c r="A104"/>
  <c r="A103"/>
  <c r="A102"/>
  <c r="A101"/>
  <c r="A100"/>
  <c r="A99"/>
  <c r="A98"/>
  <c r="A97"/>
  <c r="A96"/>
  <c r="A95"/>
  <c r="A94"/>
  <c r="A93"/>
  <c r="A92"/>
  <c r="A91"/>
  <c r="A90"/>
  <c r="A89"/>
  <c r="A88"/>
  <c r="A87"/>
  <c r="A86"/>
  <c r="A85"/>
  <c r="A84"/>
  <c r="A83"/>
  <c r="A82"/>
  <c r="A81"/>
  <c r="A80"/>
  <c r="A79"/>
  <c r="A78"/>
  <c r="A77"/>
  <c r="A76"/>
  <c r="A75"/>
  <c r="A74"/>
  <c r="A73"/>
  <c r="A72"/>
  <c r="A71"/>
  <c r="A70"/>
  <c r="A69"/>
  <c r="A68"/>
  <c r="A67"/>
  <c r="A66"/>
  <c r="A65"/>
  <c r="A64"/>
  <c r="A63"/>
  <c r="A62"/>
  <c r="A61"/>
  <c r="A60"/>
  <c r="A59"/>
  <c r="A58"/>
  <c r="A56"/>
  <c r="A54"/>
  <c r="R42" a="1"/>
  <c r="R42" s="1"/>
  <c r="P42" a="1"/>
  <c r="P42" s="1"/>
  <c r="N42" a="1"/>
  <c r="N42" s="1"/>
  <c r="L42" a="1"/>
  <c r="L42" s="1"/>
  <c r="J42" a="1"/>
  <c r="J42"/>
  <c r="H42" a="1"/>
  <c r="H42" s="1"/>
  <c r="F42"/>
  <c r="D39" s="1"/>
  <c r="P37" a="1"/>
  <c r="P37"/>
  <c r="P36" a="1"/>
  <c r="P36" s="1"/>
  <c r="R37" a="1"/>
  <c r="R37" s="1"/>
  <c r="R36" a="1"/>
  <c r="R36"/>
  <c r="M37" a="1"/>
  <c r="M37" s="1"/>
  <c r="M36" a="1"/>
  <c r="M36" s="1"/>
  <c r="J37" a="1"/>
  <c r="J37" s="1"/>
  <c r="J36" a="1"/>
  <c r="J36" s="1"/>
  <c r="G37" a="1"/>
  <c r="G37"/>
  <c r="G36" a="1"/>
  <c r="G36" s="1"/>
  <c r="G38" s="1"/>
  <c r="D36" a="1"/>
  <c r="D36" s="1"/>
  <c r="D37" a="1"/>
  <c r="D37"/>
  <c r="R40"/>
  <c r="R39"/>
  <c r="R25"/>
  <c r="R24"/>
  <c r="R23"/>
  <c r="F45" s="1"/>
  <c r="L43"/>
  <c r="L44" s="1"/>
  <c r="L45"/>
  <c r="N45"/>
  <c r="N43"/>
  <c r="N44" s="1"/>
  <c r="P43"/>
  <c r="P44" s="1"/>
  <c r="P45"/>
  <c r="R45"/>
  <c r="R43"/>
  <c r="R44" s="1"/>
  <c r="P40"/>
  <c r="F43"/>
  <c r="J43"/>
  <c r="J44" s="1"/>
  <c r="H43"/>
  <c r="P39"/>
  <c r="R47"/>
  <c r="R46"/>
  <c r="P46"/>
  <c r="N46"/>
  <c r="L46"/>
  <c r="J46"/>
  <c r="H46"/>
  <c r="F46"/>
  <c r="R21"/>
  <c r="H44"/>
  <c r="J45"/>
  <c r="H45"/>
  <c r="P47"/>
  <c r="N47"/>
  <c r="L47"/>
  <c r="J47"/>
  <c r="H47"/>
  <c r="F47"/>
  <c r="M39"/>
  <c r="J39"/>
  <c r="G39"/>
  <c r="F3"/>
  <c r="D40"/>
  <c r="F26" a="1"/>
  <c r="F26" s="1"/>
  <c r="M40"/>
  <c r="J40"/>
  <c r="G40"/>
  <c r="F44" l="1"/>
  <c r="P38"/>
  <c r="D38"/>
  <c r="J38"/>
  <c r="R38"/>
  <c r="M38"/>
</calcChain>
</file>

<file path=xl/comments1.xml><?xml version="1.0" encoding="utf-8"?>
<comments xmlns="http://schemas.openxmlformats.org/spreadsheetml/2006/main">
  <authors>
    <author>adam.j.mcelduff</author>
    <author>accenture</author>
    <author>Accenture</author>
  </authors>
  <commentList>
    <comment ref="A25" authorId="0">
      <text>
        <r>
          <rPr>
            <b/>
            <sz val="10"/>
            <color indexed="81"/>
            <rFont val="Tahoma"/>
            <family val="2"/>
          </rPr>
          <t>If the project is tracking the Peer Review ROI metric, this field must be completed.</t>
        </r>
      </text>
    </comment>
    <comment ref="A42" authorId="1">
      <text>
        <r>
          <rPr>
            <b/>
            <sz val="8"/>
            <color indexed="81"/>
            <rFont val="Tahoma"/>
            <family val="2"/>
          </rPr>
          <t>Number of Problems:
Number of problems entered in the Number column in Part IV except if the item has been rejected.</t>
        </r>
      </text>
    </comment>
    <comment ref="A43" authorId="1">
      <text>
        <r>
          <rPr>
            <b/>
            <sz val="8"/>
            <color indexed="81"/>
            <rFont val="Tahoma"/>
            <family val="2"/>
          </rPr>
          <t>Time to Fix (Hours):
Count of Estimated Time to Fix in hours except if item has been rejected.</t>
        </r>
        <r>
          <rPr>
            <sz val="8"/>
            <color indexed="81"/>
            <rFont val="Tahoma"/>
            <family val="2"/>
          </rPr>
          <t xml:space="preserve">
</t>
        </r>
      </text>
    </comment>
    <comment ref="A44" authorId="1">
      <text>
        <r>
          <rPr>
            <b/>
            <sz val="8"/>
            <color indexed="81"/>
            <rFont val="Tahoma"/>
            <family val="2"/>
          </rPr>
          <t>Estimated Return on Investment (ROI):
Estimated ROI displays the value of identifying problems early in the lifecycle.  On average, it cost 10 times as much to fix a problem in subsequent phases.</t>
        </r>
        <r>
          <rPr>
            <sz val="8"/>
            <color indexed="81"/>
            <rFont val="Tahoma"/>
            <family val="2"/>
          </rPr>
          <t xml:space="preserve">
</t>
        </r>
      </text>
    </comment>
    <comment ref="A45" authorId="1">
      <text>
        <r>
          <rPr>
            <b/>
            <sz val="8"/>
            <color indexed="81"/>
            <rFont val="Tahoma"/>
            <family val="2"/>
          </rPr>
          <t>Peer Review Efficiency:
Peer Review Efficiency measures how many problems are uncovered per hour of peer review.</t>
        </r>
        <r>
          <rPr>
            <sz val="8"/>
            <color indexed="81"/>
            <rFont val="Tahoma"/>
            <family val="2"/>
          </rPr>
          <t xml:space="preserve">
</t>
        </r>
      </text>
    </comment>
    <comment ref="A46" authorId="1">
      <text>
        <r>
          <rPr>
            <b/>
            <sz val="8"/>
            <color indexed="81"/>
            <rFont val="Tahoma"/>
            <family val="2"/>
          </rPr>
          <t>Problem Detection:
Determines the quality of the work product(s) being reviewed:
Total # of Problems/Size of Product</t>
        </r>
        <r>
          <rPr>
            <sz val="8"/>
            <color indexed="81"/>
            <rFont val="Tahoma"/>
            <family val="2"/>
          </rPr>
          <t xml:space="preserve">
</t>
        </r>
      </text>
    </comment>
    <comment ref="A47" authorId="2">
      <text>
        <r>
          <rPr>
            <b/>
            <sz val="8"/>
            <color indexed="81"/>
            <rFont val="Tahoma"/>
            <family val="2"/>
          </rPr>
          <t>Problems per Page:</t>
        </r>
        <r>
          <rPr>
            <sz val="8"/>
            <color indexed="81"/>
            <rFont val="Tahoma"/>
            <family val="2"/>
          </rPr>
          <t xml:space="preserve">
</t>
        </r>
        <r>
          <rPr>
            <b/>
            <sz val="8"/>
            <color indexed="81"/>
            <rFont val="Tahoma"/>
            <family val="2"/>
          </rPr>
          <t>Total Number of Problems/Total Number of pages</t>
        </r>
      </text>
    </comment>
    <comment ref="B53" authorId="2">
      <text>
        <r>
          <rPr>
            <b/>
            <sz val="10"/>
            <color indexed="81"/>
            <rFont val="Tahoma"/>
            <family val="2"/>
          </rPr>
          <t>Select the review in which the problem was detected.</t>
        </r>
      </text>
    </comment>
    <comment ref="C53" authorId="1">
      <text>
        <r>
          <rPr>
            <b/>
            <sz val="10"/>
            <color indexed="81"/>
            <rFont val="Tahoma"/>
            <family val="2"/>
          </rPr>
          <t xml:space="preserve">Enter a description of the problem.  This column contains merged cells.  If copying and pasting the description from another source, paste the text into the formula bar or double-click the cell and paste the text.  </t>
        </r>
      </text>
    </comment>
    <comment ref="J53" authorId="1">
      <text>
        <r>
          <rPr>
            <b/>
            <sz val="10"/>
            <color indexed="81"/>
            <rFont val="Tahoma"/>
            <family val="2"/>
          </rPr>
          <t>Select a Problem Type.  See the Instructions page for definitions of Problem Types.</t>
        </r>
      </text>
    </comment>
    <comment ref="L53" authorId="1">
      <text>
        <r>
          <rPr>
            <b/>
            <sz val="10"/>
            <color indexed="81"/>
            <rFont val="Tahoma"/>
            <family val="2"/>
          </rPr>
          <t>Select a Stage Injected for the problem: Analyze, Design, Build, Test and Maintenance.  The values available are based on the Deliverable Type selected above.</t>
        </r>
      </text>
    </comment>
    <comment ref="M53" authorId="1">
      <text>
        <r>
          <rPr>
            <b/>
            <sz val="10"/>
            <color indexed="81"/>
            <rFont val="Tahoma"/>
            <family val="2"/>
          </rPr>
          <t>Deliverable Owner:  Enter the resolution /solution for the problem found.  This column contains merged cells.  If copying and pasting the description from another source, paste the text into the formula bar or by double-click the cell and paste the text.</t>
        </r>
        <r>
          <rPr>
            <sz val="10"/>
            <color indexed="81"/>
            <rFont val="Tahoma"/>
            <family val="2"/>
          </rPr>
          <t xml:space="preserve">
</t>
        </r>
      </text>
    </comment>
    <comment ref="R53" authorId="1">
      <text>
        <r>
          <rPr>
            <b/>
            <sz val="10"/>
            <color indexed="81"/>
            <rFont val="Tahoma"/>
            <family val="2"/>
          </rPr>
          <t>Select the current status of the problem.  If item is rejected or deleted, it will not be used in Measurement Workbook or AO Interim Measurement Tool calculations.  Use the delete status to delete a row, rather than deleting text manually.</t>
        </r>
      </text>
    </comment>
  </commentList>
</comments>
</file>

<file path=xl/sharedStrings.xml><?xml version="1.0" encoding="utf-8"?>
<sst xmlns="http://schemas.openxmlformats.org/spreadsheetml/2006/main" count="467" uniqueCount="212">
  <si>
    <t>Peer Review Efficiency</t>
  </si>
  <si>
    <t xml:space="preserve">
Don't forget to save the form, after all required fields are entered, using the Save button at the top of the form!
</t>
  </si>
  <si>
    <t>Color Data Entry Field Legend</t>
  </si>
  <si>
    <t xml:space="preserve">Type the desired name of the template in the following field:  </t>
  </si>
  <si>
    <t>Review Status:</t>
  </si>
  <si>
    <t>PEER REVIEW FEEDBACK FORM
MANAGEMENT ADMIN</t>
  </si>
  <si>
    <t xml:space="preserve">Actual Time to Fix Problems: </t>
  </si>
  <si>
    <t>Hours</t>
  </si>
  <si>
    <t>Total (Hours):</t>
  </si>
  <si>
    <t>Comments</t>
  </si>
  <si>
    <t>Other</t>
  </si>
  <si>
    <t>Team Lead:</t>
  </si>
  <si>
    <t>Problem Details</t>
  </si>
  <si>
    <r>
      <t xml:space="preserve">Status </t>
    </r>
    <r>
      <rPr>
        <b/>
        <sz val="10"/>
        <color indexed="10"/>
        <rFont val="Arial"/>
        <family val="2"/>
      </rPr>
      <t>*</t>
    </r>
  </si>
  <si>
    <t>Time to Fix (Hours)</t>
  </si>
  <si>
    <t>Number of Problems</t>
  </si>
  <si>
    <t>Problems per Page</t>
  </si>
  <si>
    <t>Review 1:</t>
  </si>
  <si>
    <t>Review 2:</t>
  </si>
  <si>
    <t>Review 3:</t>
  </si>
  <si>
    <t>Review 4:</t>
  </si>
  <si>
    <t>Review 5:</t>
  </si>
  <si>
    <t>Team Lead Review:</t>
  </si>
  <si>
    <t>Total =</t>
  </si>
  <si>
    <t>General Instructions</t>
  </si>
  <si>
    <t>General Information</t>
  </si>
  <si>
    <t>Description</t>
  </si>
  <si>
    <t>Resolution</t>
  </si>
  <si>
    <t>Requirements</t>
  </si>
  <si>
    <t>Design</t>
  </si>
  <si>
    <t>Test</t>
  </si>
  <si>
    <t># of Problems</t>
  </si>
  <si>
    <t>Peer Review Feedback Form</t>
  </si>
  <si>
    <r>
      <t xml:space="preserve">Peer Review Technique: </t>
    </r>
    <r>
      <rPr>
        <b/>
        <sz val="10"/>
        <color indexed="10"/>
        <rFont val="Arial"/>
        <family val="2"/>
      </rPr>
      <t>*</t>
    </r>
  </si>
  <si>
    <r>
      <t xml:space="preserve">Date Completed: </t>
    </r>
    <r>
      <rPr>
        <b/>
        <sz val="10"/>
        <color indexed="10"/>
        <rFont val="Arial"/>
        <family val="2"/>
      </rPr>
      <t>*</t>
    </r>
  </si>
  <si>
    <t>Problem Detection</t>
  </si>
  <si>
    <t>Problem Category %</t>
  </si>
  <si>
    <t>Pb. Category %</t>
  </si>
  <si>
    <t>Pb. Category Detection</t>
  </si>
  <si>
    <t>Pb. Cat. Detection</t>
  </si>
  <si>
    <t>2.  Select Default Directory Location</t>
  </si>
  <si>
    <t>Enter password to unprotect worksheet:</t>
  </si>
  <si>
    <t>1.  Unprotect Worksheet</t>
  </si>
  <si>
    <r>
      <t xml:space="preserve">default directory selection result: </t>
    </r>
    <r>
      <rPr>
        <b/>
        <sz val="8"/>
        <color indexed="10"/>
        <rFont val="Arial"/>
        <family val="2"/>
      </rPr>
      <t>*</t>
    </r>
  </si>
  <si>
    <t>Current worksheet status:</t>
  </si>
  <si>
    <t>NOTE: The admin section should only be completed once.</t>
  </si>
  <si>
    <t>.xlt</t>
  </si>
  <si>
    <r>
      <t>*</t>
    </r>
    <r>
      <rPr>
        <sz val="10"/>
        <rFont val="Arial"/>
      </rPr>
      <t xml:space="preserve"> Indicates a required field</t>
    </r>
  </si>
  <si>
    <t>Deliverable Information</t>
  </si>
  <si>
    <t>Optional</t>
  </si>
  <si>
    <t>Team Name:</t>
  </si>
  <si>
    <t>Release:</t>
  </si>
  <si>
    <t>Subsystem:</t>
  </si>
  <si>
    <t>Application:</t>
  </si>
  <si>
    <r>
      <t>Deliverable Name:</t>
    </r>
    <r>
      <rPr>
        <b/>
        <sz val="10"/>
        <color indexed="10"/>
        <rFont val="Arial"/>
        <family val="2"/>
      </rPr>
      <t xml:space="preserve"> *</t>
    </r>
  </si>
  <si>
    <r>
      <t xml:space="preserve">Deliverable Owner: </t>
    </r>
    <r>
      <rPr>
        <b/>
        <sz val="10"/>
        <color indexed="10"/>
        <rFont val="Arial"/>
        <family val="2"/>
      </rPr>
      <t>*</t>
    </r>
  </si>
  <si>
    <r>
      <t xml:space="preserve">Deliverable Type: </t>
    </r>
    <r>
      <rPr>
        <b/>
        <sz val="10"/>
        <color indexed="10"/>
        <rFont val="Arial"/>
        <family val="2"/>
      </rPr>
      <t>*</t>
    </r>
  </si>
  <si>
    <r>
      <t xml:space="preserve">Deliverable Complexity: </t>
    </r>
    <r>
      <rPr>
        <b/>
        <sz val="10"/>
        <color indexed="10"/>
        <rFont val="Arial"/>
        <family val="2"/>
      </rPr>
      <t>*</t>
    </r>
  </si>
  <si>
    <t>Review Information</t>
  </si>
  <si>
    <r>
      <t xml:space="preserve">Reviewer Name(s): </t>
    </r>
    <r>
      <rPr>
        <b/>
        <sz val="10"/>
        <color indexed="10"/>
        <rFont val="Arial"/>
        <family val="2"/>
      </rPr>
      <t>*</t>
    </r>
  </si>
  <si>
    <t>#</t>
  </si>
  <si>
    <r>
      <t xml:space="preserve">Problem Type </t>
    </r>
    <r>
      <rPr>
        <b/>
        <sz val="10"/>
        <color indexed="10"/>
        <rFont val="Arial"/>
        <family val="2"/>
      </rPr>
      <t>*</t>
    </r>
  </si>
  <si>
    <t xml:space="preserve">Default Directory: </t>
  </si>
  <si>
    <t xml:space="preserve">Default File Name: </t>
  </si>
  <si>
    <t>Deliverable Type</t>
  </si>
  <si>
    <r>
      <t>PR-Deliverable Name-DateCompleted(yyyymmdd).</t>
    </r>
    <r>
      <rPr>
        <sz val="10"/>
        <rFont val="Arial"/>
        <family val="2"/>
      </rPr>
      <t>xls</t>
    </r>
  </si>
  <si>
    <t>ROI</t>
  </si>
  <si>
    <r>
      <t xml:space="preserve">Preparation Time (for all Reviewers): </t>
    </r>
    <r>
      <rPr>
        <b/>
        <sz val="10"/>
        <color indexed="10"/>
        <rFont val="Arial"/>
        <family val="2"/>
      </rPr>
      <t>*</t>
    </r>
  </si>
  <si>
    <r>
      <t xml:space="preserve">Review Time (for all Reviewers): </t>
    </r>
    <r>
      <rPr>
        <b/>
        <sz val="10"/>
        <color indexed="10"/>
        <rFont val="Arial"/>
        <family val="2"/>
      </rPr>
      <t>*</t>
    </r>
  </si>
  <si>
    <t>Review Number</t>
  </si>
  <si>
    <t>Number of Pages:</t>
  </si>
  <si>
    <t>Problems By Deliverable Type</t>
  </si>
  <si>
    <t>Source Code</t>
  </si>
  <si>
    <t>Summary of Problems by Stage Injected and Deliverable Type</t>
  </si>
  <si>
    <t>Analyze</t>
  </si>
  <si>
    <t>Build</t>
  </si>
  <si>
    <t>Maintenance</t>
  </si>
  <si>
    <t>Problems by Stage Injected</t>
  </si>
  <si>
    <t>4.  Determine Whether to Require Stage Injected</t>
  </si>
  <si>
    <t>5.  Save File as Template and Protect Worksheet (Hide Admin Tab - Optional)</t>
  </si>
  <si>
    <t>INSTRUCTIONS:</t>
  </si>
  <si>
    <t>NOTE: Stage Injected is a field on the Feedback Form that records the project stage (Analyze, Design, etc.) in which the problem was introduced.</t>
  </si>
  <si>
    <t>Deliverable Unit:</t>
  </si>
  <si>
    <t xml:space="preserve">Deliverable Size: </t>
  </si>
  <si>
    <t>Maintenance Request</t>
  </si>
  <si>
    <t>Deliverable Unit</t>
  </si>
  <si>
    <t>Deliverable Unit Definition</t>
  </si>
  <si>
    <t>Stage Injected</t>
  </si>
  <si>
    <r>
      <t>WARNING</t>
    </r>
    <r>
      <rPr>
        <b/>
        <sz val="12"/>
        <rFont val="Arial"/>
        <family val="2"/>
      </rPr>
      <t xml:space="preserve">:
This document contains macros.  Subsequent revisions to this document outside of the information required by the instructions may render the macros ineffective; thereby, causing the worksheet to function incorrectly.  </t>
    </r>
  </si>
  <si>
    <t xml:space="preserve">3.  Select Deliverable Unit (Optional) </t>
  </si>
  <si>
    <t>System</t>
  </si>
  <si>
    <t>Non-System</t>
  </si>
  <si>
    <t>PrepTimeValuesEUR</t>
  </si>
  <si>
    <t>PrepTimeValuesUS</t>
  </si>
  <si>
    <t>0,25</t>
  </si>
  <si>
    <t>0,5</t>
  </si>
  <si>
    <t>0,75</t>
  </si>
  <si>
    <t>1,25</t>
  </si>
  <si>
    <t>1,5</t>
  </si>
  <si>
    <t>1,75</t>
  </si>
  <si>
    <t>2,5</t>
  </si>
  <si>
    <t>3,5</t>
  </si>
  <si>
    <t>4,5</t>
  </si>
  <si>
    <t>5,5</t>
  </si>
  <si>
    <t>6,5</t>
  </si>
  <si>
    <t>7,5</t>
  </si>
  <si>
    <t>8,5</t>
  </si>
  <si>
    <t>9,5</t>
  </si>
  <si>
    <t>10,5</t>
  </si>
  <si>
    <t>11,5</t>
  </si>
  <si>
    <t>12,5</t>
  </si>
  <si>
    <t>13,5</t>
  </si>
  <si>
    <t>14,5</t>
  </si>
  <si>
    <t>15,5</t>
  </si>
  <si>
    <t>16,5</t>
  </si>
  <si>
    <t>17,5</t>
  </si>
  <si>
    <t>18,5</t>
  </si>
  <si>
    <t>19,5</t>
  </si>
  <si>
    <t>20,5</t>
  </si>
  <si>
    <t>21,5</t>
  </si>
  <si>
    <t>22,5</t>
  </si>
  <si>
    <t>23,5</t>
  </si>
  <si>
    <t>24,5</t>
  </si>
  <si>
    <t>25,5</t>
  </si>
  <si>
    <t>26,5</t>
  </si>
  <si>
    <t>27,5</t>
  </si>
  <si>
    <t>28,5</t>
  </si>
  <si>
    <t>29,5</t>
  </si>
  <si>
    <t>30,5</t>
  </si>
  <si>
    <t>31,5</t>
  </si>
  <si>
    <t>32,5</t>
  </si>
  <si>
    <t>33,5</t>
  </si>
  <si>
    <t>34,5</t>
  </si>
  <si>
    <t>35,5</t>
  </si>
  <si>
    <t>36,5</t>
  </si>
  <si>
    <t>37,5</t>
  </si>
  <si>
    <t>38,5</t>
  </si>
  <si>
    <t>39,5</t>
  </si>
  <si>
    <t>40,5</t>
  </si>
  <si>
    <t>41,5</t>
  </si>
  <si>
    <t>42,5</t>
  </si>
  <si>
    <t>43,5</t>
  </si>
  <si>
    <t>44,5</t>
  </si>
  <si>
    <t>45,5</t>
  </si>
  <si>
    <t>46,5</t>
  </si>
  <si>
    <t>47,5</t>
  </si>
  <si>
    <t>48,5</t>
  </si>
  <si>
    <t>49,5</t>
  </si>
  <si>
    <t>50,5</t>
  </si>
  <si>
    <t>51,5</t>
  </si>
  <si>
    <t>52,5</t>
  </si>
  <si>
    <t>53,5</t>
  </si>
  <si>
    <t>54,5</t>
  </si>
  <si>
    <t>55,5</t>
  </si>
  <si>
    <t>56,5</t>
  </si>
  <si>
    <t>57,5</t>
  </si>
  <si>
    <t>58,5</t>
  </si>
  <si>
    <t>59,5</t>
  </si>
  <si>
    <t>60,5</t>
  </si>
  <si>
    <t>61,5</t>
  </si>
  <si>
    <t>62,5</t>
  </si>
  <si>
    <t>63,5</t>
  </si>
  <si>
    <t>64,5</t>
  </si>
  <si>
    <t>65,5</t>
  </si>
  <si>
    <t>66,5</t>
  </si>
  <si>
    <t>67,5</t>
  </si>
  <si>
    <t>68,5</t>
  </si>
  <si>
    <t>69,5</t>
  </si>
  <si>
    <t>70,5</t>
  </si>
  <si>
    <t>71,5</t>
  </si>
  <si>
    <t>72,5</t>
  </si>
  <si>
    <t>73,5</t>
  </si>
  <si>
    <t>74,5</t>
  </si>
  <si>
    <t>RevTimeValuesUS</t>
  </si>
  <si>
    <t>RevTimeValuesEUR</t>
  </si>
  <si>
    <t>ActTimeValuesUS</t>
  </si>
  <si>
    <t>ActTimeValuesEUR</t>
  </si>
  <si>
    <t>75,5</t>
  </si>
  <si>
    <t>76,5</t>
  </si>
  <si>
    <t>77,5</t>
  </si>
  <si>
    <t>78,5</t>
  </si>
  <si>
    <t>79,5</t>
  </si>
  <si>
    <t>Select a Value</t>
  </si>
  <si>
    <t>Calculated Field</t>
  </si>
  <si>
    <t>Heading</t>
  </si>
  <si>
    <t>Free Text Entry</t>
  </si>
  <si>
    <r>
      <t xml:space="preserve">          </t>
    </r>
    <r>
      <rPr>
        <u/>
        <sz val="11"/>
        <rFont val="Arial"/>
        <family val="2"/>
      </rPr>
      <t>Deliverable Type</t>
    </r>
    <r>
      <rPr>
        <sz val="11"/>
        <rFont val="Arial"/>
        <family val="2"/>
      </rPr>
      <t xml:space="preserve">                 </t>
    </r>
    <r>
      <rPr>
        <u/>
        <sz val="11"/>
        <rFont val="Arial"/>
        <family val="2"/>
      </rPr>
      <t>Deliverable Unit</t>
    </r>
    <r>
      <rPr>
        <sz val="11"/>
        <rFont val="Arial"/>
        <family val="2"/>
      </rPr>
      <t xml:space="preserve">                                     </t>
    </r>
    <r>
      <rPr>
        <u/>
        <sz val="11"/>
        <rFont val="Arial"/>
        <family val="2"/>
      </rPr>
      <t>Deliverable Unit Definition (Examples)</t>
    </r>
    <r>
      <rPr>
        <sz val="11"/>
        <rFont val="Arial"/>
        <family val="2"/>
      </rPr>
      <t xml:space="preserve">
          Requirements                    Number of Requirements                        High, Mixture, Detailed
          Design                              Number of Requirements                        High, Mixture, Detailed
                                                  Number of Modules                                Indicate what a module is
                                                  Number of Components                          Screen, Form, Report, Etc.
                                                  Lines of Code                                        If counted by LOC Counting software, indicate type
                                                  Number of Function Points                     Indicate what a function point is
          Source Code                     Number of Requirements                        High, Mixture, Detailed
                                                  Number of Modules                                Indicate what a module is
                                                  Number of Components                          Screen, Form, Report, Etc.
                                                  Lines of Code                                        If counted by LOC Counting software, indicate type
                                                  Number of Function Points                     Indicate what a function point is
          Test                                  Number of Requirements                        High, Mixture, Detailed
                                                  Number of Test Scripts                           Indicate scope of test scripts (programs, modules, function points) 
                                                  Number of Test Conditions                      Detailed, High Level
                                                  Lines of Code                                        If counted by LOC Counting software, indicate type
                                                  Number of Function Points                     Indicate what a function point is
          Maintenance Request        Number of Development Hours                Hours spent in development       
          Other                                Number of Pages                                   Number of pages in document
          </t>
    </r>
  </si>
  <si>
    <t>Latest 
Review Date:</t>
  </si>
  <si>
    <r>
      <t>Compatibility Note:</t>
    </r>
    <r>
      <rPr>
        <sz val="10"/>
        <rFont val="Arial"/>
        <family val="2"/>
      </rPr>
      <t xml:space="preserve"> This version (v2) of the Peer Review Feedback Form is designed to upload to Measurement Workbook version 6 and AO Interim Measurement Tool version 2.  It will not upload to previous versions of these tools.</t>
    </r>
  </si>
  <si>
    <r>
      <t>Use this tool to document a peer review.  The same Peer Review Feedback Form should be used for performing multiple peer reviews on the same deliverable.  This tool should be used in conjunction with the Peer Review Criteria worksheets, which can be modified or tailored to meet the needs of the specific project or type of review.  The purpose of the peer review is to identify problems as early in the development lifecycle as possible and to correct those problems.  (Problems is a generic term to describe errors and defects.)  
**</t>
    </r>
    <r>
      <rPr>
        <b/>
        <sz val="11"/>
        <rFont val="Arial"/>
        <family val="2"/>
      </rPr>
      <t>Note:</t>
    </r>
    <r>
      <rPr>
        <sz val="11"/>
        <rFont val="Arial"/>
        <family val="2"/>
      </rPr>
      <t xml:space="preserve"> The project's peer review administrator must use the Administrator Instructions below to create the template for the project before project members can begin using the tool.
After the administrator has created a template, project team members should use the project's Peer Review Feedback Form template to create each new Peer Review Feedback Form for a deliverable.</t>
    </r>
  </si>
  <si>
    <r>
      <t xml:space="preserve">
</t>
    </r>
    <r>
      <rPr>
        <b/>
        <sz val="11"/>
        <rFont val="Arial"/>
        <family val="2"/>
      </rPr>
      <t>File Information</t>
    </r>
    <r>
      <rPr>
        <sz val="11"/>
        <rFont val="Arial"/>
        <family val="2"/>
      </rPr>
      <t xml:space="preserve">
The default directory appears in the blue field; this is where all of the completed Feedback Forms will automatically be stored when using the Save button (forms must be stored in this folder for reporting purposes).  The file will be saved with a standard default name that includes the deliverable name and review date (based on Review Information section): “PR-Deliverable Name-DateCompleted(yyyymmdd)”.
There are three buttons at the top of the form:
- Save: This button must be used to save the form, once all required field are completed.  
- Change Paper Size: This button is used to change the printing settings for the paper size from Letter (default) to A4 (European paper size).
- Print: This button sends the form to the default printer. </t>
    </r>
  </si>
  <si>
    <r>
      <t xml:space="preserve">
Deliverable Information
</t>
    </r>
    <r>
      <rPr>
        <sz val="11"/>
        <rFont val="Arial"/>
        <family val="2"/>
      </rPr>
      <t xml:space="preserve">1.     Enter the Deliverable Name.  
2.     Enter the Deliverable Owner (the individual or sub-team) who is responsible for developing the deliverable.
3.     Select the Deliverable Type.  Training deliverables and plans are considered "Other."
4.     Select the Deliverable Complexity (low, medium, complex).  The project can define criteria for complexity.  For example, the complexity can be based on how
        complex the deliverable is in relationship to the overall system being developed.  The project should use the same guidelines used when estimating.  For additional
        information, refer to the Accenture Delivery Methods - Accenture Core Estimator.
Optional Deliverable Information
1.     Deliverable Unit is automatically calculated based on the Deliverable Unit selected for each Deliverable Type when the project's Peer Review Feedback Form 
        template was created.
2.     Enter the Deliverable Size.  The size should be the count of the number of units (indicated in the Deliverable Unit field) that are included in this deliverable and 
        therefore were reviewed in this Peer Review.  For example, if the Deliverable Unit is “Number of Design Modules” and this review is for one design module, enter 1 
        as the Deliverable Size.  If this review is for a packet of 3 design modules, enter 3.
3.     Enter Number of Pages if the field is enabled.  If Number of Pages is also the Deliverable Unit, this field is automatically calculated.
4.     Enter the name of the Application.  
5.     Enter the Subsystem impacted by the review. 
6.     Enter the name of the Release.
7.     Enter the name of the Team responsible for the deliverable.  </t>
    </r>
  </si>
  <si>
    <r>
      <t xml:space="preserve">
Review Information
</t>
    </r>
    <r>
      <rPr>
        <sz val="11"/>
        <rFont val="Arial"/>
        <family val="2"/>
      </rPr>
      <t>This section is divided into 5 reviews and one final team lead review.  The user is able to enter specific information for each of these reviews. If there is only one peer review of a deliverable, the review information is stored in the Review 1 column and the other columns are blank. If a second review is completed on the same deliverable, review information is stored in the Review 2 column, etc.  The Team Lead Review column should be completed only if the Team Lead completed a review of the deliverable.
1.     Select the Peer Review Technique.  
2.     Enter the name(s) of the Reviewer(s).
3.     Enter the date each review was completed.
4.     Select Preparation Time.  Total up the time spent by each reviewer and select the number of hours.  For a Facilitated Review - Preparation Time is the time spent 
        reading deliverable standards or criteria, reviewing the deliverable, and identifying problems.  For an Unfacilitated Review - Preparation Time is the time spent 
        reading deliverable standards or criteria.  This is usually 0 as it is assumed the reviewer has experience with this type of work.   
5.     Select Review Time.  Total up the time spent by each reviewer when conducting the review and select the number of hours.  If 5 people participated in the review, 
        and the review lasted 1 hour, then the total time would be 5 hours.  For a Facilitated Review - Review Time is the time spent in the meeting identifying problems and
        areas for improvement.  If the Deliverable Owner is in the meeting, then their time is included in the Review Time.  For an Unfacilitated Review - The Review Time
        is the time the reviewer spends reviewing the deliverable and identifying problems.  The Deliverable Owner should only include their time if they respond to the  
        review or ask for clarification.  
6.     Select Actual Time (in hours) to Fix Problems for each review.  This should be completed by the Deliverable Owner after the review.  This field is used to calculate  
        the ROI for the review.
7.     Review Status is automatically calculated based on the status of each of the problems identified.  If any of the problems have an open status then the overall Review
        Status is open.  If all are closed (rejected status not included) then the Review Status is closed.  If the status column is left blank, then the Review Status is blank.</t>
    </r>
  </si>
  <si>
    <r>
      <t xml:space="preserve">
Feedback Form Tab
</t>
    </r>
    <r>
      <rPr>
        <sz val="11"/>
        <rFont val="Arial"/>
        <family val="2"/>
      </rPr>
      <t xml:space="preserve">The feedback form is divided into the following sections:  
- File Information - Displays the Default Directory and File Name.
- Deliverable Information - Captures Deliverable Name, Owner, Type, and Complexity. 
- Optional - Captures additional information about the deliverable.
- Review Information - Captures information about each review.  
- Comments - Captures user comments. This is an optional free-form text field.  
- Problem Details - Captures information about each problem found during the peer review and tracks problem status and resolutions. 
</t>
    </r>
    <r>
      <rPr>
        <b/>
        <sz val="11"/>
        <rFont val="Arial"/>
        <family val="2"/>
      </rPr>
      <t>Note:</t>
    </r>
    <r>
      <rPr>
        <sz val="11"/>
        <rFont val="Arial"/>
        <family val="2"/>
      </rPr>
      <t xml:space="preserve"> There is a hidden section containing summary information to be used for the upload to the Measurement Workbook and AO Interim Measurement Tool.</t>
    </r>
  </si>
  <si>
    <t xml:space="preserve">     5.  Save the file as a template and protect the worksheet.  Enter the name of the template in the space provided or leave the field blank to use the default name.  
          To save the file, click the Save Template button.  The file will be saved as an Excel template (.xlt) in the default directory selected in Step 2.  
          The Save button on the Feedback Form worksheet saves the Peer Review Feedback Form as an Excel file format (.xls) with the file name as 
          PR-Deliverable Name-Date Completed (yyyymmdd).xls.  
          If desired, click the Hide Admin Tab button.  To unhide the Admin tab, go to 'Format' --&gt; 'Sheet' --&gt; 'Unhide' using the toolbar at the top of the page.  
          Select 'Admin' from the list, click OK, and the Admin tab will reappear.      
</t>
  </si>
  <si>
    <r>
      <t xml:space="preserve">
Administrator Instructions</t>
    </r>
    <r>
      <rPr>
        <sz val="11"/>
        <rFont val="Arial"/>
        <family val="2"/>
      </rPr>
      <t xml:space="preserve">  
If your project is using the Peer Review Feedback Form for the</t>
    </r>
    <r>
      <rPr>
        <b/>
        <sz val="11"/>
        <rFont val="Arial"/>
        <family val="2"/>
      </rPr>
      <t xml:space="preserve"> FIRST</t>
    </r>
    <r>
      <rPr>
        <sz val="11"/>
        <rFont val="Arial"/>
        <family val="2"/>
      </rPr>
      <t xml:space="preserve"> time, the Project Manager or designated person must complete the following steps on the Admin tab:
     1.  Unprotect the tab.  Contact the QPI Liaison for the password to unlock the Admin tab. 
          In addition, the current status of the tab will change from "Protected" to "Unprotected".
     2.  Select the Default Directory.  All feedback forms will be saved to the directory path selected in the Admin tab.  The selected value will be populated in the 
          Feedback Form - Default Directory field.  To reset the default directory path, reselect a valid path.  See the note on the Admin tab regarding SharePoint 
          directories.
     3.  (Optional) Refer to the Admin tab for instructions on when to complete this table.  The selected values will be populated in the Deliverable Unit 
          field in the Feedback Form tab.  Additionally, provide a definition of the Deliverable Unit in the Deliverable Unit Definition field.  For Deliverable Unit 
          Definition, some examples are listed below:   </t>
    </r>
  </si>
  <si>
    <t>Select the default directory path where all the peer review feedback forms will be saved.  If choosing a SharePoint directory, enter the URL directly in the blue field instead of using the Select Directory button.  Note that forms in SharePoint cannot be uploaded directly to the Measurement Workbook or the AO Interim Measurement Tool; they must be copied to another location such as a LAN and be uploaded from there.</t>
  </si>
  <si>
    <t>Select the answer from the purple drop-down menu to generate the instructions for this step.</t>
  </si>
  <si>
    <t xml:space="preserve">Do not use special characters such as [&gt;,&lt;,:,&amp;,?,[,*,|,].  </t>
  </si>
  <si>
    <r>
      <t xml:space="preserve">* </t>
    </r>
    <r>
      <rPr>
        <sz val="7"/>
        <rFont val="Arial"/>
        <family val="2"/>
      </rPr>
      <t>Indicates a required field</t>
    </r>
  </si>
  <si>
    <t xml:space="preserve">Note: The project should complete this table if using the following tabs in the Measurement Workbook: Problem Detection, Problems per Page, and Prep Time per Del.  Ensure that the values below match the associated values in the Measurement Workbook on the Project Info Data Input tab.  If not using these tabs, leave this section and the associated Measurement Workbook section blank.  </t>
  </si>
  <si>
    <t>Will the project use the Stage Injected field to create metrics around stage containment?</t>
  </si>
  <si>
    <r>
      <t xml:space="preserve">Click the </t>
    </r>
    <r>
      <rPr>
        <b/>
        <sz val="8"/>
        <rFont val="Arial"/>
        <family val="2"/>
      </rPr>
      <t>Save Template</t>
    </r>
    <r>
      <rPr>
        <sz val="8"/>
        <rFont val="Arial"/>
        <family val="2"/>
      </rPr>
      <t xml:space="preserve"> button to save the current file as an Excel template (.xlt) in the default directory path selected above.  Team members can then access the template file to complete Peer Review Feedback Forms.  Click the Hide Admin Tab button to hide the Admin tab before making the template available to the project.  Note:  To unhide the Admin tab, go to 'Format' --&gt; 'Sheet' --&gt; 'Unhide' using the toolbar at the top of the page.  Select 'Admin' from the list, click OK, and the Admin tab will reappear.      To unhide the Admin tab, select Format from the Menu Bar then Sheet then Unhide.</t>
    </r>
  </si>
  <si>
    <t>Please do not manually insert or delete any lines above this row.</t>
  </si>
  <si>
    <r>
      <t xml:space="preserve">Comments
</t>
    </r>
    <r>
      <rPr>
        <sz val="11"/>
        <rFont val="Arial"/>
        <family val="2"/>
      </rPr>
      <t xml:space="preserve">Comments is an free-text field to enter any comments associated with the review or deliverable.  This is an optional field.  </t>
    </r>
  </si>
  <si>
    <r>
      <t xml:space="preserve">Problem Details
</t>
    </r>
    <r>
      <rPr>
        <sz val="11"/>
        <rFont val="Arial"/>
        <family val="2"/>
      </rPr>
      <t xml:space="preserve">1.     An item number for the problem is generated once data is entered in the description field.
2.     Select the review in which the problem was detected.  If the review was performed by the Team Lead, choose "Team Lead Review".
3.     Enter a description for the problem.  Use findings from the Peer Review Criteria to quickly summarize the findings in the Feedback Form. 
4.     Select the type of problem from the drop down list.  (See the problem type definition section below.)  This is a required field for all problems.
5.     Select the stage in which the problem was injected.  The drop down list is based on the selected Deliverable Type.
        A requirements document will only have a requirements option.  A design document will only have requirements and design options, etc.  This is an optional field.
6.     Enter the resolution when it is completed or known.  This field is used by the Deliverable Owner to track resolution of problems identified.
7.     Enter status - Open if not resolved, closed if resolved, rejected if not applicable, or delete if mistake (it is best to use the delete status rather than deleting text 
        manually).  This is a required field for all problems and is used by the Deliverable Owner to track resolution of problems.
</t>
    </r>
    <r>
      <rPr>
        <b/>
        <sz val="11"/>
        <rFont val="Arial"/>
        <family val="2"/>
      </rPr>
      <t>Note:</t>
    </r>
    <r>
      <rPr>
        <sz val="11"/>
        <rFont val="Arial"/>
        <family val="2"/>
      </rPr>
      <t xml:space="preserve"> The Description and Resolution columns contain merged cells.  If copying and pasting from another source, paste the text into the formula bar or double-click in 
         the cell and paste the text.</t>
    </r>
  </si>
  <si>
    <r>
      <t>Problem Type Definitions</t>
    </r>
    <r>
      <rPr>
        <vertAlign val="superscript"/>
        <sz val="10"/>
        <rFont val="Arial"/>
        <family val="2"/>
      </rPr>
      <t xml:space="preserve">1 
</t>
    </r>
    <r>
      <rPr>
        <sz val="11"/>
        <rFont val="Arial"/>
        <family val="2"/>
      </rPr>
      <t>There are two Problem Types:</t>
    </r>
    <r>
      <rPr>
        <b/>
        <sz val="11"/>
        <rFont val="Arial"/>
        <family val="2"/>
      </rPr>
      <t xml:space="preserve">
</t>
    </r>
    <r>
      <rPr>
        <sz val="11"/>
        <rFont val="Arial"/>
        <family val="2"/>
      </rPr>
      <t xml:space="preserve">       I.  System - a problem that, if not corrected, will cause a fault in the delivered system.
      II.  Non-System - a problem that, if not corrected, will not cause a fault in the delivered system.
</t>
    </r>
    <r>
      <rPr>
        <sz val="8"/>
        <rFont val="Arial"/>
        <family val="2"/>
      </rPr>
      <t xml:space="preserve">
</t>
    </r>
    <r>
      <rPr>
        <vertAlign val="superscript"/>
        <sz val="8"/>
        <rFont val="Arial"/>
        <family val="2"/>
      </rPr>
      <t xml:space="preserve">1 </t>
    </r>
    <r>
      <rPr>
        <sz val="8"/>
        <rFont val="Arial"/>
        <family val="2"/>
      </rPr>
      <t xml:space="preserve">As defined by Robert Dunn and Richard Ullman in "Quality Assurance for Computer Software", and G. Gordon Schylmeyer and James I. McManus in "Total Quality Management for Software" pgs 178:181.
</t>
    </r>
    <r>
      <rPr>
        <sz val="11"/>
        <rFont val="Arial"/>
        <family val="2"/>
      </rPr>
      <t xml:space="preserve">Typographical problems that would lead to a fault in the deliverable, such as a typo in source code, should all be counted and documented. Typos found in the body of a document should be pointed out to the reviewer on a marked-up version of the deliverable or in the Comments section (such as a general comment to run spell check), but should not be counted individually. </t>
    </r>
  </si>
  <si>
    <t xml:space="preserve">
     4.  Determine whether to require Stage Injected.  Select Yes or No from the drop-down menu to generate instructions.  The default on the Feedback 
          Form is for Stage Injected to be an optional field; therefore if the project intends to use this field for metrics, instruct team members to complete it.
</t>
  </si>
  <si>
    <t>New Codington Festival Online Project</t>
  </si>
  <si>
    <t xml:space="preserve">                                                                                                                                                                                                                                       </t>
  </si>
  <si>
    <r>
      <t xml:space="preserve">Version: </t>
    </r>
    <r>
      <rPr>
        <sz val="12"/>
        <color indexed="12"/>
        <rFont val="Calibri"/>
        <family val="2"/>
      </rPr>
      <t>&lt;1</t>
    </r>
    <r>
      <rPr>
        <sz val="12"/>
        <color indexed="60"/>
        <rFont val="Calibri"/>
        <family val="2"/>
      </rPr>
      <t>.0</t>
    </r>
    <r>
      <rPr>
        <sz val="12"/>
        <color indexed="12"/>
        <rFont val="Calibri"/>
        <family val="2"/>
      </rPr>
      <t>&gt;</t>
    </r>
  </si>
  <si>
    <t xml:space="preserve">Peer review is an industry-accepted best practice for effective defect removal. A work product is any artifact produced by a process including files, documents, parts of the product, services, processes, specifications, etc. Conduct peer reviews to identify and correct problems with work products early in the life of that work product. 
The Peer Review Feedback Form is used to document what is found during the reviews. By documenting the reviews, trends in the results can be analyzed to provide insight into where problems are originating. 
Reviewers can be peers, team lead, design review board, subject matter experts, etc. Client sponsor and key stakeholder reviews are considered separate reviews, and are conducted after peer reviews have been completed.  
</t>
  </si>
</sst>
</file>

<file path=xl/styles.xml><?xml version="1.0" encoding="utf-8"?>
<styleSheet xmlns="http://schemas.openxmlformats.org/spreadsheetml/2006/main">
  <numFmts count="1">
    <numFmt numFmtId="164" formatCode="[$-409]d\-mmm\-yyyy;@"/>
  </numFmts>
  <fonts count="57">
    <font>
      <sz val="10"/>
      <name val="Arial"/>
    </font>
    <font>
      <sz val="11"/>
      <color theme="1"/>
      <name val="Calibri"/>
      <family val="2"/>
      <scheme val="minor"/>
    </font>
    <font>
      <sz val="10"/>
      <name val="Arial"/>
    </font>
    <font>
      <sz val="11"/>
      <name val="Book Antiqua"/>
    </font>
    <font>
      <b/>
      <sz val="12"/>
      <color indexed="9"/>
      <name val="Arial"/>
      <family val="2"/>
    </font>
    <font>
      <sz val="11"/>
      <name val="Arial"/>
      <family val="2"/>
    </font>
    <font>
      <b/>
      <sz val="11"/>
      <name val="Arial"/>
      <family val="2"/>
    </font>
    <font>
      <sz val="10"/>
      <color indexed="10"/>
      <name val="Arial"/>
      <family val="2"/>
    </font>
    <font>
      <sz val="10"/>
      <name val="Arial"/>
      <family val="2"/>
    </font>
    <font>
      <b/>
      <sz val="10"/>
      <name val="Arial"/>
      <family val="2"/>
    </font>
    <font>
      <b/>
      <sz val="10"/>
      <name val="Arial"/>
    </font>
    <font>
      <b/>
      <sz val="11"/>
      <name val="Book Antiqua"/>
      <family val="1"/>
    </font>
    <font>
      <b/>
      <sz val="12"/>
      <name val="Arial"/>
      <family val="2"/>
    </font>
    <font>
      <sz val="10"/>
      <color indexed="55"/>
      <name val="Arial"/>
      <family val="2"/>
    </font>
    <font>
      <sz val="10"/>
      <name val="Arial"/>
    </font>
    <font>
      <b/>
      <sz val="10"/>
      <color indexed="10"/>
      <name val="Arial"/>
      <family val="2"/>
    </font>
    <font>
      <b/>
      <sz val="16"/>
      <color indexed="9"/>
      <name val="Arial"/>
      <family val="2"/>
    </font>
    <font>
      <sz val="10"/>
      <color indexed="9"/>
      <name val="Arial"/>
      <family val="2"/>
    </font>
    <font>
      <b/>
      <sz val="11"/>
      <color indexed="9"/>
      <name val="Arial"/>
      <family val="2"/>
    </font>
    <font>
      <b/>
      <sz val="10"/>
      <color indexed="9"/>
      <name val="Arial"/>
      <family val="2"/>
    </font>
    <font>
      <b/>
      <sz val="8"/>
      <color indexed="10"/>
      <name val="Arial"/>
      <family val="2"/>
    </font>
    <font>
      <b/>
      <sz val="8"/>
      <name val="Arial"/>
      <family val="2"/>
    </font>
    <font>
      <sz val="8"/>
      <name val="Arial"/>
      <family val="2"/>
    </font>
    <font>
      <sz val="8"/>
      <color indexed="10"/>
      <name val="Arial"/>
      <family val="2"/>
    </font>
    <font>
      <sz val="7"/>
      <name val="Arial"/>
      <family val="2"/>
    </font>
    <font>
      <b/>
      <sz val="10"/>
      <color indexed="81"/>
      <name val="Tahoma"/>
      <family val="2"/>
    </font>
    <font>
      <b/>
      <sz val="8"/>
      <color indexed="81"/>
      <name val="Tahoma"/>
      <family val="2"/>
    </font>
    <font>
      <sz val="8"/>
      <name val="Arial"/>
    </font>
    <font>
      <sz val="10"/>
      <color indexed="81"/>
      <name val="Tahoma"/>
      <family val="2"/>
    </font>
    <font>
      <i/>
      <sz val="10"/>
      <name val="Arial"/>
      <family val="2"/>
    </font>
    <font>
      <sz val="9"/>
      <name val="Arial"/>
      <family val="2"/>
    </font>
    <font>
      <sz val="9"/>
      <color indexed="10"/>
      <name val="Arial"/>
      <family val="2"/>
    </font>
    <font>
      <sz val="9"/>
      <color indexed="55"/>
      <name val="Arial"/>
      <family val="2"/>
    </font>
    <font>
      <b/>
      <sz val="9"/>
      <name val="Arial"/>
      <family val="2"/>
    </font>
    <font>
      <b/>
      <u/>
      <sz val="12"/>
      <name val="Arial"/>
      <family val="2"/>
    </font>
    <font>
      <sz val="10"/>
      <name val="Arial"/>
    </font>
    <font>
      <u/>
      <sz val="12"/>
      <name val="Arial"/>
      <family val="2"/>
    </font>
    <font>
      <b/>
      <sz val="14"/>
      <name val="Arial"/>
      <family val="2"/>
    </font>
    <font>
      <sz val="10"/>
      <name val="Arial"/>
    </font>
    <font>
      <u/>
      <sz val="11"/>
      <name val="Arial"/>
      <family val="2"/>
    </font>
    <font>
      <b/>
      <u/>
      <sz val="11"/>
      <name val="Arial"/>
      <family val="2"/>
    </font>
    <font>
      <b/>
      <sz val="8"/>
      <name val="Arial"/>
    </font>
    <font>
      <b/>
      <u/>
      <sz val="10"/>
      <name val="Arial"/>
      <family val="2"/>
    </font>
    <font>
      <vertAlign val="superscript"/>
      <sz val="10"/>
      <name val="Arial"/>
      <family val="2"/>
    </font>
    <font>
      <vertAlign val="superscript"/>
      <sz val="8"/>
      <name val="Arial"/>
      <family val="2"/>
    </font>
    <font>
      <sz val="8"/>
      <color indexed="81"/>
      <name val="Tahoma"/>
      <family val="2"/>
    </font>
    <font>
      <sz val="11"/>
      <name val="Calibri"/>
      <family val="2"/>
    </font>
    <font>
      <i/>
      <sz val="11"/>
      <color indexed="60"/>
      <name val="Calibri"/>
      <family val="2"/>
    </font>
    <font>
      <sz val="12"/>
      <name val="Calibri"/>
      <family val="2"/>
    </font>
    <font>
      <sz val="12"/>
      <color indexed="12"/>
      <name val="Calibri"/>
      <family val="2"/>
    </font>
    <font>
      <sz val="12"/>
      <color indexed="60"/>
      <name val="Calibri"/>
      <family val="2"/>
    </font>
    <font>
      <u/>
      <sz val="11"/>
      <name val="Calibri"/>
      <family val="2"/>
    </font>
    <font>
      <b/>
      <sz val="14"/>
      <color indexed="62"/>
      <name val="Calibri"/>
      <family val="2"/>
    </font>
    <font>
      <sz val="10"/>
      <color indexed="12"/>
      <name val="Calibri"/>
      <family val="2"/>
    </font>
    <font>
      <sz val="10"/>
      <name val="Calibri"/>
      <family val="2"/>
    </font>
    <font>
      <b/>
      <sz val="14"/>
      <name val="Calibri"/>
      <family val="2"/>
    </font>
    <font>
      <b/>
      <sz val="16"/>
      <name val="Calibri"/>
      <family val="2"/>
    </font>
  </fonts>
  <fills count="11">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9"/>
        <bgColor indexed="64"/>
      </patternFill>
    </fill>
    <fill>
      <patternFill patternType="solid">
        <fgColor indexed="48"/>
        <bgColor indexed="64"/>
      </patternFill>
    </fill>
    <fill>
      <patternFill patternType="solid">
        <fgColor indexed="44"/>
        <bgColor indexed="64"/>
      </patternFill>
    </fill>
    <fill>
      <patternFill patternType="solid">
        <fgColor indexed="40"/>
        <bgColor indexed="64"/>
      </patternFill>
    </fill>
    <fill>
      <patternFill patternType="solid">
        <fgColor indexed="46"/>
        <bgColor indexed="64"/>
      </patternFill>
    </fill>
    <fill>
      <patternFill patternType="solid">
        <fgColor indexed="41"/>
        <bgColor indexed="64"/>
      </patternFill>
    </fill>
    <fill>
      <patternFill patternType="solid">
        <fgColor indexed="31"/>
        <bgColor indexed="64"/>
      </patternFill>
    </fill>
  </fills>
  <borders count="75">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style="thin">
        <color indexed="64"/>
      </top>
      <bottom/>
      <diagonal/>
    </border>
    <border>
      <left/>
      <right style="medium">
        <color indexed="64"/>
      </right>
      <top/>
      <bottom/>
      <diagonal/>
    </border>
    <border>
      <left/>
      <right style="thin">
        <color indexed="64"/>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thin">
        <color indexed="64"/>
      </top>
      <bottom/>
      <diagonal/>
    </border>
    <border>
      <left/>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style="thin">
        <color indexed="64"/>
      </top>
      <bottom style="thin">
        <color indexed="64"/>
      </bottom>
      <diagonal/>
    </border>
    <border>
      <left style="thin">
        <color indexed="9"/>
      </left>
      <right style="medium">
        <color indexed="9"/>
      </right>
      <top style="thin">
        <color indexed="9"/>
      </top>
      <bottom style="medium">
        <color indexed="64"/>
      </bottom>
      <diagonal/>
    </border>
    <border>
      <left/>
      <right/>
      <top style="thin">
        <color indexed="64"/>
      </top>
      <bottom style="thin">
        <color indexed="9"/>
      </bottom>
      <diagonal/>
    </border>
    <border>
      <left style="thin">
        <color indexed="9"/>
      </left>
      <right style="thin">
        <color indexed="9"/>
      </right>
      <top style="thin">
        <color indexed="9"/>
      </top>
      <bottom style="medium">
        <color indexed="64"/>
      </bottom>
      <diagonal/>
    </border>
    <border>
      <left style="medium">
        <color indexed="9"/>
      </left>
      <right style="thin">
        <color indexed="9"/>
      </right>
      <top style="thin">
        <color indexed="9"/>
      </top>
      <bottom style="medium">
        <color indexed="64"/>
      </bottom>
      <diagonal/>
    </border>
    <border>
      <left style="thin">
        <color indexed="9"/>
      </left>
      <right style="thin">
        <color indexed="9"/>
      </right>
      <top style="thin">
        <color indexed="64"/>
      </top>
      <bottom/>
      <diagonal/>
    </border>
    <border>
      <left style="thin">
        <color indexed="9"/>
      </left>
      <right style="thin">
        <color indexed="9"/>
      </right>
      <top style="thin">
        <color indexed="9"/>
      </top>
      <bottom/>
      <diagonal/>
    </border>
    <border>
      <left style="thin">
        <color indexed="9"/>
      </left>
      <right style="medium">
        <color indexed="9"/>
      </right>
      <top style="thin">
        <color indexed="9"/>
      </top>
      <bottom/>
      <diagonal/>
    </border>
    <border>
      <left style="thin">
        <color indexed="64"/>
      </left>
      <right/>
      <top/>
      <bottom style="thin">
        <color indexed="9"/>
      </bottom>
      <diagonal/>
    </border>
    <border>
      <left/>
      <right/>
      <top style="thin">
        <color indexed="9"/>
      </top>
      <bottom/>
      <diagonal/>
    </border>
    <border>
      <left style="thin">
        <color indexed="9"/>
      </left>
      <right style="thin">
        <color indexed="9"/>
      </right>
      <top/>
      <bottom style="thin">
        <color indexed="64"/>
      </bottom>
      <diagonal/>
    </border>
    <border>
      <left style="thin">
        <color indexed="9"/>
      </left>
      <right style="medium">
        <color indexed="9"/>
      </right>
      <top/>
      <bottom style="medium">
        <color indexed="64"/>
      </bottom>
      <diagonal/>
    </border>
    <border>
      <left style="medium">
        <color indexed="9"/>
      </left>
      <right style="thin">
        <color indexed="9"/>
      </right>
      <top/>
      <bottom style="medium">
        <color indexed="64"/>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9"/>
      </right>
      <top/>
      <bottom style="thin">
        <color indexed="9"/>
      </bottom>
      <diagonal/>
    </border>
    <border>
      <left style="thin">
        <color indexed="9"/>
      </left>
      <right/>
      <top/>
      <bottom style="thin">
        <color indexed="9"/>
      </bottom>
      <diagonal/>
    </border>
    <border>
      <left/>
      <right style="thin">
        <color indexed="9"/>
      </right>
      <top style="thin">
        <color indexed="9"/>
      </top>
      <bottom style="thin">
        <color indexed="9"/>
      </bottom>
      <diagonal/>
    </border>
    <border>
      <left/>
      <right style="thin">
        <color indexed="9"/>
      </right>
      <top style="thin">
        <color indexed="9"/>
      </top>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style="thin">
        <color indexed="9"/>
      </left>
      <right/>
      <top style="thin">
        <color indexed="9"/>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9"/>
      </left>
      <right/>
      <top/>
      <bottom/>
      <diagonal/>
    </border>
    <border>
      <left style="medium">
        <color indexed="64"/>
      </left>
      <right style="medium">
        <color indexed="64"/>
      </right>
      <top style="medium">
        <color indexed="64"/>
      </top>
      <bottom style="medium">
        <color indexed="64"/>
      </bottom>
      <diagonal/>
    </border>
    <border>
      <left style="thin">
        <color indexed="9"/>
      </left>
      <right style="thin">
        <color indexed="9"/>
      </right>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9"/>
      </left>
      <right/>
      <top style="thin">
        <color indexed="64"/>
      </top>
      <bottom style="thin">
        <color indexed="64"/>
      </bottom>
      <diagonal/>
    </border>
    <border>
      <left/>
      <right style="thin">
        <color indexed="9"/>
      </right>
      <top style="thin">
        <color indexed="64"/>
      </top>
      <bottom style="thin">
        <color indexed="64"/>
      </bottom>
      <diagonal/>
    </border>
    <border>
      <left style="medium">
        <color indexed="64"/>
      </left>
      <right style="thin">
        <color indexed="64"/>
      </right>
      <top style="medium">
        <color indexed="64"/>
      </top>
      <bottom style="thin">
        <color indexed="64"/>
      </bottom>
      <diagonal/>
    </border>
  </borders>
  <cellStyleXfs count="7">
    <xf numFmtId="0" fontId="0" fillId="0" borderId="0"/>
    <xf numFmtId="0" fontId="10" fillId="0" borderId="0" applyNumberFormat="0" applyFill="0" applyBorder="0" applyAlignment="0" applyProtection="0"/>
    <xf numFmtId="0" fontId="3" fillId="0" borderId="0"/>
    <xf numFmtId="9" fontId="2" fillId="0" borderId="0" applyFont="0" applyFill="0" applyBorder="0" applyAlignment="0" applyProtection="0"/>
    <xf numFmtId="0" fontId="1" fillId="0" borderId="0"/>
    <xf numFmtId="0" fontId="8" fillId="0" borderId="0"/>
    <xf numFmtId="0" fontId="8" fillId="0" borderId="0"/>
  </cellStyleXfs>
  <cellXfs count="483">
    <xf numFmtId="0" fontId="0" fillId="0" borderId="0" xfId="0"/>
    <xf numFmtId="0" fontId="47" fillId="10" borderId="18" xfId="5" applyFont="1" applyFill="1" applyBorder="1" applyAlignment="1">
      <alignment horizontal="left" vertical="center" wrapText="1"/>
    </xf>
    <xf numFmtId="0" fontId="0" fillId="0" borderId="0" xfId="0" applyAlignment="1" applyProtection="1">
      <protection hidden="1"/>
    </xf>
    <xf numFmtId="0" fontId="9" fillId="2" borderId="1" xfId="0" applyFont="1" applyFill="1" applyBorder="1" applyAlignment="1" applyProtection="1">
      <protection hidden="1"/>
    </xf>
    <xf numFmtId="0" fontId="0" fillId="2" borderId="0" xfId="0" applyFill="1" applyBorder="1" applyAlignment="1" applyProtection="1">
      <protection hidden="1"/>
    </xf>
    <xf numFmtId="0" fontId="9" fillId="2" borderId="0" xfId="0" applyFont="1" applyFill="1" applyBorder="1" applyAlignment="1" applyProtection="1">
      <protection hidden="1"/>
    </xf>
    <xf numFmtId="0" fontId="0" fillId="2" borderId="1" xfId="0" applyFill="1" applyBorder="1" applyAlignment="1" applyProtection="1">
      <protection hidden="1"/>
    </xf>
    <xf numFmtId="0" fontId="8" fillId="2" borderId="0" xfId="0" applyFont="1" applyFill="1" applyBorder="1" applyAlignment="1" applyProtection="1">
      <protection hidden="1"/>
    </xf>
    <xf numFmtId="0" fontId="0" fillId="2" borderId="0" xfId="0" applyFill="1" applyAlignment="1" applyProtection="1">
      <protection hidden="1"/>
    </xf>
    <xf numFmtId="0" fontId="12" fillId="0" borderId="0" xfId="0" applyFont="1" applyFill="1" applyBorder="1" applyAlignment="1" applyProtection="1">
      <alignment horizontal="center" wrapText="1"/>
      <protection hidden="1"/>
    </xf>
    <xf numFmtId="0" fontId="4" fillId="0" borderId="0" xfId="0" applyFont="1" applyFill="1" applyBorder="1" applyAlignment="1" applyProtection="1">
      <alignment horizontal="center" wrapText="1"/>
      <protection hidden="1"/>
    </xf>
    <xf numFmtId="0" fontId="0" fillId="3" borderId="0" xfId="0" applyFill="1" applyAlignment="1" applyProtection="1">
      <protection hidden="1"/>
    </xf>
    <xf numFmtId="0" fontId="9" fillId="0" borderId="0" xfId="0" applyFont="1" applyFill="1" applyBorder="1" applyAlignment="1" applyProtection="1">
      <protection hidden="1"/>
    </xf>
    <xf numFmtId="0" fontId="13" fillId="0" borderId="0" xfId="0" applyFont="1" applyFill="1" applyBorder="1" applyAlignment="1" applyProtection="1">
      <alignment wrapText="1"/>
      <protection hidden="1"/>
    </xf>
    <xf numFmtId="0" fontId="9" fillId="0" borderId="0" xfId="0" applyFont="1" applyFill="1" applyBorder="1" applyAlignment="1" applyProtection="1">
      <alignment wrapText="1"/>
      <protection hidden="1"/>
    </xf>
    <xf numFmtId="0" fontId="9" fillId="0" borderId="0" xfId="0" applyFont="1" applyBorder="1" applyAlignment="1" applyProtection="1">
      <alignment wrapText="1"/>
      <protection hidden="1"/>
    </xf>
    <xf numFmtId="0" fontId="9" fillId="0" borderId="0" xfId="0" applyFont="1" applyBorder="1" applyAlignment="1" applyProtection="1">
      <protection hidden="1"/>
    </xf>
    <xf numFmtId="0" fontId="13" fillId="0" borderId="0" xfId="0" applyFont="1" applyBorder="1" applyAlignment="1" applyProtection="1">
      <alignment wrapText="1"/>
      <protection hidden="1"/>
    </xf>
    <xf numFmtId="0" fontId="0" fillId="0" borderId="0" xfId="0" applyFill="1" applyBorder="1" applyAlignment="1" applyProtection="1">
      <alignment wrapText="1"/>
      <protection hidden="1"/>
    </xf>
    <xf numFmtId="0" fontId="0" fillId="0" borderId="0" xfId="0" applyBorder="1" applyAlignment="1" applyProtection="1">
      <alignment wrapText="1"/>
      <protection hidden="1"/>
    </xf>
    <xf numFmtId="0" fontId="0" fillId="0" borderId="0" xfId="0" applyFill="1" applyBorder="1" applyAlignment="1" applyProtection="1">
      <protection hidden="1"/>
    </xf>
    <xf numFmtId="0" fontId="0" fillId="0" borderId="0" xfId="0" applyBorder="1" applyAlignment="1" applyProtection="1">
      <protection hidden="1"/>
    </xf>
    <xf numFmtId="0" fontId="0" fillId="0" borderId="0" xfId="0" applyFill="1" applyAlignment="1" applyProtection="1">
      <protection hidden="1"/>
    </xf>
    <xf numFmtId="0" fontId="9" fillId="0" borderId="0" xfId="0" applyFont="1" applyFill="1" applyBorder="1" applyAlignment="1" applyProtection="1">
      <alignment horizontal="left"/>
      <protection hidden="1"/>
    </xf>
    <xf numFmtId="0" fontId="13" fillId="0" borderId="0" xfId="0" applyFont="1" applyFill="1" applyBorder="1" applyAlignment="1" applyProtection="1">
      <alignment horizontal="left" wrapText="1"/>
      <protection hidden="1"/>
    </xf>
    <xf numFmtId="0" fontId="0" fillId="0" borderId="0" xfId="0" applyBorder="1" applyAlignment="1" applyProtection="1">
      <alignment horizontal="left"/>
      <protection hidden="1"/>
    </xf>
    <xf numFmtId="0" fontId="8" fillId="0" borderId="0" xfId="0" applyFont="1" applyAlignment="1" applyProtection="1">
      <protection hidden="1"/>
    </xf>
    <xf numFmtId="0" fontId="9" fillId="0" borderId="0" xfId="0" applyFont="1" applyAlignment="1" applyProtection="1">
      <protection hidden="1"/>
    </xf>
    <xf numFmtId="0" fontId="9" fillId="0" borderId="2" xfId="0" applyFont="1" applyBorder="1" applyAlignment="1" applyProtection="1">
      <protection hidden="1"/>
    </xf>
    <xf numFmtId="0" fontId="9" fillId="0" borderId="0" xfId="1" applyFont="1" applyAlignment="1" applyProtection="1">
      <protection hidden="1"/>
    </xf>
    <xf numFmtId="0" fontId="14" fillId="0" borderId="0" xfId="0" applyFont="1" applyAlignment="1" applyProtection="1">
      <protection hidden="1"/>
    </xf>
    <xf numFmtId="0" fontId="3" fillId="0" borderId="0" xfId="2" quotePrefix="1" applyNumberFormat="1" applyFont="1" applyAlignment="1" applyProtection="1">
      <protection hidden="1"/>
    </xf>
    <xf numFmtId="0" fontId="9" fillId="2" borderId="3" xfId="0" applyFont="1" applyFill="1" applyBorder="1" applyAlignment="1" applyProtection="1">
      <alignment horizontal="center" wrapText="1"/>
      <protection hidden="1"/>
    </xf>
    <xf numFmtId="0" fontId="0" fillId="0" borderId="0" xfId="0" applyBorder="1" applyProtection="1"/>
    <xf numFmtId="0" fontId="0" fillId="0" borderId="0" xfId="0" applyProtection="1"/>
    <xf numFmtId="0" fontId="5" fillId="0" borderId="0" xfId="0" applyFont="1" applyProtection="1"/>
    <xf numFmtId="0" fontId="0" fillId="4" borderId="0" xfId="0" applyFill="1"/>
    <xf numFmtId="0" fontId="0" fillId="2" borderId="0" xfId="0" applyFill="1" applyBorder="1"/>
    <xf numFmtId="0" fontId="22" fillId="2" borderId="1" xfId="0" applyFont="1" applyFill="1" applyBorder="1"/>
    <xf numFmtId="0" fontId="0" fillId="2" borderId="4" xfId="0" applyFill="1" applyBorder="1"/>
    <xf numFmtId="0" fontId="0" fillId="2" borderId="1" xfId="0" applyFill="1" applyBorder="1"/>
    <xf numFmtId="0" fontId="0" fillId="2" borderId="2" xfId="0" applyFill="1" applyBorder="1"/>
    <xf numFmtId="0" fontId="0" fillId="2" borderId="5" xfId="0" applyFill="1" applyBorder="1"/>
    <xf numFmtId="0" fontId="21" fillId="2" borderId="0" xfId="0" applyFont="1" applyFill="1" applyBorder="1"/>
    <xf numFmtId="0" fontId="0" fillId="4" borderId="0" xfId="0" applyFill="1" applyAlignment="1" applyProtection="1">
      <protection hidden="1"/>
    </xf>
    <xf numFmtId="0" fontId="12" fillId="4" borderId="0" xfId="0" applyFont="1" applyFill="1" applyBorder="1" applyAlignment="1" applyProtection="1">
      <alignment horizontal="center" wrapText="1"/>
      <protection hidden="1"/>
    </xf>
    <xf numFmtId="0" fontId="4" fillId="4" borderId="0" xfId="0" applyFont="1" applyFill="1" applyBorder="1" applyAlignment="1" applyProtection="1">
      <alignment horizontal="center" wrapText="1"/>
      <protection hidden="1"/>
    </xf>
    <xf numFmtId="0" fontId="9" fillId="4" borderId="0" xfId="0" applyFont="1" applyFill="1" applyBorder="1" applyAlignment="1" applyProtection="1">
      <protection hidden="1"/>
    </xf>
    <xf numFmtId="0" fontId="13" fillId="4" borderId="0" xfId="0" applyFont="1" applyFill="1" applyBorder="1" applyAlignment="1" applyProtection="1">
      <alignment wrapText="1"/>
      <protection hidden="1"/>
    </xf>
    <xf numFmtId="0" fontId="9" fillId="4" borderId="0" xfId="0" applyFont="1" applyFill="1" applyBorder="1" applyAlignment="1" applyProtection="1">
      <alignment wrapText="1"/>
      <protection hidden="1"/>
    </xf>
    <xf numFmtId="0" fontId="0" fillId="4" borderId="0" xfId="0" applyFill="1" applyBorder="1" applyAlignment="1" applyProtection="1">
      <alignment wrapText="1"/>
      <protection hidden="1"/>
    </xf>
    <xf numFmtId="0" fontId="7" fillId="4" borderId="0" xfId="0" applyFont="1" applyFill="1" applyBorder="1" applyAlignment="1" applyProtection="1">
      <protection hidden="1"/>
    </xf>
    <xf numFmtId="0" fontId="0" fillId="4" borderId="0" xfId="0" applyFill="1" applyBorder="1" applyAlignment="1" applyProtection="1">
      <protection hidden="1"/>
    </xf>
    <xf numFmtId="0" fontId="9" fillId="4" borderId="0" xfId="0" applyFont="1" applyFill="1" applyBorder="1" applyAlignment="1" applyProtection="1">
      <alignment horizontal="left"/>
      <protection hidden="1"/>
    </xf>
    <xf numFmtId="0" fontId="13" fillId="4" borderId="0" xfId="0" applyFont="1" applyFill="1" applyBorder="1" applyAlignment="1" applyProtection="1">
      <alignment horizontal="left" wrapText="1"/>
      <protection hidden="1"/>
    </xf>
    <xf numFmtId="0" fontId="8" fillId="4" borderId="0" xfId="0" applyFont="1" applyFill="1" applyAlignment="1" applyProtection="1">
      <protection hidden="1"/>
    </xf>
    <xf numFmtId="0" fontId="9" fillId="4" borderId="0" xfId="0" applyFont="1" applyFill="1" applyAlignment="1" applyProtection="1">
      <protection hidden="1"/>
    </xf>
    <xf numFmtId="0" fontId="9" fillId="4" borderId="0" xfId="1" applyFont="1" applyFill="1" applyAlignment="1" applyProtection="1">
      <protection hidden="1"/>
    </xf>
    <xf numFmtId="0" fontId="14" fillId="4" borderId="0" xfId="0" applyFont="1" applyFill="1" applyAlignment="1" applyProtection="1">
      <protection hidden="1"/>
    </xf>
    <xf numFmtId="0" fontId="0" fillId="2" borderId="0" xfId="0" applyFill="1" applyBorder="1" applyAlignment="1">
      <alignment vertical="center"/>
    </xf>
    <xf numFmtId="0" fontId="17" fillId="2" borderId="0" xfId="0" applyFont="1" applyFill="1" applyBorder="1" applyAlignment="1">
      <alignment vertical="center"/>
    </xf>
    <xf numFmtId="0" fontId="0" fillId="4" borderId="0" xfId="0" applyFill="1" applyBorder="1" applyAlignment="1">
      <alignment vertical="center"/>
    </xf>
    <xf numFmtId="0" fontId="22" fillId="2" borderId="1" xfId="0" applyFont="1" applyFill="1" applyBorder="1" applyAlignment="1">
      <alignment vertical="center"/>
    </xf>
    <xf numFmtId="0" fontId="0" fillId="2" borderId="2" xfId="0" applyFill="1" applyBorder="1" applyAlignment="1">
      <alignment vertical="center"/>
    </xf>
    <xf numFmtId="0" fontId="22" fillId="2" borderId="1" xfId="0" applyFont="1" applyFill="1" applyBorder="1" applyAlignment="1">
      <alignment vertical="top"/>
    </xf>
    <xf numFmtId="0" fontId="7" fillId="4" borderId="6" xfId="0" applyFont="1" applyFill="1" applyBorder="1"/>
    <xf numFmtId="0" fontId="23" fillId="2" borderId="6" xfId="0" applyFont="1" applyFill="1" applyBorder="1"/>
    <xf numFmtId="0" fontId="0" fillId="5" borderId="7" xfId="0" applyFill="1" applyBorder="1" applyAlignment="1">
      <alignment vertical="center"/>
    </xf>
    <xf numFmtId="0" fontId="19" fillId="5" borderId="7" xfId="0" applyFont="1" applyFill="1" applyBorder="1" applyAlignment="1">
      <alignment vertical="center"/>
    </xf>
    <xf numFmtId="0" fontId="0" fillId="5" borderId="8" xfId="0" applyFill="1" applyBorder="1" applyAlignment="1">
      <alignment vertical="center"/>
    </xf>
    <xf numFmtId="0" fontId="22" fillId="2" borderId="0" xfId="0" applyFont="1" applyFill="1" applyBorder="1" applyAlignment="1">
      <alignment vertical="center"/>
    </xf>
    <xf numFmtId="0" fontId="22" fillId="2" borderId="0" xfId="0" applyFont="1" applyFill="1" applyBorder="1" applyAlignment="1" applyProtection="1">
      <alignment vertical="center"/>
      <protection locked="0"/>
    </xf>
    <xf numFmtId="0" fontId="22" fillId="2" borderId="0" xfId="0" applyFont="1" applyFill="1" applyBorder="1"/>
    <xf numFmtId="0" fontId="19" fillId="5" borderId="9" xfId="0" applyFont="1" applyFill="1" applyBorder="1" applyAlignment="1"/>
    <xf numFmtId="0" fontId="19" fillId="5" borderId="7" xfId="0" applyFont="1" applyFill="1" applyBorder="1" applyAlignment="1"/>
    <xf numFmtId="0" fontId="0" fillId="5" borderId="8" xfId="0" applyFill="1" applyBorder="1"/>
    <xf numFmtId="0" fontId="0" fillId="5" borderId="10" xfId="0" applyFill="1" applyBorder="1" applyAlignment="1"/>
    <xf numFmtId="0" fontId="19" fillId="5" borderId="10" xfId="0" applyFont="1" applyFill="1" applyBorder="1" applyAlignment="1"/>
    <xf numFmtId="0" fontId="0" fillId="2" borderId="11" xfId="0" applyFill="1" applyBorder="1"/>
    <xf numFmtId="0" fontId="0" fillId="5" borderId="12" xfId="0" applyFill="1" applyBorder="1"/>
    <xf numFmtId="0" fontId="0" fillId="0" borderId="0" xfId="0" applyFill="1" applyBorder="1"/>
    <xf numFmtId="0" fontId="0" fillId="4" borderId="0" xfId="0" applyFill="1" applyBorder="1"/>
    <xf numFmtId="0" fontId="0" fillId="2" borderId="13" xfId="0" applyFill="1" applyBorder="1"/>
    <xf numFmtId="0" fontId="22" fillId="2" borderId="2" xfId="0" applyFont="1" applyFill="1" applyBorder="1" applyAlignment="1" applyProtection="1">
      <alignment vertical="center"/>
    </xf>
    <xf numFmtId="0" fontId="0" fillId="2" borderId="2" xfId="0" applyFill="1" applyBorder="1" applyAlignment="1" applyProtection="1">
      <alignment vertical="center"/>
    </xf>
    <xf numFmtId="0" fontId="0" fillId="0" borderId="14" xfId="0" applyFill="1" applyBorder="1" applyAlignment="1">
      <alignment vertical="center"/>
    </xf>
    <xf numFmtId="0" fontId="0" fillId="2" borderId="15" xfId="0" applyFill="1" applyBorder="1" applyAlignment="1">
      <alignment vertical="center"/>
    </xf>
    <xf numFmtId="0" fontId="0" fillId="2" borderId="10" xfId="0" applyFill="1" applyBorder="1" applyAlignment="1">
      <alignment vertical="center"/>
    </xf>
    <xf numFmtId="0" fontId="22" fillId="2" borderId="2" xfId="0" applyFont="1" applyFill="1" applyBorder="1" applyAlignment="1">
      <alignment vertical="center"/>
    </xf>
    <xf numFmtId="0" fontId="17" fillId="2" borderId="2" xfId="0" applyFont="1" applyFill="1" applyBorder="1" applyAlignment="1">
      <alignment vertical="center"/>
    </xf>
    <xf numFmtId="0" fontId="21" fillId="2" borderId="16" xfId="0" applyFont="1" applyFill="1" applyBorder="1" applyAlignment="1">
      <alignment horizontal="left"/>
    </xf>
    <xf numFmtId="0" fontId="0" fillId="2" borderId="4" xfId="0" applyFill="1" applyBorder="1" applyProtection="1"/>
    <xf numFmtId="0" fontId="27" fillId="2" borderId="1" xfId="0" applyFont="1" applyFill="1" applyBorder="1" applyAlignment="1">
      <alignment horizontal="right"/>
    </xf>
    <xf numFmtId="0" fontId="0" fillId="2" borderId="0" xfId="0" applyFill="1"/>
    <xf numFmtId="0" fontId="27" fillId="2" borderId="0" xfId="0" applyFont="1" applyFill="1" applyBorder="1" applyAlignment="1">
      <alignment horizontal="right" vertical="top"/>
    </xf>
    <xf numFmtId="0" fontId="19" fillId="5" borderId="17" xfId="0" applyFont="1" applyFill="1" applyBorder="1" applyAlignment="1" applyProtection="1"/>
    <xf numFmtId="0" fontId="0" fillId="4" borderId="11" xfId="0" applyFill="1" applyBorder="1" applyAlignment="1" applyProtection="1">
      <protection hidden="1"/>
    </xf>
    <xf numFmtId="0" fontId="7" fillId="4" borderId="18" xfId="0" applyFont="1" applyFill="1" applyBorder="1" applyAlignment="1" applyProtection="1">
      <protection hidden="1"/>
    </xf>
    <xf numFmtId="0" fontId="9" fillId="4" borderId="11" xfId="0" applyFont="1" applyFill="1" applyBorder="1" applyAlignment="1" applyProtection="1">
      <protection hidden="1"/>
    </xf>
    <xf numFmtId="0" fontId="8" fillId="0" borderId="19" xfId="0" applyFont="1" applyBorder="1" applyAlignment="1" applyProtection="1">
      <alignment wrapText="1"/>
      <protection locked="0"/>
    </xf>
    <xf numFmtId="0" fontId="8" fillId="0" borderId="20" xfId="0" applyFont="1" applyBorder="1" applyAlignment="1" applyProtection="1">
      <alignment wrapText="1"/>
      <protection locked="0"/>
    </xf>
    <xf numFmtId="0" fontId="9" fillId="0" borderId="21" xfId="0" applyFont="1" applyFill="1" applyBorder="1" applyAlignment="1" applyProtection="1">
      <alignment wrapText="1"/>
      <protection hidden="1"/>
    </xf>
    <xf numFmtId="0" fontId="0" fillId="0" borderId="21" xfId="0" applyFill="1" applyBorder="1"/>
    <xf numFmtId="0" fontId="0" fillId="0" borderId="22" xfId="0" applyFill="1" applyBorder="1"/>
    <xf numFmtId="0" fontId="13" fillId="4" borderId="23" xfId="0" applyFont="1" applyFill="1" applyBorder="1" applyAlignment="1" applyProtection="1">
      <alignment wrapText="1"/>
      <protection hidden="1"/>
    </xf>
    <xf numFmtId="0" fontId="0" fillId="0" borderId="24" xfId="0" applyFill="1" applyBorder="1"/>
    <xf numFmtId="0" fontId="0" fillId="0" borderId="25" xfId="0" applyFill="1" applyBorder="1"/>
    <xf numFmtId="0" fontId="9" fillId="2" borderId="3" xfId="2" applyNumberFormat="1" applyFont="1" applyFill="1" applyBorder="1" applyAlignment="1" applyProtection="1">
      <alignment horizontal="center" wrapText="1"/>
      <protection hidden="1"/>
    </xf>
    <xf numFmtId="0" fontId="9" fillId="2" borderId="3" xfId="0" applyFont="1" applyFill="1" applyBorder="1" applyAlignment="1" applyProtection="1">
      <alignment horizontal="center"/>
      <protection hidden="1"/>
    </xf>
    <xf numFmtId="0" fontId="0" fillId="2" borderId="13" xfId="0" applyFill="1" applyBorder="1" applyAlignment="1" applyProtection="1">
      <protection hidden="1"/>
    </xf>
    <xf numFmtId="0" fontId="0" fillId="2" borderId="4" xfId="0" applyFill="1" applyBorder="1" applyAlignment="1" applyProtection="1">
      <protection hidden="1"/>
    </xf>
    <xf numFmtId="0" fontId="0" fillId="2" borderId="5" xfId="0" applyFill="1" applyBorder="1" applyAlignment="1" applyProtection="1">
      <protection hidden="1"/>
    </xf>
    <xf numFmtId="0" fontId="9" fillId="0" borderId="26" xfId="0" applyFont="1" applyFill="1" applyBorder="1" applyAlignment="1" applyProtection="1">
      <alignment wrapText="1"/>
      <protection hidden="1"/>
    </xf>
    <xf numFmtId="0" fontId="0" fillId="0" borderId="26" xfId="0" applyFill="1" applyBorder="1"/>
    <xf numFmtId="0" fontId="0" fillId="0" borderId="27" xfId="0" applyFill="1" applyBorder="1"/>
    <xf numFmtId="0" fontId="0" fillId="0" borderId="28" xfId="0" applyFill="1" applyBorder="1"/>
    <xf numFmtId="2" fontId="8" fillId="6" borderId="16" xfId="0" applyNumberFormat="1" applyFont="1" applyFill="1" applyBorder="1" applyAlignment="1" applyProtection="1">
      <alignment horizontal="center" wrapText="1"/>
      <protection hidden="1"/>
    </xf>
    <xf numFmtId="0" fontId="8" fillId="0" borderId="29" xfId="0" applyFont="1" applyBorder="1" applyAlignment="1" applyProtection="1">
      <alignment horizontal="left"/>
      <protection locked="0"/>
    </xf>
    <xf numFmtId="0" fontId="8" fillId="0" borderId="30" xfId="0" applyFont="1" applyBorder="1" applyAlignment="1" applyProtection="1">
      <alignment wrapText="1"/>
      <protection locked="0"/>
    </xf>
    <xf numFmtId="0" fontId="9" fillId="0" borderId="31" xfId="0" applyFont="1" applyFill="1" applyBorder="1" applyAlignment="1" applyProtection="1">
      <alignment wrapText="1"/>
      <protection hidden="1"/>
    </xf>
    <xf numFmtId="0" fontId="0" fillId="0" borderId="31" xfId="0" applyFill="1" applyBorder="1"/>
    <xf numFmtId="0" fontId="0" fillId="0" borderId="32" xfId="0" applyFill="1" applyBorder="1"/>
    <xf numFmtId="0" fontId="0" fillId="0" borderId="33" xfId="0" applyFill="1" applyBorder="1"/>
    <xf numFmtId="0" fontId="8" fillId="0" borderId="34" xfId="0" applyFont="1" applyBorder="1" applyAlignment="1" applyProtection="1">
      <alignment wrapText="1"/>
      <protection locked="0"/>
    </xf>
    <xf numFmtId="0" fontId="0" fillId="0" borderId="35" xfId="0" applyBorder="1" applyAlignment="1" applyProtection="1">
      <protection hidden="1"/>
    </xf>
    <xf numFmtId="0" fontId="8" fillId="0" borderId="35" xfId="0" applyFont="1" applyBorder="1" applyAlignment="1">
      <alignment horizontal="left"/>
    </xf>
    <xf numFmtId="1" fontId="8" fillId="0" borderId="35" xfId="0" applyNumberFormat="1" applyFont="1" applyBorder="1" applyAlignment="1" applyProtection="1">
      <alignment horizontal="left" wrapText="1"/>
      <protection locked="0"/>
    </xf>
    <xf numFmtId="164" fontId="8" fillId="6" borderId="16" xfId="0" applyNumberFormat="1" applyFont="1" applyFill="1" applyBorder="1" applyAlignment="1" applyProtection="1">
      <alignment horizontal="center" wrapText="1"/>
    </xf>
    <xf numFmtId="0" fontId="18" fillId="5" borderId="9" xfId="0" applyFont="1" applyFill="1" applyBorder="1" applyAlignment="1" applyProtection="1">
      <alignment horizontal="left"/>
      <protection hidden="1"/>
    </xf>
    <xf numFmtId="0" fontId="9" fillId="2" borderId="5" xfId="0" applyFont="1" applyFill="1" applyBorder="1" applyAlignment="1" applyProtection="1">
      <alignment horizontal="center" wrapText="1"/>
      <protection hidden="1"/>
    </xf>
    <xf numFmtId="0" fontId="17" fillId="5" borderId="7" xfId="0" applyFont="1" applyFill="1" applyBorder="1" applyAlignment="1" applyProtection="1">
      <alignment horizontal="left"/>
      <protection hidden="1"/>
    </xf>
    <xf numFmtId="0" fontId="17" fillId="5" borderId="8" xfId="0" applyFont="1" applyFill="1" applyBorder="1" applyAlignment="1" applyProtection="1">
      <alignment horizontal="left"/>
      <protection hidden="1"/>
    </xf>
    <xf numFmtId="0" fontId="30" fillId="6" borderId="16" xfId="0" applyNumberFormat="1" applyFont="1" applyFill="1" applyBorder="1" applyAlignment="1" applyProtection="1">
      <alignment horizontal="center"/>
      <protection hidden="1"/>
    </xf>
    <xf numFmtId="0" fontId="30" fillId="2" borderId="36" xfId="0" applyFont="1" applyFill="1" applyBorder="1" applyAlignment="1" applyProtection="1">
      <alignment horizontal="left"/>
      <protection hidden="1"/>
    </xf>
    <xf numFmtId="0" fontId="30" fillId="2" borderId="37" xfId="0" applyFont="1" applyFill="1" applyBorder="1" applyAlignment="1" applyProtection="1">
      <alignment horizontal="left"/>
      <protection hidden="1"/>
    </xf>
    <xf numFmtId="0" fontId="30" fillId="2" borderId="38" xfId="0" applyFont="1" applyFill="1" applyBorder="1" applyAlignment="1" applyProtection="1">
      <alignment horizontal="left"/>
      <protection hidden="1"/>
    </xf>
    <xf numFmtId="0" fontId="31" fillId="4" borderId="0" xfId="0" applyFont="1" applyFill="1" applyBorder="1" applyAlignment="1" applyProtection="1">
      <protection hidden="1"/>
    </xf>
    <xf numFmtId="0" fontId="32" fillId="4" borderId="0" xfId="0" applyFont="1" applyFill="1" applyBorder="1" applyAlignment="1" applyProtection="1">
      <alignment wrapText="1"/>
      <protection hidden="1"/>
    </xf>
    <xf numFmtId="0" fontId="30" fillId="4" borderId="0" xfId="0" applyFont="1" applyFill="1" applyBorder="1" applyAlignment="1" applyProtection="1">
      <protection hidden="1"/>
    </xf>
    <xf numFmtId="0" fontId="30" fillId="0" borderId="0" xfId="0" applyFont="1" applyFill="1" applyBorder="1" applyAlignment="1" applyProtection="1">
      <protection hidden="1"/>
    </xf>
    <xf numFmtId="0" fontId="32" fillId="0" borderId="0" xfId="0" applyFont="1" applyFill="1" applyBorder="1" applyAlignment="1" applyProtection="1">
      <alignment wrapText="1"/>
      <protection hidden="1"/>
    </xf>
    <xf numFmtId="0" fontId="30" fillId="0" borderId="0" xfId="0" applyFont="1" applyBorder="1" applyAlignment="1" applyProtection="1">
      <protection hidden="1"/>
    </xf>
    <xf numFmtId="0" fontId="30" fillId="2" borderId="39" xfId="0" applyFont="1" applyFill="1" applyBorder="1" applyAlignment="1" applyProtection="1">
      <alignment horizontal="left"/>
      <protection hidden="1"/>
    </xf>
    <xf numFmtId="0" fontId="30" fillId="2" borderId="40" xfId="0" applyFont="1" applyFill="1" applyBorder="1" applyAlignment="1" applyProtection="1">
      <alignment horizontal="left"/>
      <protection hidden="1"/>
    </xf>
    <xf numFmtId="0" fontId="30" fillId="2" borderId="41" xfId="0" applyFont="1" applyFill="1" applyBorder="1" applyAlignment="1" applyProtection="1">
      <alignment horizontal="left"/>
      <protection hidden="1"/>
    </xf>
    <xf numFmtId="0" fontId="33" fillId="2" borderId="36" xfId="0" applyFont="1" applyFill="1" applyBorder="1" applyAlignment="1" applyProtection="1">
      <alignment horizontal="left"/>
      <protection hidden="1"/>
    </xf>
    <xf numFmtId="0" fontId="33" fillId="2" borderId="38" xfId="0" applyFont="1" applyFill="1" applyBorder="1" applyAlignment="1" applyProtection="1">
      <alignment horizontal="left"/>
      <protection hidden="1"/>
    </xf>
    <xf numFmtId="0" fontId="33" fillId="2" borderId="37" xfId="0" applyFont="1" applyFill="1" applyBorder="1" applyAlignment="1" applyProtection="1">
      <alignment horizontal="left"/>
      <protection hidden="1"/>
    </xf>
    <xf numFmtId="0" fontId="30" fillId="6" borderId="42" xfId="0" applyNumberFormat="1" applyFont="1" applyFill="1" applyBorder="1" applyAlignment="1" applyProtection="1">
      <alignment horizontal="center"/>
      <protection hidden="1"/>
    </xf>
    <xf numFmtId="0" fontId="30" fillId="2" borderId="18" xfId="0" applyFont="1" applyFill="1" applyBorder="1" applyAlignment="1" applyProtection="1">
      <alignment horizontal="left"/>
      <protection hidden="1"/>
    </xf>
    <xf numFmtId="0" fontId="30" fillId="2" borderId="43" xfId="0" applyFont="1" applyFill="1" applyBorder="1" applyAlignment="1" applyProtection="1">
      <alignment horizontal="left"/>
      <protection hidden="1"/>
    </xf>
    <xf numFmtId="0" fontId="30" fillId="2" borderId="11" xfId="0" applyFont="1" applyFill="1" applyBorder="1" applyAlignment="1" applyProtection="1">
      <alignment horizontal="left"/>
      <protection hidden="1"/>
    </xf>
    <xf numFmtId="0" fontId="33" fillId="6" borderId="44" xfId="0" applyFont="1" applyFill="1" applyBorder="1" applyAlignment="1" applyProtection="1">
      <alignment horizontal="center"/>
      <protection hidden="1"/>
    </xf>
    <xf numFmtId="0" fontId="33" fillId="6" borderId="36" xfId="0" applyFont="1" applyFill="1" applyBorder="1" applyAlignment="1" applyProtection="1">
      <alignment horizontal="center"/>
      <protection hidden="1"/>
    </xf>
    <xf numFmtId="0" fontId="33" fillId="6" borderId="45" xfId="0" applyFont="1" applyFill="1" applyBorder="1" applyAlignment="1" applyProtection="1">
      <alignment horizontal="center"/>
      <protection hidden="1"/>
    </xf>
    <xf numFmtId="2" fontId="8" fillId="6" borderId="16" xfId="0" applyNumberFormat="1" applyFont="1" applyFill="1" applyBorder="1" applyAlignment="1" applyProtection="1">
      <alignment horizontal="center" wrapText="1"/>
    </xf>
    <xf numFmtId="9" fontId="8" fillId="7" borderId="39" xfId="3" applyNumberFormat="1" applyFont="1" applyFill="1" applyBorder="1" applyAlignment="1" applyProtection="1">
      <alignment horizontal="center"/>
      <protection hidden="1"/>
    </xf>
    <xf numFmtId="2" fontId="8" fillId="7" borderId="39" xfId="3" applyNumberFormat="1" applyFont="1" applyFill="1" applyBorder="1" applyAlignment="1" applyProtection="1">
      <alignment horizontal="center"/>
      <protection hidden="1"/>
    </xf>
    <xf numFmtId="0" fontId="0" fillId="0" borderId="21" xfId="0" applyFill="1" applyBorder="1" applyAlignment="1">
      <alignment horizontal="center"/>
    </xf>
    <xf numFmtId="0" fontId="8" fillId="6" borderId="16" xfId="0" applyFont="1" applyFill="1" applyBorder="1" applyAlignment="1">
      <alignment horizontal="center"/>
    </xf>
    <xf numFmtId="9" fontId="8" fillId="7" borderId="16" xfId="3" applyNumberFormat="1" applyFont="1" applyFill="1" applyBorder="1" applyAlignment="1" applyProtection="1">
      <alignment horizontal="center"/>
      <protection hidden="1"/>
    </xf>
    <xf numFmtId="2" fontId="8" fillId="7" borderId="16" xfId="3" applyNumberFormat="1" applyFont="1" applyFill="1" applyBorder="1" applyAlignment="1" applyProtection="1">
      <alignment horizontal="center"/>
      <protection hidden="1"/>
    </xf>
    <xf numFmtId="0" fontId="30" fillId="2" borderId="0" xfId="0" applyFont="1" applyFill="1" applyBorder="1" applyAlignment="1" applyProtection="1">
      <alignment horizontal="left"/>
      <protection hidden="1"/>
    </xf>
    <xf numFmtId="0" fontId="7" fillId="4" borderId="0" xfId="0" applyFont="1" applyFill="1" applyBorder="1"/>
    <xf numFmtId="0" fontId="7" fillId="2" borderId="4" xfId="0" applyFont="1" applyFill="1" applyBorder="1"/>
    <xf numFmtId="0" fontId="0" fillId="2" borderId="15" xfId="0" applyFill="1" applyBorder="1"/>
    <xf numFmtId="0" fontId="21" fillId="2" borderId="1" xfId="0" applyFont="1" applyFill="1" applyBorder="1"/>
    <xf numFmtId="0" fontId="0" fillId="8" borderId="16" xfId="0" applyFill="1" applyBorder="1"/>
    <xf numFmtId="0" fontId="21" fillId="2" borderId="2" xfId="0" applyFont="1" applyFill="1" applyBorder="1" applyAlignment="1">
      <alignment vertical="top"/>
    </xf>
    <xf numFmtId="0" fontId="14" fillId="0" borderId="0" xfId="0" applyFont="1" applyProtection="1"/>
    <xf numFmtId="0" fontId="0" fillId="0" borderId="46" xfId="0" applyBorder="1" applyProtection="1"/>
    <xf numFmtId="0" fontId="0" fillId="0" borderId="35" xfId="0" applyBorder="1" applyProtection="1"/>
    <xf numFmtId="0" fontId="0" fillId="0" borderId="47" xfId="0" applyBorder="1" applyProtection="1"/>
    <xf numFmtId="0" fontId="5" fillId="0" borderId="48" xfId="0" applyFont="1" applyBorder="1" applyProtection="1"/>
    <xf numFmtId="0" fontId="5" fillId="0" borderId="34" xfId="0" applyFont="1" applyBorder="1" applyProtection="1"/>
    <xf numFmtId="0" fontId="5" fillId="0" borderId="20" xfId="0" applyFont="1" applyBorder="1" applyProtection="1"/>
    <xf numFmtId="0" fontId="0" fillId="0" borderId="48" xfId="0" applyBorder="1" applyProtection="1"/>
    <xf numFmtId="0" fontId="0" fillId="0" borderId="34" xfId="0" applyBorder="1" applyProtection="1"/>
    <xf numFmtId="0" fontId="0" fillId="0" borderId="20" xfId="0" applyBorder="1" applyProtection="1"/>
    <xf numFmtId="0" fontId="14" fillId="0" borderId="46" xfId="0" applyFont="1" applyBorder="1" applyProtection="1"/>
    <xf numFmtId="0" fontId="14" fillId="0" borderId="35" xfId="0" applyFont="1" applyBorder="1" applyProtection="1"/>
    <xf numFmtId="0" fontId="14" fillId="0" borderId="48" xfId="0" applyFont="1" applyBorder="1" applyProtection="1"/>
    <xf numFmtId="0" fontId="14" fillId="0" borderId="34" xfId="0" applyFont="1" applyBorder="1" applyProtection="1"/>
    <xf numFmtId="0" fontId="14" fillId="0" borderId="49" xfId="0" applyFont="1" applyBorder="1" applyProtection="1"/>
    <xf numFmtId="0" fontId="14" fillId="0" borderId="27" xfId="0" applyFont="1" applyBorder="1" applyProtection="1"/>
    <xf numFmtId="0" fontId="0" fillId="0" borderId="27" xfId="0" applyBorder="1" applyProtection="1"/>
    <xf numFmtId="0" fontId="36" fillId="4" borderId="4" xfId="0" applyFont="1" applyFill="1" applyBorder="1" applyAlignment="1" applyProtection="1">
      <alignment vertical="top"/>
    </xf>
    <xf numFmtId="0" fontId="6" fillId="0" borderId="50" xfId="2" applyNumberFormat="1" applyFont="1" applyBorder="1" applyAlignment="1" applyProtection="1">
      <protection hidden="1"/>
    </xf>
    <xf numFmtId="0" fontId="11" fillId="0" borderId="51" xfId="2" applyFont="1" applyBorder="1" applyAlignment="1" applyProtection="1">
      <alignment horizontal="left" wrapText="1"/>
      <protection hidden="1"/>
    </xf>
    <xf numFmtId="0" fontId="6" fillId="0" borderId="51" xfId="2" applyFont="1" applyBorder="1" applyAlignment="1" applyProtection="1">
      <alignment horizontal="left" wrapText="1"/>
      <protection hidden="1"/>
    </xf>
    <xf numFmtId="0" fontId="6" fillId="0" borderId="51" xfId="0" applyFont="1" applyBorder="1" applyAlignment="1" applyProtection="1">
      <alignment horizontal="left" wrapText="1"/>
      <protection hidden="1"/>
    </xf>
    <xf numFmtId="0" fontId="3" fillId="0" borderId="51" xfId="2" applyFont="1" applyBorder="1" applyAlignment="1" applyProtection="1">
      <alignment wrapText="1"/>
      <protection hidden="1"/>
    </xf>
    <xf numFmtId="0" fontId="3" fillId="0" borderId="51" xfId="2" applyFont="1" applyBorder="1" applyAlignment="1" applyProtection="1">
      <alignment horizontal="center" wrapText="1"/>
      <protection hidden="1"/>
    </xf>
    <xf numFmtId="0" fontId="14" fillId="0" borderId="51" xfId="0" applyFont="1" applyBorder="1" applyAlignment="1" applyProtection="1">
      <alignment wrapText="1"/>
      <protection hidden="1"/>
    </xf>
    <xf numFmtId="0" fontId="0" fillId="0" borderId="51" xfId="0" applyBorder="1" applyAlignment="1" applyProtection="1">
      <protection hidden="1"/>
    </xf>
    <xf numFmtId="0" fontId="0" fillId="0" borderId="52" xfId="0" applyBorder="1" applyAlignment="1" applyProtection="1">
      <protection hidden="1"/>
    </xf>
    <xf numFmtId="0" fontId="7" fillId="0" borderId="48" xfId="0" applyFont="1" applyFill="1" applyBorder="1" applyAlignment="1" applyProtection="1">
      <alignment wrapText="1"/>
      <protection hidden="1"/>
    </xf>
    <xf numFmtId="0" fontId="7" fillId="0" borderId="34" xfId="0" applyFont="1" applyFill="1" applyBorder="1" applyAlignment="1" applyProtection="1">
      <alignment wrapText="1"/>
      <protection hidden="1"/>
    </xf>
    <xf numFmtId="0" fontId="0" fillId="0" borderId="34" xfId="0" applyFill="1" applyBorder="1" applyAlignment="1" applyProtection="1">
      <alignment wrapText="1"/>
      <protection hidden="1"/>
    </xf>
    <xf numFmtId="0" fontId="0" fillId="0" borderId="34" xfId="0" applyBorder="1" applyAlignment="1" applyProtection="1">
      <protection hidden="1"/>
    </xf>
    <xf numFmtId="0" fontId="0" fillId="0" borderId="20" xfId="0" applyBorder="1" applyAlignment="1" applyProtection="1">
      <protection hidden="1"/>
    </xf>
    <xf numFmtId="0" fontId="3" fillId="0" borderId="48" xfId="2" quotePrefix="1" applyNumberFormat="1" applyFont="1" applyBorder="1" applyAlignment="1" applyProtection="1">
      <protection hidden="1"/>
    </xf>
    <xf numFmtId="0" fontId="3" fillId="0" borderId="49" xfId="2" quotePrefix="1" applyNumberFormat="1" applyFont="1" applyBorder="1" applyAlignment="1" applyProtection="1">
      <protection hidden="1"/>
    </xf>
    <xf numFmtId="0" fontId="0" fillId="0" borderId="27" xfId="0" applyBorder="1" applyAlignment="1" applyProtection="1">
      <protection hidden="1"/>
    </xf>
    <xf numFmtId="0" fontId="0" fillId="0" borderId="53" xfId="0" applyBorder="1" applyAlignment="1" applyProtection="1">
      <protection hidden="1"/>
    </xf>
    <xf numFmtId="0" fontId="29" fillId="0" borderId="20" xfId="0" applyFont="1" applyBorder="1" applyAlignment="1" applyProtection="1">
      <alignment wrapText="1"/>
    </xf>
    <xf numFmtId="9" fontId="33" fillId="7" borderId="16" xfId="0" applyNumberFormat="1" applyFont="1" applyFill="1" applyBorder="1" applyAlignment="1" applyProtection="1">
      <alignment horizontal="center"/>
      <protection hidden="1"/>
    </xf>
    <xf numFmtId="9" fontId="33" fillId="2" borderId="39" xfId="0" applyNumberFormat="1" applyFont="1" applyFill="1" applyBorder="1" applyAlignment="1" applyProtection="1">
      <alignment horizontal="left"/>
      <protection hidden="1"/>
    </xf>
    <xf numFmtId="9" fontId="33" fillId="2" borderId="40" xfId="0" applyNumberFormat="1" applyFont="1" applyFill="1" applyBorder="1" applyAlignment="1" applyProtection="1">
      <alignment horizontal="left"/>
      <protection hidden="1"/>
    </xf>
    <xf numFmtId="9" fontId="33" fillId="7" borderId="41" xfId="0" applyNumberFormat="1" applyFont="1" applyFill="1" applyBorder="1" applyAlignment="1" applyProtection="1">
      <alignment horizontal="center"/>
      <protection hidden="1"/>
    </xf>
    <xf numFmtId="9" fontId="33" fillId="7" borderId="54" xfId="0" applyNumberFormat="1" applyFont="1" applyFill="1" applyBorder="1" applyAlignment="1" applyProtection="1">
      <alignment horizontal="center"/>
      <protection hidden="1"/>
    </xf>
    <xf numFmtId="9" fontId="33" fillId="7" borderId="55" xfId="0" applyNumberFormat="1" applyFont="1" applyFill="1" applyBorder="1" applyAlignment="1" applyProtection="1">
      <alignment horizontal="center"/>
      <protection hidden="1"/>
    </xf>
    <xf numFmtId="9" fontId="33" fillId="2" borderId="56" xfId="0" applyNumberFormat="1" applyFont="1" applyFill="1" applyBorder="1" applyAlignment="1" applyProtection="1">
      <alignment horizontal="left"/>
      <protection hidden="1"/>
    </xf>
    <xf numFmtId="9" fontId="33" fillId="2" borderId="57" xfId="0" applyNumberFormat="1" applyFont="1" applyFill="1" applyBorder="1" applyAlignment="1" applyProtection="1">
      <alignment horizontal="left"/>
      <protection hidden="1"/>
    </xf>
    <xf numFmtId="9" fontId="33" fillId="7" borderId="58" xfId="0" applyNumberFormat="1" applyFont="1" applyFill="1" applyBorder="1" applyAlignment="1" applyProtection="1">
      <alignment horizontal="center"/>
      <protection hidden="1"/>
    </xf>
    <xf numFmtId="9" fontId="33" fillId="7" borderId="59" xfId="0" applyNumberFormat="1" applyFont="1" applyFill="1" applyBorder="1" applyAlignment="1" applyProtection="1">
      <alignment horizontal="center"/>
      <protection hidden="1"/>
    </xf>
    <xf numFmtId="9" fontId="33" fillId="7" borderId="60" xfId="0" applyNumberFormat="1" applyFont="1" applyFill="1" applyBorder="1" applyAlignment="1" applyProtection="1">
      <alignment horizontal="center"/>
      <protection hidden="1"/>
    </xf>
    <xf numFmtId="1" fontId="8" fillId="6" borderId="16" xfId="0" applyNumberFormat="1" applyFont="1" applyFill="1" applyBorder="1" applyAlignment="1" applyProtection="1">
      <alignment horizontal="center" wrapText="1"/>
    </xf>
    <xf numFmtId="0" fontId="8" fillId="6" borderId="16" xfId="2" quotePrefix="1" applyNumberFormat="1" applyFont="1" applyFill="1" applyBorder="1" applyAlignment="1" applyProtection="1">
      <alignment horizontal="center" wrapText="1"/>
      <protection hidden="1"/>
    </xf>
    <xf numFmtId="0" fontId="27" fillId="0" borderId="0" xfId="0" applyFont="1" applyAlignment="1" applyProtection="1">
      <alignment horizontal="center"/>
      <protection hidden="1"/>
    </xf>
    <xf numFmtId="2" fontId="27" fillId="0" borderId="0" xfId="0" applyNumberFormat="1" applyFont="1" applyAlignment="1" applyProtection="1">
      <alignment horizontal="center"/>
      <protection hidden="1"/>
    </xf>
    <xf numFmtId="0" fontId="27" fillId="0" borderId="0" xfId="0" applyFont="1" applyFill="1" applyBorder="1" applyAlignment="1" applyProtection="1">
      <alignment horizontal="center" wrapText="1"/>
      <protection hidden="1"/>
    </xf>
    <xf numFmtId="2" fontId="27" fillId="0" borderId="0" xfId="0" applyNumberFormat="1" applyFont="1" applyFill="1" applyBorder="1" applyAlignment="1" applyProtection="1">
      <alignment horizontal="center" wrapText="1"/>
      <protection hidden="1"/>
    </xf>
    <xf numFmtId="0" fontId="41" fillId="0" borderId="0" xfId="0" applyFont="1" applyAlignment="1" applyProtection="1">
      <alignment horizontal="center"/>
      <protection hidden="1"/>
    </xf>
    <xf numFmtId="0" fontId="22" fillId="0" borderId="0" xfId="0" applyFont="1" applyAlignment="1" applyProtection="1">
      <alignment horizontal="center"/>
      <protection hidden="1"/>
    </xf>
    <xf numFmtId="0" fontId="40" fillId="0" borderId="0" xfId="0" applyFont="1" applyFill="1" applyBorder="1" applyAlignment="1" applyProtection="1">
      <alignment horizontal="center" vertical="top" wrapText="1"/>
    </xf>
    <xf numFmtId="0" fontId="8" fillId="8" borderId="16" xfId="0" applyFont="1" applyFill="1" applyBorder="1" applyAlignment="1" applyProtection="1">
      <alignment horizontal="center"/>
      <protection locked="0"/>
    </xf>
    <xf numFmtId="0" fontId="34" fillId="4" borderId="61" xfId="0" applyFont="1" applyFill="1" applyBorder="1" applyAlignment="1" applyProtection="1">
      <alignment horizontal="center" vertical="top"/>
    </xf>
    <xf numFmtId="0" fontId="5" fillId="0" borderId="0" xfId="0" applyFont="1" applyFill="1" applyBorder="1" applyAlignment="1" applyProtection="1">
      <alignment horizontal="left" vertical="top" wrapText="1"/>
    </xf>
    <xf numFmtId="0" fontId="34" fillId="0" borderId="0" xfId="0" applyFont="1" applyFill="1" applyBorder="1" applyAlignment="1" applyProtection="1">
      <alignment horizontal="center" vertical="top"/>
    </xf>
    <xf numFmtId="0" fontId="36" fillId="0" borderId="0" xfId="0" applyFont="1" applyFill="1" applyBorder="1" applyAlignment="1" applyProtection="1">
      <alignment horizontal="center" vertical="top"/>
    </xf>
    <xf numFmtId="0" fontId="36" fillId="0" borderId="0" xfId="0" applyFont="1" applyFill="1" applyBorder="1" applyAlignment="1" applyProtection="1">
      <alignment horizontal="center" vertical="top" wrapText="1"/>
    </xf>
    <xf numFmtId="0" fontId="5" fillId="8" borderId="62" xfId="0" applyFont="1" applyFill="1" applyBorder="1" applyAlignment="1" applyProtection="1">
      <alignment horizontal="center" vertical="top" wrapText="1"/>
    </xf>
    <xf numFmtId="0" fontId="5" fillId="6" borderId="62" xfId="0" applyFont="1" applyFill="1" applyBorder="1" applyAlignment="1" applyProtection="1">
      <alignment horizontal="center" vertical="top" wrapText="1"/>
    </xf>
    <xf numFmtId="0" fontId="5" fillId="5" borderId="62" xfId="0" applyFont="1" applyFill="1" applyBorder="1" applyAlignment="1" applyProtection="1">
      <alignment horizontal="center" vertical="top" wrapText="1"/>
    </xf>
    <xf numFmtId="0" fontId="5" fillId="0" borderId="61" xfId="0" applyFont="1" applyFill="1" applyBorder="1" applyAlignment="1" applyProtection="1">
      <alignment horizontal="center" vertical="top" wrapText="1"/>
    </xf>
    <xf numFmtId="0" fontId="5" fillId="0" borderId="62" xfId="0" applyFont="1" applyFill="1" applyBorder="1" applyAlignment="1" applyProtection="1">
      <alignment horizontal="center" vertical="top" wrapText="1"/>
    </xf>
    <xf numFmtId="0" fontId="40" fillId="0" borderId="1" xfId="0" applyFont="1" applyFill="1" applyBorder="1" applyAlignment="1" applyProtection="1">
      <alignment horizontal="left" vertical="top"/>
    </xf>
    <xf numFmtId="0" fontId="9" fillId="2" borderId="16" xfId="0" applyFont="1" applyFill="1" applyBorder="1" applyAlignment="1" applyProtection="1">
      <alignment horizontal="left" wrapText="1"/>
      <protection hidden="1"/>
    </xf>
    <xf numFmtId="0" fontId="0" fillId="0" borderId="63" xfId="0" applyFill="1" applyBorder="1"/>
    <xf numFmtId="0" fontId="47" fillId="0" borderId="0" xfId="5" applyFont="1" applyFill="1" applyBorder="1" applyAlignment="1">
      <alignment horizontal="left" vertical="center" wrapText="1"/>
    </xf>
    <xf numFmtId="0" fontId="54" fillId="4" borderId="0" xfId="6" applyFont="1" applyFill="1" applyBorder="1"/>
    <xf numFmtId="0" fontId="56" fillId="4" borderId="0" xfId="6" applyFont="1" applyFill="1" applyBorder="1" applyAlignment="1">
      <alignment horizontal="right"/>
    </xf>
    <xf numFmtId="0" fontId="56" fillId="4" borderId="0" xfId="5" applyFont="1" applyFill="1" applyBorder="1" applyAlignment="1">
      <alignment horizontal="right"/>
    </xf>
    <xf numFmtId="0" fontId="1" fillId="0" borderId="0" xfId="4" applyBorder="1"/>
    <xf numFmtId="0" fontId="0" fillId="0" borderId="0" xfId="0" applyBorder="1"/>
    <xf numFmtId="0" fontId="46" fillId="4" borderId="0" xfId="5" applyFont="1" applyFill="1" applyBorder="1" applyAlignment="1">
      <alignment horizontal="right"/>
    </xf>
    <xf numFmtId="0" fontId="54" fillId="4" borderId="0" xfId="6" applyFont="1" applyFill="1" applyBorder="1" applyAlignment="1">
      <alignment horizontal="right"/>
    </xf>
    <xf numFmtId="0" fontId="55" fillId="4" borderId="0" xfId="5" applyFont="1" applyFill="1" applyBorder="1" applyAlignment="1">
      <alignment horizontal="right"/>
    </xf>
    <xf numFmtId="0" fontId="55" fillId="4" borderId="0" xfId="6" applyFont="1" applyFill="1" applyBorder="1" applyAlignment="1">
      <alignment horizontal="right"/>
    </xf>
    <xf numFmtId="0" fontId="53" fillId="4" borderId="0" xfId="6" applyFont="1" applyFill="1" applyBorder="1"/>
    <xf numFmtId="0" fontId="52" fillId="4" borderId="0" xfId="5" applyFont="1" applyFill="1" applyBorder="1"/>
    <xf numFmtId="0" fontId="51" fillId="4" borderId="0" xfId="5" applyFont="1" applyFill="1" applyBorder="1"/>
    <xf numFmtId="0" fontId="48" fillId="4" borderId="0" xfId="5" applyFont="1" applyFill="1" applyBorder="1"/>
    <xf numFmtId="0" fontId="47" fillId="10" borderId="11" xfId="5" applyFont="1" applyFill="1" applyBorder="1" applyAlignment="1">
      <alignment horizontal="left" vertical="center" wrapText="1"/>
    </xf>
    <xf numFmtId="0" fontId="47" fillId="10" borderId="43" xfId="5" applyFont="1" applyFill="1" applyBorder="1" applyAlignment="1">
      <alignment horizontal="left" vertical="center" wrapText="1"/>
    </xf>
    <xf numFmtId="0" fontId="47" fillId="10" borderId="1" xfId="5" applyFont="1" applyFill="1" applyBorder="1" applyAlignment="1">
      <alignment horizontal="left" vertical="center" wrapText="1"/>
    </xf>
    <xf numFmtId="0" fontId="47" fillId="10" borderId="0" xfId="5" applyFont="1" applyFill="1" applyBorder="1" applyAlignment="1">
      <alignment horizontal="left" vertical="center" wrapText="1"/>
    </xf>
    <xf numFmtId="0" fontId="47" fillId="10" borderId="4" xfId="5" applyFont="1" applyFill="1" applyBorder="1" applyAlignment="1">
      <alignment horizontal="left" vertical="center" wrapText="1"/>
    </xf>
    <xf numFmtId="0" fontId="47" fillId="10" borderId="6" xfId="5" applyFont="1" applyFill="1" applyBorder="1" applyAlignment="1">
      <alignment horizontal="left" vertical="center" wrapText="1"/>
    </xf>
    <xf numFmtId="0" fontId="47" fillId="10" borderId="2" xfId="5" applyFont="1" applyFill="1" applyBorder="1" applyAlignment="1">
      <alignment horizontal="left" vertical="center" wrapText="1"/>
    </xf>
    <xf numFmtId="0" fontId="47" fillId="10" borderId="5" xfId="5" applyFont="1" applyFill="1" applyBorder="1" applyAlignment="1">
      <alignment horizontal="left" vertical="center" wrapText="1"/>
    </xf>
    <xf numFmtId="0" fontId="34" fillId="4" borderId="0" xfId="0" applyFont="1" applyFill="1" applyBorder="1" applyAlignment="1" applyProtection="1">
      <alignment horizontal="center" wrapText="1"/>
    </xf>
    <xf numFmtId="0" fontId="35" fillId="4" borderId="0" xfId="0" applyFont="1" applyFill="1" applyBorder="1" applyProtection="1"/>
    <xf numFmtId="0" fontId="34" fillId="4" borderId="16" xfId="0" applyFont="1" applyFill="1" applyBorder="1" applyAlignment="1" applyProtection="1">
      <alignment horizontal="center" vertical="top" wrapText="1"/>
    </xf>
    <xf numFmtId="0" fontId="5" fillId="4" borderId="18" xfId="0" applyFont="1" applyFill="1" applyBorder="1" applyAlignment="1" applyProtection="1">
      <alignment horizontal="left" vertical="top" wrapText="1"/>
    </xf>
    <xf numFmtId="0" fontId="5" fillId="4" borderId="11" xfId="0" applyFont="1" applyFill="1" applyBorder="1" applyAlignment="1" applyProtection="1">
      <alignment horizontal="left" vertical="top" wrapText="1"/>
    </xf>
    <xf numFmtId="0" fontId="5" fillId="4" borderId="43" xfId="0" applyFont="1" applyFill="1" applyBorder="1" applyAlignment="1" applyProtection="1">
      <alignment horizontal="left" vertical="top" wrapText="1"/>
    </xf>
    <xf numFmtId="0" fontId="34" fillId="4" borderId="3" xfId="0" applyFont="1" applyFill="1" applyBorder="1" applyAlignment="1" applyProtection="1">
      <alignment horizontal="center" vertical="top" wrapText="1"/>
    </xf>
    <xf numFmtId="0" fontId="36" fillId="4" borderId="3" xfId="0" applyFont="1" applyFill="1" applyBorder="1" applyAlignment="1" applyProtection="1">
      <alignment horizontal="center" vertical="top" wrapText="1"/>
    </xf>
    <xf numFmtId="0" fontId="9" fillId="4" borderId="39" xfId="0" applyFont="1" applyFill="1" applyBorder="1" applyAlignment="1" applyProtection="1">
      <alignment horizontal="left" vertical="center" wrapText="1"/>
    </xf>
    <xf numFmtId="0" fontId="42" fillId="4" borderId="41" xfId="0" applyFont="1" applyFill="1" applyBorder="1" applyAlignment="1" applyProtection="1">
      <alignment horizontal="left" vertical="center" wrapText="1"/>
    </xf>
    <xf numFmtId="0" fontId="42" fillId="4" borderId="40" xfId="0" applyFont="1" applyFill="1" applyBorder="1" applyAlignment="1" applyProtection="1">
      <alignment horizontal="left" vertical="center" wrapText="1"/>
    </xf>
    <xf numFmtId="0" fontId="5" fillId="4" borderId="16" xfId="0" applyFont="1" applyFill="1" applyBorder="1" applyAlignment="1" applyProtection="1">
      <alignment horizontal="left" wrapText="1"/>
    </xf>
    <xf numFmtId="0" fontId="37" fillId="4" borderId="16" xfId="0" applyFont="1" applyFill="1" applyBorder="1" applyAlignment="1" applyProtection="1">
      <alignment horizontal="left" wrapText="1"/>
    </xf>
    <xf numFmtId="0" fontId="38" fillId="4" borderId="16" xfId="0" applyFont="1" applyFill="1" applyBorder="1" applyAlignment="1" applyProtection="1">
      <alignment horizontal="left"/>
    </xf>
    <xf numFmtId="0" fontId="6" fillId="4" borderId="16" xfId="0" applyFont="1" applyFill="1" applyBorder="1" applyAlignment="1" applyProtection="1">
      <alignment horizontal="justify" wrapText="1"/>
    </xf>
    <xf numFmtId="0" fontId="5" fillId="4" borderId="16" xfId="0" applyFont="1" applyFill="1" applyBorder="1" applyAlignment="1" applyProtection="1">
      <alignment horizontal="left" vertical="top" wrapText="1"/>
    </xf>
    <xf numFmtId="0" fontId="6" fillId="4" borderId="39" xfId="0" applyFont="1" applyFill="1" applyBorder="1" applyAlignment="1" applyProtection="1">
      <alignment horizontal="left" wrapText="1"/>
    </xf>
    <xf numFmtId="0" fontId="6" fillId="4" borderId="41" xfId="0" applyFont="1" applyFill="1" applyBorder="1" applyAlignment="1" applyProtection="1">
      <alignment horizontal="left" wrapText="1"/>
    </xf>
    <xf numFmtId="0" fontId="6" fillId="4" borderId="40" xfId="0" applyFont="1" applyFill="1" applyBorder="1" applyAlignment="1" applyProtection="1">
      <alignment horizontal="left" wrapText="1"/>
    </xf>
    <xf numFmtId="0" fontId="6" fillId="4" borderId="16" xfId="0" applyFont="1" applyFill="1" applyBorder="1" applyAlignment="1" applyProtection="1">
      <alignment horizontal="left" wrapText="1"/>
    </xf>
    <xf numFmtId="0" fontId="5" fillId="4" borderId="16" xfId="0" applyFont="1" applyFill="1" applyBorder="1" applyAlignment="1" applyProtection="1">
      <alignment horizontal="left"/>
    </xf>
    <xf numFmtId="0" fontId="5" fillId="4" borderId="16" xfId="0" applyFont="1" applyFill="1" applyBorder="1" applyAlignment="1" applyProtection="1">
      <alignment horizontal="justify" wrapText="1"/>
    </xf>
    <xf numFmtId="0" fontId="19" fillId="5" borderId="17" xfId="0" applyFont="1" applyFill="1" applyBorder="1" applyAlignment="1">
      <alignment horizontal="center" vertical="center" wrapText="1"/>
    </xf>
    <xf numFmtId="0" fontId="0" fillId="0" borderId="10" xfId="0" applyBorder="1" applyAlignment="1"/>
    <xf numFmtId="0" fontId="0" fillId="0" borderId="64" xfId="0" applyBorder="1" applyAlignment="1"/>
    <xf numFmtId="0" fontId="0" fillId="0" borderId="65" xfId="0" applyBorder="1" applyAlignment="1"/>
    <xf numFmtId="0" fontId="0" fillId="0" borderId="0" xfId="0" applyBorder="1" applyAlignment="1"/>
    <xf numFmtId="0" fontId="0" fillId="0" borderId="12" xfId="0" applyBorder="1" applyAlignment="1"/>
    <xf numFmtId="0" fontId="19" fillId="5" borderId="9" xfId="0" applyFont="1" applyFill="1" applyBorder="1" applyAlignment="1">
      <alignment vertical="center"/>
    </xf>
    <xf numFmtId="0" fontId="0" fillId="5" borderId="7" xfId="0" applyFill="1" applyBorder="1" applyAlignment="1">
      <alignment vertical="center"/>
    </xf>
    <xf numFmtId="0" fontId="22" fillId="6" borderId="39" xfId="0" applyFont="1" applyFill="1" applyBorder="1" applyAlignment="1" applyProtection="1"/>
    <xf numFmtId="0" fontId="22" fillId="6" borderId="41" xfId="0" applyFont="1" applyFill="1" applyBorder="1" applyAlignment="1" applyProtection="1"/>
    <xf numFmtId="0" fontId="8" fillId="6" borderId="40" xfId="0" applyFont="1" applyFill="1" applyBorder="1" applyAlignment="1" applyProtection="1"/>
    <xf numFmtId="0" fontId="21" fillId="2" borderId="66" xfId="0" applyFont="1" applyFill="1" applyBorder="1" applyAlignment="1" applyProtection="1"/>
    <xf numFmtId="0" fontId="21" fillId="2" borderId="14" xfId="0" applyFont="1" applyFill="1" applyBorder="1" applyAlignment="1" applyProtection="1"/>
    <xf numFmtId="0" fontId="22" fillId="6" borderId="39" xfId="0" applyFont="1" applyFill="1" applyBorder="1" applyAlignment="1" applyProtection="1">
      <alignment vertical="center"/>
    </xf>
    <xf numFmtId="0" fontId="0" fillId="0" borderId="41" xfId="0" applyBorder="1" applyAlignment="1" applyProtection="1">
      <alignment vertical="center"/>
    </xf>
    <xf numFmtId="0" fontId="0" fillId="0" borderId="40" xfId="0" applyBorder="1" applyAlignment="1" applyProtection="1">
      <alignment vertical="center"/>
    </xf>
    <xf numFmtId="0" fontId="22" fillId="2" borderId="7" xfId="0" applyFont="1" applyFill="1" applyBorder="1" applyAlignment="1" applyProtection="1">
      <alignment vertical="center" wrapText="1"/>
    </xf>
    <xf numFmtId="0" fontId="22" fillId="0" borderId="7" xfId="0" applyFont="1" applyBorder="1" applyAlignment="1">
      <alignment vertical="center" wrapText="1"/>
    </xf>
    <xf numFmtId="0" fontId="22" fillId="0" borderId="8" xfId="0" applyFont="1" applyBorder="1" applyAlignment="1">
      <alignment vertical="center" wrapText="1"/>
    </xf>
    <xf numFmtId="0" fontId="22" fillId="2" borderId="1" xfId="0" applyFont="1" applyFill="1" applyBorder="1" applyAlignment="1">
      <alignment vertical="center" wrapText="1"/>
    </xf>
    <xf numFmtId="0" fontId="0" fillId="0" borderId="0" xfId="0" applyAlignment="1">
      <alignment vertical="center" wrapText="1"/>
    </xf>
    <xf numFmtId="0" fontId="0" fillId="0" borderId="4" xfId="0" applyBorder="1" applyAlignment="1">
      <alignment vertical="center" wrapText="1"/>
    </xf>
    <xf numFmtId="0" fontId="21" fillId="2" borderId="39" xfId="0" applyFont="1" applyFill="1" applyBorder="1" applyAlignment="1" applyProtection="1"/>
    <xf numFmtId="0" fontId="21" fillId="2" borderId="41" xfId="0" applyFont="1" applyFill="1" applyBorder="1" applyAlignment="1" applyProtection="1"/>
    <xf numFmtId="0" fontId="21" fillId="2" borderId="9" xfId="0" applyFont="1" applyFill="1" applyBorder="1" applyAlignment="1">
      <alignment horizontal="left"/>
    </xf>
    <xf numFmtId="0" fontId="21" fillId="2" borderId="7" xfId="0" applyFont="1" applyFill="1" applyBorder="1" applyAlignment="1">
      <alignment horizontal="left"/>
    </xf>
    <xf numFmtId="0" fontId="21" fillId="2" borderId="8" xfId="0" applyFont="1" applyFill="1" applyBorder="1" applyAlignment="1">
      <alignment horizontal="left"/>
    </xf>
    <xf numFmtId="0" fontId="21" fillId="2" borderId="9" xfId="0" applyFont="1" applyFill="1" applyBorder="1" applyAlignment="1" applyProtection="1">
      <alignment horizontal="left"/>
    </xf>
    <xf numFmtId="0" fontId="21" fillId="2" borderId="7" xfId="0" applyFont="1" applyFill="1" applyBorder="1" applyAlignment="1" applyProtection="1">
      <alignment horizontal="left"/>
    </xf>
    <xf numFmtId="0" fontId="21" fillId="2" borderId="8" xfId="0" applyFont="1" applyFill="1" applyBorder="1" applyAlignment="1" applyProtection="1">
      <alignment horizontal="left"/>
    </xf>
    <xf numFmtId="0" fontId="22" fillId="8" borderId="6" xfId="0" applyFont="1" applyFill="1" applyBorder="1" applyAlignment="1" applyProtection="1">
      <alignment horizontal="left"/>
    </xf>
    <xf numFmtId="0" fontId="22" fillId="8" borderId="2" xfId="0" applyFont="1" applyFill="1" applyBorder="1" applyAlignment="1" applyProtection="1">
      <alignment horizontal="left"/>
    </xf>
    <xf numFmtId="0" fontId="22" fillId="8" borderId="5" xfId="0" applyFont="1" applyFill="1" applyBorder="1" applyAlignment="1" applyProtection="1">
      <alignment horizontal="left"/>
    </xf>
    <xf numFmtId="0" fontId="22" fillId="8" borderId="39" xfId="0" applyFont="1" applyFill="1" applyBorder="1" applyAlignment="1" applyProtection="1">
      <alignment horizontal="left"/>
    </xf>
    <xf numFmtId="0" fontId="22" fillId="8" borderId="41" xfId="0" applyFont="1" applyFill="1" applyBorder="1" applyAlignment="1" applyProtection="1">
      <alignment horizontal="left"/>
    </xf>
    <xf numFmtId="0" fontId="22" fillId="8" borderId="40" xfId="0" applyFont="1" applyFill="1" applyBorder="1" applyAlignment="1" applyProtection="1">
      <alignment horizontal="left"/>
    </xf>
    <xf numFmtId="0" fontId="21" fillId="2" borderId="36" xfId="0" applyFont="1" applyFill="1" applyBorder="1" applyAlignment="1" applyProtection="1"/>
    <xf numFmtId="0" fontId="21" fillId="2" borderId="38" xfId="0" applyFont="1" applyFill="1" applyBorder="1" applyAlignment="1" applyProtection="1"/>
    <xf numFmtId="0" fontId="22" fillId="0" borderId="39" xfId="0" applyFont="1" applyBorder="1" applyAlignment="1" applyProtection="1">
      <alignment vertical="center"/>
      <protection locked="0"/>
    </xf>
    <xf numFmtId="0" fontId="22" fillId="0" borderId="41" xfId="0" applyFont="1" applyBorder="1" applyAlignment="1" applyProtection="1">
      <alignment vertical="center"/>
      <protection locked="0"/>
    </xf>
    <xf numFmtId="0" fontId="22" fillId="0" borderId="40" xfId="0" applyFont="1" applyBorder="1" applyAlignment="1" applyProtection="1">
      <alignment vertical="center"/>
      <protection locked="0"/>
    </xf>
    <xf numFmtId="0" fontId="0" fillId="2" borderId="10" xfId="0" applyFill="1" applyBorder="1" applyAlignment="1">
      <alignment horizontal="center" vertical="center"/>
    </xf>
    <xf numFmtId="0" fontId="0" fillId="2" borderId="13" xfId="0" applyFill="1" applyBorder="1" applyAlignment="1">
      <alignment horizontal="center" vertical="center"/>
    </xf>
    <xf numFmtId="0" fontId="0" fillId="2" borderId="0"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19" fillId="5" borderId="9" xfId="0" applyFont="1" applyFill="1" applyBorder="1" applyAlignment="1" applyProtection="1"/>
    <xf numFmtId="0" fontId="19" fillId="5" borderId="7" xfId="0" applyFont="1" applyFill="1" applyBorder="1" applyAlignment="1" applyProtection="1"/>
    <xf numFmtId="0" fontId="0" fillId="0" borderId="7" xfId="0" applyBorder="1" applyAlignment="1" applyProtection="1"/>
    <xf numFmtId="0" fontId="0" fillId="0" borderId="8" xfId="0" applyBorder="1" applyAlignment="1"/>
    <xf numFmtId="0" fontId="22" fillId="4" borderId="3" xfId="0" applyFont="1" applyFill="1" applyBorder="1" applyAlignment="1" applyProtection="1">
      <alignment horizontal="left"/>
    </xf>
    <xf numFmtId="0" fontId="22" fillId="4" borderId="16" xfId="0" applyFont="1" applyFill="1" applyBorder="1" applyAlignment="1" applyProtection="1">
      <alignment horizontal="left"/>
    </xf>
    <xf numFmtId="0" fontId="19" fillId="2" borderId="0" xfId="0" applyFont="1" applyFill="1" applyBorder="1" applyAlignment="1"/>
    <xf numFmtId="0" fontId="0" fillId="2" borderId="0" xfId="0" applyFill="1" applyBorder="1" applyAlignment="1"/>
    <xf numFmtId="0" fontId="27" fillId="2" borderId="2" xfId="0" applyFont="1" applyFill="1" applyBorder="1" applyAlignment="1">
      <alignment vertical="center" wrapText="1"/>
    </xf>
    <xf numFmtId="0" fontId="0" fillId="0" borderId="2" xfId="0" applyBorder="1" applyAlignment="1"/>
    <xf numFmtId="0" fontId="0" fillId="0" borderId="5" xfId="0" applyBorder="1" applyAlignment="1"/>
    <xf numFmtId="0" fontId="22" fillId="2" borderId="15" xfId="0" applyFont="1" applyFill="1" applyBorder="1" applyAlignment="1">
      <alignment wrapText="1"/>
    </xf>
    <xf numFmtId="0" fontId="22" fillId="2" borderId="10" xfId="0" applyFont="1" applyFill="1" applyBorder="1" applyAlignment="1">
      <alignment wrapText="1"/>
    </xf>
    <xf numFmtId="0" fontId="22" fillId="2" borderId="13" xfId="0" applyFont="1" applyFill="1" applyBorder="1" applyAlignment="1">
      <alignment wrapText="1"/>
    </xf>
    <xf numFmtId="0" fontId="22" fillId="4" borderId="39" xfId="0" applyFont="1" applyFill="1" applyBorder="1" applyAlignment="1"/>
    <xf numFmtId="0" fontId="0" fillId="4" borderId="41" xfId="0" applyFill="1" applyBorder="1" applyAlignment="1"/>
    <xf numFmtId="0" fontId="0" fillId="4" borderId="40" xfId="0" applyFill="1" applyBorder="1" applyAlignment="1"/>
    <xf numFmtId="0" fontId="0" fillId="5" borderId="7" xfId="0" applyFill="1" applyBorder="1" applyAlignment="1">
      <alignment horizontal="center"/>
    </xf>
    <xf numFmtId="0" fontId="0" fillId="5" borderId="8" xfId="0" applyFill="1" applyBorder="1" applyAlignment="1">
      <alignment horizontal="center"/>
    </xf>
    <xf numFmtId="0" fontId="8" fillId="0" borderId="6" xfId="0" applyFont="1" applyBorder="1" applyAlignment="1" applyProtection="1">
      <alignment horizontal="left" wrapText="1"/>
      <protection locked="0"/>
    </xf>
    <xf numFmtId="0" fontId="8" fillId="0" borderId="2" xfId="0" applyFont="1" applyBorder="1" applyAlignment="1" applyProtection="1">
      <alignment horizontal="left" wrapText="1"/>
      <protection locked="0"/>
    </xf>
    <xf numFmtId="0" fontId="8" fillId="0" borderId="5" xfId="0" applyFont="1" applyBorder="1" applyAlignment="1" applyProtection="1">
      <alignment horizontal="left" wrapText="1"/>
      <protection locked="0"/>
    </xf>
    <xf numFmtId="0" fontId="8" fillId="0" borderId="16" xfId="2" applyFont="1" applyBorder="1" applyAlignment="1" applyProtection="1">
      <alignment horizontal="left" wrapText="1"/>
      <protection locked="0"/>
    </xf>
    <xf numFmtId="0" fontId="18" fillId="5" borderId="9" xfId="0" applyFont="1" applyFill="1" applyBorder="1" applyAlignment="1" applyProtection="1">
      <alignment horizontal="left"/>
      <protection hidden="1"/>
    </xf>
    <xf numFmtId="0" fontId="18" fillId="5" borderId="7" xfId="0" applyFont="1" applyFill="1" applyBorder="1" applyAlignment="1" applyProtection="1">
      <alignment horizontal="left"/>
      <protection hidden="1"/>
    </xf>
    <xf numFmtId="0" fontId="18" fillId="5" borderId="8" xfId="0" applyFont="1" applyFill="1" applyBorder="1" applyAlignment="1" applyProtection="1">
      <alignment horizontal="left"/>
      <protection hidden="1"/>
    </xf>
    <xf numFmtId="0" fontId="9" fillId="2" borderId="1" xfId="2" applyFont="1" applyFill="1" applyBorder="1" applyAlignment="1" applyProtection="1">
      <alignment horizontal="center" wrapText="1"/>
      <protection hidden="1"/>
    </xf>
    <xf numFmtId="0" fontId="9" fillId="2" borderId="0" xfId="2" applyFont="1" applyFill="1" applyBorder="1" applyAlignment="1" applyProtection="1">
      <alignment horizontal="center" wrapText="1"/>
      <protection hidden="1"/>
    </xf>
    <xf numFmtId="0" fontId="9" fillId="2" borderId="4" xfId="2" applyFont="1" applyFill="1" applyBorder="1" applyAlignment="1" applyProtection="1">
      <alignment horizontal="center" wrapText="1"/>
      <protection hidden="1"/>
    </xf>
    <xf numFmtId="0" fontId="8" fillId="0" borderId="39" xfId="2" applyFont="1" applyBorder="1" applyAlignment="1" applyProtection="1">
      <alignment horizontal="left" wrapText="1"/>
      <protection locked="0"/>
    </xf>
    <xf numFmtId="0" fontId="8" fillId="0" borderId="41" xfId="2" applyFont="1" applyBorder="1" applyAlignment="1" applyProtection="1">
      <alignment horizontal="left" wrapText="1"/>
      <protection locked="0"/>
    </xf>
    <xf numFmtId="0" fontId="8" fillId="0" borderId="40" xfId="2" applyFont="1" applyBorder="1" applyAlignment="1" applyProtection="1">
      <alignment horizontal="left" wrapText="1"/>
      <protection locked="0"/>
    </xf>
    <xf numFmtId="0" fontId="8" fillId="0" borderId="16" xfId="0" applyFont="1" applyBorder="1" applyAlignment="1" applyProtection="1">
      <alignment horizontal="left" wrapText="1"/>
      <protection locked="0"/>
    </xf>
    <xf numFmtId="0" fontId="8" fillId="8" borderId="39" xfId="0" applyFont="1" applyFill="1" applyBorder="1" applyAlignment="1" applyProtection="1">
      <alignment horizontal="center"/>
      <protection locked="0"/>
    </xf>
    <xf numFmtId="0" fontId="8" fillId="8" borderId="40" xfId="0" applyFont="1" applyFill="1" applyBorder="1" applyAlignment="1" applyProtection="1">
      <alignment horizontal="center"/>
      <protection locked="0"/>
    </xf>
    <xf numFmtId="0" fontId="9" fillId="2" borderId="6" xfId="2" applyFont="1" applyFill="1" applyBorder="1" applyAlignment="1" applyProtection="1">
      <alignment horizontal="center" wrapText="1"/>
      <protection hidden="1"/>
    </xf>
    <xf numFmtId="0" fontId="0" fillId="0" borderId="5" xfId="0" applyBorder="1" applyAlignment="1" applyProtection="1">
      <alignment horizontal="center"/>
    </xf>
    <xf numFmtId="0" fontId="30" fillId="2" borderId="42" xfId="0" applyFont="1" applyFill="1" applyBorder="1" applyAlignment="1" applyProtection="1">
      <alignment horizontal="left"/>
      <protection hidden="1"/>
    </xf>
    <xf numFmtId="0" fontId="30" fillId="2" borderId="42" xfId="0" applyFont="1" applyFill="1" applyBorder="1" applyAlignment="1" applyProtection="1">
      <protection hidden="1"/>
    </xf>
    <xf numFmtId="0" fontId="8" fillId="8" borderId="16" xfId="0" applyFont="1" applyFill="1" applyBorder="1" applyAlignment="1" applyProtection="1">
      <alignment horizontal="left"/>
      <protection locked="0"/>
    </xf>
    <xf numFmtId="0" fontId="33" fillId="2" borderId="36" xfId="0" applyFont="1" applyFill="1" applyBorder="1" applyAlignment="1" applyProtection="1">
      <alignment horizontal="left"/>
      <protection hidden="1"/>
    </xf>
    <xf numFmtId="0" fontId="33" fillId="2" borderId="37" xfId="0" applyFont="1" applyFill="1" applyBorder="1" applyAlignment="1" applyProtection="1">
      <alignment horizontal="left"/>
      <protection hidden="1"/>
    </xf>
    <xf numFmtId="0" fontId="33" fillId="2" borderId="67" xfId="0" applyFont="1" applyFill="1" applyBorder="1" applyAlignment="1" applyProtection="1">
      <alignment horizontal="left"/>
      <protection hidden="1"/>
    </xf>
    <xf numFmtId="0" fontId="33" fillId="2" borderId="55" xfId="0" applyFont="1" applyFill="1" applyBorder="1" applyAlignment="1" applyProtection="1">
      <protection hidden="1"/>
    </xf>
    <xf numFmtId="0" fontId="33" fillId="2" borderId="68" xfId="0" applyFont="1" applyFill="1" applyBorder="1" applyAlignment="1" applyProtection="1">
      <alignment horizontal="left"/>
      <protection hidden="1"/>
    </xf>
    <xf numFmtId="0" fontId="33" fillId="2" borderId="16" xfId="0" applyFont="1" applyFill="1" applyBorder="1" applyAlignment="1" applyProtection="1">
      <protection hidden="1"/>
    </xf>
    <xf numFmtId="0" fontId="9" fillId="2" borderId="16" xfId="0" applyFont="1" applyFill="1" applyBorder="1" applyAlignment="1" applyProtection="1">
      <alignment horizontal="left"/>
      <protection hidden="1"/>
    </xf>
    <xf numFmtId="0" fontId="8" fillId="2" borderId="16" xfId="0" applyFont="1" applyFill="1" applyBorder="1" applyAlignment="1" applyProtection="1">
      <alignment horizontal="left"/>
      <protection hidden="1"/>
    </xf>
    <xf numFmtId="0" fontId="9" fillId="2" borderId="39" xfId="0" applyFont="1" applyFill="1" applyBorder="1" applyAlignment="1" applyProtection="1">
      <alignment horizontal="left"/>
      <protection hidden="1"/>
    </xf>
    <xf numFmtId="0" fontId="0" fillId="2" borderId="41" xfId="0" applyFill="1" applyBorder="1" applyAlignment="1" applyProtection="1">
      <alignment horizontal="left"/>
      <protection hidden="1"/>
    </xf>
    <xf numFmtId="0" fontId="0" fillId="2" borderId="40" xfId="0" applyFill="1" applyBorder="1" applyAlignment="1" applyProtection="1">
      <alignment horizontal="left"/>
      <protection hidden="1"/>
    </xf>
    <xf numFmtId="0" fontId="30" fillId="2" borderId="39" xfId="0" applyFont="1" applyFill="1" applyBorder="1" applyAlignment="1" applyProtection="1">
      <protection hidden="1"/>
    </xf>
    <xf numFmtId="0" fontId="30" fillId="2" borderId="40" xfId="0" applyFont="1" applyFill="1" applyBorder="1" applyAlignment="1" applyProtection="1">
      <protection hidden="1"/>
    </xf>
    <xf numFmtId="0" fontId="30" fillId="2" borderId="16" xfId="0" applyFont="1" applyFill="1" applyBorder="1" applyAlignment="1" applyProtection="1">
      <alignment horizontal="left"/>
      <protection hidden="1"/>
    </xf>
    <xf numFmtId="0" fontId="30" fillId="2" borderId="16" xfId="0" applyFont="1" applyFill="1" applyBorder="1" applyAlignment="1" applyProtection="1">
      <protection hidden="1"/>
    </xf>
    <xf numFmtId="0" fontId="18" fillId="5" borderId="69" xfId="0" applyFont="1" applyFill="1" applyBorder="1" applyAlignment="1" applyProtection="1">
      <alignment horizontal="left"/>
      <protection hidden="1"/>
    </xf>
    <xf numFmtId="0" fontId="17" fillId="5" borderId="70" xfId="0" applyFont="1" applyFill="1" applyBorder="1" applyAlignment="1" applyProtection="1">
      <alignment horizontal="left"/>
      <protection hidden="1"/>
    </xf>
    <xf numFmtId="0" fontId="17" fillId="5" borderId="71" xfId="0" applyFont="1" applyFill="1" applyBorder="1" applyAlignment="1" applyProtection="1">
      <protection hidden="1"/>
    </xf>
    <xf numFmtId="0" fontId="17" fillId="5" borderId="7" xfId="0" applyFont="1" applyFill="1" applyBorder="1" applyAlignment="1" applyProtection="1">
      <protection hidden="1"/>
    </xf>
    <xf numFmtId="0" fontId="17" fillId="5" borderId="8" xfId="0" applyFont="1" applyFill="1" applyBorder="1" applyAlignment="1" applyProtection="1">
      <protection hidden="1"/>
    </xf>
    <xf numFmtId="0" fontId="33" fillId="2" borderId="74" xfId="0" applyFont="1" applyFill="1" applyBorder="1" applyAlignment="1" applyProtection="1">
      <alignment horizontal="left"/>
      <protection hidden="1"/>
    </xf>
    <xf numFmtId="0" fontId="33" fillId="2" borderId="44" xfId="0" applyFont="1" applyFill="1" applyBorder="1" applyAlignment="1" applyProtection="1">
      <protection hidden="1"/>
    </xf>
    <xf numFmtId="0" fontId="9" fillId="2" borderId="41" xfId="0" applyFont="1" applyFill="1" applyBorder="1" applyAlignment="1" applyProtection="1">
      <alignment horizontal="left"/>
      <protection hidden="1"/>
    </xf>
    <xf numFmtId="0" fontId="0" fillId="0" borderId="41" xfId="0" applyBorder="1" applyAlignment="1">
      <alignment horizontal="left"/>
    </xf>
    <xf numFmtId="9" fontId="33" fillId="2" borderId="39" xfId="0" applyNumberFormat="1" applyFont="1" applyFill="1" applyBorder="1" applyAlignment="1" applyProtection="1">
      <alignment horizontal="left"/>
      <protection hidden="1"/>
    </xf>
    <xf numFmtId="9" fontId="33" fillId="2" borderId="40" xfId="0" applyNumberFormat="1" applyFont="1" applyFill="1" applyBorder="1" applyAlignment="1" applyProtection="1">
      <alignment horizontal="left"/>
      <protection hidden="1"/>
    </xf>
    <xf numFmtId="10" fontId="9" fillId="2" borderId="39" xfId="0" applyNumberFormat="1" applyFont="1" applyFill="1" applyBorder="1" applyAlignment="1" applyProtection="1">
      <alignment horizontal="right"/>
      <protection hidden="1"/>
    </xf>
    <xf numFmtId="10" fontId="9" fillId="2" borderId="40" xfId="0" applyNumberFormat="1" applyFont="1" applyFill="1" applyBorder="1" applyAlignment="1" applyProtection="1">
      <alignment horizontal="right"/>
      <protection hidden="1"/>
    </xf>
    <xf numFmtId="0" fontId="9" fillId="2" borderId="6" xfId="0" applyFont="1" applyFill="1" applyBorder="1" applyAlignment="1" applyProtection="1">
      <alignment horizontal="left"/>
      <protection hidden="1"/>
    </xf>
    <xf numFmtId="0" fontId="8" fillId="0" borderId="2" xfId="0" applyFont="1" applyBorder="1" applyAlignment="1" applyProtection="1">
      <protection hidden="1"/>
    </xf>
    <xf numFmtId="9" fontId="33" fillId="2" borderId="56" xfId="0" applyNumberFormat="1" applyFont="1" applyFill="1" applyBorder="1" applyAlignment="1" applyProtection="1">
      <alignment horizontal="left"/>
      <protection hidden="1"/>
    </xf>
    <xf numFmtId="9" fontId="33" fillId="2" borderId="57" xfId="0" applyNumberFormat="1" applyFont="1" applyFill="1" applyBorder="1" applyAlignment="1" applyProtection="1">
      <alignment horizontal="left"/>
      <protection hidden="1"/>
    </xf>
    <xf numFmtId="0" fontId="8" fillId="2" borderId="41" xfId="0" applyFont="1" applyFill="1" applyBorder="1" applyAlignment="1" applyProtection="1">
      <alignment horizontal="left"/>
      <protection hidden="1"/>
    </xf>
    <xf numFmtId="0" fontId="8" fillId="2" borderId="40" xfId="0" applyFont="1" applyFill="1" applyBorder="1" applyAlignment="1" applyProtection="1">
      <alignment horizontal="left"/>
      <protection hidden="1"/>
    </xf>
    <xf numFmtId="0" fontId="9" fillId="2" borderId="39" xfId="0" applyFont="1" applyFill="1" applyBorder="1" applyAlignment="1" applyProtection="1">
      <alignment horizontal="right"/>
      <protection hidden="1"/>
    </xf>
    <xf numFmtId="0" fontId="9" fillId="2" borderId="40" xfId="0" applyFont="1" applyFill="1" applyBorder="1" applyAlignment="1" applyProtection="1">
      <alignment horizontal="right"/>
      <protection hidden="1"/>
    </xf>
    <xf numFmtId="0" fontId="9" fillId="2" borderId="40" xfId="0" applyFont="1" applyFill="1" applyBorder="1" applyAlignment="1">
      <alignment horizontal="right"/>
    </xf>
    <xf numFmtId="0" fontId="8" fillId="0" borderId="39" xfId="0" applyFont="1" applyFill="1" applyBorder="1" applyAlignment="1" applyProtection="1">
      <alignment horizontal="left" wrapText="1"/>
      <protection locked="0"/>
    </xf>
    <xf numFmtId="0" fontId="8" fillId="0" borderId="41" xfId="0" applyFont="1" applyFill="1" applyBorder="1" applyAlignment="1" applyProtection="1">
      <alignment horizontal="left" wrapText="1"/>
      <protection locked="0"/>
    </xf>
    <xf numFmtId="0" fontId="8" fillId="0" borderId="40" xfId="0" applyFont="1" applyFill="1" applyBorder="1" applyAlignment="1" applyProtection="1">
      <alignment horizontal="left" wrapText="1"/>
      <protection locked="0"/>
    </xf>
    <xf numFmtId="0" fontId="8" fillId="8" borderId="39" xfId="0" applyFont="1" applyFill="1" applyBorder="1" applyAlignment="1" applyProtection="1">
      <alignment horizontal="left"/>
      <protection locked="0"/>
    </xf>
    <xf numFmtId="0" fontId="8" fillId="8" borderId="40" xfId="0" applyFont="1" applyFill="1" applyBorder="1" applyAlignment="1" applyProtection="1">
      <alignment horizontal="left"/>
      <protection locked="0"/>
    </xf>
    <xf numFmtId="0" fontId="8" fillId="0" borderId="39" xfId="0" applyFont="1" applyBorder="1" applyAlignment="1" applyProtection="1">
      <alignment horizontal="left" wrapText="1"/>
      <protection locked="0"/>
    </xf>
    <xf numFmtId="0" fontId="8" fillId="0" borderId="40" xfId="0" applyFont="1" applyBorder="1" applyAlignment="1" applyProtection="1">
      <alignment horizontal="left" wrapText="1"/>
      <protection locked="0"/>
    </xf>
    <xf numFmtId="0" fontId="9" fillId="2" borderId="16" xfId="0" applyFont="1" applyFill="1" applyBorder="1" applyAlignment="1" applyProtection="1">
      <alignment horizontal="left"/>
    </xf>
    <xf numFmtId="0" fontId="9" fillId="9" borderId="9" xfId="0" applyFont="1" applyFill="1" applyBorder="1" applyAlignment="1" applyProtection="1">
      <alignment horizontal="left"/>
      <protection hidden="1"/>
    </xf>
    <xf numFmtId="0" fontId="9" fillId="9" borderId="7" xfId="0" applyFont="1" applyFill="1" applyBorder="1" applyAlignment="1" applyProtection="1">
      <alignment horizontal="left"/>
      <protection hidden="1"/>
    </xf>
    <xf numFmtId="164" fontId="8" fillId="0" borderId="39" xfId="0" applyNumberFormat="1" applyFont="1" applyBorder="1" applyAlignment="1" applyProtection="1">
      <alignment horizontal="left" wrapText="1"/>
      <protection locked="0"/>
    </xf>
    <xf numFmtId="164" fontId="8" fillId="0" borderId="40" xfId="0" applyNumberFormat="1" applyFont="1" applyBorder="1" applyAlignment="1" applyProtection="1">
      <alignment horizontal="left" wrapText="1"/>
      <protection locked="0"/>
    </xf>
    <xf numFmtId="0" fontId="9" fillId="2" borderId="39" xfId="0" applyFont="1" applyFill="1" applyBorder="1" applyAlignment="1" applyProtection="1">
      <alignment horizontal="left"/>
    </xf>
    <xf numFmtId="0" fontId="9" fillId="2" borderId="40" xfId="0" applyFont="1" applyFill="1" applyBorder="1" applyAlignment="1" applyProtection="1">
      <alignment horizontal="left"/>
    </xf>
    <xf numFmtId="0" fontId="9" fillId="2" borderId="15" xfId="0" applyFont="1" applyFill="1" applyBorder="1" applyAlignment="1" applyProtection="1">
      <alignment horizontal="center" wrapText="1"/>
      <protection hidden="1"/>
    </xf>
    <xf numFmtId="0" fontId="9" fillId="2" borderId="10" xfId="0" applyFont="1" applyFill="1" applyBorder="1" applyAlignment="1" applyProtection="1">
      <alignment horizontal="center" wrapText="1"/>
      <protection hidden="1"/>
    </xf>
    <xf numFmtId="0" fontId="9" fillId="2" borderId="13" xfId="0" applyFont="1" applyFill="1" applyBorder="1" applyAlignment="1" applyProtection="1">
      <alignment horizontal="center" wrapText="1"/>
      <protection hidden="1"/>
    </xf>
    <xf numFmtId="0" fontId="0" fillId="0" borderId="40" xfId="0" applyBorder="1" applyAlignment="1">
      <alignment horizontal="left"/>
    </xf>
    <xf numFmtId="0" fontId="9" fillId="9" borderId="8" xfId="0" applyFont="1" applyFill="1" applyBorder="1" applyAlignment="1" applyProtection="1">
      <alignment horizontal="left"/>
      <protection hidden="1"/>
    </xf>
    <xf numFmtId="0" fontId="29" fillId="0" borderId="72" xfId="0" applyFont="1" applyBorder="1" applyAlignment="1" applyProtection="1">
      <alignment horizontal="center" wrapText="1"/>
    </xf>
    <xf numFmtId="0" fontId="29" fillId="0" borderId="73" xfId="0" applyFont="1" applyBorder="1" applyAlignment="1" applyProtection="1">
      <alignment horizontal="center" wrapText="1"/>
    </xf>
    <xf numFmtId="0" fontId="18" fillId="5" borderId="17" xfId="0" applyFont="1" applyFill="1" applyBorder="1" applyAlignment="1" applyProtection="1">
      <alignment horizontal="left" wrapText="1"/>
      <protection hidden="1"/>
    </xf>
    <xf numFmtId="0" fontId="18" fillId="5" borderId="10" xfId="0" applyFont="1" applyFill="1" applyBorder="1" applyAlignment="1" applyProtection="1">
      <alignment horizontal="left" wrapText="1"/>
      <protection hidden="1"/>
    </xf>
    <xf numFmtId="0" fontId="18" fillId="5" borderId="64" xfId="0" applyFont="1" applyFill="1" applyBorder="1" applyAlignment="1" applyProtection="1">
      <alignment horizontal="left" wrapText="1"/>
      <protection hidden="1"/>
    </xf>
    <xf numFmtId="0" fontId="8" fillId="8" borderId="39" xfId="0" applyFont="1" applyFill="1" applyBorder="1" applyAlignment="1" applyProtection="1">
      <alignment horizontal="left"/>
      <protection locked="0" hidden="1"/>
    </xf>
    <xf numFmtId="0" fontId="8" fillId="8" borderId="40" xfId="0" applyFont="1" applyFill="1" applyBorder="1" applyAlignment="1" applyProtection="1">
      <alignment horizontal="left"/>
      <protection locked="0" hidden="1"/>
    </xf>
    <xf numFmtId="0" fontId="30" fillId="2" borderId="18" xfId="0" applyFont="1" applyFill="1" applyBorder="1" applyAlignment="1" applyProtection="1">
      <alignment horizontal="left"/>
      <protection hidden="1"/>
    </xf>
    <xf numFmtId="0" fontId="30" fillId="2" borderId="43" xfId="0" applyFont="1" applyFill="1" applyBorder="1" applyAlignment="1" applyProtection="1">
      <alignment horizontal="left"/>
      <protection hidden="1"/>
    </xf>
    <xf numFmtId="0" fontId="9" fillId="2" borderId="6" xfId="0" applyFont="1" applyFill="1" applyBorder="1" applyAlignment="1" applyProtection="1">
      <alignment wrapText="1"/>
      <protection hidden="1"/>
    </xf>
    <xf numFmtId="0" fontId="8" fillId="0" borderId="2" xfId="0" applyFont="1" applyBorder="1" applyProtection="1"/>
    <xf numFmtId="0" fontId="8" fillId="0" borderId="5" xfId="0" applyFont="1" applyBorder="1" applyProtection="1"/>
    <xf numFmtId="0" fontId="9" fillId="2" borderId="39" xfId="0" applyFont="1" applyFill="1" applyBorder="1" applyAlignment="1" applyProtection="1">
      <alignment horizontal="left" wrapText="1"/>
      <protection hidden="1"/>
    </xf>
    <xf numFmtId="0" fontId="9" fillId="2" borderId="41" xfId="0" applyFont="1" applyFill="1" applyBorder="1" applyAlignment="1" applyProtection="1">
      <alignment horizontal="left" wrapText="1"/>
      <protection hidden="1"/>
    </xf>
    <xf numFmtId="0" fontId="9" fillId="2" borderId="40" xfId="0" applyFont="1" applyFill="1" applyBorder="1" applyAlignment="1" applyProtection="1">
      <alignment horizontal="left" wrapText="1"/>
      <protection hidden="1"/>
    </xf>
    <xf numFmtId="0" fontId="9" fillId="2" borderId="40" xfId="0" applyFont="1" applyFill="1" applyBorder="1" applyAlignment="1" applyProtection="1">
      <alignment horizontal="left"/>
      <protection hidden="1"/>
    </xf>
    <xf numFmtId="0" fontId="18" fillId="5" borderId="9" xfId="0" applyFont="1" applyFill="1" applyBorder="1" applyAlignment="1" applyProtection="1">
      <alignment horizontal="left" wrapText="1"/>
      <protection hidden="1"/>
    </xf>
    <xf numFmtId="0" fontId="18" fillId="5" borderId="7" xfId="0" applyFont="1" applyFill="1" applyBorder="1" applyAlignment="1" applyProtection="1">
      <alignment horizontal="left" wrapText="1"/>
      <protection hidden="1"/>
    </xf>
    <xf numFmtId="0" fontId="18" fillId="5" borderId="8" xfId="0" applyFont="1" applyFill="1" applyBorder="1" applyAlignment="1" applyProtection="1">
      <alignment horizontal="left" wrapText="1"/>
      <protection hidden="1"/>
    </xf>
    <xf numFmtId="0" fontId="8" fillId="0" borderId="41" xfId="0" applyFont="1" applyBorder="1" applyAlignment="1" applyProtection="1">
      <alignment horizontal="left" wrapText="1"/>
      <protection locked="0"/>
    </xf>
    <xf numFmtId="49" fontId="8" fillId="0" borderId="39" xfId="0" applyNumberFormat="1" applyFont="1" applyBorder="1" applyAlignment="1" applyProtection="1">
      <alignment horizontal="left" wrapText="1"/>
      <protection locked="0"/>
    </xf>
    <xf numFmtId="49" fontId="8" fillId="0" borderId="41" xfId="0" applyNumberFormat="1" applyFont="1" applyBorder="1" applyAlignment="1" applyProtection="1">
      <alignment horizontal="left" wrapText="1"/>
      <protection locked="0"/>
    </xf>
    <xf numFmtId="49" fontId="8" fillId="0" borderId="40" xfId="0" applyNumberFormat="1" applyFont="1" applyBorder="1" applyAlignment="1" applyProtection="1">
      <alignment horizontal="left" wrapText="1"/>
      <protection locked="0"/>
    </xf>
    <xf numFmtId="1" fontId="8" fillId="4" borderId="16" xfId="0" applyNumberFormat="1" applyFont="1" applyFill="1" applyBorder="1" applyAlignment="1" applyProtection="1">
      <alignment horizontal="left" wrapText="1"/>
      <protection locked="0"/>
    </xf>
    <xf numFmtId="1" fontId="8" fillId="0" borderId="16" xfId="0" applyNumberFormat="1" applyFont="1" applyFill="1" applyBorder="1" applyAlignment="1" applyProtection="1">
      <alignment horizontal="left" wrapText="1"/>
      <protection locked="0"/>
    </xf>
    <xf numFmtId="49" fontId="8" fillId="0" borderId="39" xfId="0" applyNumberFormat="1" applyFont="1" applyFill="1" applyBorder="1" applyAlignment="1" applyProtection="1">
      <alignment horizontal="left"/>
      <protection locked="0" hidden="1"/>
    </xf>
    <xf numFmtId="49" fontId="8" fillId="0" borderId="41" xfId="0" applyNumberFormat="1" applyFont="1" applyFill="1" applyBorder="1" applyAlignment="1" applyProtection="1">
      <alignment horizontal="left"/>
      <protection locked="0" hidden="1"/>
    </xf>
    <xf numFmtId="49" fontId="8" fillId="0" borderId="40" xfId="0" applyNumberFormat="1" applyFont="1" applyFill="1" applyBorder="1" applyAlignment="1" applyProtection="1">
      <alignment horizontal="left"/>
      <protection locked="0" hidden="1"/>
    </xf>
    <xf numFmtId="1" fontId="8" fillId="0" borderId="39" xfId="0" applyNumberFormat="1" applyFont="1" applyBorder="1" applyAlignment="1" applyProtection="1">
      <alignment horizontal="left" wrapText="1"/>
      <protection locked="0"/>
    </xf>
    <xf numFmtId="1" fontId="8" fillId="0" borderId="41" xfId="0" applyNumberFormat="1" applyFont="1" applyBorder="1" applyAlignment="1" applyProtection="1">
      <alignment horizontal="left" wrapText="1"/>
      <protection locked="0"/>
    </xf>
    <xf numFmtId="1" fontId="8" fillId="0" borderId="40" xfId="0" applyNumberFormat="1" applyFont="1" applyBorder="1" applyAlignment="1" applyProtection="1">
      <alignment horizontal="left" wrapText="1"/>
      <protection locked="0"/>
    </xf>
    <xf numFmtId="0" fontId="9" fillId="2" borderId="36" xfId="0" applyFont="1" applyFill="1" applyBorder="1" applyAlignment="1" applyProtection="1">
      <alignment horizontal="left" wrapText="1"/>
      <protection hidden="1"/>
    </xf>
    <xf numFmtId="0" fontId="9" fillId="2" borderId="38" xfId="0" applyFont="1" applyFill="1" applyBorder="1" applyAlignment="1" applyProtection="1">
      <alignment horizontal="left" wrapText="1"/>
      <protection hidden="1"/>
    </xf>
    <xf numFmtId="0" fontId="9" fillId="2" borderId="37" xfId="0" applyFont="1" applyFill="1" applyBorder="1" applyAlignment="1" applyProtection="1">
      <alignment horizontal="left" wrapText="1"/>
      <protection hidden="1"/>
    </xf>
    <xf numFmtId="0" fontId="16" fillId="5" borderId="9" xfId="0" applyFont="1" applyFill="1" applyBorder="1" applyAlignment="1" applyProtection="1">
      <alignment horizontal="left"/>
      <protection hidden="1"/>
    </xf>
    <xf numFmtId="0" fontId="16" fillId="5" borderId="7" xfId="0" applyFont="1" applyFill="1" applyBorder="1" applyAlignment="1" applyProtection="1">
      <alignment horizontal="left"/>
      <protection hidden="1"/>
    </xf>
    <xf numFmtId="0" fontId="16" fillId="5" borderId="8" xfId="0" applyFont="1" applyFill="1" applyBorder="1" applyAlignment="1" applyProtection="1">
      <alignment horizontal="left"/>
      <protection hidden="1"/>
    </xf>
    <xf numFmtId="0" fontId="8" fillId="6" borderId="36" xfId="0" applyFont="1" applyFill="1" applyBorder="1" applyAlignment="1" applyProtection="1">
      <alignment horizontal="left"/>
    </xf>
    <xf numFmtId="0" fontId="8" fillId="6" borderId="38" xfId="0" applyFont="1" applyFill="1" applyBorder="1" applyAlignment="1" applyProtection="1">
      <alignment horizontal="left"/>
    </xf>
    <xf numFmtId="0" fontId="8" fillId="6" borderId="37" xfId="0" applyFont="1" applyFill="1" applyBorder="1" applyAlignment="1" applyProtection="1">
      <alignment horizontal="left"/>
    </xf>
    <xf numFmtId="0" fontId="9" fillId="2" borderId="16" xfId="0" applyFont="1" applyFill="1" applyBorder="1" applyAlignment="1" applyProtection="1">
      <alignment horizontal="left" wrapText="1"/>
      <protection hidden="1"/>
    </xf>
    <xf numFmtId="0" fontId="8" fillId="2" borderId="0" xfId="0" applyFont="1" applyFill="1" applyBorder="1" applyAlignment="1" applyProtection="1">
      <protection hidden="1"/>
    </xf>
    <xf numFmtId="0" fontId="8" fillId="0" borderId="0" xfId="0" applyFont="1" applyBorder="1" applyAlignment="1" applyProtection="1">
      <protection hidden="1"/>
    </xf>
    <xf numFmtId="0" fontId="8" fillId="6" borderId="39" xfId="0" applyFont="1" applyFill="1" applyBorder="1" applyAlignment="1" applyProtection="1">
      <alignment horizontal="left"/>
    </xf>
    <xf numFmtId="0" fontId="0" fillId="0" borderId="41" xfId="0" applyBorder="1" applyAlignment="1"/>
    <xf numFmtId="0" fontId="0" fillId="0" borderId="40" xfId="0" applyBorder="1" applyAlignment="1"/>
    <xf numFmtId="0" fontId="0" fillId="2" borderId="0" xfId="0" applyFill="1" applyBorder="1" applyAlignment="1" applyProtection="1">
      <protection hidden="1"/>
    </xf>
    <xf numFmtId="0" fontId="0" fillId="0" borderId="0" xfId="0" applyAlignment="1" applyProtection="1">
      <protection hidden="1"/>
    </xf>
    <xf numFmtId="0" fontId="8" fillId="0" borderId="36" xfId="0" applyFont="1" applyBorder="1" applyAlignment="1" applyProtection="1">
      <alignment horizontal="left" wrapText="1"/>
      <protection locked="0"/>
    </xf>
    <xf numFmtId="0" fontId="8" fillId="0" borderId="38" xfId="0" applyFont="1" applyBorder="1" applyAlignment="1" applyProtection="1">
      <alignment horizontal="left" wrapText="1"/>
      <protection locked="0"/>
    </xf>
    <xf numFmtId="0" fontId="8" fillId="0" borderId="37" xfId="0" applyFont="1" applyBorder="1" applyAlignment="1" applyProtection="1">
      <alignment horizontal="left" wrapText="1"/>
      <protection locked="0"/>
    </xf>
    <xf numFmtId="0" fontId="8" fillId="0" borderId="16" xfId="0" applyFont="1" applyBorder="1" applyAlignment="1" applyProtection="1">
      <alignment horizontal="left"/>
      <protection locked="0"/>
    </xf>
    <xf numFmtId="0" fontId="9" fillId="2" borderId="16" xfId="0" applyFont="1" applyFill="1" applyBorder="1" applyAlignment="1" applyProtection="1">
      <alignment wrapText="1"/>
      <protection hidden="1"/>
    </xf>
    <xf numFmtId="0" fontId="8" fillId="6" borderId="39" xfId="0" applyFont="1" applyFill="1" applyBorder="1" applyAlignment="1" applyProtection="1">
      <alignment horizontal="center"/>
      <protection hidden="1"/>
    </xf>
    <xf numFmtId="0" fontId="8" fillId="6" borderId="41" xfId="0" applyFont="1" applyFill="1" applyBorder="1" applyAlignment="1" applyProtection="1">
      <alignment horizontal="center"/>
      <protection hidden="1"/>
    </xf>
    <xf numFmtId="0" fontId="8" fillId="6" borderId="40" xfId="0" applyFont="1" applyFill="1" applyBorder="1" applyAlignment="1" applyProtection="1">
      <alignment horizontal="center"/>
      <protection hidden="1"/>
    </xf>
  </cellXfs>
  <cellStyles count="7">
    <cellStyle name="Normal" xfId="0" builtinId="0"/>
    <cellStyle name="Normal 2" xfId="5"/>
    <cellStyle name="Normal 3" xfId="4"/>
    <cellStyle name="Normal_Cover Sheet" xfId="6"/>
    <cellStyle name="Normal_Sheet1" xfId="2"/>
    <cellStyle name="Percent" xfId="3" builtinId="5"/>
    <cellStyle name="RowLevel_1" xfId="1" builtinId="1" iLevel="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3"/>
  <dimension ref="A1:P21"/>
  <sheetViews>
    <sheetView showGridLines="0" tabSelected="1" zoomScaleNormal="100" workbookViewId="0">
      <selection activeCell="F24" sqref="F24"/>
    </sheetView>
  </sheetViews>
  <sheetFormatPr defaultRowHeight="12.75"/>
  <cols>
    <col min="1" max="16384" width="9.140625" style="245"/>
  </cols>
  <sheetData>
    <row r="1" spans="1:16" ht="21">
      <c r="A1" s="241"/>
      <c r="B1" s="241"/>
      <c r="C1" s="241"/>
      <c r="D1" s="241"/>
      <c r="E1" s="241"/>
      <c r="F1" s="241"/>
      <c r="G1" s="241"/>
      <c r="H1" s="241"/>
      <c r="I1" s="241"/>
      <c r="J1" s="241"/>
      <c r="K1" s="241"/>
      <c r="L1" s="241"/>
      <c r="M1" s="242"/>
      <c r="N1" s="243"/>
      <c r="O1" s="244"/>
      <c r="P1" s="244"/>
    </row>
    <row r="2" spans="1:16" ht="21">
      <c r="A2" s="241"/>
      <c r="B2" s="241"/>
      <c r="C2" s="241"/>
      <c r="D2" s="241"/>
      <c r="E2" s="241"/>
      <c r="F2" s="241"/>
      <c r="G2" s="241"/>
      <c r="H2" s="241"/>
      <c r="I2" s="241"/>
      <c r="J2" s="241"/>
      <c r="K2" s="241"/>
      <c r="L2" s="241"/>
      <c r="M2" s="242"/>
      <c r="N2" s="246"/>
      <c r="O2" s="244"/>
      <c r="P2" s="244"/>
    </row>
    <row r="3" spans="1:16" ht="18.75">
      <c r="A3" s="241"/>
      <c r="B3" s="241"/>
      <c r="C3" s="241"/>
      <c r="D3" s="241"/>
      <c r="E3" s="241"/>
      <c r="F3" s="241"/>
      <c r="G3" s="241"/>
      <c r="H3" s="241"/>
      <c r="I3" s="241"/>
      <c r="J3" s="241"/>
      <c r="K3" s="241"/>
      <c r="L3" s="241"/>
      <c r="M3" s="247"/>
      <c r="N3" s="248"/>
      <c r="O3" s="244"/>
      <c r="P3" s="244"/>
    </row>
    <row r="4" spans="1:16" ht="18.75">
      <c r="A4" s="241"/>
      <c r="B4" s="241"/>
      <c r="C4" s="241"/>
      <c r="D4" s="241"/>
      <c r="E4" s="241"/>
      <c r="F4" s="241"/>
      <c r="G4" s="241"/>
      <c r="H4" s="241"/>
      <c r="I4" s="241"/>
      <c r="J4" s="241"/>
      <c r="K4" s="241"/>
      <c r="L4" s="241"/>
      <c r="M4" s="249"/>
      <c r="N4" s="244"/>
      <c r="O4" s="244"/>
      <c r="P4" s="244"/>
    </row>
    <row r="5" spans="1:16" ht="15">
      <c r="A5" s="241"/>
      <c r="B5" s="241"/>
      <c r="C5" s="241"/>
      <c r="D5" s="241"/>
      <c r="E5" s="241"/>
      <c r="F5" s="241"/>
      <c r="G5" s="241"/>
      <c r="H5" s="241"/>
      <c r="I5" s="241"/>
      <c r="J5" s="241"/>
      <c r="K5" s="241"/>
      <c r="L5" s="241"/>
      <c r="M5" s="241"/>
      <c r="N5" s="244"/>
      <c r="O5" s="244"/>
      <c r="P5" s="244"/>
    </row>
    <row r="6" spans="1:16" ht="15">
      <c r="A6" s="250"/>
      <c r="B6" s="250"/>
      <c r="C6" s="250"/>
      <c r="D6" s="250"/>
      <c r="E6" s="250"/>
      <c r="F6" s="250"/>
      <c r="G6" s="250"/>
      <c r="H6" s="250"/>
      <c r="I6" s="250"/>
      <c r="J6" s="250"/>
      <c r="K6" s="250"/>
      <c r="L6" s="250"/>
      <c r="M6" s="250"/>
      <c r="N6" s="244"/>
      <c r="O6" s="244"/>
      <c r="P6" s="244"/>
    </row>
    <row r="7" spans="1:16" ht="15">
      <c r="A7" s="250"/>
      <c r="B7" s="250"/>
      <c r="C7" s="250"/>
      <c r="D7" s="250"/>
      <c r="E7" s="250"/>
      <c r="F7" s="250"/>
      <c r="G7" s="250"/>
      <c r="H7" s="250"/>
      <c r="I7" s="250"/>
      <c r="J7" s="250"/>
      <c r="K7" s="250"/>
      <c r="L7" s="250"/>
      <c r="M7" s="250"/>
      <c r="N7" s="244"/>
      <c r="O7" s="244"/>
      <c r="P7" s="244"/>
    </row>
    <row r="8" spans="1:16" ht="18.75">
      <c r="A8" s="250"/>
      <c r="B8" s="251" t="s">
        <v>208</v>
      </c>
      <c r="C8" s="250"/>
      <c r="D8" s="250"/>
      <c r="E8" s="250"/>
      <c r="F8" s="250"/>
      <c r="G8" s="250"/>
      <c r="H8" s="250"/>
      <c r="I8" s="250"/>
      <c r="J8" s="250"/>
      <c r="K8" s="250"/>
      <c r="L8" s="250"/>
      <c r="M8" s="250"/>
      <c r="N8" s="244"/>
      <c r="O8" s="244"/>
      <c r="P8" s="244"/>
    </row>
    <row r="9" spans="1:16" ht="18.75">
      <c r="A9" s="244"/>
      <c r="B9" s="251" t="s">
        <v>32</v>
      </c>
      <c r="C9" s="244"/>
      <c r="D9" s="244"/>
      <c r="E9" s="244"/>
      <c r="F9" s="244"/>
      <c r="G9" s="244"/>
      <c r="H9" s="244"/>
      <c r="I9" s="244"/>
      <c r="J9" s="244"/>
      <c r="K9" s="244"/>
      <c r="L9" s="244"/>
      <c r="M9" s="244"/>
      <c r="N9" s="244"/>
      <c r="O9" s="244"/>
      <c r="P9" s="244"/>
    </row>
    <row r="10" spans="1:16" ht="15">
      <c r="A10" s="244"/>
      <c r="B10" s="252" t="s">
        <v>209</v>
      </c>
      <c r="C10" s="244"/>
      <c r="D10" s="244"/>
      <c r="E10" s="244"/>
      <c r="F10" s="244"/>
      <c r="G10" s="244"/>
      <c r="H10" s="244"/>
      <c r="I10" s="244"/>
      <c r="J10" s="244"/>
      <c r="K10" s="244"/>
      <c r="L10" s="244"/>
      <c r="M10" s="244"/>
      <c r="N10" s="244"/>
      <c r="O10" s="244"/>
      <c r="P10" s="244"/>
    </row>
    <row r="12" spans="1:16" ht="15.75">
      <c r="A12" s="244"/>
      <c r="B12" s="253" t="s">
        <v>210</v>
      </c>
      <c r="C12" s="244"/>
      <c r="D12" s="244"/>
      <c r="E12" s="244"/>
      <c r="F12" s="244"/>
      <c r="G12" s="244"/>
      <c r="H12" s="244"/>
      <c r="I12" s="244"/>
      <c r="J12" s="244"/>
      <c r="K12" s="244"/>
      <c r="L12" s="244"/>
      <c r="M12" s="244"/>
      <c r="N12" s="244"/>
      <c r="O12" s="244"/>
      <c r="P12" s="244"/>
    </row>
    <row r="15" spans="1:16" ht="15">
      <c r="A15" s="244"/>
      <c r="B15" s="1" t="s">
        <v>211</v>
      </c>
      <c r="C15" s="254"/>
      <c r="D15" s="254"/>
      <c r="E15" s="254"/>
      <c r="F15" s="254"/>
      <c r="G15" s="254"/>
      <c r="H15" s="254"/>
      <c r="I15" s="254"/>
      <c r="J15" s="254"/>
      <c r="K15" s="254"/>
      <c r="L15" s="254"/>
      <c r="M15" s="255"/>
      <c r="N15" s="240"/>
      <c r="O15" s="240"/>
      <c r="P15" s="240"/>
    </row>
    <row r="16" spans="1:16" ht="15">
      <c r="A16" s="244"/>
      <c r="B16" s="256"/>
      <c r="C16" s="257"/>
      <c r="D16" s="257"/>
      <c r="E16" s="257"/>
      <c r="F16" s="257"/>
      <c r="G16" s="257"/>
      <c r="H16" s="257"/>
      <c r="I16" s="257"/>
      <c r="J16" s="257"/>
      <c r="K16" s="257"/>
      <c r="L16" s="257"/>
      <c r="M16" s="258"/>
      <c r="N16" s="240"/>
      <c r="O16" s="240"/>
      <c r="P16" s="240"/>
    </row>
    <row r="17" spans="2:16" ht="15">
      <c r="B17" s="256"/>
      <c r="C17" s="257"/>
      <c r="D17" s="257"/>
      <c r="E17" s="257"/>
      <c r="F17" s="257"/>
      <c r="G17" s="257"/>
      <c r="H17" s="257"/>
      <c r="I17" s="257"/>
      <c r="J17" s="257"/>
      <c r="K17" s="257"/>
      <c r="L17" s="257"/>
      <c r="M17" s="258"/>
      <c r="N17" s="240"/>
      <c r="O17" s="240"/>
      <c r="P17" s="240"/>
    </row>
    <row r="18" spans="2:16" ht="15">
      <c r="B18" s="256"/>
      <c r="C18" s="257"/>
      <c r="D18" s="257"/>
      <c r="E18" s="257"/>
      <c r="F18" s="257"/>
      <c r="G18" s="257"/>
      <c r="H18" s="257"/>
      <c r="I18" s="257"/>
      <c r="J18" s="257"/>
      <c r="K18" s="257"/>
      <c r="L18" s="257"/>
      <c r="M18" s="258"/>
      <c r="N18" s="240"/>
      <c r="O18" s="240"/>
      <c r="P18" s="240"/>
    </row>
    <row r="19" spans="2:16" ht="15">
      <c r="B19" s="256"/>
      <c r="C19" s="257"/>
      <c r="D19" s="257"/>
      <c r="E19" s="257"/>
      <c r="F19" s="257"/>
      <c r="G19" s="257"/>
      <c r="H19" s="257"/>
      <c r="I19" s="257"/>
      <c r="J19" s="257"/>
      <c r="K19" s="257"/>
      <c r="L19" s="257"/>
      <c r="M19" s="258"/>
      <c r="N19" s="240"/>
      <c r="O19" s="240"/>
      <c r="P19" s="240"/>
    </row>
    <row r="20" spans="2:16" ht="15">
      <c r="B20" s="256"/>
      <c r="C20" s="257"/>
      <c r="D20" s="257"/>
      <c r="E20" s="257"/>
      <c r="F20" s="257"/>
      <c r="G20" s="257"/>
      <c r="H20" s="257"/>
      <c r="I20" s="257"/>
      <c r="J20" s="257"/>
      <c r="K20" s="257"/>
      <c r="L20" s="257"/>
      <c r="M20" s="258"/>
      <c r="N20" s="240"/>
      <c r="O20" s="240"/>
      <c r="P20" s="240"/>
    </row>
    <row r="21" spans="2:16" ht="63" customHeight="1">
      <c r="B21" s="259"/>
      <c r="C21" s="260"/>
      <c r="D21" s="260"/>
      <c r="E21" s="260"/>
      <c r="F21" s="260"/>
      <c r="G21" s="260"/>
      <c r="H21" s="260"/>
      <c r="I21" s="260"/>
      <c r="J21" s="260"/>
      <c r="K21" s="260"/>
      <c r="L21" s="260"/>
      <c r="M21" s="261"/>
      <c r="N21" s="244"/>
      <c r="O21" s="244"/>
      <c r="P21" s="244"/>
    </row>
  </sheetData>
  <mergeCells count="1">
    <mergeCell ref="B15:M21"/>
  </mergeCells>
  <phoneticPr fontId="27" type="noConversion"/>
  <pageMargins left="0.75" right="0.75" top="1" bottom="1" header="0.5" footer="0.5"/>
  <pageSetup orientation="landscape"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sheetPr codeName="Sheet2"/>
  <dimension ref="A1:DI181"/>
  <sheetViews>
    <sheetView showGridLines="0" zoomScale="90" zoomScaleNormal="90" workbookViewId="0">
      <selection activeCell="A5" sqref="A5"/>
    </sheetView>
  </sheetViews>
  <sheetFormatPr defaultRowHeight="12.75"/>
  <cols>
    <col min="1" max="1" width="24" style="169" customWidth="1"/>
    <col min="2" max="2" width="11.85546875" style="169" customWidth="1"/>
    <col min="3" max="3" width="12.7109375" style="169" bestFit="1" customWidth="1"/>
    <col min="4" max="4" width="106.42578125" style="169" customWidth="1"/>
    <col min="5" max="5" width="9.140625" style="176"/>
    <col min="6" max="35" width="9.140625" style="177"/>
    <col min="36" max="36" width="9.140625" style="178"/>
    <col min="37" max="16384" width="9.140625" style="34"/>
  </cols>
  <sheetData>
    <row r="1" spans="1:113" ht="51.75" customHeight="1">
      <c r="A1" s="262" t="s">
        <v>88</v>
      </c>
      <c r="B1" s="262"/>
      <c r="C1" s="263"/>
      <c r="D1" s="263"/>
      <c r="E1" s="170"/>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1"/>
      <c r="AH1" s="171"/>
      <c r="AI1" s="171"/>
      <c r="AJ1" s="172"/>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row>
    <row r="2" spans="1:113" ht="30" customHeight="1">
      <c r="A2" s="270" t="s">
        <v>188</v>
      </c>
      <c r="B2" s="271"/>
      <c r="C2" s="271"/>
      <c r="D2" s="272"/>
      <c r="E2" s="170"/>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2"/>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row>
    <row r="3" spans="1:113" s="35" customFormat="1" ht="24" customHeight="1">
      <c r="A3" s="264" t="s">
        <v>24</v>
      </c>
      <c r="B3" s="264"/>
      <c r="C3" s="264"/>
      <c r="D3" s="264"/>
      <c r="E3" s="173"/>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5"/>
    </row>
    <row r="4" spans="1:113" s="35" customFormat="1" ht="12" customHeight="1">
      <c r="A4" s="265"/>
      <c r="B4" s="266"/>
      <c r="C4" s="266"/>
      <c r="D4" s="267"/>
      <c r="E4" s="173"/>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5"/>
    </row>
    <row r="5" spans="1:113" s="35" customFormat="1" ht="18" customHeight="1" thickBot="1">
      <c r="A5" s="237" t="s">
        <v>2</v>
      </c>
      <c r="B5" s="225"/>
      <c r="C5" s="225"/>
      <c r="D5" s="186"/>
      <c r="E5" s="173"/>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5"/>
    </row>
    <row r="6" spans="1:113" s="35" customFormat="1" ht="18" customHeight="1" thickBot="1">
      <c r="A6" s="232" t="s">
        <v>182</v>
      </c>
      <c r="B6" s="228"/>
      <c r="C6" s="228"/>
      <c r="D6" s="186"/>
      <c r="E6" s="173"/>
      <c r="F6" s="174"/>
      <c r="G6" s="174"/>
      <c r="H6" s="174"/>
      <c r="I6" s="174"/>
      <c r="J6" s="174"/>
      <c r="K6" s="174"/>
      <c r="L6" s="174"/>
      <c r="M6" s="174"/>
      <c r="N6" s="174"/>
      <c r="O6" s="174"/>
      <c r="P6" s="174"/>
      <c r="Q6" s="174"/>
      <c r="R6" s="174"/>
      <c r="S6" s="174"/>
      <c r="T6" s="174"/>
      <c r="U6" s="174"/>
      <c r="V6" s="174"/>
      <c r="W6" s="174"/>
      <c r="X6" s="174"/>
      <c r="Y6" s="174"/>
      <c r="Z6" s="174"/>
      <c r="AA6" s="174"/>
      <c r="AB6" s="174"/>
      <c r="AC6" s="174"/>
      <c r="AD6" s="174"/>
      <c r="AE6" s="174"/>
      <c r="AF6" s="174"/>
      <c r="AG6" s="174"/>
      <c r="AH6" s="174"/>
      <c r="AI6" s="174"/>
      <c r="AJ6" s="175"/>
    </row>
    <row r="7" spans="1:113" s="35" customFormat="1" ht="7.5" customHeight="1" thickBot="1">
      <c r="A7" s="227"/>
      <c r="B7" s="229"/>
      <c r="C7" s="230"/>
      <c r="D7" s="186"/>
      <c r="E7" s="173"/>
      <c r="F7" s="174"/>
      <c r="G7" s="174"/>
      <c r="H7" s="174"/>
      <c r="I7" s="174"/>
      <c r="J7" s="174"/>
      <c r="K7" s="174"/>
      <c r="L7" s="174"/>
      <c r="M7" s="174"/>
      <c r="N7" s="174"/>
      <c r="O7" s="174"/>
      <c r="P7" s="174"/>
      <c r="Q7" s="174"/>
      <c r="R7" s="174"/>
      <c r="S7" s="174"/>
      <c r="T7" s="174"/>
      <c r="U7" s="174"/>
      <c r="V7" s="174"/>
      <c r="W7" s="174"/>
      <c r="X7" s="174"/>
      <c r="Y7" s="174"/>
      <c r="Z7" s="174"/>
      <c r="AA7" s="174"/>
      <c r="AB7" s="174"/>
      <c r="AC7" s="174"/>
      <c r="AD7" s="174"/>
      <c r="AE7" s="174"/>
      <c r="AF7" s="174"/>
      <c r="AG7" s="174"/>
      <c r="AH7" s="174"/>
      <c r="AI7" s="174"/>
      <c r="AJ7" s="175"/>
    </row>
    <row r="8" spans="1:113" s="35" customFormat="1" ht="18" customHeight="1" thickBot="1">
      <c r="A8" s="233" t="s">
        <v>183</v>
      </c>
      <c r="B8" s="228"/>
      <c r="C8" s="228"/>
      <c r="D8" s="186"/>
      <c r="E8" s="173"/>
      <c r="F8" s="174"/>
      <c r="G8" s="174"/>
      <c r="H8" s="174"/>
      <c r="I8" s="174"/>
      <c r="J8" s="174"/>
      <c r="K8" s="174"/>
      <c r="L8" s="174"/>
      <c r="M8" s="174"/>
      <c r="N8" s="174"/>
      <c r="O8" s="174"/>
      <c r="P8" s="174"/>
      <c r="Q8" s="174"/>
      <c r="R8" s="174"/>
      <c r="S8" s="174"/>
      <c r="T8" s="174"/>
      <c r="U8" s="174"/>
      <c r="V8" s="174"/>
      <c r="W8" s="174"/>
      <c r="X8" s="174"/>
      <c r="Y8" s="174"/>
      <c r="Z8" s="174"/>
      <c r="AA8" s="174"/>
      <c r="AB8" s="174"/>
      <c r="AC8" s="174"/>
      <c r="AD8" s="174"/>
      <c r="AE8" s="174"/>
      <c r="AF8" s="174"/>
      <c r="AG8" s="174"/>
      <c r="AH8" s="174"/>
      <c r="AI8" s="174"/>
      <c r="AJ8" s="175"/>
    </row>
    <row r="9" spans="1:113" s="35" customFormat="1" ht="7.5" customHeight="1" thickBot="1">
      <c r="A9" s="227"/>
      <c r="B9" s="229"/>
      <c r="C9" s="230"/>
      <c r="D9" s="186"/>
      <c r="E9" s="173"/>
      <c r="F9" s="174"/>
      <c r="G9" s="174"/>
      <c r="H9" s="174"/>
      <c r="I9" s="174"/>
      <c r="J9" s="174"/>
      <c r="K9" s="174"/>
      <c r="L9" s="174"/>
      <c r="M9" s="174"/>
      <c r="N9" s="174"/>
      <c r="O9" s="174"/>
      <c r="P9" s="174"/>
      <c r="Q9" s="174"/>
      <c r="R9" s="174"/>
      <c r="S9" s="174"/>
      <c r="T9" s="174"/>
      <c r="U9" s="174"/>
      <c r="V9" s="174"/>
      <c r="W9" s="174"/>
      <c r="X9" s="174"/>
      <c r="Y9" s="174"/>
      <c r="Z9" s="174"/>
      <c r="AA9" s="174"/>
      <c r="AB9" s="174"/>
      <c r="AC9" s="174"/>
      <c r="AD9" s="174"/>
      <c r="AE9" s="174"/>
      <c r="AF9" s="174"/>
      <c r="AG9" s="174"/>
      <c r="AH9" s="174"/>
      <c r="AI9" s="174"/>
      <c r="AJ9" s="175"/>
    </row>
    <row r="10" spans="1:113" s="35" customFormat="1" ht="18" customHeight="1" thickBot="1">
      <c r="A10" s="234" t="s">
        <v>184</v>
      </c>
      <c r="B10" s="228"/>
      <c r="C10" s="228"/>
      <c r="D10" s="186"/>
      <c r="E10" s="173"/>
      <c r="F10" s="174"/>
      <c r="G10" s="174"/>
      <c r="H10" s="174"/>
      <c r="I10" s="174"/>
      <c r="J10" s="174"/>
      <c r="K10" s="174"/>
      <c r="L10" s="174"/>
      <c r="M10" s="174"/>
      <c r="N10" s="174"/>
      <c r="O10" s="174"/>
      <c r="P10" s="174"/>
      <c r="Q10" s="174"/>
      <c r="R10" s="174"/>
      <c r="S10" s="174"/>
      <c r="T10" s="174"/>
      <c r="U10" s="174"/>
      <c r="V10" s="174"/>
      <c r="W10" s="174"/>
      <c r="X10" s="174"/>
      <c r="Y10" s="174"/>
      <c r="Z10" s="174"/>
      <c r="AA10" s="174"/>
      <c r="AB10" s="174"/>
      <c r="AC10" s="174"/>
      <c r="AD10" s="174"/>
      <c r="AE10" s="174"/>
      <c r="AF10" s="174"/>
      <c r="AG10" s="174"/>
      <c r="AH10" s="174"/>
      <c r="AI10" s="174"/>
      <c r="AJ10" s="175"/>
    </row>
    <row r="11" spans="1:113" s="35" customFormat="1" ht="7.5" customHeight="1" thickBot="1">
      <c r="A11" s="235"/>
      <c r="B11" s="228"/>
      <c r="C11" s="231"/>
      <c r="D11" s="186"/>
      <c r="E11" s="173"/>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5"/>
    </row>
    <row r="12" spans="1:113" s="35" customFormat="1" ht="18" customHeight="1" thickBot="1">
      <c r="A12" s="236" t="s">
        <v>185</v>
      </c>
      <c r="B12" s="228"/>
      <c r="C12" s="228"/>
      <c r="D12" s="186"/>
      <c r="E12" s="173"/>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5"/>
    </row>
    <row r="13" spans="1:113" s="35" customFormat="1" ht="12.75" customHeight="1">
      <c r="A13" s="268"/>
      <c r="B13" s="268"/>
      <c r="C13" s="269"/>
      <c r="D13" s="269"/>
      <c r="E13" s="173"/>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5"/>
    </row>
    <row r="14" spans="1:113" s="35" customFormat="1" ht="156" customHeight="1">
      <c r="A14" s="273" t="s">
        <v>189</v>
      </c>
      <c r="B14" s="273"/>
      <c r="C14" s="282"/>
      <c r="D14" s="282"/>
      <c r="E14" s="173"/>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5"/>
    </row>
    <row r="15" spans="1:113" s="35" customFormat="1" ht="158.25" customHeight="1">
      <c r="A15" s="276" t="s">
        <v>193</v>
      </c>
      <c r="B15" s="276"/>
      <c r="C15" s="276"/>
      <c r="D15" s="276"/>
      <c r="E15" s="173"/>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5"/>
    </row>
    <row r="16" spans="1:113" s="35" customFormat="1" ht="139.5" customHeight="1">
      <c r="A16" s="283" t="s">
        <v>190</v>
      </c>
      <c r="B16" s="276"/>
      <c r="C16" s="276"/>
      <c r="D16" s="276"/>
      <c r="E16" s="173"/>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5"/>
    </row>
    <row r="17" spans="1:36" s="35" customFormat="1" ht="269.25" customHeight="1">
      <c r="A17" s="276" t="s">
        <v>191</v>
      </c>
      <c r="B17" s="283"/>
      <c r="C17" s="283"/>
      <c r="D17" s="283"/>
      <c r="E17" s="173"/>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c r="AD17" s="174"/>
      <c r="AE17" s="174"/>
      <c r="AF17" s="174"/>
      <c r="AG17" s="174"/>
      <c r="AH17" s="174"/>
      <c r="AI17" s="174"/>
      <c r="AJ17" s="175"/>
    </row>
    <row r="18" spans="1:36" s="35" customFormat="1" ht="294.75" customHeight="1">
      <c r="A18" s="276" t="s">
        <v>192</v>
      </c>
      <c r="B18" s="276"/>
      <c r="C18" s="276"/>
      <c r="D18" s="276"/>
      <c r="E18" s="173"/>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4"/>
      <c r="AF18" s="174"/>
      <c r="AG18" s="174"/>
      <c r="AH18" s="174"/>
      <c r="AI18" s="174"/>
      <c r="AJ18" s="175"/>
    </row>
    <row r="19" spans="1:36" s="35" customFormat="1" ht="43.5" customHeight="1">
      <c r="A19" s="276" t="s">
        <v>204</v>
      </c>
      <c r="B19" s="276"/>
      <c r="C19" s="276"/>
      <c r="D19" s="276"/>
      <c r="E19" s="173"/>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c r="AD19" s="174"/>
      <c r="AE19" s="174"/>
      <c r="AF19" s="174"/>
      <c r="AG19" s="174"/>
      <c r="AH19" s="174"/>
      <c r="AI19" s="174"/>
      <c r="AJ19" s="175"/>
    </row>
    <row r="20" spans="1:36" s="35" customFormat="1" ht="188.25" customHeight="1">
      <c r="A20" s="276" t="s">
        <v>205</v>
      </c>
      <c r="B20" s="276"/>
      <c r="C20" s="276"/>
      <c r="D20" s="276"/>
      <c r="E20" s="173"/>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5"/>
    </row>
    <row r="21" spans="1:36" s="35" customFormat="1" ht="147.75" customHeight="1">
      <c r="A21" s="281" t="s">
        <v>206</v>
      </c>
      <c r="B21" s="281"/>
      <c r="C21" s="281"/>
      <c r="D21" s="281"/>
      <c r="E21" s="173"/>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4"/>
      <c r="AF21" s="174"/>
      <c r="AG21" s="174"/>
      <c r="AH21" s="174"/>
      <c r="AI21" s="174"/>
      <c r="AJ21" s="175"/>
    </row>
    <row r="22" spans="1:36" s="35" customFormat="1" ht="45.75" customHeight="1">
      <c r="A22" s="278" t="s">
        <v>1</v>
      </c>
      <c r="B22" s="279"/>
      <c r="C22" s="279"/>
      <c r="D22" s="280"/>
      <c r="E22" s="173"/>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4"/>
      <c r="AF22" s="174"/>
      <c r="AG22" s="174"/>
      <c r="AH22" s="174"/>
      <c r="AI22" s="174"/>
      <c r="AJ22" s="175"/>
    </row>
    <row r="23" spans="1:36" s="35" customFormat="1" ht="185.25" customHeight="1">
      <c r="A23" s="274" t="s">
        <v>195</v>
      </c>
      <c r="B23" s="274"/>
      <c r="C23" s="275"/>
      <c r="D23" s="275"/>
      <c r="E23" s="173"/>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c r="AD23" s="174"/>
      <c r="AE23" s="174"/>
      <c r="AF23" s="174"/>
      <c r="AG23" s="174"/>
      <c r="AH23" s="174"/>
      <c r="AI23" s="174"/>
      <c r="AJ23" s="175"/>
    </row>
    <row r="24" spans="1:36" s="35" customFormat="1" ht="282" customHeight="1">
      <c r="A24" s="277" t="s">
        <v>186</v>
      </c>
      <c r="B24" s="277"/>
      <c r="C24" s="277"/>
      <c r="D24" s="277"/>
      <c r="E24" s="173"/>
      <c r="F24" s="174"/>
      <c r="G24" s="174"/>
      <c r="H24" s="174"/>
      <c r="I24" s="174"/>
      <c r="J24" s="174"/>
      <c r="K24" s="174"/>
      <c r="L24" s="174"/>
      <c r="M24" s="174"/>
      <c r="N24" s="174"/>
      <c r="O24" s="174"/>
      <c r="P24" s="174"/>
      <c r="Q24" s="174"/>
      <c r="R24" s="174"/>
      <c r="S24" s="174"/>
      <c r="T24" s="174"/>
      <c r="U24" s="174"/>
      <c r="V24" s="174"/>
      <c r="W24" s="174"/>
      <c r="X24" s="174"/>
      <c r="Y24" s="174"/>
      <c r="Z24" s="174"/>
      <c r="AA24" s="174"/>
      <c r="AB24" s="174"/>
      <c r="AC24" s="174"/>
      <c r="AD24" s="174"/>
      <c r="AE24" s="174"/>
      <c r="AF24" s="174"/>
      <c r="AG24" s="174"/>
      <c r="AH24" s="174"/>
      <c r="AI24" s="174"/>
      <c r="AJ24" s="175"/>
    </row>
    <row r="25" spans="1:36" s="35" customFormat="1" ht="56.25" customHeight="1">
      <c r="A25" s="273" t="s">
        <v>207</v>
      </c>
      <c r="B25" s="273"/>
      <c r="C25" s="273"/>
      <c r="D25" s="273"/>
      <c r="E25" s="173"/>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4"/>
      <c r="AE25" s="174"/>
      <c r="AF25" s="174"/>
      <c r="AG25" s="174"/>
      <c r="AH25" s="174"/>
      <c r="AI25" s="174"/>
      <c r="AJ25" s="175"/>
    </row>
    <row r="26" spans="1:36" s="35" customFormat="1" ht="124.5" customHeight="1">
      <c r="A26" s="273" t="s">
        <v>194</v>
      </c>
      <c r="B26" s="273"/>
      <c r="C26" s="273"/>
      <c r="D26" s="273"/>
      <c r="E26" s="173"/>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5"/>
    </row>
    <row r="27" spans="1:36" s="171" customFormat="1">
      <c r="A27" s="179"/>
      <c r="B27" s="180"/>
      <c r="C27" s="180"/>
      <c r="D27" s="180"/>
      <c r="E27" s="177"/>
      <c r="F27" s="177"/>
      <c r="G27" s="177"/>
      <c r="H27" s="177"/>
      <c r="I27" s="177"/>
      <c r="J27" s="177"/>
      <c r="K27" s="177"/>
      <c r="L27" s="177"/>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row>
    <row r="28" spans="1:36" s="177" customFormat="1">
      <c r="A28" s="181"/>
      <c r="B28" s="182"/>
      <c r="C28" s="182"/>
      <c r="D28" s="182"/>
    </row>
    <row r="29" spans="1:36" s="177" customFormat="1">
      <c r="A29" s="181"/>
      <c r="B29" s="182"/>
      <c r="C29" s="182"/>
      <c r="D29" s="182"/>
    </row>
    <row r="30" spans="1:36" s="177" customFormat="1">
      <c r="A30" s="181"/>
      <c r="B30" s="182"/>
      <c r="C30" s="182"/>
      <c r="D30" s="182"/>
    </row>
    <row r="31" spans="1:36" s="177" customFormat="1">
      <c r="A31" s="181"/>
      <c r="B31" s="182"/>
      <c r="C31" s="182"/>
      <c r="D31" s="182"/>
    </row>
    <row r="32" spans="1:36" s="177" customFormat="1">
      <c r="A32" s="181"/>
      <c r="B32" s="182"/>
      <c r="C32" s="182"/>
      <c r="D32" s="182"/>
    </row>
    <row r="33" spans="1:4" s="177" customFormat="1">
      <c r="A33" s="181"/>
      <c r="B33" s="182"/>
      <c r="C33" s="182"/>
      <c r="D33" s="182"/>
    </row>
    <row r="34" spans="1:4" s="177" customFormat="1">
      <c r="A34" s="181"/>
      <c r="B34" s="182"/>
      <c r="C34" s="182"/>
      <c r="D34" s="182"/>
    </row>
    <row r="35" spans="1:4" s="177" customFormat="1">
      <c r="A35" s="181"/>
      <c r="B35" s="182"/>
      <c r="C35" s="182"/>
      <c r="D35" s="182"/>
    </row>
    <row r="36" spans="1:4" s="177" customFormat="1">
      <c r="A36" s="181"/>
      <c r="B36" s="182"/>
      <c r="C36" s="182"/>
      <c r="D36" s="182"/>
    </row>
    <row r="37" spans="1:4" s="177" customFormat="1">
      <c r="A37" s="181"/>
      <c r="B37" s="182"/>
      <c r="C37" s="182"/>
      <c r="D37" s="182"/>
    </row>
    <row r="38" spans="1:4" s="177" customFormat="1">
      <c r="A38" s="181"/>
      <c r="B38" s="182"/>
      <c r="C38" s="182"/>
      <c r="D38" s="182"/>
    </row>
    <row r="39" spans="1:4" s="177" customFormat="1">
      <c r="A39" s="181"/>
      <c r="B39" s="182"/>
      <c r="C39" s="182"/>
      <c r="D39" s="182"/>
    </row>
    <row r="40" spans="1:4" s="177" customFormat="1">
      <c r="A40" s="181"/>
      <c r="B40" s="182"/>
      <c r="C40" s="182"/>
      <c r="D40" s="182"/>
    </row>
    <row r="41" spans="1:4" s="177" customFormat="1">
      <c r="A41" s="181"/>
      <c r="B41" s="182"/>
      <c r="C41" s="182"/>
      <c r="D41" s="182"/>
    </row>
    <row r="42" spans="1:4" s="177" customFormat="1">
      <c r="A42" s="181"/>
      <c r="B42" s="182"/>
      <c r="C42" s="182"/>
      <c r="D42" s="182"/>
    </row>
    <row r="43" spans="1:4" s="177" customFormat="1">
      <c r="A43" s="181"/>
      <c r="B43" s="182"/>
      <c r="C43" s="182"/>
      <c r="D43" s="182"/>
    </row>
    <row r="44" spans="1:4" s="177" customFormat="1">
      <c r="A44" s="181"/>
      <c r="B44" s="182"/>
      <c r="C44" s="182"/>
      <c r="D44" s="182"/>
    </row>
    <row r="45" spans="1:4" s="177" customFormat="1">
      <c r="A45" s="181"/>
      <c r="B45" s="182"/>
      <c r="C45" s="182"/>
      <c r="D45" s="182"/>
    </row>
    <row r="46" spans="1:4" s="177" customFormat="1">
      <c r="A46" s="181"/>
      <c r="B46" s="182"/>
      <c r="C46" s="182"/>
      <c r="D46" s="182"/>
    </row>
    <row r="47" spans="1:4" s="177" customFormat="1">
      <c r="A47" s="181"/>
      <c r="B47" s="182"/>
      <c r="C47" s="182"/>
      <c r="D47" s="182"/>
    </row>
    <row r="48" spans="1:4" s="177" customFormat="1">
      <c r="A48" s="181"/>
      <c r="B48" s="182"/>
      <c r="C48" s="182"/>
      <c r="D48" s="182"/>
    </row>
    <row r="49" spans="1:4" s="177" customFormat="1">
      <c r="A49" s="181"/>
      <c r="B49" s="182"/>
      <c r="C49" s="182"/>
      <c r="D49" s="182"/>
    </row>
    <row r="50" spans="1:4" s="177" customFormat="1">
      <c r="A50" s="181"/>
      <c r="B50" s="182"/>
      <c r="C50" s="182"/>
      <c r="D50" s="182"/>
    </row>
    <row r="51" spans="1:4" s="177" customFormat="1">
      <c r="A51" s="181"/>
      <c r="B51" s="182"/>
      <c r="C51" s="182"/>
      <c r="D51" s="182"/>
    </row>
    <row r="52" spans="1:4" s="177" customFormat="1">
      <c r="A52" s="181"/>
      <c r="B52" s="182"/>
      <c r="C52" s="182"/>
      <c r="D52" s="182"/>
    </row>
    <row r="53" spans="1:4" s="177" customFormat="1">
      <c r="A53" s="181"/>
      <c r="B53" s="182"/>
      <c r="C53" s="182"/>
      <c r="D53" s="182"/>
    </row>
    <row r="54" spans="1:4" s="177" customFormat="1">
      <c r="A54" s="181"/>
      <c r="B54" s="182"/>
      <c r="C54" s="182"/>
      <c r="D54" s="182"/>
    </row>
    <row r="55" spans="1:4" s="177" customFormat="1">
      <c r="A55" s="181"/>
      <c r="B55" s="182"/>
      <c r="C55" s="182"/>
      <c r="D55" s="182"/>
    </row>
    <row r="56" spans="1:4" s="177" customFormat="1">
      <c r="A56" s="181"/>
      <c r="B56" s="182"/>
      <c r="C56" s="182"/>
      <c r="D56" s="182"/>
    </row>
    <row r="57" spans="1:4" s="177" customFormat="1">
      <c r="A57" s="181"/>
      <c r="B57" s="182"/>
      <c r="C57" s="182"/>
      <c r="D57" s="182"/>
    </row>
    <row r="58" spans="1:4" s="177" customFormat="1">
      <c r="A58" s="181"/>
      <c r="B58" s="182"/>
      <c r="C58" s="182"/>
      <c r="D58" s="182"/>
    </row>
    <row r="59" spans="1:4" s="177" customFormat="1">
      <c r="A59" s="181"/>
      <c r="B59" s="182"/>
      <c r="C59" s="182"/>
      <c r="D59" s="182"/>
    </row>
    <row r="60" spans="1:4" s="177" customFormat="1">
      <c r="A60" s="181"/>
      <c r="B60" s="182"/>
      <c r="C60" s="182"/>
      <c r="D60" s="182"/>
    </row>
    <row r="61" spans="1:4" s="177" customFormat="1">
      <c r="A61" s="181"/>
      <c r="B61" s="182"/>
      <c r="C61" s="182"/>
      <c r="D61" s="182"/>
    </row>
    <row r="62" spans="1:4" s="177" customFormat="1">
      <c r="A62" s="181"/>
      <c r="B62" s="182"/>
      <c r="C62" s="182"/>
      <c r="D62" s="182"/>
    </row>
    <row r="63" spans="1:4" s="177" customFormat="1">
      <c r="A63" s="181"/>
      <c r="B63" s="182"/>
      <c r="C63" s="182"/>
      <c r="D63" s="182"/>
    </row>
    <row r="64" spans="1:4" s="177" customFormat="1">
      <c r="A64" s="181"/>
      <c r="B64" s="182"/>
      <c r="C64" s="182"/>
      <c r="D64" s="182"/>
    </row>
    <row r="65" spans="1:4" s="177" customFormat="1">
      <c r="A65" s="181"/>
      <c r="B65" s="182"/>
      <c r="C65" s="182"/>
      <c r="D65" s="182"/>
    </row>
    <row r="66" spans="1:4" s="177" customFormat="1">
      <c r="A66" s="181"/>
      <c r="B66" s="182"/>
      <c r="C66" s="182"/>
      <c r="D66" s="182"/>
    </row>
    <row r="67" spans="1:4" s="177" customFormat="1">
      <c r="A67" s="181"/>
      <c r="B67" s="182"/>
      <c r="C67" s="182"/>
      <c r="D67" s="182"/>
    </row>
    <row r="68" spans="1:4" s="177" customFormat="1">
      <c r="A68" s="181"/>
      <c r="B68" s="182"/>
      <c r="C68" s="182"/>
      <c r="D68" s="182"/>
    </row>
    <row r="69" spans="1:4" s="177" customFormat="1">
      <c r="A69" s="181"/>
      <c r="B69" s="182"/>
      <c r="C69" s="182"/>
      <c r="D69" s="182"/>
    </row>
    <row r="70" spans="1:4" s="177" customFormat="1">
      <c r="A70" s="181"/>
      <c r="B70" s="182"/>
      <c r="C70" s="182"/>
      <c r="D70" s="182"/>
    </row>
    <row r="71" spans="1:4" s="177" customFormat="1">
      <c r="A71" s="181"/>
      <c r="B71" s="182"/>
      <c r="C71" s="182"/>
      <c r="D71" s="182"/>
    </row>
    <row r="72" spans="1:4" s="177" customFormat="1">
      <c r="A72" s="181"/>
      <c r="B72" s="182"/>
      <c r="C72" s="182"/>
      <c r="D72" s="182"/>
    </row>
    <row r="73" spans="1:4" s="177" customFormat="1">
      <c r="A73" s="181"/>
      <c r="B73" s="182"/>
      <c r="C73" s="182"/>
      <c r="D73" s="182"/>
    </row>
    <row r="74" spans="1:4" s="177" customFormat="1">
      <c r="A74" s="181"/>
      <c r="B74" s="182"/>
      <c r="C74" s="182"/>
      <c r="D74" s="182"/>
    </row>
    <row r="75" spans="1:4" s="177" customFormat="1">
      <c r="A75" s="181"/>
      <c r="B75" s="182"/>
      <c r="C75" s="182"/>
      <c r="D75" s="182"/>
    </row>
    <row r="76" spans="1:4" s="177" customFormat="1">
      <c r="A76" s="181"/>
      <c r="B76" s="182"/>
      <c r="C76" s="182"/>
      <c r="D76" s="182"/>
    </row>
    <row r="77" spans="1:4" s="177" customFormat="1">
      <c r="A77" s="181"/>
      <c r="B77" s="182"/>
      <c r="C77" s="182"/>
      <c r="D77" s="182"/>
    </row>
    <row r="78" spans="1:4" s="177" customFormat="1">
      <c r="A78" s="181"/>
      <c r="B78" s="182"/>
      <c r="C78" s="182"/>
      <c r="D78" s="182"/>
    </row>
    <row r="79" spans="1:4" s="177" customFormat="1">
      <c r="A79" s="181"/>
      <c r="B79" s="182"/>
      <c r="C79" s="182"/>
      <c r="D79" s="182"/>
    </row>
    <row r="80" spans="1:4" s="177" customFormat="1">
      <c r="A80" s="181"/>
      <c r="B80" s="182"/>
      <c r="C80" s="182"/>
      <c r="D80" s="182"/>
    </row>
    <row r="81" spans="1:4" s="177" customFormat="1">
      <c r="A81" s="181"/>
      <c r="B81" s="182"/>
      <c r="C81" s="182"/>
      <c r="D81" s="182"/>
    </row>
    <row r="82" spans="1:4" s="177" customFormat="1">
      <c r="A82" s="181"/>
      <c r="B82" s="182"/>
      <c r="C82" s="182"/>
      <c r="D82" s="182"/>
    </row>
    <row r="83" spans="1:4" s="177" customFormat="1">
      <c r="A83" s="181"/>
      <c r="B83" s="182"/>
      <c r="C83" s="182"/>
      <c r="D83" s="182"/>
    </row>
    <row r="84" spans="1:4" s="177" customFormat="1">
      <c r="A84" s="181"/>
      <c r="B84" s="182"/>
      <c r="C84" s="182"/>
      <c r="D84" s="182"/>
    </row>
    <row r="85" spans="1:4" s="177" customFormat="1">
      <c r="A85" s="181"/>
      <c r="B85" s="182"/>
      <c r="C85" s="182"/>
      <c r="D85" s="182"/>
    </row>
    <row r="86" spans="1:4" s="177" customFormat="1">
      <c r="A86" s="181"/>
      <c r="B86" s="182"/>
      <c r="C86" s="182"/>
      <c r="D86" s="182"/>
    </row>
    <row r="87" spans="1:4" s="177" customFormat="1">
      <c r="A87" s="181"/>
      <c r="B87" s="182"/>
      <c r="C87" s="182"/>
      <c r="D87" s="182"/>
    </row>
    <row r="88" spans="1:4" s="177" customFormat="1">
      <c r="A88" s="181"/>
      <c r="B88" s="182"/>
      <c r="C88" s="182"/>
      <c r="D88" s="182"/>
    </row>
    <row r="89" spans="1:4" s="177" customFormat="1">
      <c r="A89" s="181"/>
      <c r="B89" s="182"/>
      <c r="C89" s="182"/>
      <c r="D89" s="182"/>
    </row>
    <row r="90" spans="1:4" s="177" customFormat="1">
      <c r="A90" s="181"/>
      <c r="B90" s="182"/>
      <c r="C90" s="182"/>
      <c r="D90" s="182"/>
    </row>
    <row r="91" spans="1:4" s="177" customFormat="1">
      <c r="A91" s="181"/>
      <c r="B91" s="182"/>
      <c r="C91" s="182"/>
      <c r="D91" s="182"/>
    </row>
    <row r="92" spans="1:4" s="177" customFormat="1">
      <c r="A92" s="181"/>
      <c r="B92" s="182"/>
      <c r="C92" s="182"/>
      <c r="D92" s="182"/>
    </row>
    <row r="93" spans="1:4" s="177" customFormat="1">
      <c r="A93" s="181"/>
      <c r="B93" s="182"/>
      <c r="C93" s="182"/>
      <c r="D93" s="182"/>
    </row>
    <row r="94" spans="1:4" s="177" customFormat="1">
      <c r="A94" s="181"/>
      <c r="B94" s="182"/>
      <c r="C94" s="182"/>
      <c r="D94" s="182"/>
    </row>
    <row r="95" spans="1:4" s="177" customFormat="1">
      <c r="A95" s="181"/>
      <c r="B95" s="182"/>
      <c r="C95" s="182"/>
      <c r="D95" s="182"/>
    </row>
    <row r="96" spans="1:4" s="177" customFormat="1">
      <c r="A96" s="181"/>
      <c r="B96" s="182"/>
      <c r="C96" s="182"/>
      <c r="D96" s="182"/>
    </row>
    <row r="97" spans="1:4" s="177" customFormat="1">
      <c r="A97" s="181"/>
      <c r="B97" s="182"/>
      <c r="C97" s="182"/>
      <c r="D97" s="182"/>
    </row>
    <row r="98" spans="1:4" s="177" customFormat="1">
      <c r="A98" s="181"/>
      <c r="B98" s="182"/>
      <c r="C98" s="182"/>
      <c r="D98" s="182"/>
    </row>
    <row r="99" spans="1:4" s="177" customFormat="1">
      <c r="A99" s="181"/>
      <c r="B99" s="182"/>
      <c r="C99" s="182"/>
      <c r="D99" s="182"/>
    </row>
    <row r="100" spans="1:4" s="177" customFormat="1">
      <c r="A100" s="181"/>
      <c r="B100" s="182"/>
      <c r="C100" s="182"/>
      <c r="D100" s="182"/>
    </row>
    <row r="101" spans="1:4" s="177" customFormat="1">
      <c r="A101" s="181"/>
      <c r="B101" s="182"/>
      <c r="C101" s="182"/>
      <c r="D101" s="182"/>
    </row>
    <row r="102" spans="1:4" s="177" customFormat="1">
      <c r="A102" s="181"/>
      <c r="B102" s="182"/>
      <c r="C102" s="182"/>
      <c r="D102" s="182"/>
    </row>
    <row r="103" spans="1:4" s="177" customFormat="1">
      <c r="A103" s="181"/>
      <c r="B103" s="182"/>
      <c r="C103" s="182"/>
      <c r="D103" s="182"/>
    </row>
    <row r="104" spans="1:4" s="177" customFormat="1">
      <c r="A104" s="181"/>
      <c r="B104" s="182"/>
      <c r="C104" s="182"/>
      <c r="D104" s="182"/>
    </row>
    <row r="105" spans="1:4" s="177" customFormat="1">
      <c r="A105" s="181"/>
      <c r="B105" s="182"/>
      <c r="C105" s="182"/>
      <c r="D105" s="182"/>
    </row>
    <row r="106" spans="1:4" s="177" customFormat="1">
      <c r="A106" s="181"/>
      <c r="B106" s="182"/>
      <c r="C106" s="182"/>
      <c r="D106" s="182"/>
    </row>
    <row r="107" spans="1:4" s="177" customFormat="1">
      <c r="A107" s="181"/>
      <c r="B107" s="182"/>
      <c r="C107" s="182"/>
      <c r="D107" s="182"/>
    </row>
    <row r="108" spans="1:4" s="177" customFormat="1">
      <c r="A108" s="181"/>
      <c r="B108" s="182"/>
      <c r="C108" s="182"/>
      <c r="D108" s="182"/>
    </row>
    <row r="109" spans="1:4" s="177" customFormat="1">
      <c r="A109" s="181"/>
      <c r="B109" s="182"/>
      <c r="C109" s="182"/>
      <c r="D109" s="182"/>
    </row>
    <row r="110" spans="1:4" s="177" customFormat="1">
      <c r="A110" s="181"/>
      <c r="B110" s="182"/>
      <c r="C110" s="182"/>
      <c r="D110" s="182"/>
    </row>
    <row r="111" spans="1:4" s="177" customFormat="1">
      <c r="A111" s="181"/>
      <c r="B111" s="182"/>
      <c r="C111" s="182"/>
      <c r="D111" s="182"/>
    </row>
    <row r="112" spans="1:4" s="177" customFormat="1">
      <c r="A112" s="181"/>
      <c r="B112" s="182"/>
      <c r="C112" s="182"/>
      <c r="D112" s="182"/>
    </row>
    <row r="113" spans="1:4" s="177" customFormat="1">
      <c r="A113" s="181"/>
      <c r="B113" s="182"/>
      <c r="C113" s="182"/>
      <c r="D113" s="182"/>
    </row>
    <row r="114" spans="1:4" s="177" customFormat="1">
      <c r="A114" s="181"/>
      <c r="B114" s="182"/>
      <c r="C114" s="182"/>
      <c r="D114" s="182"/>
    </row>
    <row r="115" spans="1:4" s="177" customFormat="1">
      <c r="A115" s="181"/>
      <c r="B115" s="182"/>
      <c r="C115" s="182"/>
      <c r="D115" s="182"/>
    </row>
    <row r="116" spans="1:4" s="177" customFormat="1">
      <c r="A116" s="181"/>
      <c r="B116" s="182"/>
      <c r="C116" s="182"/>
      <c r="D116" s="182"/>
    </row>
    <row r="117" spans="1:4" s="177" customFormat="1">
      <c r="A117" s="181"/>
      <c r="B117" s="182"/>
      <c r="C117" s="182"/>
      <c r="D117" s="182"/>
    </row>
    <row r="118" spans="1:4" s="177" customFormat="1">
      <c r="A118" s="181"/>
      <c r="B118" s="182"/>
      <c r="C118" s="182"/>
      <c r="D118" s="182"/>
    </row>
    <row r="119" spans="1:4" s="177" customFormat="1">
      <c r="A119" s="181"/>
      <c r="B119" s="182"/>
      <c r="C119" s="182"/>
      <c r="D119" s="182"/>
    </row>
    <row r="120" spans="1:4" s="177" customFormat="1">
      <c r="A120" s="181"/>
      <c r="B120" s="182"/>
      <c r="C120" s="182"/>
      <c r="D120" s="182"/>
    </row>
    <row r="121" spans="1:4" s="177" customFormat="1">
      <c r="A121" s="181"/>
      <c r="B121" s="182"/>
      <c r="C121" s="182"/>
      <c r="D121" s="182"/>
    </row>
    <row r="122" spans="1:4" s="177" customFormat="1">
      <c r="A122" s="181"/>
      <c r="B122" s="182"/>
      <c r="C122" s="182"/>
      <c r="D122" s="182"/>
    </row>
    <row r="123" spans="1:4" s="177" customFormat="1">
      <c r="A123" s="181"/>
      <c r="B123" s="182"/>
      <c r="C123" s="182"/>
      <c r="D123" s="182"/>
    </row>
    <row r="124" spans="1:4" s="177" customFormat="1">
      <c r="A124" s="181"/>
      <c r="B124" s="182"/>
      <c r="C124" s="182"/>
      <c r="D124" s="182"/>
    </row>
    <row r="125" spans="1:4" s="177" customFormat="1">
      <c r="A125" s="181"/>
      <c r="B125" s="182"/>
      <c r="C125" s="182"/>
      <c r="D125" s="182"/>
    </row>
    <row r="126" spans="1:4" s="177" customFormat="1">
      <c r="A126" s="181"/>
      <c r="B126" s="182"/>
      <c r="C126" s="182"/>
      <c r="D126" s="182"/>
    </row>
    <row r="127" spans="1:4" s="177" customFormat="1">
      <c r="A127" s="181"/>
      <c r="B127" s="182"/>
      <c r="C127" s="182"/>
      <c r="D127" s="182"/>
    </row>
    <row r="128" spans="1:4" s="177" customFormat="1">
      <c r="A128" s="181"/>
      <c r="B128" s="182"/>
      <c r="C128" s="182"/>
      <c r="D128" s="182"/>
    </row>
    <row r="129" spans="1:4" s="177" customFormat="1">
      <c r="A129" s="181"/>
      <c r="B129" s="182"/>
      <c r="C129" s="182"/>
      <c r="D129" s="182"/>
    </row>
    <row r="130" spans="1:4" s="177" customFormat="1">
      <c r="A130" s="181"/>
      <c r="B130" s="182"/>
      <c r="C130" s="182"/>
      <c r="D130" s="182"/>
    </row>
    <row r="131" spans="1:4" s="177" customFormat="1">
      <c r="A131" s="181"/>
      <c r="B131" s="182"/>
      <c r="C131" s="182"/>
      <c r="D131" s="182"/>
    </row>
    <row r="132" spans="1:4" s="177" customFormat="1">
      <c r="A132" s="181"/>
      <c r="B132" s="182"/>
      <c r="C132" s="182"/>
      <c r="D132" s="182"/>
    </row>
    <row r="133" spans="1:4" s="177" customFormat="1">
      <c r="A133" s="181"/>
      <c r="B133" s="182"/>
      <c r="C133" s="182"/>
      <c r="D133" s="182"/>
    </row>
    <row r="134" spans="1:4" s="177" customFormat="1">
      <c r="A134" s="181"/>
      <c r="B134" s="182"/>
      <c r="C134" s="182"/>
      <c r="D134" s="182"/>
    </row>
    <row r="135" spans="1:4" s="177" customFormat="1">
      <c r="A135" s="181"/>
      <c r="B135" s="182"/>
      <c r="C135" s="182"/>
      <c r="D135" s="182"/>
    </row>
    <row r="136" spans="1:4" s="177" customFormat="1">
      <c r="A136" s="181"/>
      <c r="B136" s="182"/>
      <c r="C136" s="182"/>
      <c r="D136" s="182"/>
    </row>
    <row r="137" spans="1:4" s="177" customFormat="1">
      <c r="A137" s="181"/>
      <c r="B137" s="182"/>
      <c r="C137" s="182"/>
      <c r="D137" s="182"/>
    </row>
    <row r="138" spans="1:4" s="177" customFormat="1">
      <c r="A138" s="181"/>
      <c r="B138" s="182"/>
      <c r="C138" s="182"/>
      <c r="D138" s="182"/>
    </row>
    <row r="139" spans="1:4" s="177" customFormat="1">
      <c r="A139" s="181"/>
      <c r="B139" s="182"/>
      <c r="C139" s="182"/>
      <c r="D139" s="182"/>
    </row>
    <row r="140" spans="1:4" s="177" customFormat="1">
      <c r="A140" s="181"/>
      <c r="B140" s="182"/>
      <c r="C140" s="182"/>
      <c r="D140" s="182"/>
    </row>
    <row r="141" spans="1:4" s="177" customFormat="1">
      <c r="A141" s="181"/>
      <c r="B141" s="182"/>
      <c r="C141" s="182"/>
      <c r="D141" s="182"/>
    </row>
    <row r="142" spans="1:4" s="177" customFormat="1">
      <c r="A142" s="181"/>
      <c r="B142" s="182"/>
      <c r="C142" s="182"/>
      <c r="D142" s="182"/>
    </row>
    <row r="143" spans="1:4" s="177" customFormat="1">
      <c r="A143" s="181"/>
      <c r="B143" s="182"/>
      <c r="C143" s="182"/>
      <c r="D143" s="182"/>
    </row>
    <row r="144" spans="1:4" s="177" customFormat="1">
      <c r="A144" s="181"/>
      <c r="B144" s="182"/>
      <c r="C144" s="182"/>
      <c r="D144" s="182"/>
    </row>
    <row r="145" spans="1:4" s="177" customFormat="1">
      <c r="A145" s="181"/>
      <c r="B145" s="182"/>
      <c r="C145" s="182"/>
      <c r="D145" s="182"/>
    </row>
    <row r="146" spans="1:4" s="177" customFormat="1">
      <c r="A146" s="181"/>
      <c r="B146" s="182"/>
      <c r="C146" s="182"/>
      <c r="D146" s="182"/>
    </row>
    <row r="147" spans="1:4" s="177" customFormat="1">
      <c r="A147" s="181"/>
      <c r="B147" s="182"/>
      <c r="C147" s="182"/>
      <c r="D147" s="182"/>
    </row>
    <row r="148" spans="1:4" s="177" customFormat="1">
      <c r="A148" s="181"/>
      <c r="B148" s="182"/>
      <c r="C148" s="182"/>
      <c r="D148" s="182"/>
    </row>
    <row r="149" spans="1:4" s="177" customFormat="1">
      <c r="A149" s="181"/>
      <c r="B149" s="182"/>
      <c r="C149" s="182"/>
      <c r="D149" s="182"/>
    </row>
    <row r="150" spans="1:4" s="177" customFormat="1">
      <c r="A150" s="181"/>
      <c r="B150" s="182"/>
      <c r="C150" s="182"/>
      <c r="D150" s="182"/>
    </row>
    <row r="151" spans="1:4" s="177" customFormat="1">
      <c r="A151" s="181"/>
      <c r="B151" s="182"/>
      <c r="C151" s="182"/>
      <c r="D151" s="182"/>
    </row>
    <row r="152" spans="1:4" s="177" customFormat="1">
      <c r="A152" s="181"/>
      <c r="B152" s="182"/>
      <c r="C152" s="182"/>
      <c r="D152" s="182"/>
    </row>
    <row r="153" spans="1:4" s="177" customFormat="1">
      <c r="A153" s="181"/>
      <c r="B153" s="182"/>
      <c r="C153" s="182"/>
      <c r="D153" s="182"/>
    </row>
    <row r="154" spans="1:4" s="177" customFormat="1">
      <c r="A154" s="181"/>
      <c r="B154" s="182"/>
      <c r="C154" s="182"/>
      <c r="D154" s="182"/>
    </row>
    <row r="155" spans="1:4" s="177" customFormat="1">
      <c r="A155" s="181"/>
      <c r="B155" s="182"/>
      <c r="C155" s="182"/>
      <c r="D155" s="182"/>
    </row>
    <row r="156" spans="1:4" s="177" customFormat="1">
      <c r="A156" s="181"/>
      <c r="B156" s="182"/>
      <c r="C156" s="182"/>
      <c r="D156" s="182"/>
    </row>
    <row r="157" spans="1:4" s="177" customFormat="1">
      <c r="A157" s="181"/>
      <c r="B157" s="182"/>
      <c r="C157" s="182"/>
      <c r="D157" s="182"/>
    </row>
    <row r="158" spans="1:4" s="177" customFormat="1">
      <c r="A158" s="181"/>
      <c r="B158" s="182"/>
      <c r="C158" s="182"/>
      <c r="D158" s="182"/>
    </row>
    <row r="159" spans="1:4" s="177" customFormat="1">
      <c r="A159" s="181"/>
      <c r="B159" s="182"/>
      <c r="C159" s="182"/>
      <c r="D159" s="182"/>
    </row>
    <row r="160" spans="1:4" s="177" customFormat="1">
      <c r="A160" s="181"/>
      <c r="B160" s="182"/>
      <c r="C160" s="182"/>
      <c r="D160" s="182"/>
    </row>
    <row r="161" spans="1:4" s="177" customFormat="1">
      <c r="A161" s="181"/>
      <c r="B161" s="182"/>
      <c r="C161" s="182"/>
      <c r="D161" s="182"/>
    </row>
    <row r="162" spans="1:4" s="177" customFormat="1">
      <c r="A162" s="181"/>
      <c r="B162" s="182"/>
      <c r="C162" s="182"/>
      <c r="D162" s="182"/>
    </row>
    <row r="163" spans="1:4" s="177" customFormat="1">
      <c r="A163" s="181"/>
      <c r="B163" s="182"/>
      <c r="C163" s="182"/>
      <c r="D163" s="182"/>
    </row>
    <row r="164" spans="1:4" s="177" customFormat="1">
      <c r="A164" s="181"/>
      <c r="B164" s="182"/>
      <c r="C164" s="182"/>
      <c r="D164" s="182"/>
    </row>
    <row r="165" spans="1:4" s="177" customFormat="1">
      <c r="A165" s="181"/>
      <c r="B165" s="182"/>
      <c r="C165" s="182"/>
      <c r="D165" s="182"/>
    </row>
    <row r="166" spans="1:4" s="177" customFormat="1">
      <c r="A166" s="181"/>
      <c r="B166" s="182"/>
      <c r="C166" s="182"/>
      <c r="D166" s="182"/>
    </row>
    <row r="167" spans="1:4" s="177" customFormat="1">
      <c r="A167" s="181"/>
      <c r="B167" s="182"/>
      <c r="C167" s="182"/>
      <c r="D167" s="182"/>
    </row>
    <row r="168" spans="1:4" s="177" customFormat="1">
      <c r="A168" s="181"/>
      <c r="B168" s="182"/>
      <c r="C168" s="182"/>
      <c r="D168" s="182"/>
    </row>
    <row r="169" spans="1:4" s="177" customFormat="1">
      <c r="A169" s="181"/>
      <c r="B169" s="182"/>
      <c r="C169" s="182"/>
      <c r="D169" s="182"/>
    </row>
    <row r="170" spans="1:4" s="177" customFormat="1">
      <c r="A170" s="181"/>
      <c r="B170" s="182"/>
      <c r="C170" s="182"/>
      <c r="D170" s="182"/>
    </row>
    <row r="171" spans="1:4" s="177" customFormat="1">
      <c r="A171" s="181"/>
      <c r="B171" s="182"/>
      <c r="C171" s="182"/>
      <c r="D171" s="182"/>
    </row>
    <row r="172" spans="1:4" s="177" customFormat="1">
      <c r="A172" s="181"/>
      <c r="B172" s="182"/>
      <c r="C172" s="182"/>
      <c r="D172" s="182"/>
    </row>
    <row r="173" spans="1:4" s="177" customFormat="1">
      <c r="A173" s="181"/>
      <c r="B173" s="182"/>
      <c r="C173" s="182"/>
      <c r="D173" s="182"/>
    </row>
    <row r="174" spans="1:4" s="177" customFormat="1">
      <c r="A174" s="181"/>
      <c r="B174" s="182"/>
      <c r="C174" s="182"/>
      <c r="D174" s="182"/>
    </row>
    <row r="175" spans="1:4" s="177" customFormat="1">
      <c r="A175" s="181"/>
      <c r="B175" s="182"/>
      <c r="C175" s="182"/>
      <c r="D175" s="182"/>
    </row>
    <row r="176" spans="1:4" s="177" customFormat="1">
      <c r="A176" s="181"/>
      <c r="B176" s="182"/>
      <c r="C176" s="182"/>
      <c r="D176" s="182"/>
    </row>
    <row r="177" spans="1:36" s="177" customFormat="1">
      <c r="A177" s="181"/>
      <c r="B177" s="182"/>
      <c r="C177" s="182"/>
      <c r="D177" s="182"/>
    </row>
    <row r="178" spans="1:36" s="177" customFormat="1">
      <c r="A178" s="181"/>
      <c r="B178" s="182"/>
      <c r="C178" s="182"/>
      <c r="D178" s="182"/>
    </row>
    <row r="179" spans="1:36" s="177" customFormat="1">
      <c r="A179" s="181"/>
      <c r="B179" s="182"/>
      <c r="C179" s="182"/>
      <c r="D179" s="182"/>
    </row>
    <row r="180" spans="1:36" s="177" customFormat="1">
      <c r="A180" s="181"/>
      <c r="B180" s="182"/>
      <c r="C180" s="182"/>
      <c r="D180" s="182"/>
    </row>
    <row r="181" spans="1:36" s="185" customFormat="1">
      <c r="A181" s="183"/>
      <c r="B181" s="184"/>
      <c r="C181" s="184"/>
      <c r="D181" s="184"/>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row>
  </sheetData>
  <sheetProtection selectLockedCells="1"/>
  <mergeCells count="18">
    <mergeCell ref="A14:D14"/>
    <mergeCell ref="A16:D16"/>
    <mergeCell ref="A18:D18"/>
    <mergeCell ref="A17:D17"/>
    <mergeCell ref="A15:D15"/>
    <mergeCell ref="A26:D26"/>
    <mergeCell ref="A23:D23"/>
    <mergeCell ref="A19:D19"/>
    <mergeCell ref="A24:D24"/>
    <mergeCell ref="A20:D20"/>
    <mergeCell ref="A25:D25"/>
    <mergeCell ref="A22:D22"/>
    <mergeCell ref="A21:D21"/>
    <mergeCell ref="A1:D1"/>
    <mergeCell ref="A3:D3"/>
    <mergeCell ref="A4:D4"/>
    <mergeCell ref="A13:D13"/>
    <mergeCell ref="A2:D2"/>
  </mergeCells>
  <phoneticPr fontId="0" type="noConversion"/>
  <pageMargins left="0.75" right="0.75" top="1" bottom="1" header="0.5" footer="0.5"/>
  <pageSetup fitToHeight="0" orientation="landscape" r:id="rId1"/>
  <headerFooter alignWithMargins="0">
    <oddHeader xml:space="preserve">&amp;LTechnology Development Fundamentals: Java&amp;RWeeks 3, 4 Client Project Simulation  </oddHeader>
    <oddFooter>&amp;LCopyright © Accenture 2012 All rights reserved&amp;C&amp;P&amp;R&amp;F</oddFooter>
  </headerFooter>
</worksheet>
</file>

<file path=xl/worksheets/sheet3.xml><?xml version="1.0" encoding="utf-8"?>
<worksheet xmlns="http://schemas.openxmlformats.org/spreadsheetml/2006/main" xmlns:r="http://schemas.openxmlformats.org/officeDocument/2006/relationships">
  <sheetPr codeName="Sheet4"/>
  <dimension ref="A1:P68"/>
  <sheetViews>
    <sheetView workbookViewId="0">
      <selection sqref="A1:J2"/>
    </sheetView>
  </sheetViews>
  <sheetFormatPr defaultRowHeight="12.75"/>
  <cols>
    <col min="9" max="9" width="9.140625" style="36"/>
    <col min="10" max="10" width="23.140625" style="36" customWidth="1"/>
    <col min="11" max="16" width="9.140625" style="36"/>
  </cols>
  <sheetData>
    <row r="1" spans="1:11">
      <c r="A1" s="284" t="s">
        <v>5</v>
      </c>
      <c r="B1" s="285"/>
      <c r="C1" s="285"/>
      <c r="D1" s="285"/>
      <c r="E1" s="285"/>
      <c r="F1" s="285"/>
      <c r="G1" s="285"/>
      <c r="H1" s="285"/>
      <c r="I1" s="285"/>
      <c r="J1" s="286"/>
    </row>
    <row r="2" spans="1:11" ht="13.5" customHeight="1" thickBot="1">
      <c r="A2" s="287"/>
      <c r="B2" s="288"/>
      <c r="C2" s="288"/>
      <c r="D2" s="288"/>
      <c r="E2" s="288"/>
      <c r="F2" s="288"/>
      <c r="G2" s="288"/>
      <c r="H2" s="288"/>
      <c r="I2" s="288"/>
      <c r="J2" s="289"/>
    </row>
    <row r="3" spans="1:11" ht="13.5" thickBot="1">
      <c r="A3" s="290" t="s">
        <v>42</v>
      </c>
      <c r="B3" s="291"/>
      <c r="C3" s="291"/>
      <c r="D3" s="67"/>
      <c r="E3" s="67"/>
      <c r="F3" s="67"/>
      <c r="G3" s="68"/>
      <c r="H3" s="68"/>
      <c r="I3" s="67"/>
      <c r="J3" s="69"/>
    </row>
    <row r="4" spans="1:11" ht="7.5" customHeight="1">
      <c r="A4" s="86"/>
      <c r="B4" s="87"/>
      <c r="C4" s="87"/>
      <c r="D4" s="87"/>
      <c r="E4" s="87"/>
      <c r="F4" s="87"/>
      <c r="G4" s="87"/>
      <c r="H4" s="87"/>
      <c r="I4" s="325"/>
      <c r="J4" s="326"/>
    </row>
    <row r="5" spans="1:11">
      <c r="A5" s="62" t="s">
        <v>41</v>
      </c>
      <c r="B5" s="59"/>
      <c r="C5" s="59"/>
      <c r="D5" s="60"/>
      <c r="E5" s="322"/>
      <c r="F5" s="323"/>
      <c r="G5" s="324"/>
      <c r="H5" s="59"/>
      <c r="I5" s="327"/>
      <c r="J5" s="328"/>
    </row>
    <row r="6" spans="1:11" ht="7.5" customHeight="1">
      <c r="A6" s="70"/>
      <c r="B6" s="59"/>
      <c r="C6" s="59"/>
      <c r="D6" s="60"/>
      <c r="E6" s="71"/>
      <c r="F6" s="71"/>
      <c r="G6" s="71"/>
      <c r="H6" s="59"/>
      <c r="I6" s="327"/>
      <c r="J6" s="328"/>
    </row>
    <row r="7" spans="1:11">
      <c r="A7" s="70" t="s">
        <v>44</v>
      </c>
      <c r="B7" s="59"/>
      <c r="C7" s="59"/>
      <c r="D7" s="60"/>
      <c r="E7" s="297"/>
      <c r="F7" s="298"/>
      <c r="G7" s="299"/>
      <c r="H7" s="59"/>
      <c r="I7" s="327"/>
      <c r="J7" s="328"/>
    </row>
    <row r="8" spans="1:11">
      <c r="A8" s="88" t="s">
        <v>45</v>
      </c>
      <c r="B8" s="63"/>
      <c r="C8" s="63"/>
      <c r="D8" s="89"/>
      <c r="E8" s="83"/>
      <c r="F8" s="84"/>
      <c r="G8" s="84"/>
      <c r="H8" s="63"/>
      <c r="I8" s="329"/>
      <c r="J8" s="330"/>
    </row>
    <row r="9" spans="1:11" ht="13.5" customHeight="1" thickBot="1">
      <c r="A9" s="61"/>
      <c r="B9" s="61"/>
      <c r="C9" s="61"/>
      <c r="D9" s="61"/>
      <c r="E9" s="61"/>
      <c r="F9" s="61"/>
      <c r="G9" s="61"/>
      <c r="H9" s="61"/>
      <c r="I9" s="61"/>
      <c r="J9" s="85"/>
    </row>
    <row r="10" spans="1:11">
      <c r="A10" s="95" t="s">
        <v>40</v>
      </c>
      <c r="B10" s="77"/>
      <c r="C10" s="77"/>
      <c r="D10" s="77"/>
      <c r="E10" s="77"/>
      <c r="F10" s="77"/>
      <c r="G10" s="77"/>
      <c r="H10" s="77"/>
      <c r="I10" s="76"/>
      <c r="J10" s="79"/>
    </row>
    <row r="11" spans="1:11" ht="39.75" customHeight="1">
      <c r="A11" s="303" t="s">
        <v>196</v>
      </c>
      <c r="B11" s="304"/>
      <c r="C11" s="304"/>
      <c r="D11" s="304"/>
      <c r="E11" s="304"/>
      <c r="F11" s="304"/>
      <c r="G11" s="304"/>
      <c r="H11" s="304"/>
      <c r="I11" s="304"/>
      <c r="J11" s="305"/>
    </row>
    <row r="12" spans="1:11">
      <c r="A12" s="40"/>
      <c r="B12" s="37"/>
      <c r="C12" s="43" t="s">
        <v>43</v>
      </c>
      <c r="D12" s="37"/>
      <c r="E12" s="37"/>
      <c r="F12" s="37"/>
      <c r="G12" s="37"/>
      <c r="H12" s="37"/>
      <c r="I12" s="37"/>
      <c r="J12" s="39"/>
    </row>
    <row r="13" spans="1:11">
      <c r="A13" s="40"/>
      <c r="B13" s="37"/>
      <c r="C13" s="292"/>
      <c r="D13" s="293"/>
      <c r="E13" s="293"/>
      <c r="F13" s="293"/>
      <c r="G13" s="293"/>
      <c r="H13" s="293"/>
      <c r="I13" s="294"/>
      <c r="J13" s="39"/>
    </row>
    <row r="14" spans="1:11" ht="9.75" customHeight="1">
      <c r="A14" s="40"/>
      <c r="B14" s="37"/>
      <c r="C14" s="37"/>
      <c r="D14" s="37"/>
      <c r="E14" s="37"/>
      <c r="F14" s="37"/>
      <c r="G14" s="37"/>
      <c r="H14" s="37"/>
      <c r="I14" s="37"/>
      <c r="J14" s="39"/>
    </row>
    <row r="15" spans="1:11">
      <c r="A15" s="66" t="s">
        <v>199</v>
      </c>
      <c r="B15" s="41"/>
      <c r="C15" s="41"/>
      <c r="D15" s="41"/>
      <c r="E15" s="41"/>
      <c r="F15" s="41"/>
      <c r="G15" s="41"/>
      <c r="H15" s="41"/>
      <c r="I15" s="41"/>
      <c r="J15" s="42"/>
    </row>
    <row r="16" spans="1:11" ht="13.5" thickBot="1">
      <c r="A16" s="36"/>
      <c r="B16" s="36"/>
      <c r="C16" s="36"/>
      <c r="D16" s="36"/>
      <c r="E16" s="36"/>
      <c r="F16" s="36"/>
      <c r="G16" s="36"/>
      <c r="H16" s="36"/>
      <c r="J16" s="80"/>
      <c r="K16" s="81"/>
    </row>
    <row r="17" spans="1:11" ht="13.5" thickBot="1">
      <c r="A17" s="331" t="s">
        <v>89</v>
      </c>
      <c r="B17" s="332"/>
      <c r="C17" s="332"/>
      <c r="D17" s="332"/>
      <c r="E17" s="332"/>
      <c r="F17" s="332"/>
      <c r="G17" s="332"/>
      <c r="H17" s="332"/>
      <c r="I17" s="333"/>
      <c r="J17" s="334"/>
    </row>
    <row r="18" spans="1:11" ht="38.25" customHeight="1" thickBot="1">
      <c r="A18" s="300" t="s">
        <v>200</v>
      </c>
      <c r="B18" s="301"/>
      <c r="C18" s="301"/>
      <c r="D18" s="301"/>
      <c r="E18" s="301"/>
      <c r="F18" s="301"/>
      <c r="G18" s="301"/>
      <c r="H18" s="301"/>
      <c r="I18" s="301"/>
      <c r="J18" s="302"/>
    </row>
    <row r="19" spans="1:11" ht="13.5" thickBot="1">
      <c r="A19" s="295" t="s">
        <v>64</v>
      </c>
      <c r="B19" s="296"/>
      <c r="C19" s="296"/>
      <c r="D19" s="296"/>
      <c r="E19" s="311" t="s">
        <v>85</v>
      </c>
      <c r="F19" s="312"/>
      <c r="G19" s="313"/>
      <c r="H19" s="308" t="s">
        <v>86</v>
      </c>
      <c r="I19" s="309"/>
      <c r="J19" s="310"/>
    </row>
    <row r="20" spans="1:11">
      <c r="A20" s="320" t="s">
        <v>28</v>
      </c>
      <c r="B20" s="321"/>
      <c r="C20" s="321"/>
      <c r="D20" s="321"/>
      <c r="E20" s="314"/>
      <c r="F20" s="315"/>
      <c r="G20" s="316"/>
      <c r="H20" s="335"/>
      <c r="I20" s="335"/>
      <c r="J20" s="335"/>
    </row>
    <row r="21" spans="1:11">
      <c r="A21" s="306" t="s">
        <v>29</v>
      </c>
      <c r="B21" s="307"/>
      <c r="C21" s="307"/>
      <c r="D21" s="307"/>
      <c r="E21" s="317"/>
      <c r="F21" s="318"/>
      <c r="G21" s="319"/>
      <c r="H21" s="336"/>
      <c r="I21" s="336"/>
      <c r="J21" s="336"/>
    </row>
    <row r="22" spans="1:11">
      <c r="A22" s="306" t="s">
        <v>72</v>
      </c>
      <c r="B22" s="307"/>
      <c r="C22" s="307"/>
      <c r="D22" s="307"/>
      <c r="E22" s="317"/>
      <c r="F22" s="318"/>
      <c r="G22" s="319"/>
      <c r="H22" s="336"/>
      <c r="I22" s="336"/>
      <c r="J22" s="336"/>
    </row>
    <row r="23" spans="1:11">
      <c r="A23" s="306" t="s">
        <v>30</v>
      </c>
      <c r="B23" s="307"/>
      <c r="C23" s="307"/>
      <c r="D23" s="307"/>
      <c r="E23" s="317"/>
      <c r="F23" s="318"/>
      <c r="G23" s="319"/>
      <c r="H23" s="336"/>
      <c r="I23" s="336"/>
      <c r="J23" s="336"/>
    </row>
    <row r="24" spans="1:11">
      <c r="A24" s="306" t="s">
        <v>84</v>
      </c>
      <c r="B24" s="307"/>
      <c r="C24" s="307"/>
      <c r="D24" s="307"/>
      <c r="E24" s="317"/>
      <c r="F24" s="318"/>
      <c r="G24" s="319"/>
      <c r="H24" s="336"/>
      <c r="I24" s="336"/>
      <c r="J24" s="336"/>
    </row>
    <row r="25" spans="1:11">
      <c r="A25" s="306" t="s">
        <v>10</v>
      </c>
      <c r="B25" s="307"/>
      <c r="C25" s="307"/>
      <c r="D25" s="307"/>
      <c r="E25" s="317"/>
      <c r="F25" s="318"/>
      <c r="G25" s="319"/>
      <c r="H25" s="336"/>
      <c r="I25" s="336"/>
      <c r="J25" s="336"/>
    </row>
    <row r="26" spans="1:11" ht="13.5" thickBot="1">
      <c r="A26" s="65"/>
      <c r="B26" s="36"/>
      <c r="C26" s="36"/>
      <c r="D26" s="36"/>
      <c r="E26" s="36"/>
      <c r="F26" s="36"/>
      <c r="G26" s="36"/>
      <c r="H26" s="36"/>
      <c r="J26" s="80"/>
      <c r="K26" s="81"/>
    </row>
    <row r="27" spans="1:11" ht="13.5" thickBot="1">
      <c r="A27" s="331" t="s">
        <v>78</v>
      </c>
      <c r="B27" s="332"/>
      <c r="C27" s="332"/>
      <c r="D27" s="332"/>
      <c r="E27" s="332"/>
      <c r="F27" s="332"/>
      <c r="G27" s="332"/>
      <c r="H27" s="332"/>
      <c r="I27" s="333"/>
      <c r="J27" s="75"/>
    </row>
    <row r="28" spans="1:11" ht="9" customHeight="1">
      <c r="A28" s="165"/>
      <c r="B28" s="78"/>
      <c r="C28" s="78"/>
      <c r="D28" s="78"/>
      <c r="E28" s="78"/>
      <c r="F28" s="78"/>
      <c r="G28" s="78"/>
      <c r="H28" s="78"/>
      <c r="I28" s="78"/>
      <c r="J28" s="82"/>
    </row>
    <row r="29" spans="1:11" ht="15" customHeight="1">
      <c r="A29" s="64" t="s">
        <v>197</v>
      </c>
      <c r="B29" s="93"/>
      <c r="C29" s="93"/>
      <c r="D29" s="93"/>
      <c r="E29" s="93"/>
      <c r="F29" s="93"/>
      <c r="G29" s="93"/>
      <c r="H29" s="93"/>
      <c r="I29" s="93"/>
      <c r="J29" s="164"/>
      <c r="K29" s="81"/>
    </row>
    <row r="30" spans="1:11">
      <c r="A30" s="166" t="s">
        <v>201</v>
      </c>
      <c r="B30" s="93"/>
      <c r="C30" s="93"/>
      <c r="D30" s="93"/>
      <c r="E30" s="93"/>
      <c r="F30" s="93"/>
      <c r="G30" s="93"/>
      <c r="H30" s="164"/>
      <c r="I30" s="167"/>
      <c r="J30" s="164"/>
      <c r="K30" s="81"/>
    </row>
    <row r="31" spans="1:11" ht="18.75" customHeight="1">
      <c r="A31" s="62" t="s">
        <v>81</v>
      </c>
      <c r="B31" s="93"/>
      <c r="C31" s="93"/>
      <c r="D31" s="93"/>
      <c r="E31" s="93"/>
      <c r="F31" s="93"/>
      <c r="G31" s="93"/>
      <c r="H31" s="93"/>
      <c r="I31" s="93"/>
      <c r="J31" s="164"/>
      <c r="K31" s="81"/>
    </row>
    <row r="32" spans="1:11" ht="23.25" customHeight="1">
      <c r="A32" s="168" t="s">
        <v>80</v>
      </c>
      <c r="B32" s="41"/>
      <c r="C32" s="339" t="str">
        <f>IF(I30="Yes","Since the project is using Stage Injected, require your project members to complete the Stage Injected field on the Feedback Form tab.",IF(I30="No","Since the project is not using Stage Injected for stage containment metrics, the Stage Injected field on the Feedback Form tab is optional.",""))</f>
        <v/>
      </c>
      <c r="D32" s="340"/>
      <c r="E32" s="340"/>
      <c r="F32" s="340"/>
      <c r="G32" s="340"/>
      <c r="H32" s="340"/>
      <c r="I32" s="340"/>
      <c r="J32" s="341"/>
      <c r="K32" s="81"/>
    </row>
    <row r="33" spans="1:11" ht="13.5" thickBot="1">
      <c r="A33" s="163"/>
      <c r="B33" s="36"/>
      <c r="C33" s="36"/>
      <c r="D33" s="36"/>
      <c r="E33" s="36"/>
      <c r="F33" s="36"/>
      <c r="G33" s="36"/>
      <c r="H33" s="36"/>
      <c r="J33" s="163"/>
      <c r="K33" s="81"/>
    </row>
    <row r="34" spans="1:11" ht="13.5" thickBot="1">
      <c r="A34" s="73" t="s">
        <v>79</v>
      </c>
      <c r="B34" s="74"/>
      <c r="C34" s="74"/>
      <c r="D34" s="74"/>
      <c r="E34" s="74"/>
      <c r="F34" s="74"/>
      <c r="G34" s="74"/>
      <c r="H34" s="74"/>
      <c r="I34" s="348"/>
      <c r="J34" s="349"/>
    </row>
    <row r="35" spans="1:11" ht="54" customHeight="1">
      <c r="A35" s="342" t="s">
        <v>202</v>
      </c>
      <c r="B35" s="343"/>
      <c r="C35" s="343"/>
      <c r="D35" s="343"/>
      <c r="E35" s="343"/>
      <c r="F35" s="343"/>
      <c r="G35" s="343"/>
      <c r="H35" s="343"/>
      <c r="I35" s="343"/>
      <c r="J35" s="344"/>
    </row>
    <row r="36" spans="1:11">
      <c r="A36" s="38"/>
      <c r="B36" s="37"/>
      <c r="C36" s="37"/>
      <c r="D36" s="37"/>
      <c r="E36" s="37"/>
      <c r="F36" s="37"/>
      <c r="G36" s="37"/>
      <c r="H36" s="37"/>
      <c r="I36" s="37"/>
      <c r="J36" s="39"/>
    </row>
    <row r="37" spans="1:11">
      <c r="A37" s="93"/>
      <c r="B37" s="37"/>
      <c r="C37" s="72"/>
      <c r="D37" s="72"/>
      <c r="E37" s="72"/>
      <c r="F37" s="92" t="s">
        <v>3</v>
      </c>
      <c r="G37" s="345"/>
      <c r="H37" s="346"/>
      <c r="I37" s="347"/>
      <c r="J37" s="91" t="s">
        <v>46</v>
      </c>
    </row>
    <row r="38" spans="1:11" ht="17.25" customHeight="1">
      <c r="A38" s="93"/>
      <c r="B38" s="37"/>
      <c r="C38" s="37"/>
      <c r="D38" s="37"/>
      <c r="E38" s="93"/>
      <c r="F38" s="94" t="s">
        <v>198</v>
      </c>
      <c r="G38" s="37"/>
      <c r="H38" s="37"/>
      <c r="I38" s="37"/>
      <c r="J38" s="39"/>
    </row>
    <row r="39" spans="1:11">
      <c r="A39" s="37"/>
      <c r="B39" s="37"/>
      <c r="C39" s="37"/>
      <c r="D39" s="37"/>
      <c r="E39" s="37"/>
      <c r="F39" s="37"/>
      <c r="G39" s="37"/>
      <c r="H39" s="37"/>
      <c r="I39" s="37"/>
      <c r="J39" s="39"/>
    </row>
    <row r="40" spans="1:11">
      <c r="A40" s="337"/>
      <c r="B40" s="337"/>
      <c r="C40" s="337"/>
      <c r="D40" s="337"/>
      <c r="E40" s="337"/>
      <c r="F40" s="337"/>
      <c r="G40" s="337"/>
      <c r="H40" s="337"/>
      <c r="I40" s="338"/>
      <c r="J40" s="39"/>
    </row>
    <row r="41" spans="1:11">
      <c r="A41" s="37"/>
      <c r="B41" s="37"/>
      <c r="C41" s="37"/>
      <c r="D41" s="37"/>
      <c r="E41" s="37"/>
      <c r="F41" s="37"/>
      <c r="G41" s="37"/>
      <c r="H41" s="37"/>
      <c r="I41" s="37"/>
      <c r="J41" s="39"/>
    </row>
    <row r="42" spans="1:11">
      <c r="A42" s="41"/>
      <c r="B42" s="41"/>
      <c r="C42" s="41"/>
      <c r="D42" s="41"/>
      <c r="E42" s="41"/>
      <c r="F42" s="41"/>
      <c r="G42" s="41"/>
      <c r="H42" s="41"/>
      <c r="I42" s="41"/>
      <c r="J42" s="42"/>
    </row>
    <row r="43" spans="1:11">
      <c r="A43" s="36"/>
      <c r="B43" s="36"/>
      <c r="C43" s="36"/>
      <c r="D43" s="36"/>
      <c r="E43" s="36"/>
      <c r="F43" s="36"/>
      <c r="G43" s="36"/>
      <c r="H43" s="36"/>
    </row>
    <row r="44" spans="1:11">
      <c r="A44" s="36"/>
      <c r="B44" s="36"/>
      <c r="C44" s="36"/>
      <c r="D44" s="36"/>
      <c r="E44" s="36"/>
      <c r="F44" s="36"/>
      <c r="G44" s="36"/>
      <c r="H44" s="36"/>
    </row>
    <row r="45" spans="1:11">
      <c r="A45" s="36"/>
      <c r="B45" s="36"/>
      <c r="C45" s="36"/>
      <c r="D45" s="36"/>
      <c r="E45" s="36"/>
      <c r="F45" s="36"/>
      <c r="G45" s="36"/>
      <c r="H45" s="36"/>
    </row>
    <row r="46" spans="1:11">
      <c r="A46" s="36"/>
      <c r="B46" s="36"/>
      <c r="C46" s="36"/>
      <c r="D46" s="36"/>
      <c r="E46" s="36"/>
      <c r="F46" s="36"/>
      <c r="G46" s="36"/>
      <c r="H46" s="36"/>
    </row>
    <row r="47" spans="1:11">
      <c r="A47" s="36"/>
      <c r="B47" s="36"/>
      <c r="C47" s="36"/>
      <c r="D47" s="36"/>
      <c r="E47" s="36"/>
      <c r="F47" s="36"/>
      <c r="G47" s="36"/>
      <c r="H47" s="36"/>
    </row>
    <row r="48" spans="1:11">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c r="A54" s="36"/>
      <c r="B54" s="36"/>
      <c r="C54" s="36"/>
      <c r="D54" s="36"/>
      <c r="E54" s="36"/>
      <c r="F54" s="36"/>
      <c r="G54" s="36"/>
      <c r="H54" s="36"/>
    </row>
    <row r="55" spans="1:8">
      <c r="A55" s="36"/>
      <c r="B55" s="36"/>
      <c r="C55" s="36"/>
      <c r="D55" s="36"/>
      <c r="E55" s="36"/>
      <c r="F55" s="36"/>
      <c r="G55" s="36"/>
      <c r="H55" s="36"/>
    </row>
    <row r="56" spans="1:8">
      <c r="A56" s="36"/>
      <c r="B56" s="36"/>
      <c r="C56" s="36"/>
      <c r="D56" s="36"/>
      <c r="E56" s="36"/>
      <c r="F56" s="36"/>
      <c r="G56" s="36"/>
      <c r="H56" s="36"/>
    </row>
    <row r="57" spans="1:8">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c r="A67" s="36"/>
      <c r="B67" s="36"/>
      <c r="C67" s="36"/>
      <c r="D67" s="36"/>
      <c r="E67" s="36"/>
      <c r="F67" s="36"/>
      <c r="G67" s="36"/>
      <c r="H67" s="36"/>
    </row>
    <row r="68" spans="1:8">
      <c r="A68" s="36"/>
      <c r="B68" s="36"/>
      <c r="C68" s="36"/>
      <c r="D68" s="36"/>
      <c r="E68" s="36"/>
      <c r="F68" s="36"/>
      <c r="G68" s="36"/>
      <c r="H68" s="36"/>
    </row>
  </sheetData>
  <sheetProtection password="EACC" sheet="1" objects="1" scenarios="1"/>
  <mergeCells count="36">
    <mergeCell ref="H22:J22"/>
    <mergeCell ref="A40:I40"/>
    <mergeCell ref="H25:J25"/>
    <mergeCell ref="A27:I27"/>
    <mergeCell ref="C32:J32"/>
    <mergeCell ref="A35:J35"/>
    <mergeCell ref="A25:D25"/>
    <mergeCell ref="G37:I37"/>
    <mergeCell ref="I34:J34"/>
    <mergeCell ref="E25:G25"/>
    <mergeCell ref="A24:D24"/>
    <mergeCell ref="A23:D23"/>
    <mergeCell ref="H19:J19"/>
    <mergeCell ref="E19:G19"/>
    <mergeCell ref="E20:G20"/>
    <mergeCell ref="E21:G21"/>
    <mergeCell ref="A20:D20"/>
    <mergeCell ref="A22:D22"/>
    <mergeCell ref="H20:J20"/>
    <mergeCell ref="H21:J21"/>
    <mergeCell ref="A21:D21"/>
    <mergeCell ref="E22:G22"/>
    <mergeCell ref="E23:G23"/>
    <mergeCell ref="E24:G24"/>
    <mergeCell ref="H24:J24"/>
    <mergeCell ref="H23:J23"/>
    <mergeCell ref="A1:J2"/>
    <mergeCell ref="A3:C3"/>
    <mergeCell ref="C13:I13"/>
    <mergeCell ref="A19:D19"/>
    <mergeCell ref="E7:G7"/>
    <mergeCell ref="A18:J18"/>
    <mergeCell ref="A11:J11"/>
    <mergeCell ref="E5:G5"/>
    <mergeCell ref="I4:J8"/>
    <mergeCell ref="A17:J17"/>
  </mergeCells>
  <phoneticPr fontId="0" type="noConversion"/>
  <dataValidations count="12">
    <dataValidation type="list" allowBlank="1" showInputMessage="1" showErrorMessage="1" sqref="I30">
      <formula1>"Yes,No, "</formula1>
    </dataValidation>
    <dataValidation type="list" allowBlank="1" showInputMessage="1" showErrorMessage="1" sqref="E20">
      <formula1>"Number Of Requirements"</formula1>
    </dataValidation>
    <dataValidation type="list" allowBlank="1" showInputMessage="1" showErrorMessage="1" sqref="E25">
      <formula1>"Number Of Pages"</formula1>
    </dataValidation>
    <dataValidation type="list" allowBlank="1" showInputMessage="1" showErrorMessage="1" sqref="E21:G22">
      <formula1>"Number Of Requirements, Number Of Modules, Number Of Components, Lines Of Code, Number Of Function Points"</formula1>
    </dataValidation>
    <dataValidation type="list" allowBlank="1" showInputMessage="1" showErrorMessage="1" sqref="E23:G23">
      <formula1>"Number Of Requirements, Number Of Test Scripts, Number Of Test Conditions, Number Of Modules, Number Of Components, Lines Of Code, Number Of Function Points"</formula1>
    </dataValidation>
    <dataValidation type="list" allowBlank="1" showInputMessage="1" showErrorMessage="1" sqref="E24:G24">
      <formula1>"Number Of Development Hours"</formula1>
    </dataValidation>
    <dataValidation allowBlank="1" showInputMessage="1" showErrorMessage="1" promptTitle="Deliverable Unit Definition:" prompt="Specify a description for your projects requirements.  For example, type in &quot;High Level&quot;, &quot;Detailed&quot;, or &quot;Mixture.&quot;  " sqref="H20:J20"/>
    <dataValidation allowBlank="1" showInputMessage="1" showErrorMessage="1" promptTitle="Deliverable Unit Definition:" prompt="For example, if Number of Components is selected as the Deliverable Unit, indicate what a component is by typing in &quot;Form&quot;, &quot;Screen&quot;, &quot;Report&quot;, etc.  Follow the same logic for each Deliverable Unit." sqref="H21:J21"/>
    <dataValidation allowBlank="1" showInputMessage="1" showErrorMessage="1" promptTitle="Deliverable Unit Definition:" prompt="For example, if Lines of Code is selected for the Deliverable Unit, indicate how the Lines of Code are counted, &quot;Counted Manually&quot;, &quot;LOC Counting Software&quot; (indicate brand).  Follow the same logic for each Deliverable Unit." sqref="H22:J22"/>
    <dataValidation allowBlank="1" showInputMessage="1" showErrorMessage="1" promptTitle="Deliverable Unit Definition:" prompt="For example, if Number of Test Scripts is selected for the Deliverable Unit, type in the level of detail which tests are scripted, &quot;High Level&quot;, &quot;Detailed&quot;, or &quot;Mixture&quot;.  Follow the same logic for each Deliverable Unit." sqref="H23:J23"/>
    <dataValidation allowBlank="1" showInputMessage="1" showErrorMessage="1" promptTitle="Deliverable Unit Definition:" prompt="Specify any needed definition for Number of Development Hours here, otherwsie simply type in &quot;Number of Development Hours&quot;.  " sqref="H24:J24"/>
    <dataValidation allowBlank="1" showInputMessage="1" showErrorMessage="1" promptTitle="Deliverable Unit Definition:" prompt="Specify any needed definition for Number of Pages here, otherwsie simply type in &quot;Number of Pages in document&quot;.  " sqref="H25:J25"/>
  </dataValidations>
  <pageMargins left="0.75" right="0.75" top="1" bottom="1" header="0.5" footer="0.5"/>
  <pageSetup orientation="landscape" r:id="rId1"/>
  <headerFooter alignWithMargins="0">
    <oddHeader>&amp;LPeer Review Feedback Form</oddHeader>
    <oddFooter>&amp;LModified: &amp;D &amp;T
©2010 Accenture. All Rights Reserved.&amp;C&amp;P&amp;RLast modified by: User</oddFooter>
  </headerFooter>
  <legacyDrawing r:id="rId2"/>
</worksheet>
</file>

<file path=xl/worksheets/sheet4.xml><?xml version="1.0" encoding="utf-8"?>
<worksheet xmlns="http://schemas.openxmlformats.org/spreadsheetml/2006/main" xmlns:r="http://schemas.openxmlformats.org/officeDocument/2006/relationships">
  <sheetPr codeName="Sheet1">
    <outlinePr summaryBelow="0" summaryRight="0"/>
  </sheetPr>
  <dimension ref="A1:IU2799"/>
  <sheetViews>
    <sheetView zoomScale="93" zoomScaleNormal="93" workbookViewId="0">
      <selection activeCell="L58" sqref="L58"/>
    </sheetView>
  </sheetViews>
  <sheetFormatPr defaultRowHeight="15.75" customHeight="1"/>
  <cols>
    <col min="1" max="1" width="4.28515625" style="2" customWidth="1"/>
    <col min="2" max="2" width="16" style="2" customWidth="1"/>
    <col min="3" max="3" width="3.28515625" style="2" customWidth="1"/>
    <col min="4" max="4" width="8.28515625" style="2" customWidth="1"/>
    <col min="5" max="5" width="6.140625" style="2" customWidth="1"/>
    <col min="6" max="6" width="7.42578125" style="2" customWidth="1"/>
    <col min="7" max="7" width="8.85546875" style="2" customWidth="1"/>
    <col min="8" max="8" width="8" style="2" customWidth="1"/>
    <col min="9" max="9" width="7.5703125" style="2" customWidth="1"/>
    <col min="10" max="10" width="6.5703125" style="2" customWidth="1"/>
    <col min="11" max="11" width="9.28515625" style="2" customWidth="1"/>
    <col min="12" max="12" width="10.42578125" style="2" customWidth="1"/>
    <col min="13" max="13" width="7.5703125" style="2" customWidth="1"/>
    <col min="14" max="14" width="5.85546875" style="2" customWidth="1"/>
    <col min="15" max="15" width="8" style="2" customWidth="1"/>
    <col min="16" max="16" width="6.5703125" style="2" customWidth="1"/>
    <col min="17" max="17" width="8.5703125" style="2" customWidth="1"/>
    <col min="18" max="18" width="13.42578125" style="2" customWidth="1"/>
    <col min="19" max="19" width="8.85546875" style="44" bestFit="1" customWidth="1"/>
    <col min="20" max="20" width="9.85546875" style="44" bestFit="1" customWidth="1"/>
    <col min="21" max="22" width="9.140625" style="44"/>
    <col min="23" max="23" width="13.28515625" style="44" customWidth="1"/>
    <col min="24" max="26" width="9.140625" style="44"/>
    <col min="33" max="56" width="9.140625" style="2"/>
    <col min="57" max="72" width="9.42578125" style="2" customWidth="1"/>
    <col min="73" max="209" width="9.140625" style="2"/>
    <col min="210" max="210" width="14.28515625" style="219" hidden="1" customWidth="1"/>
    <col min="211" max="211" width="15.140625" style="219" hidden="1" customWidth="1"/>
    <col min="212" max="212" width="13.85546875" style="219" hidden="1" customWidth="1"/>
    <col min="213" max="213" width="14.7109375" style="219" hidden="1" customWidth="1"/>
    <col min="214" max="214" width="13.5703125" style="219" hidden="1" customWidth="1"/>
    <col min="215" max="215" width="14.42578125" style="219" hidden="1" customWidth="1"/>
    <col min="216" max="16384" width="9.140625" style="2"/>
  </cols>
  <sheetData>
    <row r="1" spans="1:255" ht="29.25" customHeight="1" thickBot="1">
      <c r="A1" s="461" t="s">
        <v>32</v>
      </c>
      <c r="B1" s="462"/>
      <c r="C1" s="462"/>
      <c r="D1" s="462"/>
      <c r="E1" s="462"/>
      <c r="F1" s="462"/>
      <c r="G1" s="462"/>
      <c r="H1" s="462"/>
      <c r="I1" s="462"/>
      <c r="J1" s="462"/>
      <c r="K1" s="462"/>
      <c r="L1" s="462"/>
      <c r="M1" s="462"/>
      <c r="N1" s="462"/>
      <c r="O1" s="462"/>
      <c r="P1" s="462"/>
      <c r="Q1" s="462"/>
      <c r="R1" s="463"/>
      <c r="HB1" s="224" t="s">
        <v>93</v>
      </c>
      <c r="HC1" s="224" t="s">
        <v>92</v>
      </c>
      <c r="HD1" s="224" t="s">
        <v>173</v>
      </c>
      <c r="HE1" s="224" t="s">
        <v>174</v>
      </c>
      <c r="HF1" s="224" t="s">
        <v>175</v>
      </c>
      <c r="HG1" s="224" t="s">
        <v>176</v>
      </c>
    </row>
    <row r="2" spans="1:255" ht="7.5" customHeight="1">
      <c r="A2" s="3"/>
      <c r="B2" s="4"/>
      <c r="C2" s="4"/>
      <c r="D2" s="4"/>
      <c r="E2" s="4"/>
      <c r="F2" s="468"/>
      <c r="G2" s="469"/>
      <c r="H2" s="469"/>
      <c r="I2" s="469"/>
      <c r="J2" s="469"/>
      <c r="K2" s="469"/>
      <c r="L2" s="4"/>
      <c r="M2" s="4"/>
      <c r="N2" s="8"/>
      <c r="O2" s="5"/>
      <c r="P2" s="4"/>
      <c r="Q2" s="4"/>
      <c r="R2" s="109"/>
      <c r="HB2" s="219">
        <v>0</v>
      </c>
      <c r="HC2" s="219">
        <v>0</v>
      </c>
      <c r="HD2" s="219">
        <v>0.25</v>
      </c>
      <c r="HE2" s="219" t="s">
        <v>94</v>
      </c>
      <c r="HF2" s="219">
        <v>0</v>
      </c>
      <c r="HG2" s="219">
        <v>0</v>
      </c>
    </row>
    <row r="3" spans="1:255" ht="15.75" customHeight="1">
      <c r="A3" s="6"/>
      <c r="B3" s="4"/>
      <c r="C3" s="5" t="s">
        <v>62</v>
      </c>
      <c r="D3" s="4"/>
      <c r="E3" s="4"/>
      <c r="F3" s="470" t="str">
        <f>IF(default_dir_admin="","",default_dir_admin)</f>
        <v/>
      </c>
      <c r="G3" s="471"/>
      <c r="H3" s="471"/>
      <c r="I3" s="471"/>
      <c r="J3" s="471"/>
      <c r="K3" s="471"/>
      <c r="L3" s="471"/>
      <c r="M3" s="472"/>
      <c r="N3" s="4"/>
      <c r="O3" s="4"/>
      <c r="P3" s="8"/>
      <c r="Q3" s="5"/>
      <c r="R3" s="110"/>
      <c r="HB3" s="219">
        <v>0.25</v>
      </c>
      <c r="HC3" s="219" t="s">
        <v>94</v>
      </c>
      <c r="HD3" s="219">
        <v>0.5</v>
      </c>
      <c r="HE3" s="219" t="s">
        <v>95</v>
      </c>
      <c r="HF3" s="219">
        <v>0.25</v>
      </c>
      <c r="HG3" s="219" t="s">
        <v>94</v>
      </c>
    </row>
    <row r="4" spans="1:255" ht="7.5" customHeight="1">
      <c r="A4" s="6"/>
      <c r="B4" s="4"/>
      <c r="C4" s="5"/>
      <c r="D4" s="4"/>
      <c r="E4" s="4"/>
      <c r="F4" s="7"/>
      <c r="G4" s="4"/>
      <c r="H4" s="4"/>
      <c r="I4" s="4"/>
      <c r="J4" s="4"/>
      <c r="K4" s="4"/>
      <c r="L4" s="4"/>
      <c r="M4" s="4"/>
      <c r="N4" s="4"/>
      <c r="O4" s="4"/>
      <c r="P4" s="4"/>
      <c r="Q4" s="4"/>
      <c r="R4" s="110"/>
      <c r="HB4" s="219">
        <v>0.5</v>
      </c>
      <c r="HC4" s="219" t="s">
        <v>95</v>
      </c>
      <c r="HD4" s="219">
        <v>0.75</v>
      </c>
      <c r="HE4" s="219" t="s">
        <v>96</v>
      </c>
      <c r="HF4" s="219">
        <v>0.5</v>
      </c>
      <c r="HG4" s="219" t="s">
        <v>95</v>
      </c>
    </row>
    <row r="5" spans="1:255" ht="15.75" customHeight="1">
      <c r="A5" s="6"/>
      <c r="B5" s="4"/>
      <c r="C5" s="5" t="s">
        <v>63</v>
      </c>
      <c r="D5" s="8"/>
      <c r="E5" s="4"/>
      <c r="F5" s="473" t="s">
        <v>65</v>
      </c>
      <c r="G5" s="473"/>
      <c r="H5" s="473"/>
      <c r="I5" s="473"/>
      <c r="J5" s="473"/>
      <c r="K5" s="473"/>
      <c r="L5" s="474"/>
      <c r="M5" s="4"/>
      <c r="N5" s="8"/>
      <c r="O5" s="4"/>
      <c r="P5" s="8"/>
      <c r="Q5" s="8"/>
      <c r="R5" s="110"/>
      <c r="HB5" s="219">
        <v>0.75</v>
      </c>
      <c r="HC5" s="219" t="s">
        <v>96</v>
      </c>
      <c r="HD5" s="219">
        <v>1</v>
      </c>
      <c r="HE5" s="219">
        <v>1</v>
      </c>
      <c r="HF5" s="219">
        <v>0.75</v>
      </c>
      <c r="HG5" s="219" t="s">
        <v>96</v>
      </c>
    </row>
    <row r="6" spans="1:255" ht="6.75" customHeight="1">
      <c r="A6" s="6"/>
      <c r="B6" s="4"/>
      <c r="C6" s="5"/>
      <c r="D6" s="8"/>
      <c r="E6" s="4"/>
      <c r="F6" s="4"/>
      <c r="G6" s="4"/>
      <c r="H6" s="4"/>
      <c r="I6" s="4"/>
      <c r="J6" s="4"/>
      <c r="K6" s="4"/>
      <c r="L6" s="8"/>
      <c r="M6" s="4"/>
      <c r="N6" s="8"/>
      <c r="O6" s="4"/>
      <c r="P6" s="8"/>
      <c r="Q6" s="8"/>
      <c r="R6" s="111"/>
      <c r="HB6" s="219">
        <v>1</v>
      </c>
      <c r="HC6" s="219">
        <v>1</v>
      </c>
      <c r="HD6" s="219">
        <v>1.25</v>
      </c>
      <c r="HE6" s="219" t="s">
        <v>97</v>
      </c>
      <c r="HF6" s="219">
        <v>1</v>
      </c>
      <c r="HG6" s="219">
        <v>1</v>
      </c>
    </row>
    <row r="7" spans="1:255" ht="15.75" customHeight="1" thickBot="1">
      <c r="A7" s="97" t="s">
        <v>47</v>
      </c>
      <c r="B7" s="96"/>
      <c r="C7" s="98"/>
      <c r="D7" s="96"/>
      <c r="E7" s="96"/>
      <c r="F7" s="96"/>
      <c r="G7" s="96"/>
      <c r="H7" s="96"/>
      <c r="I7" s="96"/>
      <c r="J7" s="96"/>
      <c r="K7" s="96"/>
      <c r="L7" s="96"/>
      <c r="M7" s="96"/>
      <c r="N7" s="96"/>
      <c r="O7" s="96"/>
      <c r="P7" s="96"/>
      <c r="Q7" s="96"/>
      <c r="R7" s="96"/>
      <c r="HB7" s="219">
        <v>1.25</v>
      </c>
      <c r="HC7" s="219" t="s">
        <v>97</v>
      </c>
      <c r="HD7" s="219">
        <v>1.5</v>
      </c>
      <c r="HE7" s="219" t="s">
        <v>98</v>
      </c>
      <c r="HF7" s="219">
        <v>1.25</v>
      </c>
      <c r="HG7" s="219" t="s">
        <v>97</v>
      </c>
    </row>
    <row r="8" spans="1:255" s="11" customFormat="1" ht="15.75" customHeight="1" thickBot="1">
      <c r="A8" s="443" t="s">
        <v>48</v>
      </c>
      <c r="B8" s="444"/>
      <c r="C8" s="444"/>
      <c r="D8" s="444"/>
      <c r="E8" s="444"/>
      <c r="F8" s="444"/>
      <c r="G8" s="444"/>
      <c r="H8" s="444"/>
      <c r="I8" s="444"/>
      <c r="J8" s="445"/>
      <c r="K8" s="117"/>
      <c r="L8" s="354" t="s">
        <v>49</v>
      </c>
      <c r="M8" s="355"/>
      <c r="N8" s="355"/>
      <c r="O8" s="355"/>
      <c r="P8" s="355"/>
      <c r="Q8" s="355"/>
      <c r="R8" s="356"/>
      <c r="S8" s="45"/>
      <c r="T8" s="45"/>
      <c r="U8" s="45"/>
      <c r="V8" s="45"/>
      <c r="W8" s="45"/>
      <c r="X8" s="45"/>
      <c r="Y8" s="46"/>
      <c r="Z8" s="45"/>
      <c r="AA8"/>
      <c r="AB8"/>
      <c r="AC8"/>
      <c r="AD8"/>
      <c r="AE8"/>
      <c r="AF8"/>
      <c r="AG8" s="10"/>
      <c r="AH8" s="9"/>
      <c r="AI8" s="9"/>
      <c r="AJ8" s="9"/>
      <c r="AK8" s="9"/>
      <c r="AL8" s="9"/>
      <c r="AM8" s="9"/>
      <c r="AN8" s="9"/>
      <c r="AO8" s="10"/>
      <c r="AP8" s="9"/>
      <c r="AQ8" s="9"/>
      <c r="AR8" s="9"/>
      <c r="AS8" s="9"/>
      <c r="AT8" s="9"/>
      <c r="AU8" s="9"/>
      <c r="AV8" s="9"/>
      <c r="AW8" s="10" t="s">
        <v>25</v>
      </c>
      <c r="AX8" s="9"/>
      <c r="AY8" s="9"/>
      <c r="AZ8" s="9"/>
      <c r="BA8" s="9"/>
      <c r="BB8" s="9"/>
      <c r="BC8" s="9"/>
      <c r="BD8" s="9"/>
      <c r="BE8" s="10"/>
      <c r="BF8" s="9"/>
      <c r="BG8" s="9"/>
      <c r="BH8" s="9"/>
      <c r="BI8" s="9"/>
      <c r="BJ8" s="9"/>
      <c r="BK8" s="9"/>
      <c r="BL8" s="9"/>
      <c r="BM8" s="10"/>
      <c r="BN8" s="9"/>
      <c r="BO8" s="9"/>
      <c r="BP8" s="9"/>
      <c r="BQ8" s="9"/>
      <c r="BR8" s="9"/>
      <c r="BS8" s="9"/>
      <c r="BT8" s="9"/>
      <c r="BU8" s="10"/>
      <c r="BV8" s="9"/>
      <c r="BW8" s="9"/>
      <c r="BX8" s="9"/>
      <c r="BY8" s="9"/>
      <c r="BZ8" s="9"/>
      <c r="CA8" s="9"/>
      <c r="CB8" s="9"/>
      <c r="CC8" s="10"/>
      <c r="CD8" s="9"/>
      <c r="CE8" s="9"/>
      <c r="CF8" s="9"/>
      <c r="CG8" s="9"/>
      <c r="CH8" s="9"/>
      <c r="CI8" s="9"/>
      <c r="CJ8" s="9"/>
      <c r="CK8" s="10"/>
      <c r="CL8" s="9"/>
      <c r="CM8" s="9"/>
      <c r="CN8" s="9"/>
      <c r="CO8" s="9"/>
      <c r="CP8" s="9"/>
      <c r="CQ8" s="9"/>
      <c r="CR8" s="9"/>
      <c r="CS8" s="10"/>
      <c r="CT8" s="9"/>
      <c r="CU8" s="9"/>
      <c r="CV8" s="9"/>
      <c r="CW8" s="9"/>
      <c r="CX8" s="9"/>
      <c r="CY8" s="9"/>
      <c r="CZ8" s="9"/>
      <c r="DA8" s="10"/>
      <c r="DB8" s="9"/>
      <c r="DC8" s="9"/>
      <c r="DD8" s="9"/>
      <c r="DE8" s="9"/>
      <c r="DF8" s="9"/>
      <c r="DG8" s="9"/>
      <c r="DH8" s="9"/>
      <c r="DI8" s="10"/>
      <c r="DJ8" s="9"/>
      <c r="DK8" s="9"/>
      <c r="DL8" s="9"/>
      <c r="DM8" s="9"/>
      <c r="DN8" s="9"/>
      <c r="DO8" s="9"/>
      <c r="DP8" s="9"/>
      <c r="DQ8" s="10"/>
      <c r="DR8" s="9"/>
      <c r="DS8" s="9"/>
      <c r="DT8" s="9"/>
      <c r="DU8" s="9"/>
      <c r="DV8" s="9"/>
      <c r="DW8" s="9"/>
      <c r="DX8" s="9"/>
      <c r="DY8" s="10"/>
      <c r="DZ8" s="9"/>
      <c r="EA8" s="9"/>
      <c r="EB8" s="9"/>
      <c r="EC8" s="9"/>
      <c r="ED8" s="9"/>
      <c r="EE8" s="9"/>
      <c r="EF8" s="9"/>
      <c r="EG8" s="10"/>
      <c r="EH8" s="9"/>
      <c r="EI8" s="9"/>
      <c r="EJ8" s="9"/>
      <c r="EK8" s="9"/>
      <c r="EL8" s="9"/>
      <c r="EM8" s="9"/>
      <c r="EN8" s="9"/>
      <c r="EO8" s="10"/>
      <c r="EP8" s="9"/>
      <c r="EQ8" s="9"/>
      <c r="ER8" s="9"/>
      <c r="ES8" s="9"/>
      <c r="ET8" s="9"/>
      <c r="EU8" s="9"/>
      <c r="EV8" s="9"/>
      <c r="EW8" s="10"/>
      <c r="EX8" s="9"/>
      <c r="EY8" s="9"/>
      <c r="EZ8" s="9"/>
      <c r="FA8" s="9"/>
      <c r="FB8" s="9"/>
      <c r="FC8" s="9"/>
      <c r="FD8" s="9"/>
      <c r="FE8" s="10"/>
      <c r="FF8" s="9"/>
      <c r="FG8" s="9"/>
      <c r="FH8" s="9"/>
      <c r="FI8" s="9"/>
      <c r="FJ8" s="9"/>
      <c r="FK8" s="9"/>
      <c r="FL8" s="9"/>
      <c r="FM8" s="10"/>
      <c r="FN8" s="9"/>
      <c r="FO8" s="9"/>
      <c r="FP8" s="9"/>
      <c r="FQ8" s="9"/>
      <c r="FR8" s="9"/>
      <c r="FS8" s="9"/>
      <c r="FT8" s="9"/>
      <c r="FU8" s="10"/>
      <c r="FV8" s="9"/>
      <c r="FW8" s="9"/>
      <c r="FX8" s="9"/>
      <c r="FY8" s="9"/>
      <c r="FZ8" s="9"/>
      <c r="GA8" s="9"/>
      <c r="GB8" s="9"/>
      <c r="GC8" s="10"/>
      <c r="GD8" s="9"/>
      <c r="GE8" s="9"/>
      <c r="GF8" s="9"/>
      <c r="GG8" s="9"/>
      <c r="GH8" s="9"/>
      <c r="GI8" s="9"/>
      <c r="GJ8" s="9"/>
      <c r="GK8" s="10"/>
      <c r="GL8" s="9"/>
      <c r="GM8" s="9"/>
      <c r="GN8" s="9"/>
      <c r="GO8" s="9"/>
      <c r="GP8" s="9"/>
      <c r="GQ8" s="9"/>
      <c r="GR8" s="9"/>
      <c r="GS8" s="10"/>
      <c r="GT8" s="9"/>
      <c r="GU8" s="9"/>
      <c r="GV8" s="9"/>
      <c r="GW8" s="9"/>
      <c r="GX8" s="9"/>
      <c r="GY8" s="9"/>
      <c r="GZ8" s="9"/>
      <c r="HA8" s="10"/>
      <c r="HB8" s="219">
        <v>1.5</v>
      </c>
      <c r="HC8" s="219" t="s">
        <v>98</v>
      </c>
      <c r="HD8" s="219">
        <v>1.75</v>
      </c>
      <c r="HE8" s="219" t="s">
        <v>99</v>
      </c>
      <c r="HF8" s="219">
        <v>1.5</v>
      </c>
      <c r="HG8" s="219" t="s">
        <v>98</v>
      </c>
      <c r="HH8" s="9"/>
      <c r="HI8" s="10"/>
      <c r="HJ8" s="9"/>
      <c r="HK8" s="9"/>
      <c r="HL8" s="9"/>
      <c r="HM8" s="9"/>
      <c r="HN8" s="9"/>
      <c r="HO8" s="9"/>
      <c r="HP8" s="9"/>
      <c r="HQ8" s="10"/>
      <c r="HR8" s="9"/>
      <c r="HS8" s="9"/>
      <c r="HT8" s="9"/>
      <c r="HU8" s="9"/>
      <c r="HV8" s="9"/>
      <c r="HW8" s="9"/>
      <c r="HX8" s="9"/>
      <c r="HY8" s="10"/>
      <c r="HZ8" s="9"/>
      <c r="IA8" s="9"/>
      <c r="IB8" s="9"/>
      <c r="IC8" s="9"/>
      <c r="ID8" s="9"/>
      <c r="IE8" s="9"/>
      <c r="IF8" s="9"/>
      <c r="IG8" s="10"/>
      <c r="IH8" s="9"/>
      <c r="II8" s="9"/>
      <c r="IJ8" s="9"/>
      <c r="IK8" s="9"/>
      <c r="IL8" s="9"/>
      <c r="IM8" s="9"/>
      <c r="IN8" s="9"/>
      <c r="IO8" s="10"/>
      <c r="IP8" s="9"/>
      <c r="IQ8" s="9"/>
      <c r="IR8" s="9"/>
      <c r="IS8" s="9"/>
      <c r="IT8" s="9"/>
      <c r="IU8" s="9"/>
    </row>
    <row r="9" spans="1:255" ht="16.5" customHeight="1">
      <c r="A9" s="436" t="s">
        <v>54</v>
      </c>
      <c r="B9" s="437"/>
      <c r="C9" s="437"/>
      <c r="D9" s="437"/>
      <c r="E9" s="438"/>
      <c r="F9" s="475"/>
      <c r="G9" s="476"/>
      <c r="H9" s="476"/>
      <c r="I9" s="476"/>
      <c r="J9" s="477"/>
      <c r="K9" s="117"/>
      <c r="L9" s="458" t="s">
        <v>82</v>
      </c>
      <c r="M9" s="459"/>
      <c r="N9" s="460"/>
      <c r="O9" s="464"/>
      <c r="P9" s="465"/>
      <c r="Q9" s="465"/>
      <c r="R9" s="466"/>
      <c r="Z9" s="47"/>
      <c r="AG9" s="12"/>
      <c r="AH9" s="12"/>
      <c r="AI9" s="12"/>
      <c r="AJ9" s="13"/>
      <c r="AK9" s="13"/>
      <c r="AL9" s="13"/>
      <c r="AM9" s="13"/>
      <c r="AN9" s="13"/>
      <c r="AO9" s="12"/>
      <c r="AP9" s="12"/>
      <c r="AQ9" s="12"/>
      <c r="AR9" s="13"/>
      <c r="AS9" s="13"/>
      <c r="AT9" s="13"/>
      <c r="AU9" s="13"/>
      <c r="AV9" s="13"/>
      <c r="AW9" s="12"/>
      <c r="AX9" s="12"/>
      <c r="AY9" s="12"/>
      <c r="AZ9" s="13"/>
      <c r="BA9" s="13"/>
      <c r="BB9" s="13"/>
      <c r="BC9" s="13"/>
      <c r="BD9" s="13"/>
      <c r="BE9" s="12"/>
      <c r="BF9" s="12"/>
      <c r="BG9" s="12"/>
      <c r="BH9" s="13"/>
      <c r="BI9" s="13"/>
      <c r="BJ9" s="13"/>
      <c r="BK9" s="13"/>
      <c r="BL9" s="13"/>
      <c r="BM9" s="12"/>
      <c r="BN9" s="12"/>
      <c r="BO9" s="12"/>
      <c r="BP9" s="13"/>
      <c r="BQ9" s="13"/>
      <c r="BR9" s="13"/>
      <c r="BS9" s="13"/>
      <c r="BT9" s="13"/>
      <c r="BU9" s="12"/>
      <c r="BV9" s="12"/>
      <c r="BW9" s="12"/>
      <c r="BX9" s="13"/>
      <c r="BY9" s="13"/>
      <c r="BZ9" s="13"/>
      <c r="CA9" s="13"/>
      <c r="CB9" s="13"/>
      <c r="CC9" s="12"/>
      <c r="CD9" s="12"/>
      <c r="CE9" s="12"/>
      <c r="CF9" s="13"/>
      <c r="CG9" s="13"/>
      <c r="CH9" s="13"/>
      <c r="CI9" s="13"/>
      <c r="CJ9" s="13"/>
      <c r="CK9" s="12"/>
      <c r="CL9" s="12"/>
      <c r="CM9" s="12"/>
      <c r="CN9" s="13"/>
      <c r="CO9" s="13"/>
      <c r="CP9" s="13"/>
      <c r="CQ9" s="13"/>
      <c r="CR9" s="13"/>
      <c r="CS9" s="12"/>
      <c r="CT9" s="12"/>
      <c r="CU9" s="12"/>
      <c r="CV9" s="13"/>
      <c r="CW9" s="13"/>
      <c r="CX9" s="13"/>
      <c r="CY9" s="13"/>
      <c r="CZ9" s="13"/>
      <c r="DA9" s="12"/>
      <c r="DB9" s="12"/>
      <c r="DC9" s="12"/>
      <c r="DD9" s="13"/>
      <c r="DE9" s="13"/>
      <c r="DF9" s="13"/>
      <c r="DG9" s="13"/>
      <c r="DH9" s="13"/>
      <c r="DI9" s="16"/>
      <c r="DJ9" s="16"/>
      <c r="DK9" s="16"/>
      <c r="DL9" s="17"/>
      <c r="DM9" s="17"/>
      <c r="DN9" s="17"/>
      <c r="DO9" s="17"/>
      <c r="DP9" s="17"/>
      <c r="DQ9" s="16"/>
      <c r="DR9" s="16"/>
      <c r="DS9" s="16"/>
      <c r="DT9" s="17"/>
      <c r="DU9" s="17"/>
      <c r="DV9" s="17"/>
      <c r="DW9" s="17"/>
      <c r="DX9" s="17"/>
      <c r="DY9" s="12"/>
      <c r="DZ9" s="12"/>
      <c r="EA9" s="12"/>
      <c r="EB9" s="13"/>
      <c r="EC9" s="13"/>
      <c r="ED9" s="13"/>
      <c r="EE9" s="13"/>
      <c r="EF9" s="13"/>
      <c r="EG9" s="12"/>
      <c r="EH9" s="12"/>
      <c r="EI9" s="12"/>
      <c r="EJ9" s="13"/>
      <c r="EK9" s="13"/>
      <c r="EL9" s="13"/>
      <c r="EM9" s="13"/>
      <c r="EN9" s="13"/>
      <c r="EO9" s="12"/>
      <c r="EP9" s="12"/>
      <c r="EQ9" s="12"/>
      <c r="ER9" s="13"/>
      <c r="ES9" s="13"/>
      <c r="ET9" s="13"/>
      <c r="EU9" s="13"/>
      <c r="EV9" s="13"/>
      <c r="EW9" s="12"/>
      <c r="EX9" s="12"/>
      <c r="EY9" s="12"/>
      <c r="EZ9" s="13"/>
      <c r="FA9" s="13"/>
      <c r="FB9" s="13"/>
      <c r="FC9" s="13"/>
      <c r="FD9" s="13"/>
      <c r="FE9" s="12"/>
      <c r="FF9" s="12"/>
      <c r="FG9" s="12"/>
      <c r="FH9" s="13"/>
      <c r="FI9" s="13"/>
      <c r="FJ9" s="13"/>
      <c r="FK9" s="13"/>
      <c r="FL9" s="13"/>
      <c r="FM9" s="12"/>
      <c r="FN9" s="12"/>
      <c r="FO9" s="12"/>
      <c r="FP9" s="13"/>
      <c r="FQ9" s="13"/>
      <c r="FR9" s="13"/>
      <c r="FS9" s="13"/>
      <c r="FT9" s="13"/>
      <c r="FU9" s="12"/>
      <c r="FV9" s="12"/>
      <c r="FW9" s="12"/>
      <c r="FX9" s="13"/>
      <c r="FY9" s="13"/>
      <c r="FZ9" s="13"/>
      <c r="GA9" s="13"/>
      <c r="GB9" s="13"/>
      <c r="GC9" s="12"/>
      <c r="GD9" s="12"/>
      <c r="GE9" s="12"/>
      <c r="GF9" s="13"/>
      <c r="GG9" s="13"/>
      <c r="GH9" s="13"/>
      <c r="GI9" s="13"/>
      <c r="GJ9" s="13"/>
      <c r="GK9" s="12"/>
      <c r="GL9" s="12"/>
      <c r="GM9" s="12"/>
      <c r="GN9" s="13"/>
      <c r="GO9" s="13"/>
      <c r="GP9" s="13"/>
      <c r="GQ9" s="13"/>
      <c r="GR9" s="13"/>
      <c r="GS9" s="12"/>
      <c r="GT9" s="12"/>
      <c r="GU9" s="12"/>
      <c r="GV9" s="13"/>
      <c r="GW9" s="13"/>
      <c r="GX9" s="13"/>
      <c r="GY9" s="13"/>
      <c r="GZ9" s="13"/>
      <c r="HA9" s="12"/>
      <c r="HB9" s="219">
        <v>1.75</v>
      </c>
      <c r="HC9" s="219" t="s">
        <v>99</v>
      </c>
      <c r="HD9" s="219">
        <v>2</v>
      </c>
      <c r="HE9" s="219">
        <v>2</v>
      </c>
      <c r="HF9" s="219">
        <v>1.75</v>
      </c>
      <c r="HG9" s="219" t="s">
        <v>99</v>
      </c>
      <c r="HH9" s="13"/>
      <c r="HI9" s="12"/>
      <c r="HJ9" s="12"/>
      <c r="HK9" s="12"/>
      <c r="HL9" s="13"/>
      <c r="HM9" s="13"/>
      <c r="HN9" s="13"/>
      <c r="HO9" s="13"/>
      <c r="HP9" s="13"/>
      <c r="HQ9" s="12"/>
      <c r="HR9" s="12"/>
      <c r="HS9" s="12"/>
      <c r="HT9" s="13"/>
      <c r="HU9" s="13"/>
      <c r="HV9" s="13"/>
      <c r="HW9" s="13"/>
      <c r="HX9" s="13"/>
      <c r="HY9" s="12"/>
      <c r="HZ9" s="12"/>
      <c r="IA9" s="12"/>
      <c r="IB9" s="13"/>
      <c r="IC9" s="13"/>
      <c r="ID9" s="13"/>
      <c r="IE9" s="13"/>
      <c r="IF9" s="13"/>
      <c r="IG9" s="12"/>
      <c r="IH9" s="12"/>
      <c r="II9" s="12"/>
      <c r="IJ9" s="13"/>
      <c r="IK9" s="13"/>
      <c r="IL9" s="13"/>
      <c r="IM9" s="13"/>
      <c r="IN9" s="13"/>
      <c r="IO9" s="12"/>
      <c r="IP9" s="12"/>
      <c r="IQ9" s="12"/>
      <c r="IR9" s="13"/>
      <c r="IS9" s="13"/>
      <c r="IT9" s="13"/>
      <c r="IU9" s="13"/>
    </row>
    <row r="10" spans="1:255" ht="15.75" customHeight="1">
      <c r="A10" s="436" t="s">
        <v>55</v>
      </c>
      <c r="B10" s="437"/>
      <c r="C10" s="437"/>
      <c r="D10" s="437"/>
      <c r="E10" s="438"/>
      <c r="F10" s="478"/>
      <c r="G10" s="478"/>
      <c r="H10" s="478"/>
      <c r="I10" s="478"/>
      <c r="J10" s="478"/>
      <c r="K10" s="99"/>
      <c r="L10" s="439" t="s">
        <v>83</v>
      </c>
      <c r="M10" s="440"/>
      <c r="N10" s="441"/>
      <c r="O10" s="455"/>
      <c r="P10" s="456"/>
      <c r="Q10" s="456"/>
      <c r="R10" s="457"/>
      <c r="S10" s="50"/>
      <c r="T10" s="48"/>
      <c r="U10" s="48"/>
      <c r="V10" s="48"/>
      <c r="W10" s="48"/>
      <c r="X10" s="48"/>
      <c r="Y10" s="49"/>
      <c r="Z10" s="50"/>
      <c r="AG10" s="14"/>
      <c r="AH10" s="18"/>
      <c r="AI10" s="18"/>
      <c r="AJ10" s="13"/>
      <c r="AK10" s="13"/>
      <c r="AL10" s="13"/>
      <c r="AM10" s="13"/>
      <c r="AN10" s="13"/>
      <c r="AO10" s="14"/>
      <c r="AP10" s="18"/>
      <c r="AQ10" s="18"/>
      <c r="AR10" s="13"/>
      <c r="AS10" s="13"/>
      <c r="AT10" s="13"/>
      <c r="AU10" s="13"/>
      <c r="AV10" s="13"/>
      <c r="AW10" s="14"/>
      <c r="AX10" s="18"/>
      <c r="AY10" s="18"/>
      <c r="AZ10" s="13"/>
      <c r="BA10" s="13"/>
      <c r="BB10" s="13"/>
      <c r="BC10" s="13"/>
      <c r="BD10" s="13"/>
      <c r="BE10" s="14"/>
      <c r="BF10" s="18"/>
      <c r="BG10" s="18"/>
      <c r="BH10" s="13"/>
      <c r="BI10" s="13"/>
      <c r="BJ10" s="13"/>
      <c r="BK10" s="13"/>
      <c r="BL10" s="13"/>
      <c r="BM10" s="14"/>
      <c r="BN10" s="18"/>
      <c r="BO10" s="18"/>
      <c r="BP10" s="13"/>
      <c r="BQ10" s="13"/>
      <c r="BR10" s="13"/>
      <c r="BS10" s="13"/>
      <c r="BT10" s="13"/>
      <c r="BU10" s="14"/>
      <c r="BV10" s="18"/>
      <c r="BW10" s="18"/>
      <c r="BX10" s="13"/>
      <c r="BY10" s="13"/>
      <c r="BZ10" s="13"/>
      <c r="CA10" s="13"/>
      <c r="CB10" s="13"/>
      <c r="CC10" s="14"/>
      <c r="CD10" s="18"/>
      <c r="CE10" s="18"/>
      <c r="CF10" s="13"/>
      <c r="CG10" s="13"/>
      <c r="CH10" s="13"/>
      <c r="CI10" s="13"/>
      <c r="CJ10" s="13"/>
      <c r="CK10" s="14"/>
      <c r="CL10" s="18"/>
      <c r="CM10" s="18"/>
      <c r="CN10" s="13"/>
      <c r="CO10" s="13"/>
      <c r="CP10" s="13"/>
      <c r="CQ10" s="13"/>
      <c r="CR10" s="13"/>
      <c r="CS10" s="14"/>
      <c r="CT10" s="18"/>
      <c r="CU10" s="18"/>
      <c r="CV10" s="13"/>
      <c r="CW10" s="13"/>
      <c r="CX10" s="13"/>
      <c r="CY10" s="13"/>
      <c r="CZ10" s="13"/>
      <c r="DA10" s="14"/>
      <c r="DB10" s="18"/>
      <c r="DC10" s="18"/>
      <c r="DD10" s="13"/>
      <c r="DE10" s="13"/>
      <c r="DF10" s="13"/>
      <c r="DG10" s="13"/>
      <c r="DH10" s="13"/>
      <c r="DI10" s="15"/>
      <c r="DJ10" s="19"/>
      <c r="DK10" s="19"/>
      <c r="DL10" s="17"/>
      <c r="DM10" s="17"/>
      <c r="DN10" s="17"/>
      <c r="DO10" s="17"/>
      <c r="DP10" s="17"/>
      <c r="DQ10" s="15"/>
      <c r="DR10" s="19"/>
      <c r="DS10" s="19"/>
      <c r="DT10" s="17"/>
      <c r="DU10" s="17"/>
      <c r="DV10" s="17"/>
      <c r="DW10" s="17"/>
      <c r="DX10" s="17"/>
      <c r="DY10" s="14"/>
      <c r="DZ10" s="18"/>
      <c r="EA10" s="18"/>
      <c r="EB10" s="13"/>
      <c r="EC10" s="13"/>
      <c r="ED10" s="13"/>
      <c r="EE10" s="13"/>
      <c r="EF10" s="13"/>
      <c r="EG10" s="14"/>
      <c r="EH10" s="18"/>
      <c r="EI10" s="18"/>
      <c r="EJ10" s="13"/>
      <c r="EK10" s="13"/>
      <c r="EL10" s="13"/>
      <c r="EM10" s="13"/>
      <c r="EN10" s="13"/>
      <c r="EO10" s="14"/>
      <c r="EP10" s="18"/>
      <c r="EQ10" s="18"/>
      <c r="ER10" s="13"/>
      <c r="ES10" s="13"/>
      <c r="ET10" s="13"/>
      <c r="EU10" s="13"/>
      <c r="EV10" s="13"/>
      <c r="EW10" s="14"/>
      <c r="EX10" s="18"/>
      <c r="EY10" s="18"/>
      <c r="EZ10" s="13"/>
      <c r="FA10" s="13"/>
      <c r="FB10" s="13"/>
      <c r="FC10" s="13"/>
      <c r="FD10" s="13"/>
      <c r="FE10" s="14"/>
      <c r="FF10" s="18"/>
      <c r="FG10" s="18"/>
      <c r="FH10" s="13"/>
      <c r="FI10" s="13"/>
      <c r="FJ10" s="13"/>
      <c r="FK10" s="13"/>
      <c r="FL10" s="13"/>
      <c r="FM10" s="14"/>
      <c r="FN10" s="18"/>
      <c r="FO10" s="18"/>
      <c r="FP10" s="13"/>
      <c r="FQ10" s="13"/>
      <c r="FR10" s="13"/>
      <c r="FS10" s="13"/>
      <c r="FT10" s="13"/>
      <c r="FU10" s="14"/>
      <c r="FV10" s="18"/>
      <c r="FW10" s="18"/>
      <c r="FX10" s="13"/>
      <c r="FY10" s="13"/>
      <c r="FZ10" s="13"/>
      <c r="GA10" s="13"/>
      <c r="GB10" s="13"/>
      <c r="GC10" s="14"/>
      <c r="GD10" s="18"/>
      <c r="GE10" s="18"/>
      <c r="GF10" s="13"/>
      <c r="GG10" s="13"/>
      <c r="GH10" s="13"/>
      <c r="GI10" s="13"/>
      <c r="GJ10" s="13"/>
      <c r="GK10" s="14"/>
      <c r="GL10" s="18"/>
      <c r="GM10" s="18"/>
      <c r="GN10" s="13"/>
      <c r="GO10" s="13"/>
      <c r="GP10" s="13"/>
      <c r="GQ10" s="13"/>
      <c r="GR10" s="13"/>
      <c r="GS10" s="14"/>
      <c r="GT10" s="18"/>
      <c r="GU10" s="18"/>
      <c r="GV10" s="13"/>
      <c r="GW10" s="13"/>
      <c r="GX10" s="13"/>
      <c r="GY10" s="13"/>
      <c r="GZ10" s="13"/>
      <c r="HA10" s="14"/>
      <c r="HB10" s="219">
        <v>2</v>
      </c>
      <c r="HC10" s="219">
        <v>2</v>
      </c>
      <c r="HD10" s="219">
        <v>2.5</v>
      </c>
      <c r="HE10" s="219" t="s">
        <v>100</v>
      </c>
      <c r="HF10" s="219">
        <v>2</v>
      </c>
      <c r="HG10" s="219">
        <v>2</v>
      </c>
      <c r="HH10" s="13"/>
      <c r="HI10" s="14"/>
      <c r="HJ10" s="18"/>
      <c r="HK10" s="18"/>
      <c r="HL10" s="13"/>
      <c r="HM10" s="13"/>
      <c r="HN10" s="13"/>
      <c r="HO10" s="13"/>
      <c r="HP10" s="13"/>
      <c r="HQ10" s="14"/>
      <c r="HR10" s="18"/>
      <c r="HS10" s="18"/>
      <c r="HT10" s="13"/>
      <c r="HU10" s="13"/>
      <c r="HV10" s="13"/>
      <c r="HW10" s="13"/>
      <c r="HX10" s="13"/>
      <c r="HY10" s="14"/>
      <c r="HZ10" s="18"/>
      <c r="IA10" s="18"/>
      <c r="IB10" s="13"/>
      <c r="IC10" s="13"/>
      <c r="ID10" s="13"/>
      <c r="IE10" s="13"/>
      <c r="IF10" s="13"/>
      <c r="IG10" s="14"/>
      <c r="IH10" s="18"/>
      <c r="II10" s="18"/>
      <c r="IJ10" s="13"/>
      <c r="IK10" s="13"/>
      <c r="IL10" s="13"/>
      <c r="IM10" s="13"/>
      <c r="IN10" s="13"/>
      <c r="IO10" s="14"/>
      <c r="IP10" s="18"/>
      <c r="IQ10" s="18"/>
      <c r="IR10" s="13"/>
      <c r="IS10" s="13"/>
      <c r="IT10" s="13"/>
      <c r="IU10" s="13"/>
    </row>
    <row r="11" spans="1:255" ht="15.75" customHeight="1">
      <c r="A11" s="436" t="s">
        <v>56</v>
      </c>
      <c r="B11" s="437"/>
      <c r="C11" s="437"/>
      <c r="D11" s="437"/>
      <c r="E11" s="438"/>
      <c r="F11" s="370"/>
      <c r="G11" s="370"/>
      <c r="H11" s="370"/>
      <c r="I11" s="370"/>
      <c r="J11" s="370"/>
      <c r="K11" s="99"/>
      <c r="L11" s="467" t="s">
        <v>70</v>
      </c>
      <c r="M11" s="467"/>
      <c r="N11" s="467"/>
      <c r="O11" s="450"/>
      <c r="P11" s="451"/>
      <c r="Q11" s="451"/>
      <c r="R11" s="451"/>
      <c r="S11" s="50"/>
      <c r="T11" s="48"/>
      <c r="U11" s="48"/>
      <c r="V11" s="48"/>
      <c r="W11" s="48"/>
      <c r="X11" s="48"/>
      <c r="Y11" s="49"/>
      <c r="Z11" s="50"/>
      <c r="AG11" s="14"/>
      <c r="AH11" s="18"/>
      <c r="AI11" s="18"/>
      <c r="AJ11" s="13"/>
      <c r="AK11" s="13"/>
      <c r="AL11" s="13"/>
      <c r="AM11" s="13"/>
      <c r="AN11" s="13"/>
      <c r="AO11" s="14"/>
      <c r="AP11" s="18"/>
      <c r="AQ11" s="18"/>
      <c r="AR11" s="13"/>
      <c r="AS11" s="13"/>
      <c r="AT11" s="13"/>
      <c r="AU11" s="13"/>
      <c r="AV11" s="13"/>
      <c r="AW11" s="14"/>
      <c r="AX11" s="18"/>
      <c r="AY11" s="18"/>
      <c r="AZ11" s="13"/>
      <c r="BA11" s="13"/>
      <c r="BB11" s="13"/>
      <c r="BC11" s="13"/>
      <c r="BD11" s="13"/>
      <c r="BE11" s="14"/>
      <c r="BF11" s="18"/>
      <c r="BG11" s="18"/>
      <c r="BH11" s="13"/>
      <c r="BI11" s="13"/>
      <c r="BJ11" s="13"/>
      <c r="BK11" s="13"/>
      <c r="BL11" s="13"/>
      <c r="BM11" s="14"/>
      <c r="BN11" s="18"/>
      <c r="BO11" s="18"/>
      <c r="BP11" s="13"/>
      <c r="BQ11" s="13"/>
      <c r="BR11" s="13"/>
      <c r="BS11" s="13"/>
      <c r="BT11" s="13"/>
      <c r="BU11" s="14"/>
      <c r="BV11" s="18"/>
      <c r="BW11" s="18"/>
      <c r="BX11" s="13"/>
      <c r="BY11" s="13"/>
      <c r="BZ11" s="13"/>
      <c r="CA11" s="13"/>
      <c r="CB11" s="13"/>
      <c r="CC11" s="14"/>
      <c r="CD11" s="18"/>
      <c r="CE11" s="18"/>
      <c r="CF11" s="13"/>
      <c r="CG11" s="13"/>
      <c r="CH11" s="13"/>
      <c r="CI11" s="13"/>
      <c r="CJ11" s="13"/>
      <c r="CK11" s="14"/>
      <c r="CL11" s="18"/>
      <c r="CM11" s="18"/>
      <c r="CN11" s="13"/>
      <c r="CO11" s="13"/>
      <c r="CP11" s="13"/>
      <c r="CQ11" s="13"/>
      <c r="CR11" s="13"/>
      <c r="CS11" s="14"/>
      <c r="CT11" s="18"/>
      <c r="CU11" s="18"/>
      <c r="CV11" s="13"/>
      <c r="CW11" s="13"/>
      <c r="CX11" s="13"/>
      <c r="CY11" s="13"/>
      <c r="CZ11" s="13"/>
      <c r="DA11" s="14"/>
      <c r="DB11" s="18"/>
      <c r="DC11" s="18"/>
      <c r="DD11" s="13"/>
      <c r="DE11" s="13"/>
      <c r="DF11" s="13"/>
      <c r="DG11" s="13"/>
      <c r="DH11" s="13"/>
      <c r="DI11" s="15"/>
      <c r="DJ11" s="19"/>
      <c r="DK11" s="19"/>
      <c r="DL11" s="17"/>
      <c r="DM11" s="17"/>
      <c r="DN11" s="17"/>
      <c r="DO11" s="17"/>
      <c r="DP11" s="17"/>
      <c r="DQ11" s="15"/>
      <c r="DR11" s="19"/>
      <c r="DS11" s="19"/>
      <c r="DT11" s="17"/>
      <c r="DU11" s="17"/>
      <c r="DV11" s="17"/>
      <c r="DW11" s="17"/>
      <c r="DX11" s="17"/>
      <c r="DY11" s="14"/>
      <c r="DZ11" s="18"/>
      <c r="EA11" s="18"/>
      <c r="EB11" s="13"/>
      <c r="EC11" s="13"/>
      <c r="ED11" s="13"/>
      <c r="EE11" s="13"/>
      <c r="EF11" s="13"/>
      <c r="EG11" s="14"/>
      <c r="EH11" s="18"/>
      <c r="EI11" s="18"/>
      <c r="EJ11" s="13"/>
      <c r="EK11" s="13"/>
      <c r="EL11" s="13"/>
      <c r="EM11" s="13"/>
      <c r="EN11" s="13"/>
      <c r="EO11" s="14"/>
      <c r="EP11" s="18"/>
      <c r="EQ11" s="18"/>
      <c r="ER11" s="13"/>
      <c r="ES11" s="13"/>
      <c r="ET11" s="13"/>
      <c r="EU11" s="13"/>
      <c r="EV11" s="13"/>
      <c r="EW11" s="14"/>
      <c r="EX11" s="18"/>
      <c r="EY11" s="18"/>
      <c r="EZ11" s="13"/>
      <c r="FA11" s="13"/>
      <c r="FB11" s="13"/>
      <c r="FC11" s="13"/>
      <c r="FD11" s="13"/>
      <c r="FE11" s="14"/>
      <c r="FF11" s="18"/>
      <c r="FG11" s="18"/>
      <c r="FH11" s="13"/>
      <c r="FI11" s="13"/>
      <c r="FJ11" s="13"/>
      <c r="FK11" s="13"/>
      <c r="FL11" s="13"/>
      <c r="FM11" s="14"/>
      <c r="FN11" s="18"/>
      <c r="FO11" s="18"/>
      <c r="FP11" s="13"/>
      <c r="FQ11" s="13"/>
      <c r="FR11" s="13"/>
      <c r="FS11" s="13"/>
      <c r="FT11" s="13"/>
      <c r="FU11" s="14"/>
      <c r="FV11" s="18"/>
      <c r="FW11" s="18"/>
      <c r="FX11" s="13"/>
      <c r="FY11" s="13"/>
      <c r="FZ11" s="13"/>
      <c r="GA11" s="13"/>
      <c r="GB11" s="13"/>
      <c r="GC11" s="14"/>
      <c r="GD11" s="18"/>
      <c r="GE11" s="18"/>
      <c r="GF11" s="13"/>
      <c r="GG11" s="13"/>
      <c r="GH11" s="13"/>
      <c r="GI11" s="13"/>
      <c r="GJ11" s="13"/>
      <c r="GK11" s="14"/>
      <c r="GL11" s="18"/>
      <c r="GM11" s="18"/>
      <c r="GN11" s="13"/>
      <c r="GO11" s="13"/>
      <c r="GP11" s="13"/>
      <c r="GQ11" s="13"/>
      <c r="GR11" s="13"/>
      <c r="GS11" s="14"/>
      <c r="GT11" s="18"/>
      <c r="GU11" s="18"/>
      <c r="GV11" s="13"/>
      <c r="GW11" s="13"/>
      <c r="GX11" s="13"/>
      <c r="GY11" s="13"/>
      <c r="GZ11" s="13"/>
      <c r="HA11" s="14"/>
      <c r="HB11" s="221">
        <v>2.5</v>
      </c>
      <c r="HC11" s="221" t="s">
        <v>100</v>
      </c>
      <c r="HD11" s="221">
        <v>3</v>
      </c>
      <c r="HE11" s="221">
        <v>3</v>
      </c>
      <c r="HF11" s="221">
        <v>2.5</v>
      </c>
      <c r="HG11" s="221" t="s">
        <v>100</v>
      </c>
      <c r="HH11" s="13"/>
      <c r="HI11" s="14"/>
      <c r="HJ11" s="18"/>
      <c r="HK11" s="18"/>
      <c r="HL11" s="13"/>
      <c r="HM11" s="13"/>
      <c r="HN11" s="13"/>
      <c r="HO11" s="13"/>
      <c r="HP11" s="13"/>
      <c r="HQ11" s="14"/>
      <c r="HR11" s="18"/>
      <c r="HS11" s="18"/>
      <c r="HT11" s="13"/>
      <c r="HU11" s="13"/>
      <c r="HV11" s="13"/>
      <c r="HW11" s="13"/>
      <c r="HX11" s="13"/>
      <c r="HY11" s="14"/>
      <c r="HZ11" s="18"/>
      <c r="IA11" s="18"/>
      <c r="IB11" s="13"/>
      <c r="IC11" s="13"/>
      <c r="ID11" s="13"/>
      <c r="IE11" s="13"/>
      <c r="IF11" s="13"/>
      <c r="IG11" s="14"/>
      <c r="IH11" s="18"/>
      <c r="II11" s="18"/>
      <c r="IJ11" s="13"/>
      <c r="IK11" s="13"/>
      <c r="IL11" s="13"/>
      <c r="IM11" s="13"/>
      <c r="IN11" s="13"/>
      <c r="IO11" s="14"/>
      <c r="IP11" s="18"/>
      <c r="IQ11" s="18"/>
      <c r="IR11" s="13"/>
      <c r="IS11" s="13"/>
      <c r="IT11" s="13"/>
      <c r="IU11" s="13"/>
    </row>
    <row r="12" spans="1:255" ht="15.75" customHeight="1">
      <c r="A12" s="436" t="s">
        <v>57</v>
      </c>
      <c r="B12" s="437"/>
      <c r="C12" s="437"/>
      <c r="D12" s="437"/>
      <c r="E12" s="438"/>
      <c r="F12" s="370"/>
      <c r="G12" s="370"/>
      <c r="H12" s="370"/>
      <c r="I12" s="370"/>
      <c r="J12" s="370"/>
      <c r="K12" s="99"/>
      <c r="L12" s="439" t="s">
        <v>53</v>
      </c>
      <c r="M12" s="440"/>
      <c r="N12" s="441"/>
      <c r="O12" s="413"/>
      <c r="P12" s="446"/>
      <c r="Q12" s="446"/>
      <c r="R12" s="414"/>
      <c r="S12" s="50"/>
      <c r="T12" s="48"/>
      <c r="U12" s="48"/>
      <c r="V12" s="48"/>
      <c r="W12" s="48"/>
      <c r="X12" s="48"/>
      <c r="Y12" s="49"/>
      <c r="Z12" s="50"/>
      <c r="AG12" s="14"/>
      <c r="AH12" s="18"/>
      <c r="AI12" s="18"/>
      <c r="AJ12" s="13"/>
      <c r="AK12" s="13"/>
      <c r="AL12" s="13"/>
      <c r="AM12" s="13"/>
      <c r="AN12" s="13"/>
      <c r="AO12" s="14"/>
      <c r="AP12" s="18"/>
      <c r="AQ12" s="18"/>
      <c r="AR12" s="13"/>
      <c r="AS12" s="13"/>
      <c r="AT12" s="13"/>
      <c r="AU12" s="13"/>
      <c r="AV12" s="13"/>
      <c r="AW12" s="14"/>
      <c r="AX12" s="18"/>
      <c r="AY12" s="18"/>
      <c r="AZ12" s="13"/>
      <c r="BA12" s="13"/>
      <c r="BB12" s="13"/>
      <c r="BC12" s="13"/>
      <c r="BD12" s="13"/>
      <c r="BE12" s="14"/>
      <c r="BF12" s="18"/>
      <c r="BG12" s="18"/>
      <c r="BH12" s="13"/>
      <c r="BI12" s="13"/>
      <c r="BJ12" s="13"/>
      <c r="BK12" s="13"/>
      <c r="BL12" s="13"/>
      <c r="BM12" s="14"/>
      <c r="BN12" s="18"/>
      <c r="BO12" s="18"/>
      <c r="BP12" s="13"/>
      <c r="BQ12" s="13"/>
      <c r="BR12" s="13"/>
      <c r="BS12" s="13"/>
      <c r="BT12" s="13"/>
      <c r="BU12" s="14"/>
      <c r="BV12" s="18"/>
      <c r="BW12" s="18"/>
      <c r="BX12" s="13"/>
      <c r="BY12" s="13"/>
      <c r="BZ12" s="13"/>
      <c r="CA12" s="13"/>
      <c r="CB12" s="13"/>
      <c r="CC12" s="14"/>
      <c r="CD12" s="18"/>
      <c r="CE12" s="18"/>
      <c r="CF12" s="13"/>
      <c r="CG12" s="13"/>
      <c r="CH12" s="13"/>
      <c r="CI12" s="13"/>
      <c r="CJ12" s="13"/>
      <c r="CK12" s="14"/>
      <c r="CL12" s="18"/>
      <c r="CM12" s="18"/>
      <c r="CN12" s="13"/>
      <c r="CO12" s="13"/>
      <c r="CP12" s="13"/>
      <c r="CQ12" s="13"/>
      <c r="CR12" s="13"/>
      <c r="CS12" s="14"/>
      <c r="CT12" s="18"/>
      <c r="CU12" s="18"/>
      <c r="CV12" s="13"/>
      <c r="CW12" s="13"/>
      <c r="CX12" s="13"/>
      <c r="CY12" s="13"/>
      <c r="CZ12" s="13"/>
      <c r="DA12" s="14"/>
      <c r="DB12" s="18"/>
      <c r="DC12" s="18"/>
      <c r="DD12" s="13"/>
      <c r="DE12" s="13"/>
      <c r="DF12" s="13"/>
      <c r="DG12" s="13"/>
      <c r="DH12" s="13"/>
      <c r="DI12" s="15"/>
      <c r="DJ12" s="19"/>
      <c r="DK12" s="19"/>
      <c r="DL12" s="17"/>
      <c r="DM12" s="17"/>
      <c r="DN12" s="17"/>
      <c r="DO12" s="17"/>
      <c r="DP12" s="17"/>
      <c r="DQ12" s="15"/>
      <c r="DR12" s="19"/>
      <c r="DS12" s="19"/>
      <c r="DT12" s="17"/>
      <c r="DU12" s="17"/>
      <c r="DV12" s="17"/>
      <c r="DW12" s="17"/>
      <c r="DX12" s="17"/>
      <c r="DY12" s="14"/>
      <c r="DZ12" s="18"/>
      <c r="EA12" s="18"/>
      <c r="EB12" s="13"/>
      <c r="EC12" s="13"/>
      <c r="ED12" s="13"/>
      <c r="EE12" s="13"/>
      <c r="EF12" s="13"/>
      <c r="EG12" s="14"/>
      <c r="EH12" s="18"/>
      <c r="EI12" s="18"/>
      <c r="EJ12" s="13"/>
      <c r="EK12" s="13"/>
      <c r="EL12" s="13"/>
      <c r="EM12" s="13"/>
      <c r="EN12" s="13"/>
      <c r="EO12" s="14"/>
      <c r="EP12" s="18"/>
      <c r="EQ12" s="18"/>
      <c r="ER12" s="13"/>
      <c r="ES12" s="13"/>
      <c r="ET12" s="13"/>
      <c r="EU12" s="13"/>
      <c r="EV12" s="13"/>
      <c r="EW12" s="14"/>
      <c r="EX12" s="18"/>
      <c r="EY12" s="18"/>
      <c r="EZ12" s="13"/>
      <c r="FA12" s="13"/>
      <c r="FB12" s="13"/>
      <c r="FC12" s="13"/>
      <c r="FD12" s="13"/>
      <c r="FE12" s="14"/>
      <c r="FF12" s="18"/>
      <c r="FG12" s="18"/>
      <c r="FH12" s="13"/>
      <c r="FI12" s="13"/>
      <c r="FJ12" s="13"/>
      <c r="FK12" s="13"/>
      <c r="FL12" s="13"/>
      <c r="FM12" s="14"/>
      <c r="FN12" s="18"/>
      <c r="FO12" s="18"/>
      <c r="FP12" s="13"/>
      <c r="FQ12" s="13"/>
      <c r="FR12" s="13"/>
      <c r="FS12" s="13"/>
      <c r="FT12" s="13"/>
      <c r="FU12" s="14"/>
      <c r="FV12" s="18"/>
      <c r="FW12" s="18"/>
      <c r="FX12" s="13"/>
      <c r="FY12" s="13"/>
      <c r="FZ12" s="13"/>
      <c r="GA12" s="13"/>
      <c r="GB12" s="13"/>
      <c r="GC12" s="14"/>
      <c r="GD12" s="18"/>
      <c r="GE12" s="18"/>
      <c r="GF12" s="13"/>
      <c r="GG12" s="13"/>
      <c r="GH12" s="13"/>
      <c r="GI12" s="13"/>
      <c r="GJ12" s="13"/>
      <c r="GK12" s="14"/>
      <c r="GL12" s="18"/>
      <c r="GM12" s="18"/>
      <c r="GN12" s="13"/>
      <c r="GO12" s="13"/>
      <c r="GP12" s="13"/>
      <c r="GQ12" s="13"/>
      <c r="GR12" s="13"/>
      <c r="GS12" s="14"/>
      <c r="GT12" s="18"/>
      <c r="GU12" s="18"/>
      <c r="GV12" s="13"/>
      <c r="GW12" s="13"/>
      <c r="GX12" s="13"/>
      <c r="GY12" s="13"/>
      <c r="GZ12" s="13"/>
      <c r="HA12" s="14"/>
      <c r="HB12" s="219">
        <v>3</v>
      </c>
      <c r="HC12" s="219">
        <v>3</v>
      </c>
      <c r="HD12" s="219">
        <v>3.5</v>
      </c>
      <c r="HE12" s="219" t="s">
        <v>101</v>
      </c>
      <c r="HF12" s="219">
        <v>3</v>
      </c>
      <c r="HG12" s="219">
        <v>3</v>
      </c>
      <c r="HH12" s="13"/>
      <c r="HI12" s="14"/>
      <c r="HJ12" s="18"/>
      <c r="HK12" s="18"/>
      <c r="HL12" s="13"/>
      <c r="HM12" s="13"/>
      <c r="HN12" s="13"/>
      <c r="HO12" s="13"/>
      <c r="HP12" s="13"/>
      <c r="HQ12" s="14"/>
      <c r="HR12" s="18"/>
      <c r="HS12" s="18"/>
      <c r="HT12" s="13"/>
      <c r="HU12" s="13"/>
      <c r="HV12" s="13"/>
      <c r="HW12" s="13"/>
      <c r="HX12" s="13"/>
      <c r="HY12" s="14"/>
      <c r="HZ12" s="18"/>
      <c r="IA12" s="18"/>
      <c r="IB12" s="13"/>
      <c r="IC12" s="13"/>
      <c r="ID12" s="13"/>
      <c r="IE12" s="13"/>
      <c r="IF12" s="13"/>
      <c r="IG12" s="14"/>
      <c r="IH12" s="18"/>
      <c r="II12" s="18"/>
      <c r="IJ12" s="13"/>
      <c r="IK12" s="13"/>
      <c r="IL12" s="13"/>
      <c r="IM12" s="13"/>
      <c r="IN12" s="13"/>
      <c r="IO12" s="14"/>
      <c r="IP12" s="18"/>
      <c r="IQ12" s="18"/>
      <c r="IR12" s="13"/>
      <c r="IS12" s="13"/>
      <c r="IT12" s="13"/>
      <c r="IU12" s="13"/>
    </row>
    <row r="13" spans="1:255" ht="15.75" customHeight="1">
      <c r="A13" s="124"/>
      <c r="B13" s="125"/>
      <c r="C13" s="125"/>
      <c r="D13" s="125"/>
      <c r="E13" s="125"/>
      <c r="F13" s="124"/>
      <c r="G13" s="126"/>
      <c r="H13" s="126"/>
      <c r="I13" s="126"/>
      <c r="J13" s="126"/>
      <c r="K13" s="99"/>
      <c r="L13" s="439" t="s">
        <v>52</v>
      </c>
      <c r="M13" s="440"/>
      <c r="N13" s="441"/>
      <c r="O13" s="413"/>
      <c r="P13" s="446"/>
      <c r="Q13" s="446"/>
      <c r="R13" s="414"/>
      <c r="S13" s="51"/>
      <c r="T13" s="48"/>
      <c r="U13" s="48"/>
      <c r="V13" s="48"/>
      <c r="W13" s="48"/>
      <c r="X13" s="48"/>
      <c r="Y13" s="47"/>
      <c r="Z13" s="47"/>
      <c r="AG13" s="12"/>
      <c r="AH13" s="12"/>
      <c r="AI13" s="12"/>
      <c r="AJ13" s="13"/>
      <c r="AK13" s="13"/>
      <c r="AL13" s="13"/>
      <c r="AM13" s="13"/>
      <c r="AN13" s="13"/>
      <c r="AO13" s="12"/>
      <c r="AP13" s="12"/>
      <c r="AQ13" s="12"/>
      <c r="AR13" s="13"/>
      <c r="AS13" s="13"/>
      <c r="AT13" s="13"/>
      <c r="AU13" s="13"/>
      <c r="AV13" s="13"/>
      <c r="AW13" s="12"/>
      <c r="AX13" s="12"/>
      <c r="AY13" s="12"/>
      <c r="AZ13" s="13"/>
      <c r="BA13" s="13"/>
      <c r="BB13" s="13"/>
      <c r="BC13" s="13"/>
      <c r="BD13" s="13"/>
      <c r="BE13" s="12"/>
      <c r="BF13" s="12"/>
      <c r="BG13" s="12"/>
      <c r="BH13" s="13"/>
      <c r="BI13" s="13"/>
      <c r="BJ13" s="13"/>
      <c r="BK13" s="13"/>
      <c r="BL13" s="13"/>
      <c r="BM13" s="12"/>
      <c r="BN13" s="12"/>
      <c r="BO13" s="12"/>
      <c r="BP13" s="13"/>
      <c r="BQ13" s="13"/>
      <c r="BR13" s="13"/>
      <c r="BS13" s="13"/>
      <c r="BT13" s="13"/>
      <c r="BU13" s="12"/>
      <c r="BV13" s="12"/>
      <c r="BW13" s="12"/>
      <c r="BX13" s="13"/>
      <c r="BY13" s="13"/>
      <c r="BZ13" s="13"/>
      <c r="CA13" s="13"/>
      <c r="CB13" s="13"/>
      <c r="CC13" s="12"/>
      <c r="CD13" s="12"/>
      <c r="CE13" s="12"/>
      <c r="CF13" s="13"/>
      <c r="CG13" s="13"/>
      <c r="CH13" s="13"/>
      <c r="CI13" s="13"/>
      <c r="CJ13" s="13"/>
      <c r="CK13" s="12"/>
      <c r="CL13" s="12"/>
      <c r="CM13" s="12"/>
      <c r="CN13" s="13"/>
      <c r="CO13" s="13"/>
      <c r="CP13" s="13"/>
      <c r="CQ13" s="13"/>
      <c r="CR13" s="13"/>
      <c r="CS13" s="12"/>
      <c r="CT13" s="12"/>
      <c r="CU13" s="12"/>
      <c r="CV13" s="13"/>
      <c r="CW13" s="13"/>
      <c r="CX13" s="13"/>
      <c r="CY13" s="13"/>
      <c r="CZ13" s="13"/>
      <c r="DA13" s="12"/>
      <c r="DB13" s="12"/>
      <c r="DC13" s="12"/>
      <c r="DD13" s="13"/>
      <c r="DE13" s="13"/>
      <c r="DF13" s="13"/>
      <c r="DG13" s="13"/>
      <c r="DH13" s="13"/>
      <c r="DI13" s="16"/>
      <c r="DJ13" s="16"/>
      <c r="DK13" s="16"/>
      <c r="DL13" s="17"/>
      <c r="DM13" s="17"/>
      <c r="DN13" s="17"/>
      <c r="DO13" s="17"/>
      <c r="DP13" s="17"/>
      <c r="DQ13" s="16"/>
      <c r="DR13" s="16"/>
      <c r="DS13" s="16"/>
      <c r="DT13" s="17"/>
      <c r="DU13" s="17"/>
      <c r="DV13" s="17"/>
      <c r="DW13" s="17"/>
      <c r="DX13" s="17"/>
      <c r="DY13" s="12"/>
      <c r="DZ13" s="12"/>
      <c r="EA13" s="12"/>
      <c r="EB13" s="13"/>
      <c r="EC13" s="13"/>
      <c r="ED13" s="13"/>
      <c r="EE13" s="13"/>
      <c r="EF13" s="13"/>
      <c r="EG13" s="12"/>
      <c r="EH13" s="12"/>
      <c r="EI13" s="12"/>
      <c r="EJ13" s="13"/>
      <c r="EK13" s="13"/>
      <c r="EL13" s="13"/>
      <c r="EM13" s="13"/>
      <c r="EN13" s="13"/>
      <c r="EO13" s="12"/>
      <c r="EP13" s="12"/>
      <c r="EQ13" s="12"/>
      <c r="ER13" s="13"/>
      <c r="ES13" s="13"/>
      <c r="ET13" s="13"/>
      <c r="EU13" s="13"/>
      <c r="EV13" s="13"/>
      <c r="EW13" s="12"/>
      <c r="EX13" s="12"/>
      <c r="EY13" s="12"/>
      <c r="EZ13" s="13"/>
      <c r="FA13" s="13"/>
      <c r="FB13" s="13"/>
      <c r="FC13" s="13"/>
      <c r="FD13" s="13"/>
      <c r="FE13" s="12"/>
      <c r="FF13" s="12"/>
      <c r="FG13" s="12"/>
      <c r="FH13" s="13"/>
      <c r="FI13" s="13"/>
      <c r="FJ13" s="13"/>
      <c r="FK13" s="13"/>
      <c r="FL13" s="13"/>
      <c r="FM13" s="12"/>
      <c r="FN13" s="12"/>
      <c r="FO13" s="12"/>
      <c r="FP13" s="13"/>
      <c r="FQ13" s="13"/>
      <c r="FR13" s="13"/>
      <c r="FS13" s="13"/>
      <c r="FT13" s="13"/>
      <c r="FU13" s="12"/>
      <c r="FV13" s="12"/>
      <c r="FW13" s="12"/>
      <c r="FX13" s="13"/>
      <c r="FY13" s="13"/>
      <c r="FZ13" s="13"/>
      <c r="GA13" s="13"/>
      <c r="GB13" s="13"/>
      <c r="GC13" s="12"/>
      <c r="GD13" s="12"/>
      <c r="GE13" s="12"/>
      <c r="GF13" s="13"/>
      <c r="GG13" s="13"/>
      <c r="GH13" s="13"/>
      <c r="GI13" s="13"/>
      <c r="GJ13" s="13"/>
      <c r="GK13" s="12"/>
      <c r="GL13" s="12"/>
      <c r="GM13" s="12"/>
      <c r="GN13" s="13"/>
      <c r="GO13" s="13"/>
      <c r="GP13" s="13"/>
      <c r="GQ13" s="13"/>
      <c r="GR13" s="13"/>
      <c r="GS13" s="12"/>
      <c r="GT13" s="12"/>
      <c r="GU13" s="12"/>
      <c r="GV13" s="13"/>
      <c r="GW13" s="13"/>
      <c r="GX13" s="13"/>
      <c r="GY13" s="13"/>
      <c r="GZ13" s="13"/>
      <c r="HA13" s="12"/>
      <c r="HB13" s="221">
        <v>3.5</v>
      </c>
      <c r="HC13" s="221" t="s">
        <v>101</v>
      </c>
      <c r="HD13" s="221">
        <v>4</v>
      </c>
      <c r="HE13" s="221">
        <v>4</v>
      </c>
      <c r="HF13" s="221">
        <v>3.5</v>
      </c>
      <c r="HG13" s="221" t="s">
        <v>101</v>
      </c>
      <c r="HH13" s="13"/>
      <c r="HI13" s="12"/>
      <c r="HJ13" s="12"/>
      <c r="HK13" s="12"/>
      <c r="HL13" s="13"/>
      <c r="HM13" s="13"/>
      <c r="HN13" s="13"/>
      <c r="HO13" s="13"/>
      <c r="HP13" s="13"/>
      <c r="HQ13" s="12"/>
      <c r="HR13" s="12"/>
      <c r="HS13" s="12"/>
      <c r="HT13" s="13"/>
      <c r="HU13" s="13"/>
      <c r="HV13" s="13"/>
      <c r="HW13" s="13"/>
      <c r="HX13" s="13"/>
      <c r="HY13" s="12"/>
      <c r="HZ13" s="12"/>
      <c r="IA13" s="12"/>
      <c r="IB13" s="13"/>
      <c r="IC13" s="13"/>
      <c r="ID13" s="13"/>
      <c r="IE13" s="13"/>
      <c r="IF13" s="13"/>
      <c r="IG13" s="12"/>
      <c r="IH13" s="12"/>
      <c r="II13" s="12"/>
      <c r="IJ13" s="13"/>
      <c r="IK13" s="13"/>
      <c r="IL13" s="13"/>
      <c r="IM13" s="13"/>
      <c r="IN13" s="13"/>
      <c r="IO13" s="12"/>
      <c r="IP13" s="12"/>
      <c r="IQ13" s="12"/>
      <c r="IR13" s="13"/>
      <c r="IS13" s="13"/>
      <c r="IT13" s="13"/>
      <c r="IU13" s="13"/>
    </row>
    <row r="14" spans="1:255" ht="15.75" customHeight="1">
      <c r="A14" s="124"/>
      <c r="B14" s="125"/>
      <c r="C14" s="125"/>
      <c r="D14" s="125"/>
      <c r="E14" s="125"/>
      <c r="F14" s="124"/>
      <c r="G14" s="126"/>
      <c r="H14" s="126"/>
      <c r="I14" s="126"/>
      <c r="J14" s="126"/>
      <c r="K14" s="118"/>
      <c r="L14" s="439" t="s">
        <v>51</v>
      </c>
      <c r="M14" s="440"/>
      <c r="N14" s="441"/>
      <c r="O14" s="447"/>
      <c r="P14" s="448"/>
      <c r="Q14" s="448"/>
      <c r="R14" s="449"/>
      <c r="S14" s="47"/>
      <c r="T14" s="48"/>
      <c r="U14" s="48"/>
      <c r="V14" s="48"/>
      <c r="W14" s="48"/>
      <c r="X14" s="48"/>
      <c r="Y14" s="47"/>
      <c r="Z14" s="47"/>
      <c r="AG14" s="12"/>
      <c r="AH14" s="12"/>
      <c r="AI14" s="12"/>
      <c r="AJ14" s="13"/>
      <c r="AK14" s="13"/>
      <c r="AL14" s="13"/>
      <c r="AM14" s="13"/>
      <c r="AN14" s="13"/>
      <c r="AO14" s="12"/>
      <c r="AP14" s="12"/>
      <c r="AQ14" s="12"/>
      <c r="AR14" s="13"/>
      <c r="AS14" s="13"/>
      <c r="AT14" s="13"/>
      <c r="AU14" s="13"/>
      <c r="AV14" s="13"/>
      <c r="AW14" s="12"/>
      <c r="AX14" s="12"/>
      <c r="AY14" s="12"/>
      <c r="AZ14" s="13"/>
      <c r="BA14" s="13"/>
      <c r="BB14" s="13"/>
      <c r="BC14" s="13"/>
      <c r="BD14" s="13"/>
      <c r="BE14" s="12"/>
      <c r="BF14" s="12"/>
      <c r="BG14" s="12"/>
      <c r="BH14" s="13"/>
      <c r="BI14" s="13"/>
      <c r="BJ14" s="13"/>
      <c r="BK14" s="13"/>
      <c r="BL14" s="13"/>
      <c r="BM14" s="12"/>
      <c r="BN14" s="12"/>
      <c r="BO14" s="12"/>
      <c r="BP14" s="13"/>
      <c r="BQ14" s="13"/>
      <c r="BR14" s="13"/>
      <c r="BS14" s="13"/>
      <c r="BT14" s="13"/>
      <c r="BU14" s="12"/>
      <c r="BV14" s="12"/>
      <c r="BW14" s="12"/>
      <c r="BX14" s="13"/>
      <c r="BY14" s="13"/>
      <c r="BZ14" s="13"/>
      <c r="CA14" s="13"/>
      <c r="CB14" s="13"/>
      <c r="CC14" s="12"/>
      <c r="CD14" s="12"/>
      <c r="CE14" s="12"/>
      <c r="CF14" s="13"/>
      <c r="CG14" s="13"/>
      <c r="CH14" s="13"/>
      <c r="CI14" s="13"/>
      <c r="CJ14" s="13"/>
      <c r="CK14" s="12"/>
      <c r="CL14" s="12"/>
      <c r="CM14" s="12"/>
      <c r="CN14" s="13"/>
      <c r="CO14" s="13"/>
      <c r="CP14" s="13"/>
      <c r="CQ14" s="13"/>
      <c r="CR14" s="13"/>
      <c r="CS14" s="12"/>
      <c r="CT14" s="12"/>
      <c r="CU14" s="12"/>
      <c r="CV14" s="13"/>
      <c r="CW14" s="13"/>
      <c r="CX14" s="13"/>
      <c r="CY14" s="13"/>
      <c r="CZ14" s="13"/>
      <c r="DA14" s="12"/>
      <c r="DB14" s="12"/>
      <c r="DC14" s="12"/>
      <c r="DD14" s="13"/>
      <c r="DE14" s="13"/>
      <c r="DF14" s="13"/>
      <c r="DG14" s="13"/>
      <c r="DH14" s="13"/>
      <c r="DI14" s="16"/>
      <c r="DJ14" s="16"/>
      <c r="DK14" s="16"/>
      <c r="DL14" s="17"/>
      <c r="DM14" s="17"/>
      <c r="DN14" s="17"/>
      <c r="DO14" s="17"/>
      <c r="DP14" s="17"/>
      <c r="DQ14" s="16"/>
      <c r="DR14" s="16"/>
      <c r="DS14" s="16"/>
      <c r="DT14" s="17"/>
      <c r="DU14" s="17"/>
      <c r="DV14" s="17"/>
      <c r="DW14" s="17"/>
      <c r="DX14" s="17"/>
      <c r="DY14" s="12"/>
      <c r="DZ14" s="12"/>
      <c r="EA14" s="12"/>
      <c r="EB14" s="13"/>
      <c r="EC14" s="13"/>
      <c r="ED14" s="13"/>
      <c r="EE14" s="13"/>
      <c r="EF14" s="13"/>
      <c r="EG14" s="12"/>
      <c r="EH14" s="12"/>
      <c r="EI14" s="12"/>
      <c r="EJ14" s="13"/>
      <c r="EK14" s="13"/>
      <c r="EL14" s="13"/>
      <c r="EM14" s="13"/>
      <c r="EN14" s="13"/>
      <c r="EO14" s="12"/>
      <c r="EP14" s="12"/>
      <c r="EQ14" s="12"/>
      <c r="ER14" s="13"/>
      <c r="ES14" s="13"/>
      <c r="ET14" s="13"/>
      <c r="EU14" s="13"/>
      <c r="EV14" s="13"/>
      <c r="EW14" s="12"/>
      <c r="EX14" s="12"/>
      <c r="EY14" s="12"/>
      <c r="EZ14" s="13"/>
      <c r="FA14" s="13"/>
      <c r="FB14" s="13"/>
      <c r="FC14" s="13"/>
      <c r="FD14" s="13"/>
      <c r="FE14" s="12"/>
      <c r="FF14" s="12"/>
      <c r="FG14" s="12"/>
      <c r="FH14" s="13"/>
      <c r="FI14" s="13"/>
      <c r="FJ14" s="13"/>
      <c r="FK14" s="13"/>
      <c r="FL14" s="13"/>
      <c r="FM14" s="12"/>
      <c r="FN14" s="12"/>
      <c r="FO14" s="12"/>
      <c r="FP14" s="13"/>
      <c r="FQ14" s="13"/>
      <c r="FR14" s="13"/>
      <c r="FS14" s="13"/>
      <c r="FT14" s="13"/>
      <c r="FU14" s="12"/>
      <c r="FV14" s="12"/>
      <c r="FW14" s="12"/>
      <c r="FX14" s="13"/>
      <c r="FY14" s="13"/>
      <c r="FZ14" s="13"/>
      <c r="GA14" s="13"/>
      <c r="GB14" s="13"/>
      <c r="GC14" s="12"/>
      <c r="GD14" s="12"/>
      <c r="GE14" s="12"/>
      <c r="GF14" s="13"/>
      <c r="GG14" s="13"/>
      <c r="GH14" s="13"/>
      <c r="GI14" s="13"/>
      <c r="GJ14" s="13"/>
      <c r="GK14" s="12"/>
      <c r="GL14" s="12"/>
      <c r="GM14" s="12"/>
      <c r="GN14" s="13"/>
      <c r="GO14" s="13"/>
      <c r="GP14" s="13"/>
      <c r="GQ14" s="13"/>
      <c r="GR14" s="13"/>
      <c r="GS14" s="12"/>
      <c r="GT14" s="12"/>
      <c r="GU14" s="12"/>
      <c r="GV14" s="13"/>
      <c r="GW14" s="13"/>
      <c r="GX14" s="13"/>
      <c r="GY14" s="13"/>
      <c r="GZ14" s="13"/>
      <c r="HA14" s="12"/>
      <c r="HB14" s="219">
        <v>4</v>
      </c>
      <c r="HC14" s="219">
        <v>4</v>
      </c>
      <c r="HD14" s="219">
        <v>4.5</v>
      </c>
      <c r="HE14" s="219" t="s">
        <v>102</v>
      </c>
      <c r="HF14" s="219">
        <v>4</v>
      </c>
      <c r="HG14" s="219">
        <v>4</v>
      </c>
      <c r="HH14" s="13"/>
      <c r="HI14" s="12"/>
      <c r="HJ14" s="12"/>
      <c r="HK14" s="12"/>
      <c r="HL14" s="13"/>
      <c r="HM14" s="13"/>
      <c r="HN14" s="13"/>
      <c r="HO14" s="13"/>
      <c r="HP14" s="13"/>
      <c r="HQ14" s="12"/>
      <c r="HR14" s="12"/>
      <c r="HS14" s="12"/>
      <c r="HT14" s="13"/>
      <c r="HU14" s="13"/>
      <c r="HV14" s="13"/>
      <c r="HW14" s="13"/>
      <c r="HX14" s="13"/>
      <c r="HY14" s="12"/>
      <c r="HZ14" s="12"/>
      <c r="IA14" s="12"/>
      <c r="IB14" s="13"/>
      <c r="IC14" s="13"/>
      <c r="ID14" s="13"/>
      <c r="IE14" s="13"/>
      <c r="IF14" s="13"/>
      <c r="IG14" s="12"/>
      <c r="IH14" s="12"/>
      <c r="II14" s="12"/>
      <c r="IJ14" s="13"/>
      <c r="IK14" s="13"/>
      <c r="IL14" s="13"/>
      <c r="IM14" s="13"/>
      <c r="IN14" s="13"/>
      <c r="IO14" s="12"/>
      <c r="IP14" s="12"/>
      <c r="IQ14" s="12"/>
      <c r="IR14" s="13"/>
      <c r="IS14" s="13"/>
      <c r="IT14" s="13"/>
      <c r="IU14" s="13"/>
    </row>
    <row r="15" spans="1:255" ht="15.75" customHeight="1">
      <c r="A15" s="124"/>
      <c r="B15" s="125"/>
      <c r="C15" s="125"/>
      <c r="D15" s="125"/>
      <c r="E15" s="125"/>
      <c r="F15" s="124"/>
      <c r="G15" s="126"/>
      <c r="H15" s="126"/>
      <c r="I15" s="126"/>
      <c r="J15" s="126"/>
      <c r="K15" s="123"/>
      <c r="L15" s="439" t="s">
        <v>50</v>
      </c>
      <c r="M15" s="440"/>
      <c r="N15" s="441"/>
      <c r="O15" s="452"/>
      <c r="P15" s="453"/>
      <c r="Q15" s="453"/>
      <c r="R15" s="454"/>
      <c r="S15" s="47"/>
      <c r="T15" s="48"/>
      <c r="U15" s="48"/>
      <c r="V15" s="48"/>
      <c r="W15" s="48"/>
      <c r="X15" s="48"/>
      <c r="Y15" s="47"/>
      <c r="Z15" s="47"/>
      <c r="AG15" s="12"/>
      <c r="AH15" s="12"/>
      <c r="AI15" s="12"/>
      <c r="AJ15" s="13"/>
      <c r="AK15" s="13"/>
      <c r="AL15" s="13"/>
      <c r="AM15" s="13"/>
      <c r="AN15" s="13"/>
      <c r="AO15" s="12"/>
      <c r="AP15" s="12"/>
      <c r="AQ15" s="12"/>
      <c r="AR15" s="13"/>
      <c r="AS15" s="13"/>
      <c r="AT15" s="13"/>
      <c r="AU15" s="13"/>
      <c r="AV15" s="13"/>
      <c r="AW15" s="12"/>
      <c r="AX15" s="12"/>
      <c r="AY15" s="12"/>
      <c r="AZ15" s="13"/>
      <c r="BA15" s="13"/>
      <c r="BB15" s="13"/>
      <c r="BC15" s="13"/>
      <c r="BD15" s="13"/>
      <c r="BE15" s="12"/>
      <c r="BF15" s="12"/>
      <c r="BG15" s="12"/>
      <c r="BH15" s="13"/>
      <c r="BI15" s="13"/>
      <c r="BJ15" s="13"/>
      <c r="BK15" s="13"/>
      <c r="BL15" s="13"/>
      <c r="BM15" s="12"/>
      <c r="BN15" s="12"/>
      <c r="BO15" s="12"/>
      <c r="BP15" s="13"/>
      <c r="BQ15" s="13"/>
      <c r="BR15" s="13"/>
      <c r="BS15" s="13"/>
      <c r="BT15" s="13"/>
      <c r="BU15" s="12"/>
      <c r="BV15" s="12"/>
      <c r="BW15" s="12"/>
      <c r="BX15" s="13"/>
      <c r="BY15" s="13"/>
      <c r="BZ15" s="13"/>
      <c r="CA15" s="13"/>
      <c r="CB15" s="13"/>
      <c r="CC15" s="12"/>
      <c r="CD15" s="12"/>
      <c r="CE15" s="12"/>
      <c r="CF15" s="13"/>
      <c r="CG15" s="13"/>
      <c r="CH15" s="13"/>
      <c r="CI15" s="13"/>
      <c r="CJ15" s="13"/>
      <c r="CK15" s="12"/>
      <c r="CL15" s="12"/>
      <c r="CM15" s="12"/>
      <c r="CN15" s="13"/>
      <c r="CO15" s="13"/>
      <c r="CP15" s="13"/>
      <c r="CQ15" s="13"/>
      <c r="CR15" s="13"/>
      <c r="CS15" s="12"/>
      <c r="CT15" s="12"/>
      <c r="CU15" s="12"/>
      <c r="CV15" s="13"/>
      <c r="CW15" s="13"/>
      <c r="CX15" s="13"/>
      <c r="CY15" s="13"/>
      <c r="CZ15" s="13"/>
      <c r="DA15" s="12"/>
      <c r="DB15" s="12"/>
      <c r="DC15" s="12"/>
      <c r="DD15" s="13"/>
      <c r="DE15" s="13"/>
      <c r="DF15" s="13"/>
      <c r="DG15" s="13"/>
      <c r="DH15" s="13"/>
      <c r="DI15" s="16"/>
      <c r="DJ15" s="16"/>
      <c r="DK15" s="16"/>
      <c r="DL15" s="17"/>
      <c r="DM15" s="17"/>
      <c r="DN15" s="17"/>
      <c r="DO15" s="17"/>
      <c r="DP15" s="17"/>
      <c r="DQ15" s="16"/>
      <c r="DR15" s="16"/>
      <c r="DS15" s="16"/>
      <c r="DT15" s="17"/>
      <c r="DU15" s="17"/>
      <c r="DV15" s="17"/>
      <c r="DW15" s="17"/>
      <c r="DX15" s="17"/>
      <c r="DY15" s="12"/>
      <c r="DZ15" s="12"/>
      <c r="EA15" s="12"/>
      <c r="EB15" s="13"/>
      <c r="EC15" s="13"/>
      <c r="ED15" s="13"/>
      <c r="EE15" s="13"/>
      <c r="EF15" s="13"/>
      <c r="EG15" s="12"/>
      <c r="EH15" s="12"/>
      <c r="EI15" s="12"/>
      <c r="EJ15" s="13"/>
      <c r="EK15" s="13"/>
      <c r="EL15" s="13"/>
      <c r="EM15" s="13"/>
      <c r="EN15" s="13"/>
      <c r="EO15" s="12"/>
      <c r="EP15" s="12"/>
      <c r="EQ15" s="12"/>
      <c r="ER15" s="13"/>
      <c r="ES15" s="13"/>
      <c r="ET15" s="13"/>
      <c r="EU15" s="13"/>
      <c r="EV15" s="13"/>
      <c r="EW15" s="12"/>
      <c r="EX15" s="12"/>
      <c r="EY15" s="12"/>
      <c r="EZ15" s="13"/>
      <c r="FA15" s="13"/>
      <c r="FB15" s="13"/>
      <c r="FC15" s="13"/>
      <c r="FD15" s="13"/>
      <c r="FE15" s="12"/>
      <c r="FF15" s="12"/>
      <c r="FG15" s="12"/>
      <c r="FH15" s="13"/>
      <c r="FI15" s="13"/>
      <c r="FJ15" s="13"/>
      <c r="FK15" s="13"/>
      <c r="FL15" s="13"/>
      <c r="FM15" s="12"/>
      <c r="FN15" s="12"/>
      <c r="FO15" s="12"/>
      <c r="FP15" s="13"/>
      <c r="FQ15" s="13"/>
      <c r="FR15" s="13"/>
      <c r="FS15" s="13"/>
      <c r="FT15" s="13"/>
      <c r="FU15" s="12"/>
      <c r="FV15" s="12"/>
      <c r="FW15" s="12"/>
      <c r="FX15" s="13"/>
      <c r="FY15" s="13"/>
      <c r="FZ15" s="13"/>
      <c r="GA15" s="13"/>
      <c r="GB15" s="13"/>
      <c r="GC15" s="12"/>
      <c r="GD15" s="12"/>
      <c r="GE15" s="12"/>
      <c r="GF15" s="13"/>
      <c r="GG15" s="13"/>
      <c r="GH15" s="13"/>
      <c r="GI15" s="13"/>
      <c r="GJ15" s="13"/>
      <c r="GK15" s="12"/>
      <c r="GL15" s="12"/>
      <c r="GM15" s="12"/>
      <c r="GN15" s="13"/>
      <c r="GO15" s="13"/>
      <c r="GP15" s="13"/>
      <c r="GQ15" s="13"/>
      <c r="GR15" s="13"/>
      <c r="GS15" s="12"/>
      <c r="GT15" s="12"/>
      <c r="GU15" s="12"/>
      <c r="GV15" s="13"/>
      <c r="GW15" s="13"/>
      <c r="GX15" s="13"/>
      <c r="GY15" s="13"/>
      <c r="GZ15" s="13"/>
      <c r="HA15" s="12"/>
      <c r="HB15" s="221">
        <v>4.5</v>
      </c>
      <c r="HC15" s="221" t="s">
        <v>102</v>
      </c>
      <c r="HD15" s="221">
        <v>5</v>
      </c>
      <c r="HE15" s="221">
        <v>5</v>
      </c>
      <c r="HF15" s="221">
        <v>4.5</v>
      </c>
      <c r="HG15" s="221" t="s">
        <v>102</v>
      </c>
      <c r="HH15" s="13"/>
      <c r="HI15" s="12"/>
      <c r="HJ15" s="12"/>
      <c r="HK15" s="12"/>
      <c r="HL15" s="13"/>
      <c r="HM15" s="13"/>
      <c r="HN15" s="13"/>
      <c r="HO15" s="13"/>
      <c r="HP15" s="13"/>
      <c r="HQ15" s="12"/>
      <c r="HR15" s="12"/>
      <c r="HS15" s="12"/>
      <c r="HT15" s="13"/>
      <c r="HU15" s="13"/>
      <c r="HV15" s="13"/>
      <c r="HW15" s="13"/>
      <c r="HX15" s="13"/>
      <c r="HY15" s="12"/>
      <c r="HZ15" s="12"/>
      <c r="IA15" s="12"/>
      <c r="IB15" s="13"/>
      <c r="IC15" s="13"/>
      <c r="ID15" s="13"/>
      <c r="IE15" s="13"/>
      <c r="IF15" s="13"/>
      <c r="IG15" s="12"/>
      <c r="IH15" s="12"/>
      <c r="II15" s="12"/>
      <c r="IJ15" s="13"/>
      <c r="IK15" s="13"/>
      <c r="IL15" s="13"/>
      <c r="IM15" s="13"/>
      <c r="IN15" s="13"/>
      <c r="IO15" s="12"/>
      <c r="IP15" s="12"/>
      <c r="IQ15" s="12"/>
      <c r="IR15" s="13"/>
      <c r="IS15" s="13"/>
      <c r="IT15" s="13"/>
      <c r="IU15" s="13"/>
    </row>
    <row r="16" spans="1:255" ht="15.75" customHeight="1" thickBot="1">
      <c r="A16" s="119"/>
      <c r="B16" s="120"/>
      <c r="C16" s="120"/>
      <c r="D16" s="120"/>
      <c r="E16" s="120"/>
      <c r="F16" s="120"/>
      <c r="G16" s="120"/>
      <c r="H16" s="120"/>
      <c r="I16" s="120"/>
      <c r="J16" s="120"/>
      <c r="K16" s="121"/>
      <c r="L16" s="122"/>
      <c r="M16" s="120"/>
      <c r="N16" s="120"/>
      <c r="O16" s="120"/>
      <c r="P16" s="120"/>
      <c r="Q16" s="120"/>
      <c r="R16" s="120"/>
      <c r="S16" s="47"/>
      <c r="T16" s="48"/>
      <c r="U16" s="48"/>
      <c r="V16" s="48"/>
      <c r="W16" s="48"/>
      <c r="X16" s="48"/>
      <c r="Y16" s="47"/>
      <c r="Z16" s="47"/>
      <c r="AG16" s="12"/>
      <c r="AH16" s="12"/>
      <c r="AI16" s="12"/>
      <c r="AJ16" s="13"/>
      <c r="AK16" s="13"/>
      <c r="AL16" s="13"/>
      <c r="AM16" s="13"/>
      <c r="AN16" s="13"/>
      <c r="AO16" s="12"/>
      <c r="AP16" s="12"/>
      <c r="AQ16" s="12"/>
      <c r="AR16" s="13"/>
      <c r="AS16" s="13"/>
      <c r="AT16" s="13"/>
      <c r="AU16" s="13"/>
      <c r="AV16" s="13"/>
      <c r="AW16" s="12"/>
      <c r="AX16" s="12"/>
      <c r="AY16" s="12"/>
      <c r="AZ16" s="13"/>
      <c r="BA16" s="13"/>
      <c r="BB16" s="13"/>
      <c r="BC16" s="13"/>
      <c r="BD16" s="13"/>
      <c r="BE16" s="12"/>
      <c r="BF16" s="12"/>
      <c r="BG16" s="12"/>
      <c r="BH16" s="13"/>
      <c r="BI16" s="13"/>
      <c r="BJ16" s="13"/>
      <c r="BK16" s="13"/>
      <c r="BL16" s="13"/>
      <c r="BM16" s="12"/>
      <c r="BN16" s="12"/>
      <c r="BO16" s="12"/>
      <c r="BP16" s="13"/>
      <c r="BQ16" s="13"/>
      <c r="BR16" s="13"/>
      <c r="BS16" s="13"/>
      <c r="BT16" s="13"/>
      <c r="BU16" s="12"/>
      <c r="BV16" s="12"/>
      <c r="BW16" s="12"/>
      <c r="BX16" s="13"/>
      <c r="BY16" s="13"/>
      <c r="BZ16" s="13"/>
      <c r="CA16" s="13"/>
      <c r="CB16" s="13"/>
      <c r="CC16" s="12"/>
      <c r="CD16" s="12"/>
      <c r="CE16" s="12"/>
      <c r="CF16" s="13"/>
      <c r="CG16" s="13"/>
      <c r="CH16" s="13"/>
      <c r="CI16" s="13"/>
      <c r="CJ16" s="13"/>
      <c r="CK16" s="12"/>
      <c r="CL16" s="12"/>
      <c r="CM16" s="12"/>
      <c r="CN16" s="13"/>
      <c r="CO16" s="13"/>
      <c r="CP16" s="13"/>
      <c r="CQ16" s="13"/>
      <c r="CR16" s="13"/>
      <c r="CS16" s="12"/>
      <c r="CT16" s="12"/>
      <c r="CU16" s="12"/>
      <c r="CV16" s="13"/>
      <c r="CW16" s="13"/>
      <c r="CX16" s="13"/>
      <c r="CY16" s="13"/>
      <c r="CZ16" s="13"/>
      <c r="DA16" s="12"/>
      <c r="DB16" s="12"/>
      <c r="DC16" s="12"/>
      <c r="DD16" s="13"/>
      <c r="DE16" s="13"/>
      <c r="DF16" s="13"/>
      <c r="DG16" s="13"/>
      <c r="DH16" s="13"/>
      <c r="DI16" s="16"/>
      <c r="DJ16" s="16"/>
      <c r="DK16" s="16"/>
      <c r="DL16" s="17"/>
      <c r="DM16" s="17"/>
      <c r="DN16" s="17"/>
      <c r="DO16" s="17"/>
      <c r="DP16" s="17"/>
      <c r="DQ16" s="16"/>
      <c r="DR16" s="16"/>
      <c r="DS16" s="16"/>
      <c r="DT16" s="17"/>
      <c r="DU16" s="17"/>
      <c r="DV16" s="17"/>
      <c r="DW16" s="17"/>
      <c r="DX16" s="17"/>
      <c r="DY16" s="12"/>
      <c r="DZ16" s="12"/>
      <c r="EA16" s="12"/>
      <c r="EB16" s="13"/>
      <c r="EC16" s="13"/>
      <c r="ED16" s="13"/>
      <c r="EE16" s="13"/>
      <c r="EF16" s="13"/>
      <c r="EG16" s="12"/>
      <c r="EH16" s="12"/>
      <c r="EI16" s="12"/>
      <c r="EJ16" s="13"/>
      <c r="EK16" s="13"/>
      <c r="EL16" s="13"/>
      <c r="EM16" s="13"/>
      <c r="EN16" s="13"/>
      <c r="EO16" s="12"/>
      <c r="EP16" s="12"/>
      <c r="EQ16" s="12"/>
      <c r="ER16" s="13"/>
      <c r="ES16" s="13"/>
      <c r="ET16" s="13"/>
      <c r="EU16" s="13"/>
      <c r="EV16" s="13"/>
      <c r="EW16" s="12"/>
      <c r="EX16" s="12"/>
      <c r="EY16" s="12"/>
      <c r="EZ16" s="13"/>
      <c r="FA16" s="13"/>
      <c r="FB16" s="13"/>
      <c r="FC16" s="13"/>
      <c r="FD16" s="13"/>
      <c r="FE16" s="12"/>
      <c r="FF16" s="12"/>
      <c r="FG16" s="12"/>
      <c r="FH16" s="13"/>
      <c r="FI16" s="13"/>
      <c r="FJ16" s="13"/>
      <c r="FK16" s="13"/>
      <c r="FL16" s="13"/>
      <c r="FM16" s="12"/>
      <c r="FN16" s="12"/>
      <c r="FO16" s="12"/>
      <c r="FP16" s="13"/>
      <c r="FQ16" s="13"/>
      <c r="FR16" s="13"/>
      <c r="FS16" s="13"/>
      <c r="FT16" s="13"/>
      <c r="FU16" s="12"/>
      <c r="FV16" s="12"/>
      <c r="FW16" s="12"/>
      <c r="FX16" s="13"/>
      <c r="FY16" s="13"/>
      <c r="FZ16" s="13"/>
      <c r="GA16" s="13"/>
      <c r="GB16" s="13"/>
      <c r="GC16" s="12"/>
      <c r="GD16" s="12"/>
      <c r="GE16" s="12"/>
      <c r="GF16" s="13"/>
      <c r="GG16" s="13"/>
      <c r="GH16" s="13"/>
      <c r="GI16" s="13"/>
      <c r="GJ16" s="13"/>
      <c r="GK16" s="12"/>
      <c r="GL16" s="12"/>
      <c r="GM16" s="12"/>
      <c r="GN16" s="13"/>
      <c r="GO16" s="13"/>
      <c r="GP16" s="13"/>
      <c r="GQ16" s="13"/>
      <c r="GR16" s="13"/>
      <c r="GS16" s="12"/>
      <c r="GT16" s="12"/>
      <c r="GU16" s="12"/>
      <c r="GV16" s="13"/>
      <c r="GW16" s="13"/>
      <c r="GX16" s="13"/>
      <c r="GY16" s="13"/>
      <c r="GZ16" s="13"/>
      <c r="HA16" s="12"/>
      <c r="HB16" s="219">
        <v>5</v>
      </c>
      <c r="HC16" s="219">
        <v>5</v>
      </c>
      <c r="HD16" s="219">
        <v>5.5</v>
      </c>
      <c r="HE16" s="219" t="s">
        <v>103</v>
      </c>
      <c r="HF16" s="219">
        <v>5</v>
      </c>
      <c r="HG16" s="219">
        <v>5</v>
      </c>
      <c r="HH16" s="13"/>
      <c r="HI16" s="12"/>
      <c r="HJ16" s="12"/>
      <c r="HK16" s="12"/>
      <c r="HL16" s="13"/>
      <c r="HM16" s="13"/>
      <c r="HN16" s="13"/>
      <c r="HO16" s="13"/>
      <c r="HP16" s="13"/>
      <c r="HQ16" s="12"/>
      <c r="HR16" s="12"/>
      <c r="HS16" s="12"/>
      <c r="HT16" s="13"/>
      <c r="HU16" s="13"/>
      <c r="HV16" s="13"/>
      <c r="HW16" s="13"/>
      <c r="HX16" s="13"/>
      <c r="HY16" s="12"/>
      <c r="HZ16" s="12"/>
      <c r="IA16" s="12"/>
      <c r="IB16" s="13"/>
      <c r="IC16" s="13"/>
      <c r="ID16" s="13"/>
      <c r="IE16" s="13"/>
      <c r="IF16" s="13"/>
      <c r="IG16" s="12"/>
      <c r="IH16" s="12"/>
      <c r="II16" s="12"/>
      <c r="IJ16" s="13"/>
      <c r="IK16" s="13"/>
      <c r="IL16" s="13"/>
      <c r="IM16" s="13"/>
      <c r="IN16" s="13"/>
      <c r="IO16" s="12"/>
      <c r="IP16" s="12"/>
      <c r="IQ16" s="12"/>
      <c r="IR16" s="13"/>
      <c r="IS16" s="13"/>
      <c r="IT16" s="13"/>
      <c r="IU16" s="13"/>
    </row>
    <row r="17" spans="1:255" ht="15.75" customHeight="1" thickBot="1">
      <c r="A17" s="443" t="s">
        <v>58</v>
      </c>
      <c r="B17" s="444"/>
      <c r="C17" s="444"/>
      <c r="D17" s="444"/>
      <c r="E17" s="444"/>
      <c r="F17" s="444"/>
      <c r="G17" s="444"/>
      <c r="H17" s="444"/>
      <c r="I17" s="444"/>
      <c r="J17" s="444"/>
      <c r="K17" s="444"/>
      <c r="L17" s="444"/>
      <c r="M17" s="444"/>
      <c r="N17" s="444"/>
      <c r="O17" s="444"/>
      <c r="P17" s="444"/>
      <c r="Q17" s="444"/>
      <c r="R17" s="445"/>
      <c r="S17" s="47"/>
      <c r="T17" s="48"/>
      <c r="U17" s="48"/>
      <c r="V17" s="48"/>
      <c r="W17" s="48"/>
      <c r="X17" s="48"/>
      <c r="Y17" s="47"/>
      <c r="Z17" s="47"/>
      <c r="AG17" s="12"/>
      <c r="AH17" s="12"/>
      <c r="AI17" s="12"/>
      <c r="AJ17" s="13"/>
      <c r="AK17" s="13"/>
      <c r="AL17" s="13"/>
      <c r="AM17" s="13"/>
      <c r="AN17" s="13"/>
      <c r="AO17" s="12"/>
      <c r="AP17" s="12"/>
      <c r="AQ17" s="12"/>
      <c r="AR17" s="13"/>
      <c r="AS17" s="13"/>
      <c r="AT17" s="13"/>
      <c r="AU17" s="13"/>
      <c r="AV17" s="13"/>
      <c r="AW17" s="12"/>
      <c r="AX17" s="12"/>
      <c r="AY17" s="12"/>
      <c r="AZ17" s="13"/>
      <c r="BA17" s="13"/>
      <c r="BB17" s="13"/>
      <c r="BC17" s="13"/>
      <c r="BD17" s="13"/>
      <c r="BE17" s="12"/>
      <c r="BF17" s="12"/>
      <c r="BG17" s="12"/>
      <c r="BH17" s="13"/>
      <c r="BI17" s="13"/>
      <c r="BJ17" s="13"/>
      <c r="BK17" s="13"/>
      <c r="BL17" s="13"/>
      <c r="BM17" s="12"/>
      <c r="BN17" s="12"/>
      <c r="BO17" s="12"/>
      <c r="BP17" s="13"/>
      <c r="BQ17" s="13"/>
      <c r="BR17" s="13"/>
      <c r="BS17" s="13"/>
      <c r="BT17" s="13"/>
      <c r="BU17" s="12"/>
      <c r="BV17" s="12"/>
      <c r="BW17" s="12"/>
      <c r="BX17" s="13"/>
      <c r="BY17" s="13"/>
      <c r="BZ17" s="13"/>
      <c r="CA17" s="13"/>
      <c r="CB17" s="13"/>
      <c r="CC17" s="12"/>
      <c r="CD17" s="12"/>
      <c r="CE17" s="12"/>
      <c r="CF17" s="13"/>
      <c r="CG17" s="13"/>
      <c r="CH17" s="13"/>
      <c r="CI17" s="13"/>
      <c r="CJ17" s="13"/>
      <c r="CK17" s="12"/>
      <c r="CL17" s="12"/>
      <c r="CM17" s="12"/>
      <c r="CN17" s="13"/>
      <c r="CO17" s="13"/>
      <c r="CP17" s="13"/>
      <c r="CQ17" s="13"/>
      <c r="CR17" s="13"/>
      <c r="CS17" s="12"/>
      <c r="CT17" s="12"/>
      <c r="CU17" s="12"/>
      <c r="CV17" s="13"/>
      <c r="CW17" s="13"/>
      <c r="CX17" s="13"/>
      <c r="CY17" s="13"/>
      <c r="CZ17" s="13"/>
      <c r="DA17" s="12"/>
      <c r="DB17" s="12"/>
      <c r="DC17" s="12"/>
      <c r="DD17" s="13"/>
      <c r="DE17" s="13"/>
      <c r="DF17" s="13"/>
      <c r="DG17" s="13"/>
      <c r="DH17" s="13"/>
      <c r="DI17" s="16"/>
      <c r="DJ17" s="16"/>
      <c r="DK17" s="16"/>
      <c r="DL17" s="17"/>
      <c r="DM17" s="17"/>
      <c r="DN17" s="17"/>
      <c r="DO17" s="17"/>
      <c r="DP17" s="17"/>
      <c r="DQ17" s="16"/>
      <c r="DR17" s="16"/>
      <c r="DS17" s="16"/>
      <c r="DT17" s="17"/>
      <c r="DU17" s="17"/>
      <c r="DV17" s="17"/>
      <c r="DW17" s="17"/>
      <c r="DX17" s="17"/>
      <c r="DY17" s="12"/>
      <c r="DZ17" s="12"/>
      <c r="EA17" s="12"/>
      <c r="EB17" s="13"/>
      <c r="EC17" s="13"/>
      <c r="ED17" s="13"/>
      <c r="EE17" s="13"/>
      <c r="EF17" s="13"/>
      <c r="EG17" s="12"/>
      <c r="EH17" s="12"/>
      <c r="EI17" s="12"/>
      <c r="EJ17" s="13"/>
      <c r="EK17" s="13"/>
      <c r="EL17" s="13"/>
      <c r="EM17" s="13"/>
      <c r="EN17" s="13"/>
      <c r="EO17" s="12"/>
      <c r="EP17" s="12"/>
      <c r="EQ17" s="12"/>
      <c r="ER17" s="13"/>
      <c r="ES17" s="13"/>
      <c r="ET17" s="13"/>
      <c r="EU17" s="13"/>
      <c r="EV17" s="13"/>
      <c r="EW17" s="12"/>
      <c r="EX17" s="12"/>
      <c r="EY17" s="12"/>
      <c r="EZ17" s="13"/>
      <c r="FA17" s="13"/>
      <c r="FB17" s="13"/>
      <c r="FC17" s="13"/>
      <c r="FD17" s="13"/>
      <c r="FE17" s="12"/>
      <c r="FF17" s="12"/>
      <c r="FG17" s="12"/>
      <c r="FH17" s="13"/>
      <c r="FI17" s="13"/>
      <c r="FJ17" s="13"/>
      <c r="FK17" s="13"/>
      <c r="FL17" s="13"/>
      <c r="FM17" s="12"/>
      <c r="FN17" s="12"/>
      <c r="FO17" s="12"/>
      <c r="FP17" s="13"/>
      <c r="FQ17" s="13"/>
      <c r="FR17" s="13"/>
      <c r="FS17" s="13"/>
      <c r="FT17" s="13"/>
      <c r="FU17" s="12"/>
      <c r="FV17" s="12"/>
      <c r="FW17" s="12"/>
      <c r="FX17" s="13"/>
      <c r="FY17" s="13"/>
      <c r="FZ17" s="13"/>
      <c r="GA17" s="13"/>
      <c r="GB17" s="13"/>
      <c r="GC17" s="12"/>
      <c r="GD17" s="12"/>
      <c r="GE17" s="12"/>
      <c r="GF17" s="13"/>
      <c r="GG17" s="13"/>
      <c r="GH17" s="13"/>
      <c r="GI17" s="13"/>
      <c r="GJ17" s="13"/>
      <c r="GK17" s="12"/>
      <c r="GL17" s="12"/>
      <c r="GM17" s="12"/>
      <c r="GN17" s="13"/>
      <c r="GO17" s="13"/>
      <c r="GP17" s="13"/>
      <c r="GQ17" s="13"/>
      <c r="GR17" s="13"/>
      <c r="GS17" s="12"/>
      <c r="GT17" s="12"/>
      <c r="GU17" s="12"/>
      <c r="GV17" s="13"/>
      <c r="GW17" s="13"/>
      <c r="GX17" s="13"/>
      <c r="GY17" s="13"/>
      <c r="GZ17" s="13"/>
      <c r="HA17" s="12"/>
      <c r="HB17" s="221">
        <v>5.5</v>
      </c>
      <c r="HC17" s="221" t="s">
        <v>103</v>
      </c>
      <c r="HD17" s="221">
        <v>6</v>
      </c>
      <c r="HE17" s="221">
        <v>6</v>
      </c>
      <c r="HF17" s="221">
        <v>5.5</v>
      </c>
      <c r="HG17" s="221" t="s">
        <v>103</v>
      </c>
      <c r="HH17" s="13"/>
      <c r="HI17" s="12"/>
      <c r="HJ17" s="12"/>
      <c r="HK17" s="12"/>
      <c r="HL17" s="13"/>
      <c r="HM17" s="13"/>
      <c r="HN17" s="13"/>
      <c r="HO17" s="13"/>
      <c r="HP17" s="13"/>
      <c r="HQ17" s="12"/>
      <c r="HR17" s="12"/>
      <c r="HS17" s="12"/>
      <c r="HT17" s="13"/>
      <c r="HU17" s="13"/>
      <c r="HV17" s="13"/>
      <c r="HW17" s="13"/>
      <c r="HX17" s="13"/>
      <c r="HY17" s="12"/>
      <c r="HZ17" s="12"/>
      <c r="IA17" s="12"/>
      <c r="IB17" s="13"/>
      <c r="IC17" s="13"/>
      <c r="ID17" s="13"/>
      <c r="IE17" s="13"/>
      <c r="IF17" s="13"/>
      <c r="IG17" s="12"/>
      <c r="IH17" s="12"/>
      <c r="II17" s="12"/>
      <c r="IJ17" s="13"/>
      <c r="IK17" s="13"/>
      <c r="IL17" s="13"/>
      <c r="IM17" s="13"/>
      <c r="IN17" s="13"/>
      <c r="IO17" s="12"/>
      <c r="IP17" s="12"/>
      <c r="IQ17" s="12"/>
      <c r="IR17" s="13"/>
      <c r="IS17" s="13"/>
      <c r="IT17" s="13"/>
      <c r="IU17" s="13"/>
    </row>
    <row r="18" spans="1:255" ht="15.75" customHeight="1">
      <c r="A18" s="100"/>
      <c r="B18" s="100"/>
      <c r="C18" s="50"/>
      <c r="D18" s="48"/>
      <c r="E18" s="48"/>
      <c r="F18" s="420" t="s">
        <v>17</v>
      </c>
      <c r="G18" s="421"/>
      <c r="H18" s="420" t="s">
        <v>18</v>
      </c>
      <c r="I18" s="421"/>
      <c r="J18" s="420" t="s">
        <v>19</v>
      </c>
      <c r="K18" s="421"/>
      <c r="L18" s="415" t="s">
        <v>20</v>
      </c>
      <c r="M18" s="415"/>
      <c r="N18" s="415" t="s">
        <v>21</v>
      </c>
      <c r="O18" s="415"/>
      <c r="P18" s="415" t="s">
        <v>11</v>
      </c>
      <c r="Q18" s="415"/>
      <c r="R18" s="100"/>
      <c r="S18" s="47"/>
      <c r="T18" s="48"/>
      <c r="U18" s="48"/>
      <c r="V18" s="48"/>
      <c r="W18" s="48"/>
      <c r="X18" s="48"/>
      <c r="Y18" s="47"/>
      <c r="Z18" s="47"/>
      <c r="AG18" s="12"/>
      <c r="AH18" s="12"/>
      <c r="AI18" s="12"/>
      <c r="AJ18" s="13"/>
      <c r="AK18" s="13"/>
      <c r="AL18" s="13"/>
      <c r="AM18" s="13"/>
      <c r="AN18" s="13"/>
      <c r="AO18" s="12"/>
      <c r="AP18" s="12"/>
      <c r="AQ18" s="12"/>
      <c r="AR18" s="13"/>
      <c r="AS18" s="13"/>
      <c r="AT18" s="13"/>
      <c r="AU18" s="13"/>
      <c r="AV18" s="13"/>
      <c r="AW18" s="12"/>
      <c r="AX18" s="12"/>
      <c r="AY18" s="12"/>
      <c r="AZ18" s="13"/>
      <c r="BA18" s="13"/>
      <c r="BB18" s="13"/>
      <c r="BC18" s="13"/>
      <c r="BD18" s="13"/>
      <c r="BE18" s="12"/>
      <c r="BF18" s="12"/>
      <c r="BG18" s="12"/>
      <c r="BH18" s="13"/>
      <c r="BI18" s="13"/>
      <c r="BJ18" s="13"/>
      <c r="BK18" s="13"/>
      <c r="BL18" s="13"/>
      <c r="BM18" s="12"/>
      <c r="BN18" s="12"/>
      <c r="BO18" s="12"/>
      <c r="BP18" s="13"/>
      <c r="BQ18" s="13"/>
      <c r="BR18" s="13"/>
      <c r="BS18" s="13"/>
      <c r="BT18" s="13"/>
      <c r="BU18" s="12"/>
      <c r="BV18" s="12"/>
      <c r="BW18" s="12"/>
      <c r="BX18" s="13"/>
      <c r="BY18" s="13"/>
      <c r="BZ18" s="13"/>
      <c r="CA18" s="13"/>
      <c r="CB18" s="13"/>
      <c r="CC18" s="12"/>
      <c r="CD18" s="12"/>
      <c r="CE18" s="12"/>
      <c r="CF18" s="13"/>
      <c r="CG18" s="13"/>
      <c r="CH18" s="13"/>
      <c r="CI18" s="13"/>
      <c r="CJ18" s="13"/>
      <c r="CK18" s="12"/>
      <c r="CL18" s="12"/>
      <c r="CM18" s="12"/>
      <c r="CN18" s="13"/>
      <c r="CO18" s="13"/>
      <c r="CP18" s="13"/>
      <c r="CQ18" s="13"/>
      <c r="CR18" s="13"/>
      <c r="CS18" s="12"/>
      <c r="CT18" s="12"/>
      <c r="CU18" s="12"/>
      <c r="CV18" s="13"/>
      <c r="CW18" s="13"/>
      <c r="CX18" s="13"/>
      <c r="CY18" s="13"/>
      <c r="CZ18" s="13"/>
      <c r="DA18" s="12"/>
      <c r="DB18" s="12"/>
      <c r="DC18" s="12"/>
      <c r="DD18" s="13"/>
      <c r="DE18" s="13"/>
      <c r="DF18" s="13"/>
      <c r="DG18" s="13"/>
      <c r="DH18" s="13"/>
      <c r="DI18" s="12"/>
      <c r="DJ18" s="12"/>
      <c r="DK18" s="12"/>
      <c r="DL18" s="13"/>
      <c r="DM18" s="13"/>
      <c r="DN18" s="13"/>
      <c r="DO18" s="13"/>
      <c r="DP18" s="13"/>
      <c r="DQ18" s="12"/>
      <c r="DR18" s="12"/>
      <c r="DS18" s="12"/>
      <c r="DT18" s="13"/>
      <c r="DU18" s="13"/>
      <c r="DV18" s="13"/>
      <c r="DW18" s="13"/>
      <c r="DX18" s="13"/>
      <c r="DY18" s="12"/>
      <c r="DZ18" s="12"/>
      <c r="EA18" s="12"/>
      <c r="EB18" s="13"/>
      <c r="EC18" s="13"/>
      <c r="ED18" s="13"/>
      <c r="EE18" s="13"/>
      <c r="EF18" s="13"/>
      <c r="EG18" s="12"/>
      <c r="EH18" s="12"/>
      <c r="EI18" s="12"/>
      <c r="EJ18" s="13"/>
      <c r="EK18" s="13"/>
      <c r="EL18" s="13"/>
      <c r="EM18" s="13"/>
      <c r="EN18" s="13"/>
      <c r="EO18" s="12"/>
      <c r="EP18" s="12"/>
      <c r="EQ18" s="12"/>
      <c r="ER18" s="13"/>
      <c r="ES18" s="13"/>
      <c r="ET18" s="13"/>
      <c r="EU18" s="13"/>
      <c r="EV18" s="13"/>
      <c r="EW18" s="12"/>
      <c r="EX18" s="12"/>
      <c r="EY18" s="12"/>
      <c r="EZ18" s="13"/>
      <c r="FA18" s="13"/>
      <c r="FB18" s="13"/>
      <c r="FC18" s="13"/>
      <c r="FD18" s="13"/>
      <c r="FE18" s="12"/>
      <c r="FF18" s="12"/>
      <c r="FG18" s="12"/>
      <c r="FH18" s="13"/>
      <c r="FI18" s="13"/>
      <c r="FJ18" s="13"/>
      <c r="FK18" s="13"/>
      <c r="FL18" s="13"/>
      <c r="FM18" s="12"/>
      <c r="FN18" s="12"/>
      <c r="FO18" s="12"/>
      <c r="FP18" s="13"/>
      <c r="FQ18" s="13"/>
      <c r="FR18" s="13"/>
      <c r="FS18" s="13"/>
      <c r="FT18" s="13"/>
      <c r="FU18" s="12"/>
      <c r="FV18" s="12"/>
      <c r="FW18" s="12"/>
      <c r="FX18" s="13"/>
      <c r="FY18" s="13"/>
      <c r="FZ18" s="13"/>
      <c r="GA18" s="13"/>
      <c r="GB18" s="13"/>
      <c r="GC18" s="12"/>
      <c r="GD18" s="12"/>
      <c r="GE18" s="12"/>
      <c r="GF18" s="13"/>
      <c r="GG18" s="13"/>
      <c r="GH18" s="13"/>
      <c r="GI18" s="13"/>
      <c r="GJ18" s="13"/>
      <c r="GK18" s="12"/>
      <c r="GL18" s="12"/>
      <c r="GM18" s="12"/>
      <c r="GN18" s="13"/>
      <c r="GO18" s="13"/>
      <c r="GP18" s="13"/>
      <c r="GQ18" s="13"/>
      <c r="GR18" s="13"/>
      <c r="GS18" s="12"/>
      <c r="GT18" s="12"/>
      <c r="GU18" s="12"/>
      <c r="GV18" s="13"/>
      <c r="GW18" s="13"/>
      <c r="GX18" s="13"/>
      <c r="GY18" s="13"/>
      <c r="GZ18" s="13"/>
      <c r="HA18" s="12"/>
      <c r="HB18" s="219">
        <v>6</v>
      </c>
      <c r="HC18" s="219">
        <v>6</v>
      </c>
      <c r="HD18" s="219">
        <v>6.5</v>
      </c>
      <c r="HE18" s="219" t="s">
        <v>104</v>
      </c>
      <c r="HF18" s="219">
        <v>6</v>
      </c>
      <c r="HG18" s="219">
        <v>6</v>
      </c>
      <c r="HH18" s="13"/>
      <c r="HI18" s="12"/>
      <c r="HJ18" s="12"/>
      <c r="HK18" s="12"/>
      <c r="HL18" s="13"/>
      <c r="HM18" s="13"/>
      <c r="HN18" s="13"/>
      <c r="HO18" s="13"/>
      <c r="HP18" s="13"/>
      <c r="HQ18" s="12"/>
      <c r="HR18" s="12"/>
      <c r="HS18" s="12"/>
      <c r="HT18" s="13"/>
      <c r="HU18" s="13"/>
      <c r="HV18" s="13"/>
      <c r="HW18" s="13"/>
      <c r="HX18" s="13"/>
      <c r="HY18" s="12"/>
      <c r="HZ18" s="12"/>
      <c r="IA18" s="12"/>
      <c r="IB18" s="13"/>
      <c r="IC18" s="13"/>
      <c r="ID18" s="13"/>
      <c r="IE18" s="13"/>
      <c r="IF18" s="13"/>
      <c r="IG18" s="12"/>
      <c r="IH18" s="12"/>
      <c r="II18" s="12"/>
      <c r="IJ18" s="13"/>
      <c r="IK18" s="13"/>
      <c r="IL18" s="13"/>
      <c r="IM18" s="13"/>
      <c r="IN18" s="13"/>
      <c r="IO18" s="12"/>
      <c r="IP18" s="12"/>
      <c r="IQ18" s="12"/>
      <c r="IR18" s="13"/>
      <c r="IS18" s="13"/>
      <c r="IT18" s="13"/>
      <c r="IU18" s="13"/>
    </row>
    <row r="19" spans="1:255" ht="15.75" customHeight="1">
      <c r="A19" s="479" t="s">
        <v>33</v>
      </c>
      <c r="B19" s="479"/>
      <c r="C19" s="479"/>
      <c r="D19" s="479"/>
      <c r="E19" s="479"/>
      <c r="F19" s="411"/>
      <c r="G19" s="412"/>
      <c r="H19" s="411"/>
      <c r="I19" s="412"/>
      <c r="J19" s="411"/>
      <c r="K19" s="412"/>
      <c r="L19" s="411"/>
      <c r="M19" s="412"/>
      <c r="N19" s="411"/>
      <c r="O19" s="412"/>
      <c r="P19" s="411"/>
      <c r="Q19" s="412"/>
      <c r="R19" s="100"/>
      <c r="S19" s="50"/>
      <c r="T19" s="48"/>
      <c r="U19" s="48"/>
      <c r="V19" s="48"/>
      <c r="W19" s="48"/>
      <c r="X19" s="48"/>
      <c r="Y19" s="49"/>
      <c r="Z19" s="50"/>
      <c r="AG19" s="14"/>
      <c r="AH19" s="18"/>
      <c r="AI19" s="18"/>
      <c r="AJ19" s="13"/>
      <c r="AK19" s="13"/>
      <c r="AL19" s="13"/>
      <c r="AM19" s="13"/>
      <c r="AN19" s="13"/>
      <c r="AO19" s="14"/>
      <c r="AP19" s="18"/>
      <c r="AQ19" s="18"/>
      <c r="AR19" s="13"/>
      <c r="AS19" s="13"/>
      <c r="AT19" s="13"/>
      <c r="AU19" s="13"/>
      <c r="AV19" s="13"/>
      <c r="AW19" s="14"/>
      <c r="AX19" s="18"/>
      <c r="AY19" s="18"/>
      <c r="AZ19" s="13"/>
      <c r="BA19" s="13"/>
      <c r="BB19" s="13"/>
      <c r="BC19" s="13"/>
      <c r="BD19" s="13"/>
      <c r="BE19" s="14"/>
      <c r="BF19" s="18"/>
      <c r="BG19" s="18"/>
      <c r="BH19" s="13"/>
      <c r="BI19" s="13"/>
      <c r="BJ19" s="13"/>
      <c r="BK19" s="13"/>
      <c r="BL19" s="13"/>
      <c r="BM19" s="14"/>
      <c r="BN19" s="18"/>
      <c r="BO19" s="18"/>
      <c r="BP19" s="13"/>
      <c r="BQ19" s="13"/>
      <c r="BR19" s="13"/>
      <c r="BS19" s="13"/>
      <c r="BT19" s="13"/>
      <c r="BU19" s="14"/>
      <c r="BV19" s="18"/>
      <c r="BW19" s="18"/>
      <c r="BX19" s="13"/>
      <c r="BY19" s="13"/>
      <c r="BZ19" s="13"/>
      <c r="CA19" s="13"/>
      <c r="CB19" s="13"/>
      <c r="CC19" s="14"/>
      <c r="CD19" s="18"/>
      <c r="CE19" s="18"/>
      <c r="CF19" s="13"/>
      <c r="CG19" s="13"/>
      <c r="CH19" s="13"/>
      <c r="CI19" s="13"/>
      <c r="CJ19" s="13"/>
      <c r="CK19" s="14"/>
      <c r="CL19" s="18"/>
      <c r="CM19" s="18"/>
      <c r="CN19" s="13"/>
      <c r="CO19" s="13"/>
      <c r="CP19" s="13"/>
      <c r="CQ19" s="13"/>
      <c r="CR19" s="13"/>
      <c r="CS19" s="14"/>
      <c r="CT19" s="18"/>
      <c r="CU19" s="18"/>
      <c r="CV19" s="13"/>
      <c r="CW19" s="13"/>
      <c r="CX19" s="13"/>
      <c r="CY19" s="13"/>
      <c r="CZ19" s="13"/>
      <c r="DA19" s="14"/>
      <c r="DB19" s="18"/>
      <c r="DC19" s="18"/>
      <c r="DD19" s="13"/>
      <c r="DE19" s="13"/>
      <c r="DF19" s="13"/>
      <c r="DG19" s="13"/>
      <c r="DH19" s="13"/>
      <c r="DI19" s="15"/>
      <c r="DJ19" s="19"/>
      <c r="DK19" s="19"/>
      <c r="DL19" s="17"/>
      <c r="DM19" s="17"/>
      <c r="DN19" s="17"/>
      <c r="DO19" s="17"/>
      <c r="DP19" s="17"/>
      <c r="DQ19" s="15"/>
      <c r="DR19" s="19"/>
      <c r="DS19" s="19"/>
      <c r="DT19" s="17"/>
      <c r="DU19" s="17"/>
      <c r="DV19" s="17"/>
      <c r="DW19" s="17"/>
      <c r="DX19" s="17"/>
      <c r="DY19" s="14"/>
      <c r="DZ19" s="18"/>
      <c r="EA19" s="18"/>
      <c r="EB19" s="13"/>
      <c r="EC19" s="13"/>
      <c r="ED19" s="13"/>
      <c r="EE19" s="13"/>
      <c r="EF19" s="13"/>
      <c r="EG19" s="14"/>
      <c r="EH19" s="18"/>
      <c r="EI19" s="18"/>
      <c r="EJ19" s="13"/>
      <c r="EK19" s="13"/>
      <c r="EL19" s="13"/>
      <c r="EM19" s="13"/>
      <c r="EN19" s="13"/>
      <c r="EO19" s="14"/>
      <c r="EP19" s="18"/>
      <c r="EQ19" s="18"/>
      <c r="ER19" s="13"/>
      <c r="ES19" s="13"/>
      <c r="ET19" s="13"/>
      <c r="EU19" s="13"/>
      <c r="EV19" s="13"/>
      <c r="EW19" s="14"/>
      <c r="EX19" s="18"/>
      <c r="EY19" s="18"/>
      <c r="EZ19" s="13"/>
      <c r="FA19" s="13"/>
      <c r="FB19" s="13"/>
      <c r="FC19" s="13"/>
      <c r="FD19" s="13"/>
      <c r="FE19" s="14"/>
      <c r="FF19" s="18"/>
      <c r="FG19" s="18"/>
      <c r="FH19" s="13"/>
      <c r="FI19" s="13"/>
      <c r="FJ19" s="13"/>
      <c r="FK19" s="13"/>
      <c r="FL19" s="13"/>
      <c r="FM19" s="14"/>
      <c r="FN19" s="18"/>
      <c r="FO19" s="18"/>
      <c r="FP19" s="13"/>
      <c r="FQ19" s="13"/>
      <c r="FR19" s="13"/>
      <c r="FS19" s="13"/>
      <c r="FT19" s="13"/>
      <c r="FU19" s="14"/>
      <c r="FV19" s="18"/>
      <c r="FW19" s="18"/>
      <c r="FX19" s="13"/>
      <c r="FY19" s="13"/>
      <c r="FZ19" s="13"/>
      <c r="GA19" s="13"/>
      <c r="GB19" s="13"/>
      <c r="GC19" s="14"/>
      <c r="GD19" s="18"/>
      <c r="GE19" s="18"/>
      <c r="GF19" s="13"/>
      <c r="GG19" s="13"/>
      <c r="GH19" s="13"/>
      <c r="GI19" s="13"/>
      <c r="GJ19" s="13"/>
      <c r="GK19" s="14"/>
      <c r="GL19" s="18"/>
      <c r="GM19" s="18"/>
      <c r="GN19" s="13"/>
      <c r="GO19" s="13"/>
      <c r="GP19" s="13"/>
      <c r="GQ19" s="13"/>
      <c r="GR19" s="13"/>
      <c r="GS19" s="14"/>
      <c r="GT19" s="18"/>
      <c r="GU19" s="18"/>
      <c r="GV19" s="13"/>
      <c r="GW19" s="13"/>
      <c r="GX19" s="13"/>
      <c r="GY19" s="13"/>
      <c r="GZ19" s="13"/>
      <c r="HA19" s="14"/>
      <c r="HB19" s="221">
        <v>6.5</v>
      </c>
      <c r="HC19" s="221" t="s">
        <v>104</v>
      </c>
      <c r="HD19" s="221">
        <v>7</v>
      </c>
      <c r="HE19" s="221">
        <v>7</v>
      </c>
      <c r="HF19" s="221">
        <v>6.5</v>
      </c>
      <c r="HG19" s="221" t="s">
        <v>104</v>
      </c>
      <c r="HH19" s="13"/>
      <c r="HI19" s="14"/>
      <c r="HJ19" s="18"/>
      <c r="HK19" s="18"/>
      <c r="HL19" s="13"/>
      <c r="HM19" s="13"/>
      <c r="HN19" s="13"/>
      <c r="HO19" s="13"/>
      <c r="HP19" s="13"/>
      <c r="HQ19" s="14"/>
      <c r="HR19" s="18"/>
      <c r="HS19" s="18"/>
      <c r="HT19" s="13"/>
      <c r="HU19" s="13"/>
      <c r="HV19" s="13"/>
      <c r="HW19" s="13"/>
      <c r="HX19" s="13"/>
      <c r="HY19" s="14"/>
      <c r="HZ19" s="18"/>
      <c r="IA19" s="18"/>
      <c r="IB19" s="13"/>
      <c r="IC19" s="13"/>
      <c r="ID19" s="13"/>
      <c r="IE19" s="13"/>
      <c r="IF19" s="13"/>
      <c r="IG19" s="14"/>
      <c r="IH19" s="18"/>
      <c r="II19" s="18"/>
      <c r="IJ19" s="13"/>
      <c r="IK19" s="13"/>
      <c r="IL19" s="13"/>
      <c r="IM19" s="13"/>
      <c r="IN19" s="13"/>
      <c r="IO19" s="14"/>
      <c r="IP19" s="18"/>
      <c r="IQ19" s="18"/>
      <c r="IR19" s="13"/>
      <c r="IS19" s="13"/>
      <c r="IT19" s="13"/>
      <c r="IU19" s="13"/>
    </row>
    <row r="20" spans="1:255" ht="37.5" customHeight="1">
      <c r="A20" s="436" t="s">
        <v>59</v>
      </c>
      <c r="B20" s="437"/>
      <c r="C20" s="437"/>
      <c r="D20" s="437"/>
      <c r="E20" s="438"/>
      <c r="F20" s="413"/>
      <c r="G20" s="414"/>
      <c r="H20" s="413"/>
      <c r="I20" s="414"/>
      <c r="J20" s="413"/>
      <c r="K20" s="414"/>
      <c r="L20" s="413"/>
      <c r="M20" s="414"/>
      <c r="N20" s="413"/>
      <c r="O20" s="414"/>
      <c r="P20" s="413"/>
      <c r="Q20" s="414"/>
      <c r="R20" s="238" t="s">
        <v>187</v>
      </c>
      <c r="S20" s="47"/>
      <c r="T20" s="48"/>
      <c r="U20" s="48"/>
      <c r="V20" s="48"/>
      <c r="W20" s="48"/>
      <c r="X20" s="48"/>
      <c r="Y20" s="47"/>
      <c r="Z20" s="47"/>
      <c r="AG20" s="12"/>
      <c r="AH20" s="12"/>
      <c r="AI20" s="12"/>
      <c r="AJ20" s="13"/>
      <c r="AK20" s="13"/>
      <c r="AL20" s="13"/>
      <c r="AM20" s="13"/>
      <c r="AN20" s="13"/>
      <c r="AO20" s="12"/>
      <c r="AP20" s="12"/>
      <c r="AQ20" s="12"/>
      <c r="AR20" s="13"/>
      <c r="AS20" s="13"/>
      <c r="AT20" s="13"/>
      <c r="AU20" s="13"/>
      <c r="AV20" s="13"/>
      <c r="AW20" s="12"/>
      <c r="AX20" s="12"/>
      <c r="AY20" s="12"/>
      <c r="AZ20" s="13"/>
      <c r="BA20" s="13"/>
      <c r="BB20" s="13"/>
      <c r="BC20" s="13"/>
      <c r="BD20" s="13"/>
      <c r="BE20" s="12"/>
      <c r="BF20" s="12"/>
      <c r="BG20" s="12"/>
      <c r="BH20" s="13"/>
      <c r="BI20" s="13"/>
      <c r="BJ20" s="13"/>
      <c r="BK20" s="13"/>
      <c r="BL20" s="13"/>
      <c r="BM20" s="12"/>
      <c r="BN20" s="12"/>
      <c r="BO20" s="12"/>
      <c r="BP20" s="13"/>
      <c r="BQ20" s="13"/>
      <c r="BR20" s="13"/>
      <c r="BS20" s="13"/>
      <c r="BT20" s="13"/>
      <c r="BU20" s="12"/>
      <c r="BV20" s="12"/>
      <c r="BW20" s="12"/>
      <c r="BX20" s="13"/>
      <c r="BY20" s="13"/>
      <c r="BZ20" s="13"/>
      <c r="CA20" s="13"/>
      <c r="CB20" s="13"/>
      <c r="CC20" s="12"/>
      <c r="CD20" s="12"/>
      <c r="CE20" s="12"/>
      <c r="CF20" s="13"/>
      <c r="CG20" s="13"/>
      <c r="CH20" s="13"/>
      <c r="CI20" s="13"/>
      <c r="CJ20" s="13"/>
      <c r="CK20" s="12"/>
      <c r="CL20" s="12"/>
      <c r="CM20" s="12"/>
      <c r="CN20" s="13"/>
      <c r="CO20" s="13"/>
      <c r="CP20" s="13"/>
      <c r="CQ20" s="13"/>
      <c r="CR20" s="13"/>
      <c r="CS20" s="12"/>
      <c r="CT20" s="12"/>
      <c r="CU20" s="12"/>
      <c r="CV20" s="13"/>
      <c r="CW20" s="13"/>
      <c r="CX20" s="13"/>
      <c r="CY20" s="13"/>
      <c r="CZ20" s="13"/>
      <c r="DA20" s="12"/>
      <c r="DB20" s="12"/>
      <c r="DC20" s="12"/>
      <c r="DD20" s="13"/>
      <c r="DE20" s="13"/>
      <c r="DF20" s="13"/>
      <c r="DG20" s="13"/>
      <c r="DH20" s="13"/>
      <c r="DI20" s="16"/>
      <c r="DJ20" s="16"/>
      <c r="DK20" s="16"/>
      <c r="DL20" s="17"/>
      <c r="DM20" s="17"/>
      <c r="DN20" s="17"/>
      <c r="DO20" s="17"/>
      <c r="DP20" s="17"/>
      <c r="DQ20" s="16"/>
      <c r="DR20" s="16"/>
      <c r="DS20" s="16"/>
      <c r="DT20" s="17"/>
      <c r="DU20" s="17"/>
      <c r="DV20" s="17"/>
      <c r="DW20" s="17"/>
      <c r="DX20" s="17"/>
      <c r="DY20" s="12"/>
      <c r="DZ20" s="12"/>
      <c r="EA20" s="12"/>
      <c r="EB20" s="13"/>
      <c r="EC20" s="13"/>
      <c r="ED20" s="13"/>
      <c r="EE20" s="13"/>
      <c r="EF20" s="13"/>
      <c r="EG20" s="12"/>
      <c r="EH20" s="12"/>
      <c r="EI20" s="12"/>
      <c r="EJ20" s="13"/>
      <c r="EK20" s="13"/>
      <c r="EL20" s="13"/>
      <c r="EM20" s="13"/>
      <c r="EN20" s="13"/>
      <c r="EO20" s="12"/>
      <c r="EP20" s="12"/>
      <c r="EQ20" s="12"/>
      <c r="ER20" s="13"/>
      <c r="ES20" s="13"/>
      <c r="ET20" s="13"/>
      <c r="EU20" s="13"/>
      <c r="EV20" s="13"/>
      <c r="EW20" s="12"/>
      <c r="EX20" s="12"/>
      <c r="EY20" s="12"/>
      <c r="EZ20" s="13"/>
      <c r="FA20" s="13"/>
      <c r="FB20" s="13"/>
      <c r="FC20" s="13"/>
      <c r="FD20" s="13"/>
      <c r="FE20" s="12"/>
      <c r="FF20" s="12"/>
      <c r="FG20" s="12"/>
      <c r="FH20" s="13"/>
      <c r="FI20" s="13"/>
      <c r="FJ20" s="13"/>
      <c r="FK20" s="13"/>
      <c r="FL20" s="13"/>
      <c r="FM20" s="12"/>
      <c r="FN20" s="12"/>
      <c r="FO20" s="12"/>
      <c r="FP20" s="13"/>
      <c r="FQ20" s="13"/>
      <c r="FR20" s="13"/>
      <c r="FS20" s="13"/>
      <c r="FT20" s="13"/>
      <c r="FU20" s="12"/>
      <c r="FV20" s="12"/>
      <c r="FW20" s="12"/>
      <c r="FX20" s="13"/>
      <c r="FY20" s="13"/>
      <c r="FZ20" s="13"/>
      <c r="GA20" s="13"/>
      <c r="GB20" s="13"/>
      <c r="GC20" s="12"/>
      <c r="GD20" s="12"/>
      <c r="GE20" s="12"/>
      <c r="GF20" s="13"/>
      <c r="GG20" s="13"/>
      <c r="GH20" s="13"/>
      <c r="GI20" s="13"/>
      <c r="GJ20" s="13"/>
      <c r="GK20" s="12"/>
      <c r="GL20" s="12"/>
      <c r="GM20" s="12"/>
      <c r="GN20" s="13"/>
      <c r="GO20" s="13"/>
      <c r="GP20" s="13"/>
      <c r="GQ20" s="13"/>
      <c r="GR20" s="13"/>
      <c r="GS20" s="12"/>
      <c r="GT20" s="12"/>
      <c r="GU20" s="12"/>
      <c r="GV20" s="13"/>
      <c r="GW20" s="13"/>
      <c r="GX20" s="13"/>
      <c r="GY20" s="13"/>
      <c r="GZ20" s="13"/>
      <c r="HA20" s="12"/>
      <c r="HB20" s="219">
        <v>7</v>
      </c>
      <c r="HC20" s="219">
        <v>7</v>
      </c>
      <c r="HD20" s="219">
        <v>7.5</v>
      </c>
      <c r="HE20" s="219" t="s">
        <v>105</v>
      </c>
      <c r="HF20" s="219">
        <v>7</v>
      </c>
      <c r="HG20" s="219">
        <v>7</v>
      </c>
      <c r="HH20" s="13"/>
      <c r="HI20" s="12"/>
      <c r="HJ20" s="12"/>
      <c r="HK20" s="12"/>
      <c r="HL20" s="13"/>
      <c r="HM20" s="13"/>
      <c r="HN20" s="13"/>
      <c r="HO20" s="13"/>
      <c r="HP20" s="13"/>
      <c r="HQ20" s="12"/>
      <c r="HR20" s="12"/>
      <c r="HS20" s="12"/>
      <c r="HT20" s="13"/>
      <c r="HU20" s="13"/>
      <c r="HV20" s="13"/>
      <c r="HW20" s="13"/>
      <c r="HX20" s="13"/>
      <c r="HY20" s="12"/>
      <c r="HZ20" s="12"/>
      <c r="IA20" s="12"/>
      <c r="IB20" s="13"/>
      <c r="IC20" s="13"/>
      <c r="ID20" s="13"/>
      <c r="IE20" s="13"/>
      <c r="IF20" s="13"/>
      <c r="IG20" s="12"/>
      <c r="IH20" s="12"/>
      <c r="II20" s="12"/>
      <c r="IJ20" s="13"/>
      <c r="IK20" s="13"/>
      <c r="IL20" s="13"/>
      <c r="IM20" s="13"/>
      <c r="IN20" s="13"/>
      <c r="IO20" s="12"/>
      <c r="IP20" s="12"/>
      <c r="IQ20" s="12"/>
      <c r="IR20" s="13"/>
      <c r="IS20" s="13"/>
      <c r="IT20" s="13"/>
      <c r="IU20" s="13"/>
    </row>
    <row r="21" spans="1:255" ht="15.75" customHeight="1">
      <c r="A21" s="436" t="s">
        <v>34</v>
      </c>
      <c r="B21" s="437"/>
      <c r="C21" s="437"/>
      <c r="D21" s="437"/>
      <c r="E21" s="438"/>
      <c r="F21" s="418"/>
      <c r="G21" s="419"/>
      <c r="H21" s="418"/>
      <c r="I21" s="419"/>
      <c r="J21" s="418"/>
      <c r="K21" s="419"/>
      <c r="L21" s="418"/>
      <c r="M21" s="419"/>
      <c r="N21" s="418"/>
      <c r="O21" s="419"/>
      <c r="P21" s="418"/>
      <c r="Q21" s="419"/>
      <c r="R21" s="127" t="str">
        <f>IF(P21="",IF(N21="",IF(L21="",IF(J21="",IF(H21="",IF(F21="","",F21),H21),J21),L21),N21),P21)</f>
        <v/>
      </c>
      <c r="S21" s="48"/>
      <c r="T21" s="48"/>
      <c r="U21" s="48"/>
      <c r="V21" s="48"/>
      <c r="W21" s="47"/>
      <c r="X21" s="47"/>
      <c r="Y21" s="12"/>
      <c r="Z21" s="13"/>
      <c r="AG21" s="12"/>
      <c r="AH21" s="13"/>
      <c r="AI21" s="13"/>
      <c r="AJ21" s="13"/>
      <c r="AK21" s="13"/>
      <c r="AL21" s="13"/>
      <c r="AM21" s="12"/>
      <c r="AN21" s="12"/>
      <c r="AO21" s="12"/>
      <c r="AP21" s="13"/>
      <c r="AQ21" s="13"/>
      <c r="AR21" s="13"/>
      <c r="AS21" s="13"/>
      <c r="AT21" s="13"/>
      <c r="AU21" s="12"/>
      <c r="AV21" s="12"/>
      <c r="AW21" s="12"/>
      <c r="AX21" s="13"/>
      <c r="AY21" s="13"/>
      <c r="AZ21" s="13"/>
      <c r="BA21" s="13"/>
      <c r="BB21" s="13"/>
      <c r="BC21" s="12"/>
      <c r="BD21" s="12"/>
      <c r="BE21" s="12"/>
      <c r="BF21" s="13"/>
      <c r="BG21" s="13"/>
      <c r="BH21" s="13"/>
      <c r="BI21" s="13"/>
      <c r="BJ21" s="13"/>
      <c r="BK21" s="12"/>
      <c r="BL21" s="12"/>
      <c r="BM21" s="12"/>
      <c r="BN21" s="13"/>
      <c r="BO21" s="13"/>
      <c r="BP21" s="13"/>
      <c r="BQ21" s="13"/>
      <c r="BR21" s="13"/>
      <c r="BS21" s="12"/>
      <c r="BT21" s="12"/>
      <c r="BU21" s="12"/>
      <c r="BV21" s="13"/>
      <c r="BW21" s="13"/>
      <c r="BX21" s="13"/>
      <c r="BY21" s="13"/>
      <c r="BZ21" s="13"/>
      <c r="CA21" s="12"/>
      <c r="CB21" s="12"/>
      <c r="CC21" s="12"/>
      <c r="CD21" s="13"/>
      <c r="CE21" s="13"/>
      <c r="CF21" s="13"/>
      <c r="CG21" s="13"/>
      <c r="CH21" s="13"/>
      <c r="CI21" s="12"/>
      <c r="CJ21" s="12"/>
      <c r="CK21" s="12"/>
      <c r="CL21" s="13"/>
      <c r="CM21" s="13"/>
      <c r="CN21" s="13"/>
      <c r="CO21" s="13"/>
      <c r="CP21" s="13"/>
      <c r="CQ21" s="12"/>
      <c r="CR21" s="12"/>
      <c r="CS21" s="12"/>
      <c r="CT21" s="13"/>
      <c r="CU21" s="13"/>
      <c r="CV21" s="13"/>
      <c r="CW21" s="13"/>
      <c r="CX21" s="13"/>
      <c r="CY21" s="12"/>
      <c r="CZ21" s="12"/>
      <c r="DA21" s="12"/>
      <c r="DB21" s="13"/>
      <c r="DC21" s="13"/>
      <c r="DD21" s="13"/>
      <c r="DE21" s="13"/>
      <c r="DF21" s="13"/>
      <c r="DG21" s="12"/>
      <c r="DH21" s="12"/>
      <c r="DI21" s="12"/>
      <c r="DJ21" s="13"/>
      <c r="DK21" s="13"/>
      <c r="DL21" s="13"/>
      <c r="DM21" s="13"/>
      <c r="DN21" s="13"/>
      <c r="DO21" s="12"/>
      <c r="DP21" s="12"/>
      <c r="DQ21" s="12"/>
      <c r="DR21" s="13"/>
      <c r="DS21" s="13"/>
      <c r="DT21" s="13"/>
      <c r="DU21" s="13"/>
      <c r="DV21" s="13"/>
      <c r="DW21" s="12"/>
      <c r="DX21" s="12"/>
      <c r="DY21" s="12"/>
      <c r="DZ21" s="13"/>
      <c r="EA21" s="13"/>
      <c r="EB21" s="13"/>
      <c r="EC21" s="13"/>
      <c r="ED21" s="13"/>
      <c r="EE21" s="12"/>
      <c r="EF21" s="12"/>
      <c r="EG21" s="12"/>
      <c r="EH21" s="13"/>
      <c r="EI21" s="13"/>
      <c r="EJ21" s="13"/>
      <c r="EK21" s="13"/>
      <c r="EL21" s="13"/>
      <c r="EM21" s="12"/>
      <c r="EN21" s="12"/>
      <c r="EO21" s="12"/>
      <c r="EP21" s="13"/>
      <c r="EQ21" s="13"/>
      <c r="ER21" s="13"/>
      <c r="ES21" s="13"/>
      <c r="ET21" s="13"/>
      <c r="EU21" s="12"/>
      <c r="EV21" s="12"/>
      <c r="EW21" s="12"/>
      <c r="EX21" s="13"/>
      <c r="EY21" s="13"/>
      <c r="EZ21" s="13"/>
      <c r="FA21" s="13"/>
      <c r="FB21" s="13"/>
      <c r="FC21" s="12"/>
      <c r="FD21" s="12"/>
      <c r="FE21" s="12"/>
      <c r="FF21" s="13"/>
      <c r="FG21" s="13"/>
      <c r="FH21" s="13"/>
      <c r="FI21" s="13"/>
      <c r="FJ21" s="13"/>
      <c r="FK21" s="12"/>
      <c r="FL21" s="12"/>
      <c r="FM21" s="12"/>
      <c r="FN21" s="13"/>
      <c r="FO21" s="13"/>
      <c r="FP21" s="13"/>
      <c r="FQ21" s="13"/>
      <c r="FR21" s="13"/>
      <c r="FS21" s="12"/>
      <c r="FT21" s="12"/>
      <c r="FU21" s="12"/>
      <c r="FV21" s="13"/>
      <c r="FW21" s="13"/>
      <c r="FX21" s="13"/>
      <c r="FY21" s="13"/>
      <c r="FZ21" s="13"/>
      <c r="GA21" s="12"/>
      <c r="GB21" s="12"/>
      <c r="GC21" s="12"/>
      <c r="GD21" s="13"/>
      <c r="GE21" s="13"/>
      <c r="GF21" s="13"/>
      <c r="GG21" s="13"/>
      <c r="GH21" s="13"/>
      <c r="GI21" s="12"/>
      <c r="GJ21" s="12"/>
      <c r="GK21" s="12"/>
      <c r="GL21" s="13"/>
      <c r="GM21" s="13"/>
      <c r="GN21" s="13"/>
      <c r="GO21" s="13"/>
      <c r="GP21" s="13"/>
      <c r="GQ21" s="12"/>
      <c r="GR21" s="12"/>
      <c r="GS21" s="12"/>
      <c r="GT21" s="13"/>
      <c r="GU21" s="13"/>
      <c r="GV21" s="13"/>
      <c r="GW21" s="13"/>
      <c r="GX21" s="13"/>
      <c r="GY21" s="12"/>
      <c r="GZ21" s="12"/>
      <c r="HA21" s="12"/>
      <c r="HB21" s="221">
        <v>7.5</v>
      </c>
      <c r="HC21" s="221" t="s">
        <v>105</v>
      </c>
      <c r="HD21" s="221">
        <v>8</v>
      </c>
      <c r="HE21" s="221">
        <v>8</v>
      </c>
      <c r="HF21" s="221">
        <v>7.5</v>
      </c>
      <c r="HG21" s="221" t="s">
        <v>105</v>
      </c>
      <c r="HH21" s="12"/>
      <c r="HI21" s="12"/>
      <c r="HJ21" s="13"/>
      <c r="HK21" s="13"/>
      <c r="HL21" s="13"/>
      <c r="HM21" s="13"/>
      <c r="HN21" s="13"/>
      <c r="HO21" s="12"/>
      <c r="HP21" s="12"/>
      <c r="HQ21" s="12"/>
      <c r="HR21" s="13"/>
      <c r="HS21" s="13"/>
      <c r="HT21" s="13"/>
      <c r="HU21" s="13"/>
      <c r="HV21" s="13"/>
      <c r="HW21" s="12"/>
      <c r="HX21" s="12"/>
      <c r="HY21" s="12"/>
      <c r="HZ21" s="13"/>
      <c r="IA21" s="13"/>
      <c r="IB21" s="13"/>
      <c r="IC21" s="13"/>
      <c r="ID21" s="13"/>
      <c r="IE21" s="12"/>
      <c r="IF21" s="12"/>
      <c r="IG21" s="12"/>
      <c r="IH21" s="13"/>
      <c r="II21" s="13"/>
      <c r="IJ21" s="13"/>
      <c r="IK21" s="13"/>
      <c r="IL21" s="13"/>
      <c r="IM21" s="12"/>
      <c r="IN21" s="12"/>
      <c r="IO21" s="12"/>
      <c r="IP21" s="13"/>
      <c r="IQ21" s="13"/>
      <c r="IR21" s="13"/>
      <c r="IS21" s="13"/>
    </row>
    <row r="22" spans="1:255" ht="15.75" customHeight="1">
      <c r="A22" s="100"/>
      <c r="B22" s="100"/>
      <c r="C22" s="100"/>
      <c r="D22" s="100"/>
      <c r="E22" s="100"/>
      <c r="F22" s="427" t="s">
        <v>7</v>
      </c>
      <c r="G22" s="428"/>
      <c r="H22" s="427" t="s">
        <v>7</v>
      </c>
      <c r="I22" s="428"/>
      <c r="J22" s="427" t="s">
        <v>7</v>
      </c>
      <c r="K22" s="428"/>
      <c r="L22" s="427" t="s">
        <v>7</v>
      </c>
      <c r="M22" s="428"/>
      <c r="N22" s="427" t="s">
        <v>7</v>
      </c>
      <c r="O22" s="428"/>
      <c r="P22" s="427" t="s">
        <v>7</v>
      </c>
      <c r="Q22" s="428"/>
      <c r="R22" s="205" t="s">
        <v>8</v>
      </c>
      <c r="S22" s="50"/>
      <c r="T22" s="48"/>
      <c r="U22" s="48"/>
      <c r="V22" s="48"/>
      <c r="W22" s="48"/>
      <c r="X22" s="48"/>
      <c r="Y22" s="49"/>
      <c r="Z22" s="50"/>
      <c r="AG22" s="14"/>
      <c r="AH22" s="18"/>
      <c r="AI22" s="18"/>
      <c r="AJ22" s="13"/>
      <c r="AK22" s="13"/>
      <c r="AL22" s="13"/>
      <c r="AM22" s="13"/>
      <c r="AN22" s="13"/>
      <c r="AO22" s="14"/>
      <c r="AP22" s="18"/>
      <c r="AQ22" s="18"/>
      <c r="AR22" s="13"/>
      <c r="AS22" s="13"/>
      <c r="AT22" s="13"/>
      <c r="AU22" s="13"/>
      <c r="AV22" s="13"/>
      <c r="AW22" s="14"/>
      <c r="AX22" s="18"/>
      <c r="AY22" s="18"/>
      <c r="AZ22" s="13"/>
      <c r="BA22" s="13"/>
      <c r="BB22" s="13"/>
      <c r="BC22" s="13"/>
      <c r="BD22" s="13"/>
      <c r="BE22" s="14"/>
      <c r="BF22" s="18"/>
      <c r="BG22" s="18"/>
      <c r="BH22" s="13"/>
      <c r="BI22" s="13"/>
      <c r="BJ22" s="13"/>
      <c r="BK22" s="13"/>
      <c r="BL22" s="13"/>
      <c r="BM22" s="14"/>
      <c r="BN22" s="18"/>
      <c r="BO22" s="18"/>
      <c r="BP22" s="13"/>
      <c r="BQ22" s="13"/>
      <c r="BR22" s="13"/>
      <c r="BS22" s="13"/>
      <c r="BT22" s="13"/>
      <c r="BU22" s="14"/>
      <c r="BV22" s="18"/>
      <c r="BW22" s="18"/>
      <c r="BX22" s="13"/>
      <c r="BY22" s="13"/>
      <c r="BZ22" s="13"/>
      <c r="CA22" s="13"/>
      <c r="CB22" s="13"/>
      <c r="CC22" s="14"/>
      <c r="CD22" s="18"/>
      <c r="CE22" s="18"/>
      <c r="CF22" s="13"/>
      <c r="CG22" s="13"/>
      <c r="CH22" s="13"/>
      <c r="CI22" s="13"/>
      <c r="CJ22" s="13"/>
      <c r="CK22" s="14"/>
      <c r="CL22" s="18"/>
      <c r="CM22" s="18"/>
      <c r="CN22" s="13"/>
      <c r="CO22" s="13"/>
      <c r="CP22" s="13"/>
      <c r="CQ22" s="13"/>
      <c r="CR22" s="13"/>
      <c r="CS22" s="14"/>
      <c r="CT22" s="18"/>
      <c r="CU22" s="18"/>
      <c r="CV22" s="13"/>
      <c r="CW22" s="13"/>
      <c r="CX22" s="13"/>
      <c r="CY22" s="13"/>
      <c r="CZ22" s="13"/>
      <c r="DA22" s="14"/>
      <c r="DB22" s="18"/>
      <c r="DC22" s="18"/>
      <c r="DD22" s="13"/>
      <c r="DE22" s="13"/>
      <c r="DF22" s="13"/>
      <c r="DG22" s="13"/>
      <c r="DH22" s="13"/>
      <c r="DI22" s="15"/>
      <c r="DJ22" s="19"/>
      <c r="DK22" s="19"/>
      <c r="DL22" s="17"/>
      <c r="DM22" s="17"/>
      <c r="DN22" s="17"/>
      <c r="DO22" s="17"/>
      <c r="DP22" s="17"/>
      <c r="DQ22" s="15"/>
      <c r="DR22" s="19"/>
      <c r="DS22" s="19"/>
      <c r="DT22" s="17"/>
      <c r="DU22" s="17"/>
      <c r="DV22" s="17"/>
      <c r="DW22" s="17"/>
      <c r="DX22" s="17"/>
      <c r="DY22" s="14"/>
      <c r="DZ22" s="18"/>
      <c r="EA22" s="18"/>
      <c r="EB22" s="13"/>
      <c r="EC22" s="13"/>
      <c r="ED22" s="13"/>
      <c r="EE22" s="13"/>
      <c r="EF22" s="13"/>
      <c r="EG22" s="14"/>
      <c r="EH22" s="18"/>
      <c r="EI22" s="18"/>
      <c r="EJ22" s="13"/>
      <c r="EK22" s="13"/>
      <c r="EL22" s="13"/>
      <c r="EM22" s="13"/>
      <c r="EN22" s="13"/>
      <c r="EO22" s="14"/>
      <c r="EP22" s="18"/>
      <c r="EQ22" s="18"/>
      <c r="ER22" s="13"/>
      <c r="ES22" s="13"/>
      <c r="ET22" s="13"/>
      <c r="EU22" s="13"/>
      <c r="EV22" s="13"/>
      <c r="EW22" s="14"/>
      <c r="EX22" s="18"/>
      <c r="EY22" s="18"/>
      <c r="EZ22" s="13"/>
      <c r="FA22" s="13"/>
      <c r="FB22" s="13"/>
      <c r="FC22" s="13"/>
      <c r="FD22" s="13"/>
      <c r="FE22" s="14"/>
      <c r="FF22" s="18"/>
      <c r="FG22" s="18"/>
      <c r="FH22" s="13"/>
      <c r="FI22" s="13"/>
      <c r="FJ22" s="13"/>
      <c r="FK22" s="13"/>
      <c r="FL22" s="13"/>
      <c r="FM22" s="14"/>
      <c r="FN22" s="18"/>
      <c r="FO22" s="18"/>
      <c r="FP22" s="13"/>
      <c r="FQ22" s="13"/>
      <c r="FR22" s="13"/>
      <c r="FS22" s="13"/>
      <c r="FT22" s="13"/>
      <c r="FU22" s="14"/>
      <c r="FV22" s="18"/>
      <c r="FW22" s="18"/>
      <c r="FX22" s="13"/>
      <c r="FY22" s="13"/>
      <c r="FZ22" s="13"/>
      <c r="GA22" s="13"/>
      <c r="GB22" s="13"/>
      <c r="GC22" s="14"/>
      <c r="GD22" s="18"/>
      <c r="GE22" s="18"/>
      <c r="GF22" s="13"/>
      <c r="GG22" s="13"/>
      <c r="GH22" s="13"/>
      <c r="GI22" s="13"/>
      <c r="GJ22" s="13"/>
      <c r="GK22" s="14"/>
      <c r="GL22" s="18"/>
      <c r="GM22" s="18"/>
      <c r="GN22" s="13"/>
      <c r="GO22" s="13"/>
      <c r="GP22" s="13"/>
      <c r="GQ22" s="13"/>
      <c r="GR22" s="13"/>
      <c r="GS22" s="14"/>
      <c r="GT22" s="18"/>
      <c r="GU22" s="18"/>
      <c r="GV22" s="13"/>
      <c r="GW22" s="13"/>
      <c r="GX22" s="13"/>
      <c r="GY22" s="13"/>
      <c r="GZ22" s="13"/>
      <c r="HA22" s="14"/>
      <c r="HB22" s="219">
        <v>8</v>
      </c>
      <c r="HC22" s="219">
        <v>8</v>
      </c>
      <c r="HD22" s="219">
        <v>8.5</v>
      </c>
      <c r="HE22" s="219" t="s">
        <v>106</v>
      </c>
      <c r="HF22" s="219">
        <v>8</v>
      </c>
      <c r="HG22" s="219">
        <v>8</v>
      </c>
      <c r="HH22" s="13"/>
      <c r="HI22" s="14"/>
      <c r="HJ22" s="18"/>
      <c r="HK22" s="18"/>
      <c r="HL22" s="13"/>
      <c r="HM22" s="13"/>
      <c r="HN22" s="13"/>
      <c r="HO22" s="13"/>
      <c r="HP22" s="13"/>
      <c r="HQ22" s="14"/>
      <c r="HR22" s="18"/>
      <c r="HS22" s="18"/>
      <c r="HT22" s="13"/>
      <c r="HU22" s="13"/>
      <c r="HV22" s="13"/>
      <c r="HW22" s="13"/>
      <c r="HX22" s="13"/>
      <c r="HY22" s="14"/>
      <c r="HZ22" s="18"/>
      <c r="IA22" s="18"/>
      <c r="IB22" s="13"/>
      <c r="IC22" s="13"/>
      <c r="ID22" s="13"/>
      <c r="IE22" s="13"/>
      <c r="IF22" s="13"/>
      <c r="IG22" s="14"/>
      <c r="IH22" s="18"/>
      <c r="II22" s="18"/>
      <c r="IJ22" s="13"/>
      <c r="IK22" s="13"/>
      <c r="IL22" s="13"/>
      <c r="IM22" s="13"/>
      <c r="IN22" s="13"/>
      <c r="IO22" s="14"/>
      <c r="IP22" s="18"/>
      <c r="IQ22" s="18"/>
      <c r="IR22" s="13"/>
      <c r="IS22" s="13"/>
      <c r="IT22" s="13"/>
      <c r="IU22" s="13"/>
    </row>
    <row r="23" spans="1:255" ht="15.75" customHeight="1">
      <c r="A23" s="379" t="s">
        <v>67</v>
      </c>
      <c r="B23" s="393"/>
      <c r="C23" s="393"/>
      <c r="D23" s="393"/>
      <c r="E23" s="442"/>
      <c r="F23" s="411"/>
      <c r="G23" s="412"/>
      <c r="H23" s="411"/>
      <c r="I23" s="412"/>
      <c r="J23" s="411"/>
      <c r="K23" s="412"/>
      <c r="L23" s="411"/>
      <c r="M23" s="412"/>
      <c r="N23" s="411"/>
      <c r="O23" s="412"/>
      <c r="P23" s="411"/>
      <c r="Q23" s="412"/>
      <c r="R23" s="116">
        <f>F23+H23+J23+L23+N23+P23</f>
        <v>0</v>
      </c>
      <c r="S23" s="48"/>
      <c r="T23" s="48"/>
      <c r="U23" s="48"/>
      <c r="V23" s="48"/>
      <c r="W23" s="47"/>
      <c r="X23" s="47"/>
      <c r="Y23" s="12"/>
      <c r="Z23" s="13"/>
      <c r="AG23" s="12"/>
      <c r="AH23" s="13"/>
      <c r="AI23" s="13"/>
      <c r="AJ23" s="13"/>
      <c r="AK23" s="13"/>
      <c r="AL23" s="13"/>
      <c r="AM23" s="12"/>
      <c r="AN23" s="12"/>
      <c r="AO23" s="12"/>
      <c r="AP23" s="13"/>
      <c r="AQ23" s="13"/>
      <c r="AR23" s="13"/>
      <c r="AS23" s="13"/>
      <c r="AT23" s="13"/>
      <c r="AU23" s="12"/>
      <c r="AV23" s="12"/>
      <c r="AW23" s="12"/>
      <c r="AX23" s="13"/>
      <c r="AY23" s="13"/>
      <c r="AZ23" s="13"/>
      <c r="BA23" s="13"/>
      <c r="BB23" s="13"/>
      <c r="BC23" s="12"/>
      <c r="BD23" s="12"/>
      <c r="BE23" s="12"/>
      <c r="BF23" s="13"/>
      <c r="BG23" s="13"/>
      <c r="BH23" s="13"/>
      <c r="BI23" s="13"/>
      <c r="BJ23" s="13"/>
      <c r="BK23" s="12"/>
      <c r="BL23" s="12"/>
      <c r="BM23" s="12"/>
      <c r="BN23" s="13"/>
      <c r="BO23" s="13"/>
      <c r="BP23" s="13"/>
      <c r="BQ23" s="13"/>
      <c r="BR23" s="13"/>
      <c r="BS23" s="12"/>
      <c r="BT23" s="12"/>
      <c r="BU23" s="12"/>
      <c r="BV23" s="13"/>
      <c r="BW23" s="13"/>
      <c r="BX23" s="13"/>
      <c r="BY23" s="13"/>
      <c r="BZ23" s="13"/>
      <c r="CA23" s="12"/>
      <c r="CB23" s="12"/>
      <c r="CC23" s="12"/>
      <c r="CD23" s="13"/>
      <c r="CE23" s="13"/>
      <c r="CF23" s="13"/>
      <c r="CG23" s="13"/>
      <c r="CH23" s="13"/>
      <c r="CI23" s="12"/>
      <c r="CJ23" s="12"/>
      <c r="CK23" s="12"/>
      <c r="CL23" s="13"/>
      <c r="CM23" s="13"/>
      <c r="CN23" s="13"/>
      <c r="CO23" s="13"/>
      <c r="CP23" s="13"/>
      <c r="CQ23" s="12"/>
      <c r="CR23" s="12"/>
      <c r="CS23" s="12"/>
      <c r="CT23" s="13"/>
      <c r="CU23" s="13"/>
      <c r="CV23" s="13"/>
      <c r="CW23" s="13"/>
      <c r="CX23" s="13"/>
      <c r="CY23" s="12"/>
      <c r="CZ23" s="12"/>
      <c r="DA23" s="12"/>
      <c r="DB23" s="13"/>
      <c r="DC23" s="13"/>
      <c r="DD23" s="13"/>
      <c r="DE23" s="13"/>
      <c r="DF23" s="13"/>
      <c r="DG23" s="12"/>
      <c r="DH23" s="12"/>
      <c r="DI23" s="12"/>
      <c r="DJ23" s="13"/>
      <c r="DK23" s="13"/>
      <c r="DL23" s="13"/>
      <c r="DM23" s="13"/>
      <c r="DN23" s="13"/>
      <c r="DO23" s="12"/>
      <c r="DP23" s="12"/>
      <c r="DQ23" s="12"/>
      <c r="DR23" s="13"/>
      <c r="DS23" s="13"/>
      <c r="DT23" s="13"/>
      <c r="DU23" s="13"/>
      <c r="DV23" s="13"/>
      <c r="DW23" s="12"/>
      <c r="DX23" s="12"/>
      <c r="DY23" s="12"/>
      <c r="DZ23" s="13"/>
      <c r="EA23" s="13"/>
      <c r="EB23" s="13"/>
      <c r="EC23" s="13"/>
      <c r="ED23" s="13"/>
      <c r="EE23" s="12"/>
      <c r="EF23" s="12"/>
      <c r="EG23" s="12"/>
      <c r="EH23" s="13"/>
      <c r="EI23" s="13"/>
      <c r="EJ23" s="13"/>
      <c r="EK23" s="13"/>
      <c r="EL23" s="13"/>
      <c r="EM23" s="12"/>
      <c r="EN23" s="12"/>
      <c r="EO23" s="12"/>
      <c r="EP23" s="13"/>
      <c r="EQ23" s="13"/>
      <c r="ER23" s="13"/>
      <c r="ES23" s="13"/>
      <c r="ET23" s="13"/>
      <c r="EU23" s="12"/>
      <c r="EV23" s="12"/>
      <c r="EW23" s="12"/>
      <c r="EX23" s="13"/>
      <c r="EY23" s="13"/>
      <c r="EZ23" s="13"/>
      <c r="FA23" s="13"/>
      <c r="FB23" s="13"/>
      <c r="FC23" s="12"/>
      <c r="FD23" s="12"/>
      <c r="FE23" s="12"/>
      <c r="FF23" s="13"/>
      <c r="FG23" s="13"/>
      <c r="FH23" s="13"/>
      <c r="FI23" s="13"/>
      <c r="FJ23" s="13"/>
      <c r="FK23" s="12"/>
      <c r="FL23" s="12"/>
      <c r="FM23" s="12"/>
      <c r="FN23" s="13"/>
      <c r="FO23" s="13"/>
      <c r="FP23" s="13"/>
      <c r="FQ23" s="13"/>
      <c r="FR23" s="13"/>
      <c r="FS23" s="12"/>
      <c r="FT23" s="12"/>
      <c r="FU23" s="12"/>
      <c r="FV23" s="13"/>
      <c r="FW23" s="13"/>
      <c r="FX23" s="13"/>
      <c r="FY23" s="13"/>
      <c r="FZ23" s="13"/>
      <c r="GA23" s="12"/>
      <c r="GB23" s="12"/>
      <c r="GC23" s="12"/>
      <c r="GD23" s="13"/>
      <c r="GE23" s="13"/>
      <c r="GF23" s="13"/>
      <c r="GG23" s="13"/>
      <c r="GH23" s="13"/>
      <c r="GI23" s="12"/>
      <c r="GJ23" s="12"/>
      <c r="GK23" s="12"/>
      <c r="GL23" s="13"/>
      <c r="GM23" s="13"/>
      <c r="GN23" s="13"/>
      <c r="GO23" s="13"/>
      <c r="GP23" s="13"/>
      <c r="GQ23" s="12"/>
      <c r="GR23" s="12"/>
      <c r="GS23" s="12"/>
      <c r="GT23" s="13"/>
      <c r="GU23" s="13"/>
      <c r="GV23" s="13"/>
      <c r="GW23" s="13"/>
      <c r="GX23" s="13"/>
      <c r="GY23" s="12"/>
      <c r="GZ23" s="12"/>
      <c r="HA23" s="12"/>
      <c r="HB23" s="221">
        <v>8.5</v>
      </c>
      <c r="HC23" s="221" t="s">
        <v>106</v>
      </c>
      <c r="HD23" s="221">
        <v>9</v>
      </c>
      <c r="HE23" s="221">
        <v>9</v>
      </c>
      <c r="HF23" s="221">
        <v>8.5</v>
      </c>
      <c r="HG23" s="221" t="s">
        <v>106</v>
      </c>
      <c r="HH23" s="12"/>
      <c r="HI23" s="12"/>
      <c r="HJ23" s="13"/>
      <c r="HK23" s="13"/>
      <c r="HL23" s="13"/>
      <c r="HM23" s="13"/>
      <c r="HN23" s="13"/>
      <c r="HO23" s="12"/>
      <c r="HP23" s="12"/>
      <c r="HQ23" s="12"/>
      <c r="HR23" s="13"/>
      <c r="HS23" s="13"/>
      <c r="HT23" s="13"/>
      <c r="HU23" s="13"/>
      <c r="HV23" s="13"/>
      <c r="HW23" s="12"/>
      <c r="HX23" s="12"/>
      <c r="HY23" s="12"/>
      <c r="HZ23" s="13"/>
      <c r="IA23" s="13"/>
      <c r="IB23" s="13"/>
      <c r="IC23" s="13"/>
      <c r="ID23" s="13"/>
      <c r="IE23" s="12"/>
      <c r="IF23" s="12"/>
      <c r="IG23" s="12"/>
      <c r="IH23" s="13"/>
      <c r="II23" s="13"/>
      <c r="IJ23" s="13"/>
      <c r="IK23" s="13"/>
      <c r="IL23" s="13"/>
      <c r="IM23" s="12"/>
      <c r="IN23" s="12"/>
      <c r="IO23" s="12"/>
      <c r="IP23" s="13"/>
      <c r="IQ23" s="13"/>
      <c r="IR23" s="13"/>
      <c r="IS23" s="13"/>
    </row>
    <row r="24" spans="1:255" ht="15.75" customHeight="1">
      <c r="A24" s="439" t="s">
        <v>68</v>
      </c>
      <c r="B24" s="440"/>
      <c r="C24" s="440"/>
      <c r="D24" s="440"/>
      <c r="E24" s="441"/>
      <c r="F24" s="411"/>
      <c r="G24" s="412"/>
      <c r="H24" s="411"/>
      <c r="I24" s="412"/>
      <c r="J24" s="411"/>
      <c r="K24" s="412"/>
      <c r="L24" s="411"/>
      <c r="M24" s="412"/>
      <c r="N24" s="411"/>
      <c r="O24" s="412"/>
      <c r="P24" s="411"/>
      <c r="Q24" s="412"/>
      <c r="R24" s="116">
        <f>F24+H24+J24+L24+N24+P24</f>
        <v>0</v>
      </c>
      <c r="S24" s="48"/>
      <c r="T24" s="48"/>
      <c r="U24" s="48"/>
      <c r="V24" s="48"/>
      <c r="W24" s="47"/>
      <c r="X24" s="47"/>
      <c r="Y24" s="12"/>
      <c r="Z24" s="13"/>
      <c r="AG24" s="12"/>
      <c r="AH24" s="13"/>
      <c r="AI24" s="13"/>
      <c r="AJ24" s="13"/>
      <c r="AK24" s="13"/>
      <c r="AL24" s="13"/>
      <c r="AM24" s="12"/>
      <c r="AN24" s="12"/>
      <c r="AO24" s="12"/>
      <c r="AP24" s="13"/>
      <c r="AQ24" s="13"/>
      <c r="AR24" s="13"/>
      <c r="AS24" s="13"/>
      <c r="AT24" s="13"/>
      <c r="AU24" s="12"/>
      <c r="AV24" s="12"/>
      <c r="AW24" s="12"/>
      <c r="AX24" s="13"/>
      <c r="AY24" s="13"/>
      <c r="AZ24" s="13"/>
      <c r="BA24" s="13"/>
      <c r="BB24" s="13"/>
      <c r="BC24" s="12"/>
      <c r="BD24" s="12"/>
      <c r="BE24" s="12"/>
      <c r="BF24" s="13"/>
      <c r="BG24" s="13"/>
      <c r="BH24" s="13"/>
      <c r="BI24" s="13"/>
      <c r="BJ24" s="13"/>
      <c r="BK24" s="12"/>
      <c r="BL24" s="12"/>
      <c r="BM24" s="12"/>
      <c r="BN24" s="13"/>
      <c r="BO24" s="13"/>
      <c r="BP24" s="13"/>
      <c r="BQ24" s="13"/>
      <c r="BR24" s="13"/>
      <c r="BS24" s="12"/>
      <c r="BT24" s="12"/>
      <c r="BU24" s="12"/>
      <c r="BV24" s="13"/>
      <c r="BW24" s="13"/>
      <c r="BX24" s="13"/>
      <c r="BY24" s="13"/>
      <c r="BZ24" s="13"/>
      <c r="CA24" s="12"/>
      <c r="CB24" s="12"/>
      <c r="CC24" s="12"/>
      <c r="CD24" s="13"/>
      <c r="CE24" s="13"/>
      <c r="CF24" s="13"/>
      <c r="CG24" s="13"/>
      <c r="CH24" s="13"/>
      <c r="CI24" s="12"/>
      <c r="CJ24" s="12"/>
      <c r="CK24" s="12"/>
      <c r="CL24" s="13"/>
      <c r="CM24" s="13"/>
      <c r="CN24" s="13"/>
      <c r="CO24" s="13"/>
      <c r="CP24" s="13"/>
      <c r="CQ24" s="12"/>
      <c r="CR24" s="12"/>
      <c r="CS24" s="12"/>
      <c r="CT24" s="13"/>
      <c r="CU24" s="13"/>
      <c r="CV24" s="13"/>
      <c r="CW24" s="13"/>
      <c r="CX24" s="13"/>
      <c r="CY24" s="12"/>
      <c r="CZ24" s="12"/>
      <c r="DA24" s="12"/>
      <c r="DB24" s="13"/>
      <c r="DC24" s="13"/>
      <c r="DD24" s="13"/>
      <c r="DE24" s="13"/>
      <c r="DF24" s="13"/>
      <c r="DG24" s="12"/>
      <c r="DH24" s="12"/>
      <c r="DI24" s="12"/>
      <c r="DJ24" s="13"/>
      <c r="DK24" s="13"/>
      <c r="DL24" s="13"/>
      <c r="DM24" s="13"/>
      <c r="DN24" s="13"/>
      <c r="DO24" s="12"/>
      <c r="DP24" s="12"/>
      <c r="DQ24" s="12"/>
      <c r="DR24" s="13"/>
      <c r="DS24" s="13"/>
      <c r="DT24" s="13"/>
      <c r="DU24" s="13"/>
      <c r="DV24" s="13"/>
      <c r="DW24" s="12"/>
      <c r="DX24" s="12"/>
      <c r="DY24" s="12"/>
      <c r="DZ24" s="13"/>
      <c r="EA24" s="13"/>
      <c r="EB24" s="13"/>
      <c r="EC24" s="13"/>
      <c r="ED24" s="13"/>
      <c r="EE24" s="12"/>
      <c r="EF24" s="12"/>
      <c r="EG24" s="12"/>
      <c r="EH24" s="13"/>
      <c r="EI24" s="13"/>
      <c r="EJ24" s="13"/>
      <c r="EK24" s="13"/>
      <c r="EL24" s="13"/>
      <c r="EM24" s="12"/>
      <c r="EN24" s="12"/>
      <c r="EO24" s="12"/>
      <c r="EP24" s="13"/>
      <c r="EQ24" s="13"/>
      <c r="ER24" s="13"/>
      <c r="ES24" s="13"/>
      <c r="ET24" s="13"/>
      <c r="EU24" s="12"/>
      <c r="EV24" s="12"/>
      <c r="EW24" s="12"/>
      <c r="EX24" s="13"/>
      <c r="EY24" s="13"/>
      <c r="EZ24" s="13"/>
      <c r="FA24" s="13"/>
      <c r="FB24" s="13"/>
      <c r="FC24" s="12"/>
      <c r="FD24" s="12"/>
      <c r="FE24" s="12"/>
      <c r="FF24" s="13"/>
      <c r="FG24" s="13"/>
      <c r="FH24" s="13"/>
      <c r="FI24" s="13"/>
      <c r="FJ24" s="13"/>
      <c r="FK24" s="12"/>
      <c r="FL24" s="12"/>
      <c r="FM24" s="12"/>
      <c r="FN24" s="13"/>
      <c r="FO24" s="13"/>
      <c r="FP24" s="13"/>
      <c r="FQ24" s="13"/>
      <c r="FR24" s="13"/>
      <c r="FS24" s="12"/>
      <c r="FT24" s="12"/>
      <c r="FU24" s="12"/>
      <c r="FV24" s="13"/>
      <c r="FW24" s="13"/>
      <c r="FX24" s="13"/>
      <c r="FY24" s="13"/>
      <c r="FZ24" s="13"/>
      <c r="GA24" s="12"/>
      <c r="GB24" s="12"/>
      <c r="GC24" s="12"/>
      <c r="GD24" s="13"/>
      <c r="GE24" s="13"/>
      <c r="GF24" s="13"/>
      <c r="GG24" s="13"/>
      <c r="GH24" s="13"/>
      <c r="GI24" s="12"/>
      <c r="GJ24" s="12"/>
      <c r="GK24" s="12"/>
      <c r="GL24" s="13"/>
      <c r="GM24" s="13"/>
      <c r="GN24" s="13"/>
      <c r="GO24" s="13"/>
      <c r="GP24" s="13"/>
      <c r="GQ24" s="12"/>
      <c r="GR24" s="12"/>
      <c r="GS24" s="12"/>
      <c r="GT24" s="13"/>
      <c r="GU24" s="13"/>
      <c r="GV24" s="13"/>
      <c r="GW24" s="13"/>
      <c r="GX24" s="13"/>
      <c r="GY24" s="12"/>
      <c r="GZ24" s="12"/>
      <c r="HA24" s="12"/>
      <c r="HB24" s="219">
        <v>9</v>
      </c>
      <c r="HC24" s="219">
        <v>9</v>
      </c>
      <c r="HD24" s="219">
        <v>9.5</v>
      </c>
      <c r="HE24" s="219" t="s">
        <v>107</v>
      </c>
      <c r="HF24" s="219">
        <v>9</v>
      </c>
      <c r="HG24" s="219">
        <v>9</v>
      </c>
      <c r="HH24" s="12"/>
      <c r="HI24" s="12"/>
      <c r="HJ24" s="13"/>
      <c r="HK24" s="13"/>
      <c r="HL24" s="13"/>
      <c r="HM24" s="13"/>
      <c r="HN24" s="13"/>
      <c r="HO24" s="12"/>
      <c r="HP24" s="12"/>
      <c r="HQ24" s="12"/>
      <c r="HR24" s="13"/>
      <c r="HS24" s="13"/>
      <c r="HT24" s="13"/>
      <c r="HU24" s="13"/>
      <c r="HV24" s="13"/>
      <c r="HW24" s="12"/>
      <c r="HX24" s="12"/>
      <c r="HY24" s="12"/>
      <c r="HZ24" s="13"/>
      <c r="IA24" s="13"/>
      <c r="IB24" s="13"/>
      <c r="IC24" s="13"/>
      <c r="ID24" s="13"/>
      <c r="IE24" s="12"/>
      <c r="IF24" s="12"/>
      <c r="IG24" s="12"/>
      <c r="IH24" s="13"/>
      <c r="II24" s="13"/>
      <c r="IJ24" s="13"/>
      <c r="IK24" s="13"/>
      <c r="IL24" s="13"/>
      <c r="IM24" s="12"/>
      <c r="IN24" s="12"/>
      <c r="IO24" s="12"/>
      <c r="IP24" s="13"/>
      <c r="IQ24" s="13"/>
      <c r="IR24" s="13"/>
      <c r="IS24" s="13"/>
    </row>
    <row r="25" spans="1:255" ht="15.75" customHeight="1">
      <c r="A25" s="439" t="s">
        <v>6</v>
      </c>
      <c r="B25" s="440"/>
      <c r="C25" s="440"/>
      <c r="D25" s="440"/>
      <c r="E25" s="440"/>
      <c r="F25" s="432"/>
      <c r="G25" s="433"/>
      <c r="H25" s="432"/>
      <c r="I25" s="433"/>
      <c r="J25" s="432"/>
      <c r="K25" s="433"/>
      <c r="L25" s="432"/>
      <c r="M25" s="433"/>
      <c r="N25" s="432"/>
      <c r="O25" s="433"/>
      <c r="P25" s="432"/>
      <c r="Q25" s="433"/>
      <c r="R25" s="116">
        <f>F25+H25+J25+L25+N25+P25</f>
        <v>0</v>
      </c>
      <c r="HB25" s="221">
        <v>9.5</v>
      </c>
      <c r="HC25" s="221" t="s">
        <v>107</v>
      </c>
      <c r="HD25" s="221">
        <v>10</v>
      </c>
      <c r="HE25" s="221">
        <v>10</v>
      </c>
      <c r="HF25" s="221">
        <v>9.5</v>
      </c>
      <c r="HG25" s="221" t="s">
        <v>107</v>
      </c>
    </row>
    <row r="26" spans="1:255" ht="15.75" customHeight="1">
      <c r="A26" s="436" t="s">
        <v>4</v>
      </c>
      <c r="B26" s="437"/>
      <c r="C26" s="437"/>
      <c r="D26" s="437"/>
      <c r="E26" s="438"/>
      <c r="F26" s="480" t="str">
        <f t="array" ref="F26">IF(COUNTBLANK($R$54:$R$254)=201,"",IF(COUNTIF($R$54:$R$254,"Open"),"Open","Closed"))</f>
        <v/>
      </c>
      <c r="G26" s="481"/>
      <c r="H26" s="481"/>
      <c r="I26" s="481"/>
      <c r="J26" s="481"/>
      <c r="K26" s="481"/>
      <c r="L26" s="481"/>
      <c r="M26" s="481"/>
      <c r="N26" s="481"/>
      <c r="O26" s="481"/>
      <c r="P26" s="481"/>
      <c r="Q26" s="482"/>
      <c r="R26" s="104"/>
      <c r="S26" s="47"/>
      <c r="T26" s="48"/>
      <c r="U26" s="48"/>
      <c r="V26" s="48"/>
      <c r="W26" s="48"/>
      <c r="X26" s="48"/>
      <c r="Y26" s="47"/>
      <c r="Z26" s="47"/>
      <c r="AG26" s="12"/>
      <c r="AH26" s="12"/>
      <c r="AI26" s="12"/>
      <c r="AJ26" s="13"/>
      <c r="AK26" s="13"/>
      <c r="AL26" s="13"/>
      <c r="AM26" s="13"/>
      <c r="AN26" s="13"/>
      <c r="AO26" s="12"/>
      <c r="AP26" s="12"/>
      <c r="AQ26" s="12"/>
      <c r="AR26" s="13"/>
      <c r="AS26" s="13"/>
      <c r="AT26" s="13"/>
      <c r="AU26" s="13"/>
      <c r="AV26" s="13"/>
      <c r="AW26" s="12"/>
      <c r="AX26" s="12"/>
      <c r="AY26" s="12"/>
      <c r="AZ26" s="13"/>
      <c r="BA26" s="13"/>
      <c r="BB26" s="13"/>
      <c r="BC26" s="13"/>
      <c r="BD26" s="13"/>
      <c r="BE26" s="12"/>
      <c r="BF26" s="12"/>
      <c r="BG26" s="12"/>
      <c r="BH26" s="13"/>
      <c r="BI26" s="13"/>
      <c r="BJ26" s="13"/>
      <c r="BK26" s="13"/>
      <c r="BL26" s="13"/>
      <c r="BM26" s="12"/>
      <c r="BN26" s="12"/>
      <c r="BO26" s="12"/>
      <c r="BP26" s="13"/>
      <c r="BQ26" s="13"/>
      <c r="BR26" s="13"/>
      <c r="BS26" s="13"/>
      <c r="BT26" s="13"/>
      <c r="BU26" s="12"/>
      <c r="BV26" s="12"/>
      <c r="BW26" s="12"/>
      <c r="BX26" s="13"/>
      <c r="BY26" s="13"/>
      <c r="BZ26" s="13"/>
      <c r="CA26" s="13"/>
      <c r="CB26" s="13"/>
      <c r="CC26" s="12"/>
      <c r="CD26" s="12"/>
      <c r="CE26" s="12"/>
      <c r="CF26" s="13"/>
      <c r="CG26" s="13"/>
      <c r="CH26" s="13"/>
      <c r="CI26" s="13"/>
      <c r="CJ26" s="13"/>
      <c r="CK26" s="12"/>
      <c r="CL26" s="12"/>
      <c r="CM26" s="12"/>
      <c r="CN26" s="13"/>
      <c r="CO26" s="13"/>
      <c r="CP26" s="13"/>
      <c r="CQ26" s="13"/>
      <c r="CR26" s="13"/>
      <c r="CS26" s="12"/>
      <c r="CT26" s="12"/>
      <c r="CU26" s="12"/>
      <c r="CV26" s="13"/>
      <c r="CW26" s="13"/>
      <c r="CX26" s="13"/>
      <c r="CY26" s="13"/>
      <c r="CZ26" s="13"/>
      <c r="DA26" s="12"/>
      <c r="DB26" s="12"/>
      <c r="DC26" s="12"/>
      <c r="DD26" s="13"/>
      <c r="DE26" s="13"/>
      <c r="DF26" s="13"/>
      <c r="DG26" s="13"/>
      <c r="DH26" s="13"/>
      <c r="DI26" s="12"/>
      <c r="DJ26" s="12"/>
      <c r="DK26" s="12"/>
      <c r="DL26" s="13"/>
      <c r="DM26" s="13"/>
      <c r="DN26" s="13"/>
      <c r="DO26" s="13"/>
      <c r="DP26" s="13"/>
      <c r="DQ26" s="12"/>
      <c r="DR26" s="12"/>
      <c r="DS26" s="12"/>
      <c r="DT26" s="13"/>
      <c r="DU26" s="13"/>
      <c r="DV26" s="13"/>
      <c r="DW26" s="13"/>
      <c r="DX26" s="13"/>
      <c r="DY26" s="12"/>
      <c r="DZ26" s="12"/>
      <c r="EA26" s="12"/>
      <c r="EB26" s="13"/>
      <c r="EC26" s="13"/>
      <c r="ED26" s="13"/>
      <c r="EE26" s="13"/>
      <c r="EF26" s="13"/>
      <c r="EG26" s="12"/>
      <c r="EH26" s="12"/>
      <c r="EI26" s="12"/>
      <c r="EJ26" s="13"/>
      <c r="EK26" s="13"/>
      <c r="EL26" s="13"/>
      <c r="EM26" s="13"/>
      <c r="EN26" s="13"/>
      <c r="EO26" s="12"/>
      <c r="EP26" s="12"/>
      <c r="EQ26" s="12"/>
      <c r="ER26" s="13"/>
      <c r="ES26" s="13"/>
      <c r="ET26" s="13"/>
      <c r="EU26" s="13"/>
      <c r="EV26" s="13"/>
      <c r="EW26" s="12"/>
      <c r="EX26" s="12"/>
      <c r="EY26" s="12"/>
      <c r="EZ26" s="13"/>
      <c r="FA26" s="13"/>
      <c r="FB26" s="13"/>
      <c r="FC26" s="13"/>
      <c r="FD26" s="13"/>
      <c r="FE26" s="12"/>
      <c r="FF26" s="12"/>
      <c r="FG26" s="12"/>
      <c r="FH26" s="13"/>
      <c r="FI26" s="13"/>
      <c r="FJ26" s="13"/>
      <c r="FK26" s="13"/>
      <c r="FL26" s="13"/>
      <c r="FM26" s="12"/>
      <c r="FN26" s="12"/>
      <c r="FO26" s="12"/>
      <c r="FP26" s="13"/>
      <c r="FQ26" s="13"/>
      <c r="FR26" s="13"/>
      <c r="FS26" s="13"/>
      <c r="FT26" s="13"/>
      <c r="FU26" s="12"/>
      <c r="FV26" s="12"/>
      <c r="FW26" s="12"/>
      <c r="FX26" s="13"/>
      <c r="FY26" s="13"/>
      <c r="FZ26" s="13"/>
      <c r="GA26" s="13"/>
      <c r="GB26" s="13"/>
      <c r="GC26" s="12"/>
      <c r="GD26" s="12"/>
      <c r="GE26" s="12"/>
      <c r="GF26" s="13"/>
      <c r="GG26" s="13"/>
      <c r="GH26" s="13"/>
      <c r="GI26" s="13"/>
      <c r="GJ26" s="13"/>
      <c r="GK26" s="12"/>
      <c r="GL26" s="12"/>
      <c r="GM26" s="12"/>
      <c r="GN26" s="13"/>
      <c r="GO26" s="13"/>
      <c r="GP26" s="13"/>
      <c r="GQ26" s="13"/>
      <c r="GR26" s="13"/>
      <c r="GS26" s="12"/>
      <c r="GT26" s="12"/>
      <c r="GU26" s="12"/>
      <c r="GV26" s="13"/>
      <c r="GW26" s="13"/>
      <c r="GX26" s="13"/>
      <c r="GY26" s="13"/>
      <c r="GZ26" s="13"/>
      <c r="HA26" s="12"/>
      <c r="HB26" s="219">
        <v>10</v>
      </c>
      <c r="HC26" s="219">
        <v>10</v>
      </c>
      <c r="HD26" s="219">
        <v>10.5</v>
      </c>
      <c r="HE26" s="219" t="s">
        <v>108</v>
      </c>
      <c r="HF26" s="219">
        <v>10</v>
      </c>
      <c r="HG26" s="219">
        <v>10</v>
      </c>
      <c r="HH26" s="13"/>
      <c r="HI26" s="12"/>
      <c r="HJ26" s="12"/>
      <c r="HK26" s="12"/>
      <c r="HL26" s="13"/>
      <c r="HM26" s="13"/>
      <c r="HN26" s="13"/>
      <c r="HO26" s="13"/>
      <c r="HP26" s="13"/>
      <c r="HQ26" s="12"/>
      <c r="HR26" s="12"/>
      <c r="HS26" s="12"/>
      <c r="HT26" s="13"/>
      <c r="HU26" s="13"/>
      <c r="HV26" s="13"/>
      <c r="HW26" s="13"/>
      <c r="HX26" s="13"/>
      <c r="HY26" s="12"/>
      <c r="HZ26" s="12"/>
      <c r="IA26" s="12"/>
      <c r="IB26" s="13"/>
      <c r="IC26" s="13"/>
      <c r="ID26" s="13"/>
      <c r="IE26" s="13"/>
      <c r="IF26" s="13"/>
      <c r="IG26" s="12"/>
      <c r="IH26" s="12"/>
      <c r="II26" s="12"/>
      <c r="IJ26" s="13"/>
      <c r="IK26" s="13"/>
      <c r="IL26" s="13"/>
      <c r="IM26" s="13"/>
      <c r="IN26" s="13"/>
      <c r="IO26" s="12"/>
      <c r="IP26" s="12"/>
      <c r="IQ26" s="12"/>
      <c r="IR26" s="13"/>
      <c r="IS26" s="13"/>
      <c r="IT26" s="13"/>
      <c r="IU26" s="13"/>
    </row>
    <row r="27" spans="1:255" s="21" customFormat="1" ht="15.75" customHeight="1" thickBot="1">
      <c r="A27" s="101"/>
      <c r="B27" s="102"/>
      <c r="C27" s="102"/>
      <c r="D27" s="102"/>
      <c r="E27" s="102"/>
      <c r="F27" s="120"/>
      <c r="G27" s="120"/>
      <c r="H27" s="239"/>
      <c r="I27" s="239"/>
      <c r="J27" s="239"/>
      <c r="K27" s="121"/>
      <c r="L27" s="122"/>
      <c r="M27" s="239"/>
      <c r="N27" s="239"/>
      <c r="O27" s="239"/>
      <c r="P27" s="239"/>
      <c r="Q27" s="239"/>
      <c r="R27" s="105"/>
      <c r="S27" s="47"/>
      <c r="T27" s="48"/>
      <c r="U27" s="48"/>
      <c r="V27" s="48"/>
      <c r="W27" s="48"/>
      <c r="X27" s="48"/>
      <c r="Y27" s="47"/>
      <c r="Z27" s="47"/>
      <c r="AG27" s="12"/>
      <c r="AH27" s="12"/>
      <c r="AI27" s="12"/>
      <c r="AJ27" s="13"/>
      <c r="AK27" s="13"/>
      <c r="AL27" s="13"/>
      <c r="AM27" s="13"/>
      <c r="AN27" s="13"/>
      <c r="AO27" s="12"/>
      <c r="AP27" s="12"/>
      <c r="AQ27" s="12"/>
      <c r="AR27" s="13"/>
      <c r="AS27" s="13"/>
      <c r="AT27" s="13"/>
      <c r="AU27" s="13"/>
      <c r="AV27" s="13"/>
      <c r="AW27" s="12"/>
      <c r="AX27" s="12"/>
      <c r="AY27" s="12"/>
      <c r="AZ27" s="13"/>
      <c r="BA27" s="13"/>
      <c r="BB27" s="13"/>
      <c r="BC27" s="13"/>
      <c r="BD27" s="13"/>
      <c r="BE27" s="12"/>
      <c r="BF27" s="12"/>
      <c r="BG27" s="12"/>
      <c r="BH27" s="13"/>
      <c r="BI27" s="13"/>
      <c r="BJ27" s="13"/>
      <c r="BK27" s="13"/>
      <c r="BL27" s="13"/>
      <c r="BM27" s="12"/>
      <c r="BN27" s="12"/>
      <c r="BO27" s="12"/>
      <c r="BP27" s="13"/>
      <c r="BQ27" s="13"/>
      <c r="BR27" s="13"/>
      <c r="BS27" s="13"/>
      <c r="BT27" s="13"/>
      <c r="BU27" s="12"/>
      <c r="BV27" s="12"/>
      <c r="BW27" s="12"/>
      <c r="BX27" s="13"/>
      <c r="BY27" s="13"/>
      <c r="BZ27" s="13"/>
      <c r="CA27" s="13"/>
      <c r="CB27" s="13"/>
      <c r="CC27" s="12"/>
      <c r="CD27" s="12"/>
      <c r="CE27" s="12"/>
      <c r="CF27" s="13"/>
      <c r="CG27" s="13"/>
      <c r="CH27" s="13"/>
      <c r="CI27" s="13"/>
      <c r="CJ27" s="13"/>
      <c r="CK27" s="12"/>
      <c r="CL27" s="12"/>
      <c r="CM27" s="12"/>
      <c r="CN27" s="13"/>
      <c r="CO27" s="13"/>
      <c r="CP27" s="13"/>
      <c r="CQ27" s="13"/>
      <c r="CR27" s="13"/>
      <c r="CS27" s="12"/>
      <c r="CT27" s="12"/>
      <c r="CU27" s="12"/>
      <c r="CV27" s="13"/>
      <c r="CW27" s="13"/>
      <c r="CX27" s="13"/>
      <c r="CY27" s="13"/>
      <c r="CZ27" s="13"/>
      <c r="DA27" s="12"/>
      <c r="DB27" s="12"/>
      <c r="DC27" s="12"/>
      <c r="DD27" s="13"/>
      <c r="DE27" s="13"/>
      <c r="DF27" s="13"/>
      <c r="DG27" s="13"/>
      <c r="DH27" s="13"/>
      <c r="DI27" s="12"/>
      <c r="DJ27" s="12"/>
      <c r="DK27" s="12"/>
      <c r="DL27" s="13"/>
      <c r="DM27" s="13"/>
      <c r="DN27" s="13"/>
      <c r="DO27" s="13"/>
      <c r="DP27" s="13"/>
      <c r="DQ27" s="12"/>
      <c r="DR27" s="12"/>
      <c r="DS27" s="12"/>
      <c r="DT27" s="13"/>
      <c r="DU27" s="13"/>
      <c r="DV27" s="13"/>
      <c r="DW27" s="13"/>
      <c r="DX27" s="13"/>
      <c r="DY27" s="12"/>
      <c r="DZ27" s="12"/>
      <c r="EA27" s="12"/>
      <c r="EB27" s="13"/>
      <c r="EC27" s="13"/>
      <c r="ED27" s="13"/>
      <c r="EE27" s="13"/>
      <c r="EF27" s="13"/>
      <c r="EG27" s="12"/>
      <c r="EH27" s="12"/>
      <c r="EI27" s="12"/>
      <c r="EJ27" s="13"/>
      <c r="EK27" s="13"/>
      <c r="EL27" s="13"/>
      <c r="EM27" s="13"/>
      <c r="EN27" s="13"/>
      <c r="EO27" s="12"/>
      <c r="EP27" s="12"/>
      <c r="EQ27" s="12"/>
      <c r="ER27" s="13"/>
      <c r="ES27" s="13"/>
      <c r="ET27" s="13"/>
      <c r="EU27" s="13"/>
      <c r="EV27" s="13"/>
      <c r="EW27" s="12"/>
      <c r="EX27" s="12"/>
      <c r="EY27" s="12"/>
      <c r="EZ27" s="13"/>
      <c r="FA27" s="13"/>
      <c r="FB27" s="13"/>
      <c r="FC27" s="13"/>
      <c r="FD27" s="13"/>
      <c r="FE27" s="12"/>
      <c r="FF27" s="12"/>
      <c r="FG27" s="12"/>
      <c r="FH27" s="13"/>
      <c r="FI27" s="13"/>
      <c r="FJ27" s="13"/>
      <c r="FK27" s="13"/>
      <c r="FL27" s="13"/>
      <c r="FM27" s="12"/>
      <c r="FN27" s="12"/>
      <c r="FO27" s="12"/>
      <c r="FP27" s="13"/>
      <c r="FQ27" s="13"/>
      <c r="FR27" s="13"/>
      <c r="FS27" s="13"/>
      <c r="FT27" s="13"/>
      <c r="FU27" s="12"/>
      <c r="FV27" s="12"/>
      <c r="FW27" s="12"/>
      <c r="FX27" s="13"/>
      <c r="FY27" s="13"/>
      <c r="FZ27" s="13"/>
      <c r="GA27" s="13"/>
      <c r="GB27" s="13"/>
      <c r="GC27" s="12"/>
      <c r="GD27" s="12"/>
      <c r="GE27" s="12"/>
      <c r="GF27" s="13"/>
      <c r="GG27" s="13"/>
      <c r="GH27" s="13"/>
      <c r="GI27" s="13"/>
      <c r="GJ27" s="13"/>
      <c r="GK27" s="12"/>
      <c r="GL27" s="12"/>
      <c r="GM27" s="12"/>
      <c r="GN27" s="13"/>
      <c r="GO27" s="13"/>
      <c r="GP27" s="13"/>
      <c r="GQ27" s="13"/>
      <c r="GR27" s="13"/>
      <c r="GS27" s="12"/>
      <c r="GT27" s="12"/>
      <c r="GU27" s="12"/>
      <c r="GV27" s="13"/>
      <c r="GW27" s="13"/>
      <c r="GX27" s="13"/>
      <c r="GY27" s="13"/>
      <c r="GZ27" s="13"/>
      <c r="HA27" s="12"/>
      <c r="HB27" s="221">
        <v>10.5</v>
      </c>
      <c r="HC27" s="221" t="s">
        <v>108</v>
      </c>
      <c r="HD27" s="221">
        <v>11</v>
      </c>
      <c r="HE27" s="221">
        <v>11</v>
      </c>
      <c r="HF27" s="221">
        <v>10.5</v>
      </c>
      <c r="HG27" s="221" t="s">
        <v>108</v>
      </c>
      <c r="HH27" s="13"/>
      <c r="HI27" s="12"/>
      <c r="HJ27" s="12"/>
      <c r="HK27" s="12"/>
      <c r="HL27" s="13"/>
      <c r="HM27" s="13"/>
      <c r="HN27" s="13"/>
      <c r="HO27" s="13"/>
      <c r="HP27" s="13"/>
      <c r="HQ27" s="12"/>
      <c r="HR27" s="12"/>
      <c r="HS27" s="12"/>
      <c r="HT27" s="13"/>
      <c r="HU27" s="13"/>
      <c r="HV27" s="13"/>
      <c r="HW27" s="13"/>
      <c r="HX27" s="13"/>
      <c r="HY27" s="12"/>
      <c r="HZ27" s="12"/>
      <c r="IA27" s="12"/>
      <c r="IB27" s="13"/>
      <c r="IC27" s="13"/>
      <c r="ID27" s="13"/>
      <c r="IE27" s="13"/>
      <c r="IF27" s="13"/>
      <c r="IG27" s="12"/>
      <c r="IH27" s="12"/>
      <c r="II27" s="12"/>
      <c r="IJ27" s="13"/>
      <c r="IK27" s="13"/>
      <c r="IL27" s="13"/>
      <c r="IM27" s="13"/>
      <c r="IN27" s="13"/>
      <c r="IO27" s="12"/>
      <c r="IP27" s="12"/>
      <c r="IQ27" s="12"/>
      <c r="IR27" s="13"/>
      <c r="IS27" s="13"/>
      <c r="IT27" s="13"/>
      <c r="IU27" s="13"/>
    </row>
    <row r="28" spans="1:255" s="21" customFormat="1" ht="23.25" hidden="1" customHeight="1" thickBot="1">
      <c r="A28" s="354" t="s">
        <v>73</v>
      </c>
      <c r="B28" s="355"/>
      <c r="C28" s="355"/>
      <c r="D28" s="355"/>
      <c r="E28" s="355"/>
      <c r="F28" s="355"/>
      <c r="G28" s="355"/>
      <c r="H28" s="355"/>
      <c r="I28" s="355"/>
      <c r="J28" s="355"/>
      <c r="K28" s="355"/>
      <c r="L28" s="355"/>
      <c r="M28" s="355"/>
      <c r="N28" s="355"/>
      <c r="O28" s="355"/>
      <c r="P28" s="355"/>
      <c r="Q28" s="355"/>
      <c r="R28" s="356"/>
      <c r="S28" s="51"/>
      <c r="T28" s="48"/>
      <c r="U28" s="48"/>
      <c r="V28" s="48"/>
      <c r="W28" s="48"/>
      <c r="X28" s="48"/>
      <c r="Y28" s="47"/>
      <c r="Z28" s="47"/>
      <c r="AG28" s="12"/>
      <c r="AH28" s="12"/>
      <c r="AI28" s="12"/>
      <c r="AJ28" s="13"/>
      <c r="AK28" s="13"/>
      <c r="AL28" s="13"/>
      <c r="AM28" s="13"/>
      <c r="AN28" s="13"/>
      <c r="AO28" s="12"/>
      <c r="AP28" s="12"/>
      <c r="AQ28" s="12"/>
      <c r="AR28" s="13"/>
      <c r="AS28" s="13"/>
      <c r="AT28" s="13"/>
      <c r="AU28" s="13"/>
      <c r="AV28" s="13"/>
      <c r="AW28" s="12"/>
      <c r="AX28" s="12"/>
      <c r="AY28" s="12"/>
      <c r="AZ28" s="13"/>
      <c r="BA28" s="13"/>
      <c r="BB28" s="13"/>
      <c r="BC28" s="13"/>
      <c r="BD28" s="13"/>
      <c r="BE28" s="12"/>
      <c r="BF28" s="12"/>
      <c r="BG28" s="12"/>
      <c r="BH28" s="13"/>
      <c r="BI28" s="13"/>
      <c r="BJ28" s="13"/>
      <c r="BK28" s="13"/>
      <c r="BL28" s="13"/>
      <c r="BM28" s="12"/>
      <c r="BN28" s="12"/>
      <c r="BO28" s="12"/>
      <c r="BP28" s="13"/>
      <c r="BQ28" s="13"/>
      <c r="BR28" s="13"/>
      <c r="BS28" s="13"/>
      <c r="BT28" s="13"/>
      <c r="BU28" s="12"/>
      <c r="BV28" s="12"/>
      <c r="BW28" s="12"/>
      <c r="BX28" s="13"/>
      <c r="BY28" s="13"/>
      <c r="BZ28" s="13"/>
      <c r="CA28" s="13"/>
      <c r="CB28" s="13"/>
      <c r="CC28" s="12"/>
      <c r="CD28" s="12"/>
      <c r="CE28" s="12"/>
      <c r="CF28" s="13"/>
      <c r="CG28" s="13"/>
      <c r="CH28" s="13"/>
      <c r="CI28" s="13"/>
      <c r="CJ28" s="13"/>
      <c r="CK28" s="12"/>
      <c r="CL28" s="12"/>
      <c r="CM28" s="12"/>
      <c r="CN28" s="13"/>
      <c r="CO28" s="13"/>
      <c r="CP28" s="13"/>
      <c r="CQ28" s="13"/>
      <c r="CR28" s="13"/>
      <c r="CS28" s="12"/>
      <c r="CT28" s="12"/>
      <c r="CU28" s="12"/>
      <c r="CV28" s="13"/>
      <c r="CW28" s="13"/>
      <c r="CX28" s="13"/>
      <c r="CY28" s="13"/>
      <c r="CZ28" s="13"/>
      <c r="DA28" s="12"/>
      <c r="DB28" s="12"/>
      <c r="DC28" s="12"/>
      <c r="DD28" s="13"/>
      <c r="DE28" s="13"/>
      <c r="DF28" s="13"/>
      <c r="DG28" s="13"/>
      <c r="DH28" s="13"/>
      <c r="DI28" s="12"/>
      <c r="DJ28" s="12"/>
      <c r="DK28" s="12"/>
      <c r="DL28" s="13"/>
      <c r="DM28" s="13"/>
      <c r="DN28" s="13"/>
      <c r="DO28" s="13"/>
      <c r="DP28" s="13"/>
      <c r="DQ28" s="12"/>
      <c r="DR28" s="12"/>
      <c r="DS28" s="12"/>
      <c r="DT28" s="13"/>
      <c r="DU28" s="13"/>
      <c r="DV28" s="13"/>
      <c r="DW28" s="13"/>
      <c r="DX28" s="13"/>
      <c r="DY28" s="12"/>
      <c r="DZ28" s="12"/>
      <c r="EA28" s="12"/>
      <c r="EB28" s="13"/>
      <c r="EC28" s="13"/>
      <c r="ED28" s="13"/>
      <c r="EE28" s="13"/>
      <c r="EF28" s="13"/>
      <c r="EG28" s="12"/>
      <c r="EH28" s="12"/>
      <c r="EI28" s="12"/>
      <c r="EJ28" s="13"/>
      <c r="EK28" s="13"/>
      <c r="EL28" s="13"/>
      <c r="EM28" s="13"/>
      <c r="EN28" s="13"/>
      <c r="EO28" s="12"/>
      <c r="EP28" s="12"/>
      <c r="EQ28" s="12"/>
      <c r="ER28" s="13"/>
      <c r="ES28" s="13"/>
      <c r="ET28" s="13"/>
      <c r="EU28" s="13"/>
      <c r="EV28" s="13"/>
      <c r="EW28" s="12"/>
      <c r="EX28" s="12"/>
      <c r="EY28" s="12"/>
      <c r="EZ28" s="13"/>
      <c r="FA28" s="13"/>
      <c r="FB28" s="13"/>
      <c r="FC28" s="13"/>
      <c r="FD28" s="13"/>
      <c r="FE28" s="12"/>
      <c r="FF28" s="12"/>
      <c r="FG28" s="12"/>
      <c r="FH28" s="13"/>
      <c r="FI28" s="13"/>
      <c r="FJ28" s="13"/>
      <c r="FK28" s="13"/>
      <c r="FL28" s="13"/>
      <c r="FM28" s="12"/>
      <c r="FN28" s="12"/>
      <c r="FO28" s="12"/>
      <c r="FP28" s="13"/>
      <c r="FQ28" s="13"/>
      <c r="FR28" s="13"/>
      <c r="FS28" s="13"/>
      <c r="FT28" s="13"/>
      <c r="FU28" s="12"/>
      <c r="FV28" s="12"/>
      <c r="FW28" s="12"/>
      <c r="FX28" s="13"/>
      <c r="FY28" s="13"/>
      <c r="FZ28" s="13"/>
      <c r="GA28" s="13"/>
      <c r="GB28" s="13"/>
      <c r="GC28" s="12"/>
      <c r="GD28" s="12"/>
      <c r="GE28" s="12"/>
      <c r="GF28" s="13"/>
      <c r="GG28" s="13"/>
      <c r="GH28" s="13"/>
      <c r="GI28" s="13"/>
      <c r="GJ28" s="13"/>
      <c r="GK28" s="12"/>
      <c r="GL28" s="12"/>
      <c r="GM28" s="12"/>
      <c r="GN28" s="13"/>
      <c r="GO28" s="13"/>
      <c r="GP28" s="13"/>
      <c r="GQ28" s="13"/>
      <c r="GR28" s="13"/>
      <c r="GS28" s="12"/>
      <c r="GT28" s="12"/>
      <c r="GU28" s="12"/>
      <c r="GV28" s="13"/>
      <c r="GW28" s="13"/>
      <c r="GX28" s="13"/>
      <c r="GY28" s="13"/>
      <c r="GZ28" s="13"/>
      <c r="HA28" s="12"/>
      <c r="HB28" s="219">
        <v>11</v>
      </c>
      <c r="HC28" s="219">
        <v>11</v>
      </c>
      <c r="HD28" s="219">
        <v>11.5</v>
      </c>
      <c r="HE28" s="219" t="s">
        <v>109</v>
      </c>
      <c r="HF28" s="219">
        <v>11</v>
      </c>
      <c r="HG28" s="219">
        <v>11</v>
      </c>
      <c r="HH28" s="13"/>
      <c r="HI28" s="12"/>
      <c r="HJ28" s="12"/>
      <c r="HK28" s="12"/>
      <c r="HL28" s="13"/>
      <c r="HM28" s="13"/>
      <c r="HN28" s="13"/>
      <c r="HO28" s="13"/>
      <c r="HP28" s="13"/>
      <c r="HQ28" s="12"/>
      <c r="HR28" s="12"/>
      <c r="HS28" s="12"/>
      <c r="HT28" s="13"/>
      <c r="HU28" s="13"/>
      <c r="HV28" s="13"/>
      <c r="HW28" s="13"/>
      <c r="HX28" s="13"/>
      <c r="HY28" s="12"/>
      <c r="HZ28" s="12"/>
      <c r="IA28" s="12"/>
      <c r="IB28" s="13"/>
      <c r="IC28" s="13"/>
      <c r="ID28" s="13"/>
      <c r="IE28" s="13"/>
      <c r="IF28" s="13"/>
      <c r="IG28" s="12"/>
      <c r="IH28" s="12"/>
      <c r="II28" s="12"/>
      <c r="IJ28" s="13"/>
      <c r="IK28" s="13"/>
      <c r="IL28" s="13"/>
      <c r="IM28" s="13"/>
      <c r="IN28" s="13"/>
      <c r="IO28" s="12"/>
      <c r="IP28" s="12"/>
      <c r="IQ28" s="12"/>
      <c r="IR28" s="13"/>
      <c r="IS28" s="13"/>
      <c r="IT28" s="13"/>
      <c r="IU28" s="13"/>
    </row>
    <row r="29" spans="1:255" s="21" customFormat="1" ht="13.5" hidden="1" thickBot="1">
      <c r="A29" s="416" t="s">
        <v>77</v>
      </c>
      <c r="B29" s="417"/>
      <c r="C29" s="417"/>
      <c r="D29" s="417"/>
      <c r="E29" s="417"/>
      <c r="F29" s="417"/>
      <c r="G29" s="417"/>
      <c r="H29" s="417"/>
      <c r="I29" s="417"/>
      <c r="J29" s="417"/>
      <c r="K29" s="417"/>
      <c r="L29" s="417"/>
      <c r="M29" s="417"/>
      <c r="N29" s="417"/>
      <c r="O29" s="417"/>
      <c r="P29" s="417"/>
      <c r="Q29" s="51"/>
      <c r="R29" s="51"/>
      <c r="S29" s="51"/>
      <c r="T29" s="48"/>
      <c r="U29" s="48"/>
      <c r="V29" s="48"/>
      <c r="W29" s="48"/>
      <c r="X29" s="48"/>
      <c r="Y29" s="47"/>
      <c r="Z29" s="47"/>
      <c r="AG29" s="12"/>
      <c r="AH29" s="12"/>
      <c r="AI29" s="12"/>
      <c r="AJ29" s="13"/>
      <c r="AK29" s="13"/>
      <c r="AL29" s="13"/>
      <c r="AM29" s="13"/>
      <c r="AN29" s="13"/>
      <c r="AO29" s="12"/>
      <c r="AP29" s="12"/>
      <c r="AQ29" s="12"/>
      <c r="AR29" s="13"/>
      <c r="AS29" s="13"/>
      <c r="AT29" s="13"/>
      <c r="AU29" s="13"/>
      <c r="AV29" s="13"/>
      <c r="AW29" s="12"/>
      <c r="AX29" s="12"/>
      <c r="AY29" s="12"/>
      <c r="AZ29" s="13"/>
      <c r="BA29" s="13"/>
      <c r="BB29" s="13"/>
      <c r="BC29" s="13"/>
      <c r="BD29" s="13"/>
      <c r="BE29" s="12"/>
      <c r="BF29" s="12"/>
      <c r="BG29" s="12"/>
      <c r="BH29" s="13"/>
      <c r="BI29" s="13"/>
      <c r="BJ29" s="13"/>
      <c r="BK29" s="13"/>
      <c r="BL29" s="13"/>
      <c r="BM29" s="12"/>
      <c r="BN29" s="12"/>
      <c r="BO29" s="12"/>
      <c r="BP29" s="13"/>
      <c r="BQ29" s="13"/>
      <c r="BR29" s="13"/>
      <c r="BS29" s="13"/>
      <c r="BT29" s="13"/>
      <c r="BU29" s="12"/>
      <c r="BV29" s="12"/>
      <c r="BW29" s="12"/>
      <c r="BX29" s="13"/>
      <c r="BY29" s="13"/>
      <c r="BZ29" s="13"/>
      <c r="CA29" s="13"/>
      <c r="CB29" s="13"/>
      <c r="CC29" s="12"/>
      <c r="CD29" s="12"/>
      <c r="CE29" s="12"/>
      <c r="CF29" s="13"/>
      <c r="CG29" s="13"/>
      <c r="CH29" s="13"/>
      <c r="CI29" s="13"/>
      <c r="CJ29" s="13"/>
      <c r="CK29" s="12"/>
      <c r="CL29" s="12"/>
      <c r="CM29" s="12"/>
      <c r="CN29" s="13"/>
      <c r="CO29" s="13"/>
      <c r="CP29" s="13"/>
      <c r="CQ29" s="13"/>
      <c r="CR29" s="13"/>
      <c r="CS29" s="12"/>
      <c r="CT29" s="12"/>
      <c r="CU29" s="12"/>
      <c r="CV29" s="13"/>
      <c r="CW29" s="13"/>
      <c r="CX29" s="13"/>
      <c r="CY29" s="13"/>
      <c r="CZ29" s="13"/>
      <c r="DA29" s="12"/>
      <c r="DB29" s="12"/>
      <c r="DC29" s="12"/>
      <c r="DD29" s="13"/>
      <c r="DE29" s="13"/>
      <c r="DF29" s="13"/>
      <c r="DG29" s="13"/>
      <c r="DH29" s="13"/>
      <c r="DI29" s="12"/>
      <c r="DJ29" s="12"/>
      <c r="DK29" s="12"/>
      <c r="DL29" s="13"/>
      <c r="DM29" s="13"/>
      <c r="DN29" s="13"/>
      <c r="DO29" s="13"/>
      <c r="DP29" s="13"/>
      <c r="DQ29" s="12"/>
      <c r="DR29" s="12"/>
      <c r="DS29" s="12"/>
      <c r="DT29" s="13"/>
      <c r="DU29" s="13"/>
      <c r="DV29" s="13"/>
      <c r="DW29" s="13"/>
      <c r="DX29" s="13"/>
      <c r="DY29" s="12"/>
      <c r="DZ29" s="12"/>
      <c r="EA29" s="12"/>
      <c r="EB29" s="13"/>
      <c r="EC29" s="13"/>
      <c r="ED29" s="13"/>
      <c r="EE29" s="13"/>
      <c r="EF29" s="13"/>
      <c r="EG29" s="12"/>
      <c r="EH29" s="12"/>
      <c r="EI29" s="12"/>
      <c r="EJ29" s="13"/>
      <c r="EK29" s="13"/>
      <c r="EL29" s="13"/>
      <c r="EM29" s="13"/>
      <c r="EN29" s="13"/>
      <c r="EO29" s="12"/>
      <c r="EP29" s="12"/>
      <c r="EQ29" s="12"/>
      <c r="ER29" s="13"/>
      <c r="ES29" s="13"/>
      <c r="ET29" s="13"/>
      <c r="EU29" s="13"/>
      <c r="EV29" s="13"/>
      <c r="EW29" s="12"/>
      <c r="EX29" s="12"/>
      <c r="EY29" s="12"/>
      <c r="EZ29" s="13"/>
      <c r="FA29" s="13"/>
      <c r="FB29" s="13"/>
      <c r="FC29" s="13"/>
      <c r="FD29" s="13"/>
      <c r="FE29" s="12"/>
      <c r="FF29" s="12"/>
      <c r="FG29" s="12"/>
      <c r="FH29" s="13"/>
      <c r="FI29" s="13"/>
      <c r="FJ29" s="13"/>
      <c r="FK29" s="13"/>
      <c r="FL29" s="13"/>
      <c r="FM29" s="12"/>
      <c r="FN29" s="12"/>
      <c r="FO29" s="12"/>
      <c r="FP29" s="13"/>
      <c r="FQ29" s="13"/>
      <c r="FR29" s="13"/>
      <c r="FS29" s="13"/>
      <c r="FT29" s="13"/>
      <c r="FU29" s="12"/>
      <c r="FV29" s="12"/>
      <c r="FW29" s="12"/>
      <c r="FX29" s="13"/>
      <c r="FY29" s="13"/>
      <c r="FZ29" s="13"/>
      <c r="GA29" s="13"/>
      <c r="GB29" s="13"/>
      <c r="GC29" s="12"/>
      <c r="GD29" s="12"/>
      <c r="GE29" s="12"/>
      <c r="GF29" s="13"/>
      <c r="GG29" s="13"/>
      <c r="GH29" s="13"/>
      <c r="GI29" s="13"/>
      <c r="GJ29" s="13"/>
      <c r="GK29" s="12"/>
      <c r="GL29" s="12"/>
      <c r="GM29" s="12"/>
      <c r="GN29" s="13"/>
      <c r="GO29" s="13"/>
      <c r="GP29" s="13"/>
      <c r="GQ29" s="13"/>
      <c r="GR29" s="13"/>
      <c r="GS29" s="12"/>
      <c r="GT29" s="12"/>
      <c r="GU29" s="12"/>
      <c r="GV29" s="13"/>
      <c r="GW29" s="13"/>
      <c r="GX29" s="13"/>
      <c r="GY29" s="13"/>
      <c r="GZ29" s="13"/>
      <c r="HA29" s="12"/>
      <c r="HB29" s="221">
        <v>11.5</v>
      </c>
      <c r="HC29" s="221" t="s">
        <v>109</v>
      </c>
      <c r="HD29" s="221">
        <v>12</v>
      </c>
      <c r="HE29" s="221">
        <v>12</v>
      </c>
      <c r="HF29" s="221">
        <v>11.5</v>
      </c>
      <c r="HG29" s="221" t="s">
        <v>109</v>
      </c>
      <c r="HH29" s="13"/>
      <c r="HI29" s="12"/>
      <c r="HJ29" s="12"/>
      <c r="HK29" s="12"/>
      <c r="HL29" s="13"/>
      <c r="HM29" s="13"/>
      <c r="HN29" s="13"/>
      <c r="HO29" s="13"/>
      <c r="HP29" s="13"/>
      <c r="HQ29" s="12"/>
      <c r="HR29" s="12"/>
      <c r="HS29" s="12"/>
      <c r="HT29" s="13"/>
      <c r="HU29" s="13"/>
      <c r="HV29" s="13"/>
      <c r="HW29" s="13"/>
      <c r="HX29" s="13"/>
      <c r="HY29" s="12"/>
      <c r="HZ29" s="12"/>
      <c r="IA29" s="12"/>
      <c r="IB29" s="13"/>
      <c r="IC29" s="13"/>
      <c r="ID29" s="13"/>
      <c r="IE29" s="13"/>
      <c r="IF29" s="13"/>
      <c r="IG29" s="12"/>
      <c r="IH29" s="12"/>
      <c r="II29" s="12"/>
      <c r="IJ29" s="13"/>
      <c r="IK29" s="13"/>
      <c r="IL29" s="13"/>
      <c r="IM29" s="13"/>
      <c r="IN29" s="13"/>
      <c r="IO29" s="12"/>
      <c r="IP29" s="12"/>
      <c r="IQ29" s="12"/>
      <c r="IR29" s="13"/>
      <c r="IS29" s="13"/>
      <c r="IT29" s="13"/>
      <c r="IU29" s="13"/>
    </row>
    <row r="30" spans="1:255" s="21" customFormat="1" hidden="1" thickBot="1">
      <c r="A30" s="386" t="s">
        <v>74</v>
      </c>
      <c r="B30" s="387"/>
      <c r="C30" s="387"/>
      <c r="D30" s="388"/>
      <c r="E30" s="128" t="s">
        <v>29</v>
      </c>
      <c r="F30" s="130"/>
      <c r="G30" s="131"/>
      <c r="H30" s="128" t="s">
        <v>75</v>
      </c>
      <c r="I30" s="130"/>
      <c r="J30" s="131"/>
      <c r="K30" s="128" t="s">
        <v>30</v>
      </c>
      <c r="L30" s="130"/>
      <c r="M30" s="131"/>
      <c r="N30" s="128" t="s">
        <v>76</v>
      </c>
      <c r="O30" s="130"/>
      <c r="P30" s="131"/>
      <c r="Q30" s="51"/>
      <c r="R30" s="51"/>
      <c r="S30" s="51"/>
      <c r="T30" s="48"/>
      <c r="U30" s="48"/>
      <c r="V30" s="48"/>
      <c r="W30" s="48"/>
      <c r="X30" s="48"/>
      <c r="Y30" s="47"/>
      <c r="Z30" s="47"/>
      <c r="AG30" s="12"/>
      <c r="AH30" s="12"/>
      <c r="AI30" s="12"/>
      <c r="AJ30" s="13"/>
      <c r="AK30" s="13"/>
      <c r="AL30" s="13"/>
      <c r="AM30" s="13"/>
      <c r="AN30" s="13"/>
      <c r="AO30" s="12"/>
      <c r="AP30" s="12"/>
      <c r="AQ30" s="12"/>
      <c r="AR30" s="13"/>
      <c r="AS30" s="13"/>
      <c r="AT30" s="13"/>
      <c r="AU30" s="13"/>
      <c r="AV30" s="13"/>
      <c r="AW30" s="12"/>
      <c r="AX30" s="12"/>
      <c r="AY30" s="12"/>
      <c r="AZ30" s="13"/>
      <c r="BA30" s="13"/>
      <c r="BB30" s="13"/>
      <c r="BC30" s="13"/>
      <c r="BD30" s="13"/>
      <c r="BE30" s="12"/>
      <c r="BF30" s="12"/>
      <c r="BG30" s="12"/>
      <c r="BH30" s="13"/>
      <c r="BI30" s="13"/>
      <c r="BJ30" s="13"/>
      <c r="BK30" s="13"/>
      <c r="BL30" s="13"/>
      <c r="BM30" s="12"/>
      <c r="BN30" s="12"/>
      <c r="BO30" s="12"/>
      <c r="BP30" s="13"/>
      <c r="BQ30" s="13"/>
      <c r="BR30" s="13"/>
      <c r="BS30" s="13"/>
      <c r="BT30" s="13"/>
      <c r="BU30" s="12"/>
      <c r="BV30" s="12"/>
      <c r="BW30" s="12"/>
      <c r="BX30" s="13"/>
      <c r="BY30" s="13"/>
      <c r="BZ30" s="13"/>
      <c r="CA30" s="13"/>
      <c r="CB30" s="13"/>
      <c r="CC30" s="12"/>
      <c r="CD30" s="12"/>
      <c r="CE30" s="12"/>
      <c r="CF30" s="13"/>
      <c r="CG30" s="13"/>
      <c r="CH30" s="13"/>
      <c r="CI30" s="13"/>
      <c r="CJ30" s="13"/>
      <c r="CK30" s="12"/>
      <c r="CL30" s="12"/>
      <c r="CM30" s="12"/>
      <c r="CN30" s="13"/>
      <c r="CO30" s="13"/>
      <c r="CP30" s="13"/>
      <c r="CQ30" s="13"/>
      <c r="CR30" s="13"/>
      <c r="CS30" s="12"/>
      <c r="CT30" s="12"/>
      <c r="CU30" s="12"/>
      <c r="CV30" s="13"/>
      <c r="CW30" s="13"/>
      <c r="CX30" s="13"/>
      <c r="CY30" s="13"/>
      <c r="CZ30" s="13"/>
      <c r="DA30" s="12"/>
      <c r="DB30" s="12"/>
      <c r="DC30" s="12"/>
      <c r="DD30" s="13"/>
      <c r="DE30" s="13"/>
      <c r="DF30" s="13"/>
      <c r="DG30" s="13"/>
      <c r="DH30" s="13"/>
      <c r="DI30" s="12"/>
      <c r="DJ30" s="12"/>
      <c r="DK30" s="12"/>
      <c r="DL30" s="13"/>
      <c r="DM30" s="13"/>
      <c r="DN30" s="13"/>
      <c r="DO30" s="13"/>
      <c r="DP30" s="13"/>
      <c r="DQ30" s="12"/>
      <c r="DR30" s="12"/>
      <c r="DS30" s="12"/>
      <c r="DT30" s="13"/>
      <c r="DU30" s="13"/>
      <c r="DV30" s="13"/>
      <c r="DW30" s="13"/>
      <c r="DX30" s="13"/>
      <c r="DY30" s="12"/>
      <c r="DZ30" s="12"/>
      <c r="EA30" s="12"/>
      <c r="EB30" s="13"/>
      <c r="EC30" s="13"/>
      <c r="ED30" s="13"/>
      <c r="EE30" s="13"/>
      <c r="EF30" s="13"/>
      <c r="EG30" s="12"/>
      <c r="EH30" s="12"/>
      <c r="EI30" s="12"/>
      <c r="EJ30" s="13"/>
      <c r="EK30" s="13"/>
      <c r="EL30" s="13"/>
      <c r="EM30" s="13"/>
      <c r="EN30" s="13"/>
      <c r="EO30" s="12"/>
      <c r="EP30" s="12"/>
      <c r="EQ30" s="12"/>
      <c r="ER30" s="13"/>
      <c r="ES30" s="13"/>
      <c r="ET30" s="13"/>
      <c r="EU30" s="13"/>
      <c r="EV30" s="13"/>
      <c r="EW30" s="12"/>
      <c r="EX30" s="12"/>
      <c r="EY30" s="12"/>
      <c r="EZ30" s="13"/>
      <c r="FA30" s="13"/>
      <c r="FB30" s="13"/>
      <c r="FC30" s="13"/>
      <c r="FD30" s="13"/>
      <c r="FE30" s="12"/>
      <c r="FF30" s="12"/>
      <c r="FG30" s="12"/>
      <c r="FH30" s="13"/>
      <c r="FI30" s="13"/>
      <c r="FJ30" s="13"/>
      <c r="FK30" s="13"/>
      <c r="FL30" s="13"/>
      <c r="FM30" s="12"/>
      <c r="FN30" s="12"/>
      <c r="FO30" s="12"/>
      <c r="FP30" s="13"/>
      <c r="FQ30" s="13"/>
      <c r="FR30" s="13"/>
      <c r="FS30" s="13"/>
      <c r="FT30" s="13"/>
      <c r="FU30" s="12"/>
      <c r="FV30" s="12"/>
      <c r="FW30" s="12"/>
      <c r="FX30" s="13"/>
      <c r="FY30" s="13"/>
      <c r="FZ30" s="13"/>
      <c r="GA30" s="13"/>
      <c r="GB30" s="13"/>
      <c r="GC30" s="12"/>
      <c r="GD30" s="12"/>
      <c r="GE30" s="12"/>
      <c r="GF30" s="13"/>
      <c r="GG30" s="13"/>
      <c r="GH30" s="13"/>
      <c r="GI30" s="13"/>
      <c r="GJ30" s="13"/>
      <c r="GK30" s="12"/>
      <c r="GL30" s="12"/>
      <c r="GM30" s="12"/>
      <c r="GN30" s="13"/>
      <c r="GO30" s="13"/>
      <c r="GP30" s="13"/>
      <c r="GQ30" s="13"/>
      <c r="GR30" s="13"/>
      <c r="GS30" s="12"/>
      <c r="GT30" s="12"/>
      <c r="GU30" s="12"/>
      <c r="GV30" s="13"/>
      <c r="GW30" s="13"/>
      <c r="GX30" s="13"/>
      <c r="GY30" s="13"/>
      <c r="GZ30" s="13"/>
      <c r="HA30" s="12"/>
      <c r="HB30" s="219">
        <v>12</v>
      </c>
      <c r="HC30" s="219">
        <v>12</v>
      </c>
      <c r="HD30" s="219">
        <v>12.5</v>
      </c>
      <c r="HE30" s="219" t="s">
        <v>110</v>
      </c>
      <c r="HF30" s="219">
        <v>12</v>
      </c>
      <c r="HG30" s="219">
        <v>12</v>
      </c>
      <c r="HH30" s="13"/>
      <c r="HI30" s="12"/>
      <c r="HJ30" s="12"/>
      <c r="HK30" s="12"/>
      <c r="HL30" s="13"/>
      <c r="HM30" s="13"/>
      <c r="HN30" s="13"/>
      <c r="HO30" s="13"/>
      <c r="HP30" s="13"/>
      <c r="HQ30" s="12"/>
      <c r="HR30" s="12"/>
      <c r="HS30" s="12"/>
      <c r="HT30" s="13"/>
      <c r="HU30" s="13"/>
      <c r="HV30" s="13"/>
      <c r="HW30" s="13"/>
      <c r="HX30" s="13"/>
      <c r="HY30" s="12"/>
      <c r="HZ30" s="12"/>
      <c r="IA30" s="12"/>
      <c r="IB30" s="13"/>
      <c r="IC30" s="13"/>
      <c r="ID30" s="13"/>
      <c r="IE30" s="13"/>
      <c r="IF30" s="13"/>
      <c r="IG30" s="12"/>
      <c r="IH30" s="12"/>
      <c r="II30" s="12"/>
      <c r="IJ30" s="13"/>
      <c r="IK30" s="13"/>
      <c r="IL30" s="13"/>
      <c r="IM30" s="13"/>
      <c r="IN30" s="13"/>
      <c r="IO30" s="12"/>
      <c r="IP30" s="12"/>
      <c r="IQ30" s="12"/>
      <c r="IR30" s="13"/>
      <c r="IS30" s="13"/>
      <c r="IT30" s="13"/>
      <c r="IU30" s="13"/>
    </row>
    <row r="31" spans="1:255" s="141" customFormat="1" ht="12.75" hidden="1" thickBot="1">
      <c r="A31" s="384" t="s">
        <v>90</v>
      </c>
      <c r="B31" s="385"/>
      <c r="C31" s="385"/>
      <c r="D31" s="132">
        <f t="array" ref="D31">SUM((PD_StageInjected="Analyze")*(PD_ProblemType="System")*(PD_Status &lt;&gt; "Rejected"))</f>
        <v>0</v>
      </c>
      <c r="E31" s="133" t="s">
        <v>90</v>
      </c>
      <c r="F31" s="134"/>
      <c r="G31" s="132">
        <f t="array" ref="G31">SUM((PD_StageInjected="Design")*(PD_ProblemType="System")*(PD_Status &lt;&gt; "Rejected"))</f>
        <v>0</v>
      </c>
      <c r="H31" s="133" t="s">
        <v>90</v>
      </c>
      <c r="I31" s="135"/>
      <c r="J31" s="132">
        <f t="array" ref="J31">SUM((PD_StageInjected="Build")*(PD_ProblemType="System")*(PD_Status &lt;&gt; "Rejected"))</f>
        <v>0</v>
      </c>
      <c r="K31" s="133" t="s">
        <v>90</v>
      </c>
      <c r="L31" s="135"/>
      <c r="M31" s="132">
        <f t="array" ref="M31">SUM((PD_StageInjected="Test")*(PD_ProblemType="System")*(PD_Status &lt;&gt; "Rejected"))</f>
        <v>0</v>
      </c>
      <c r="N31" s="133" t="s">
        <v>90</v>
      </c>
      <c r="O31" s="135"/>
      <c r="P31" s="132">
        <f t="array" ref="P31">SUM((PD_StageInjected="Maintenance")*(PD_ProblemType="System")*(PD_Status &lt;&gt; "Rejected"))</f>
        <v>0</v>
      </c>
      <c r="Q31" s="136"/>
      <c r="R31" s="136"/>
      <c r="S31" s="136"/>
      <c r="T31" s="137"/>
      <c r="U31" s="137"/>
      <c r="V31" s="137"/>
      <c r="W31" s="137"/>
      <c r="X31" s="137"/>
      <c r="Y31" s="138"/>
      <c r="Z31" s="138"/>
      <c r="AG31" s="139"/>
      <c r="AH31" s="139"/>
      <c r="AI31" s="139"/>
      <c r="AJ31" s="140"/>
      <c r="AK31" s="140"/>
      <c r="AL31" s="140"/>
      <c r="AM31" s="140"/>
      <c r="AN31" s="140"/>
      <c r="AO31" s="139"/>
      <c r="AP31" s="139"/>
      <c r="AQ31" s="139"/>
      <c r="AR31" s="140"/>
      <c r="AS31" s="140"/>
      <c r="AT31" s="140"/>
      <c r="AU31" s="140"/>
      <c r="AV31" s="140"/>
      <c r="AW31" s="139"/>
      <c r="AX31" s="139"/>
      <c r="AY31" s="139"/>
      <c r="AZ31" s="140"/>
      <c r="BA31" s="140"/>
      <c r="BB31" s="140"/>
      <c r="BC31" s="140"/>
      <c r="BD31" s="140"/>
      <c r="BE31" s="139"/>
      <c r="BF31" s="139"/>
      <c r="BG31" s="139"/>
      <c r="BH31" s="140"/>
      <c r="BI31" s="140"/>
      <c r="BJ31" s="140"/>
      <c r="BK31" s="140"/>
      <c r="BL31" s="140"/>
      <c r="BM31" s="139"/>
      <c r="BN31" s="139"/>
      <c r="BO31" s="139"/>
      <c r="BP31" s="140"/>
      <c r="BQ31" s="140"/>
      <c r="BR31" s="140"/>
      <c r="BS31" s="140"/>
      <c r="BT31" s="140"/>
      <c r="BU31" s="139"/>
      <c r="BV31" s="139"/>
      <c r="BW31" s="139"/>
      <c r="BX31" s="140"/>
      <c r="BY31" s="140"/>
      <c r="BZ31" s="140"/>
      <c r="CA31" s="140"/>
      <c r="CB31" s="140"/>
      <c r="CC31" s="139"/>
      <c r="CD31" s="139"/>
      <c r="CE31" s="139"/>
      <c r="CF31" s="140"/>
      <c r="CG31" s="140"/>
      <c r="CH31" s="140"/>
      <c r="CI31" s="140"/>
      <c r="CJ31" s="140"/>
      <c r="CK31" s="139"/>
      <c r="CL31" s="139"/>
      <c r="CM31" s="139"/>
      <c r="CN31" s="140"/>
      <c r="CO31" s="140"/>
      <c r="CP31" s="140"/>
      <c r="CQ31" s="140"/>
      <c r="CR31" s="140"/>
      <c r="CS31" s="139"/>
      <c r="CT31" s="139"/>
      <c r="CU31" s="139"/>
      <c r="CV31" s="140"/>
      <c r="CW31" s="140"/>
      <c r="CX31" s="140"/>
      <c r="CY31" s="140"/>
      <c r="CZ31" s="140"/>
      <c r="DA31" s="139"/>
      <c r="DB31" s="139"/>
      <c r="DC31" s="139"/>
      <c r="DD31" s="140"/>
      <c r="DE31" s="140"/>
      <c r="DF31" s="140"/>
      <c r="DG31" s="140"/>
      <c r="DH31" s="140"/>
      <c r="DI31" s="139"/>
      <c r="DJ31" s="139"/>
      <c r="DK31" s="139"/>
      <c r="DL31" s="140"/>
      <c r="DM31" s="140"/>
      <c r="DN31" s="140"/>
      <c r="DO31" s="140"/>
      <c r="DP31" s="140"/>
      <c r="DQ31" s="139"/>
      <c r="DR31" s="139"/>
      <c r="DS31" s="139"/>
      <c r="DT31" s="140"/>
      <c r="DU31" s="140"/>
      <c r="DV31" s="140"/>
      <c r="DW31" s="140"/>
      <c r="DX31" s="140"/>
      <c r="DY31" s="139"/>
      <c r="DZ31" s="139"/>
      <c r="EA31" s="139"/>
      <c r="EB31" s="140"/>
      <c r="EC31" s="140"/>
      <c r="ED31" s="140"/>
      <c r="EE31" s="140"/>
      <c r="EF31" s="140"/>
      <c r="EG31" s="139"/>
      <c r="EH31" s="139"/>
      <c r="EI31" s="139"/>
      <c r="EJ31" s="140"/>
      <c r="EK31" s="140"/>
      <c r="EL31" s="140"/>
      <c r="EM31" s="140"/>
      <c r="EN31" s="140"/>
      <c r="EO31" s="139"/>
      <c r="EP31" s="139"/>
      <c r="EQ31" s="139"/>
      <c r="ER31" s="140"/>
      <c r="ES31" s="140"/>
      <c r="ET31" s="140"/>
      <c r="EU31" s="140"/>
      <c r="EV31" s="140"/>
      <c r="EW31" s="139"/>
      <c r="EX31" s="139"/>
      <c r="EY31" s="139"/>
      <c r="EZ31" s="140"/>
      <c r="FA31" s="140"/>
      <c r="FB31" s="140"/>
      <c r="FC31" s="140"/>
      <c r="FD31" s="140"/>
      <c r="FE31" s="139"/>
      <c r="FF31" s="139"/>
      <c r="FG31" s="139"/>
      <c r="FH31" s="140"/>
      <c r="FI31" s="140"/>
      <c r="FJ31" s="140"/>
      <c r="FK31" s="140"/>
      <c r="FL31" s="140"/>
      <c r="FM31" s="139"/>
      <c r="FN31" s="139"/>
      <c r="FO31" s="139"/>
      <c r="FP31" s="140"/>
      <c r="FQ31" s="140"/>
      <c r="FR31" s="140"/>
      <c r="FS31" s="140"/>
      <c r="FT31" s="140"/>
      <c r="FU31" s="139"/>
      <c r="FV31" s="139"/>
      <c r="FW31" s="139"/>
      <c r="FX31" s="140"/>
      <c r="FY31" s="140"/>
      <c r="FZ31" s="140"/>
      <c r="GA31" s="140"/>
      <c r="GB31" s="140"/>
      <c r="GC31" s="139"/>
      <c r="GD31" s="139"/>
      <c r="GE31" s="139"/>
      <c r="GF31" s="140"/>
      <c r="GG31" s="140"/>
      <c r="GH31" s="140"/>
      <c r="GI31" s="140"/>
      <c r="GJ31" s="140"/>
      <c r="GK31" s="139"/>
      <c r="GL31" s="139"/>
      <c r="GM31" s="139"/>
      <c r="GN31" s="140"/>
      <c r="GO31" s="140"/>
      <c r="GP31" s="140"/>
      <c r="GQ31" s="140"/>
      <c r="GR31" s="140"/>
      <c r="GS31" s="139"/>
      <c r="GT31" s="139"/>
      <c r="GU31" s="139"/>
      <c r="GV31" s="140"/>
      <c r="GW31" s="140"/>
      <c r="GX31" s="140"/>
      <c r="GY31" s="140"/>
      <c r="GZ31" s="140"/>
      <c r="HA31" s="139"/>
      <c r="HB31" s="221">
        <v>12.5</v>
      </c>
      <c r="HC31" s="221" t="s">
        <v>110</v>
      </c>
      <c r="HD31" s="221">
        <v>13</v>
      </c>
      <c r="HE31" s="221">
        <v>13</v>
      </c>
      <c r="HF31" s="221">
        <v>12.5</v>
      </c>
      <c r="HG31" s="221" t="s">
        <v>110</v>
      </c>
      <c r="HH31" s="140"/>
      <c r="HI31" s="139"/>
      <c r="HJ31" s="139"/>
      <c r="HK31" s="139"/>
      <c r="HL31" s="140"/>
      <c r="HM31" s="140"/>
      <c r="HN31" s="140"/>
      <c r="HO31" s="140"/>
      <c r="HP31" s="140"/>
      <c r="HQ31" s="139"/>
      <c r="HR31" s="139"/>
      <c r="HS31" s="139"/>
      <c r="HT31" s="140"/>
      <c r="HU31" s="140"/>
      <c r="HV31" s="140"/>
      <c r="HW31" s="140"/>
      <c r="HX31" s="140"/>
      <c r="HY31" s="139"/>
      <c r="HZ31" s="139"/>
      <c r="IA31" s="139"/>
      <c r="IB31" s="140"/>
      <c r="IC31" s="140"/>
      <c r="ID31" s="140"/>
      <c r="IE31" s="140"/>
      <c r="IF31" s="140"/>
      <c r="IG31" s="139"/>
      <c r="IH31" s="139"/>
      <c r="II31" s="139"/>
      <c r="IJ31" s="140"/>
      <c r="IK31" s="140"/>
      <c r="IL31" s="140"/>
      <c r="IM31" s="140"/>
      <c r="IN31" s="140"/>
      <c r="IO31" s="139"/>
      <c r="IP31" s="139"/>
      <c r="IQ31" s="139"/>
      <c r="IR31" s="140"/>
      <c r="IS31" s="140"/>
      <c r="IT31" s="140"/>
      <c r="IU31" s="140"/>
    </row>
    <row r="32" spans="1:255" s="141" customFormat="1" ht="12.75" hidden="1" thickBot="1">
      <c r="A32" s="384" t="s">
        <v>91</v>
      </c>
      <c r="B32" s="385"/>
      <c r="C32" s="385"/>
      <c r="D32" s="132">
        <f t="array" ref="D32">SUM((PD_StageInjected="Analyze")*(PD_ProblemType="Non-System")*(PD_Status &lt;&gt; "Rejected"))</f>
        <v>0</v>
      </c>
      <c r="E32" s="142" t="s">
        <v>91</v>
      </c>
      <c r="F32" s="143"/>
      <c r="G32" s="132">
        <f t="array" ref="G32">SUM((PD_StageInjected="Design")*(PD_ProblemType="Non-System")*(PD_Status &lt;&gt; "Rejected"))</f>
        <v>0</v>
      </c>
      <c r="H32" s="142" t="s">
        <v>91</v>
      </c>
      <c r="I32" s="144"/>
      <c r="J32" s="132">
        <f t="array" ref="J32">SUM((PD_StageInjected="Build")*(PD_ProblemType="Non-System")*(PD_Status &lt;&gt; "Rejected"))</f>
        <v>0</v>
      </c>
      <c r="K32" s="142" t="s">
        <v>91</v>
      </c>
      <c r="L32" s="144"/>
      <c r="M32" s="132">
        <f t="array" ref="M32">SUM((PD_StageInjected="Test")*(PD_ProblemType="Non-System")*(PD_Status &lt;&gt; "Rejected"))</f>
        <v>0</v>
      </c>
      <c r="N32" s="142" t="s">
        <v>91</v>
      </c>
      <c r="O32" s="144"/>
      <c r="P32" s="132">
        <f t="array" ref="P32">SUM((PD_StageInjected="Maintenance")*(PD_ProblemType="Non-System")*(PD_Status &lt;&gt; "Rejected"))</f>
        <v>0</v>
      </c>
      <c r="Q32" s="136"/>
      <c r="R32" s="136"/>
      <c r="S32" s="136"/>
      <c r="T32" s="137"/>
      <c r="U32" s="137"/>
      <c r="V32" s="137"/>
      <c r="W32" s="137"/>
      <c r="X32" s="137"/>
      <c r="Y32" s="138"/>
      <c r="Z32" s="138"/>
      <c r="AG32" s="139"/>
      <c r="AH32" s="139"/>
      <c r="AI32" s="139"/>
      <c r="AJ32" s="140"/>
      <c r="AK32" s="140"/>
      <c r="AL32" s="140"/>
      <c r="AM32" s="140"/>
      <c r="AN32" s="140"/>
      <c r="AO32" s="139"/>
      <c r="AP32" s="139"/>
      <c r="AQ32" s="139"/>
      <c r="AR32" s="140"/>
      <c r="AS32" s="140"/>
      <c r="AT32" s="140"/>
      <c r="AU32" s="140"/>
      <c r="AV32" s="140"/>
      <c r="AW32" s="139"/>
      <c r="AX32" s="139"/>
      <c r="AY32" s="139"/>
      <c r="AZ32" s="140"/>
      <c r="BA32" s="140"/>
      <c r="BB32" s="140"/>
      <c r="BC32" s="140"/>
      <c r="BD32" s="140"/>
      <c r="BE32" s="139"/>
      <c r="BF32" s="139"/>
      <c r="BG32" s="139"/>
      <c r="BH32" s="140"/>
      <c r="BI32" s="140"/>
      <c r="BJ32" s="140"/>
      <c r="BK32" s="140"/>
      <c r="BL32" s="140"/>
      <c r="BM32" s="139"/>
      <c r="BN32" s="139"/>
      <c r="BO32" s="139"/>
      <c r="BP32" s="140"/>
      <c r="BQ32" s="140"/>
      <c r="BR32" s="140"/>
      <c r="BS32" s="140"/>
      <c r="BT32" s="140"/>
      <c r="BU32" s="139"/>
      <c r="BV32" s="139"/>
      <c r="BW32" s="139"/>
      <c r="BX32" s="140"/>
      <c r="BY32" s="140"/>
      <c r="BZ32" s="140"/>
      <c r="CA32" s="140"/>
      <c r="CB32" s="140"/>
      <c r="CC32" s="139"/>
      <c r="CD32" s="139"/>
      <c r="CE32" s="139"/>
      <c r="CF32" s="140"/>
      <c r="CG32" s="140"/>
      <c r="CH32" s="140"/>
      <c r="CI32" s="140"/>
      <c r="CJ32" s="140"/>
      <c r="CK32" s="139"/>
      <c r="CL32" s="139"/>
      <c r="CM32" s="139"/>
      <c r="CN32" s="140"/>
      <c r="CO32" s="140"/>
      <c r="CP32" s="140"/>
      <c r="CQ32" s="140"/>
      <c r="CR32" s="140"/>
      <c r="CS32" s="139"/>
      <c r="CT32" s="139"/>
      <c r="CU32" s="139"/>
      <c r="CV32" s="140"/>
      <c r="CW32" s="140"/>
      <c r="CX32" s="140"/>
      <c r="CY32" s="140"/>
      <c r="CZ32" s="140"/>
      <c r="DA32" s="139"/>
      <c r="DB32" s="139"/>
      <c r="DC32" s="139"/>
      <c r="DD32" s="140"/>
      <c r="DE32" s="140"/>
      <c r="DF32" s="140"/>
      <c r="DG32" s="140"/>
      <c r="DH32" s="140"/>
      <c r="DI32" s="139"/>
      <c r="DJ32" s="139"/>
      <c r="DK32" s="139"/>
      <c r="DL32" s="140"/>
      <c r="DM32" s="140"/>
      <c r="DN32" s="140"/>
      <c r="DO32" s="140"/>
      <c r="DP32" s="140"/>
      <c r="DQ32" s="139"/>
      <c r="DR32" s="139"/>
      <c r="DS32" s="139"/>
      <c r="DT32" s="140"/>
      <c r="DU32" s="140"/>
      <c r="DV32" s="140"/>
      <c r="DW32" s="140"/>
      <c r="DX32" s="140"/>
      <c r="DY32" s="139"/>
      <c r="DZ32" s="139"/>
      <c r="EA32" s="139"/>
      <c r="EB32" s="140"/>
      <c r="EC32" s="140"/>
      <c r="ED32" s="140"/>
      <c r="EE32" s="140"/>
      <c r="EF32" s="140"/>
      <c r="EG32" s="139"/>
      <c r="EH32" s="139"/>
      <c r="EI32" s="139"/>
      <c r="EJ32" s="140"/>
      <c r="EK32" s="140"/>
      <c r="EL32" s="140"/>
      <c r="EM32" s="140"/>
      <c r="EN32" s="140"/>
      <c r="EO32" s="139"/>
      <c r="EP32" s="139"/>
      <c r="EQ32" s="139"/>
      <c r="ER32" s="140"/>
      <c r="ES32" s="140"/>
      <c r="ET32" s="140"/>
      <c r="EU32" s="140"/>
      <c r="EV32" s="140"/>
      <c r="EW32" s="139"/>
      <c r="EX32" s="139"/>
      <c r="EY32" s="139"/>
      <c r="EZ32" s="140"/>
      <c r="FA32" s="140"/>
      <c r="FB32" s="140"/>
      <c r="FC32" s="140"/>
      <c r="FD32" s="140"/>
      <c r="FE32" s="139"/>
      <c r="FF32" s="139"/>
      <c r="FG32" s="139"/>
      <c r="FH32" s="140"/>
      <c r="FI32" s="140"/>
      <c r="FJ32" s="140"/>
      <c r="FK32" s="140"/>
      <c r="FL32" s="140"/>
      <c r="FM32" s="139"/>
      <c r="FN32" s="139"/>
      <c r="FO32" s="139"/>
      <c r="FP32" s="140"/>
      <c r="FQ32" s="140"/>
      <c r="FR32" s="140"/>
      <c r="FS32" s="140"/>
      <c r="FT32" s="140"/>
      <c r="FU32" s="139"/>
      <c r="FV32" s="139"/>
      <c r="FW32" s="139"/>
      <c r="FX32" s="140"/>
      <c r="FY32" s="140"/>
      <c r="FZ32" s="140"/>
      <c r="GA32" s="140"/>
      <c r="GB32" s="140"/>
      <c r="GC32" s="139"/>
      <c r="GD32" s="139"/>
      <c r="GE32" s="139"/>
      <c r="GF32" s="140"/>
      <c r="GG32" s="140"/>
      <c r="GH32" s="140"/>
      <c r="GI32" s="140"/>
      <c r="GJ32" s="140"/>
      <c r="GK32" s="139"/>
      <c r="GL32" s="139"/>
      <c r="GM32" s="139"/>
      <c r="GN32" s="140"/>
      <c r="GO32" s="140"/>
      <c r="GP32" s="140"/>
      <c r="GQ32" s="140"/>
      <c r="GR32" s="140"/>
      <c r="GS32" s="139"/>
      <c r="GT32" s="139"/>
      <c r="GU32" s="139"/>
      <c r="GV32" s="140"/>
      <c r="GW32" s="140"/>
      <c r="GX32" s="140"/>
      <c r="GY32" s="140"/>
      <c r="GZ32" s="140"/>
      <c r="HA32" s="139"/>
      <c r="HB32" s="219">
        <v>13</v>
      </c>
      <c r="HC32" s="219">
        <v>13</v>
      </c>
      <c r="HD32" s="219">
        <v>13.5</v>
      </c>
      <c r="HE32" s="219" t="s">
        <v>111</v>
      </c>
      <c r="HF32" s="219">
        <v>13</v>
      </c>
      <c r="HG32" s="219">
        <v>13</v>
      </c>
      <c r="HH32" s="140"/>
      <c r="HI32" s="139"/>
      <c r="HJ32" s="139"/>
      <c r="HK32" s="139"/>
      <c r="HL32" s="140"/>
      <c r="HM32" s="140"/>
      <c r="HN32" s="140"/>
      <c r="HO32" s="140"/>
      <c r="HP32" s="140"/>
      <c r="HQ32" s="139"/>
      <c r="HR32" s="139"/>
      <c r="HS32" s="139"/>
      <c r="HT32" s="140"/>
      <c r="HU32" s="140"/>
      <c r="HV32" s="140"/>
      <c r="HW32" s="140"/>
      <c r="HX32" s="140"/>
      <c r="HY32" s="139"/>
      <c r="HZ32" s="139"/>
      <c r="IA32" s="139"/>
      <c r="IB32" s="140"/>
      <c r="IC32" s="140"/>
      <c r="ID32" s="140"/>
      <c r="IE32" s="140"/>
      <c r="IF32" s="140"/>
      <c r="IG32" s="139"/>
      <c r="IH32" s="139"/>
      <c r="II32" s="139"/>
      <c r="IJ32" s="140"/>
      <c r="IK32" s="140"/>
      <c r="IL32" s="140"/>
      <c r="IM32" s="140"/>
      <c r="IN32" s="140"/>
      <c r="IO32" s="139"/>
      <c r="IP32" s="139"/>
      <c r="IQ32" s="139"/>
      <c r="IR32" s="140"/>
      <c r="IS32" s="140"/>
      <c r="IT32" s="140"/>
      <c r="IU32" s="140"/>
    </row>
    <row r="33" spans="1:255" s="141" customFormat="1" ht="12.75" hidden="1" thickBot="1">
      <c r="A33" s="162"/>
      <c r="B33" s="162"/>
      <c r="C33" s="162"/>
      <c r="D33" s="162"/>
      <c r="E33" s="162"/>
      <c r="F33" s="162"/>
      <c r="G33" s="162"/>
      <c r="H33" s="162"/>
      <c r="I33" s="162"/>
      <c r="J33" s="162"/>
      <c r="K33" s="162"/>
      <c r="L33" s="162"/>
      <c r="M33" s="162"/>
      <c r="N33" s="162"/>
      <c r="O33" s="162"/>
      <c r="P33" s="162"/>
      <c r="Q33" s="136"/>
      <c r="R33" s="136"/>
      <c r="S33" s="136"/>
      <c r="T33" s="137"/>
      <c r="U33" s="137"/>
      <c r="V33" s="137"/>
      <c r="W33" s="137"/>
      <c r="X33" s="137"/>
      <c r="Y33" s="138"/>
      <c r="Z33" s="138"/>
      <c r="AG33" s="139"/>
      <c r="AH33" s="139"/>
      <c r="AI33" s="139"/>
      <c r="AJ33" s="140"/>
      <c r="AK33" s="140"/>
      <c r="AL33" s="140"/>
      <c r="AM33" s="140"/>
      <c r="AN33" s="140"/>
      <c r="AO33" s="139"/>
      <c r="AP33" s="139"/>
      <c r="AQ33" s="139"/>
      <c r="AR33" s="140"/>
      <c r="AS33" s="140"/>
      <c r="AT33" s="140"/>
      <c r="AU33" s="140"/>
      <c r="AV33" s="140"/>
      <c r="AW33" s="139"/>
      <c r="AX33" s="139"/>
      <c r="AY33" s="139"/>
      <c r="AZ33" s="140"/>
      <c r="BA33" s="140"/>
      <c r="BB33" s="140"/>
      <c r="BC33" s="140"/>
      <c r="BD33" s="140"/>
      <c r="BE33" s="139"/>
      <c r="BF33" s="139"/>
      <c r="BG33" s="139"/>
      <c r="BH33" s="140"/>
      <c r="BI33" s="140"/>
      <c r="BJ33" s="140"/>
      <c r="BK33" s="140"/>
      <c r="BL33" s="140"/>
      <c r="BM33" s="139"/>
      <c r="BN33" s="139"/>
      <c r="BO33" s="139"/>
      <c r="BP33" s="140"/>
      <c r="BQ33" s="140"/>
      <c r="BR33" s="140"/>
      <c r="BS33" s="140"/>
      <c r="BT33" s="140"/>
      <c r="BU33" s="139"/>
      <c r="BV33" s="139"/>
      <c r="BW33" s="139"/>
      <c r="BX33" s="140"/>
      <c r="BY33" s="140"/>
      <c r="BZ33" s="140"/>
      <c r="CA33" s="140"/>
      <c r="CB33" s="140"/>
      <c r="CC33" s="139"/>
      <c r="CD33" s="139"/>
      <c r="CE33" s="139"/>
      <c r="CF33" s="140"/>
      <c r="CG33" s="140"/>
      <c r="CH33" s="140"/>
      <c r="CI33" s="140"/>
      <c r="CJ33" s="140"/>
      <c r="CK33" s="139"/>
      <c r="CL33" s="139"/>
      <c r="CM33" s="139"/>
      <c r="CN33" s="140"/>
      <c r="CO33" s="140"/>
      <c r="CP33" s="140"/>
      <c r="CQ33" s="140"/>
      <c r="CR33" s="140"/>
      <c r="CS33" s="139"/>
      <c r="CT33" s="139"/>
      <c r="CU33" s="139"/>
      <c r="CV33" s="140"/>
      <c r="CW33" s="140"/>
      <c r="CX33" s="140"/>
      <c r="CY33" s="140"/>
      <c r="CZ33" s="140"/>
      <c r="DA33" s="139"/>
      <c r="DB33" s="139"/>
      <c r="DC33" s="139"/>
      <c r="DD33" s="140"/>
      <c r="DE33" s="140"/>
      <c r="DF33" s="140"/>
      <c r="DG33" s="140"/>
      <c r="DH33" s="140"/>
      <c r="DI33" s="139"/>
      <c r="DJ33" s="139"/>
      <c r="DK33" s="139"/>
      <c r="DL33" s="140"/>
      <c r="DM33" s="140"/>
      <c r="DN33" s="140"/>
      <c r="DO33" s="140"/>
      <c r="DP33" s="140"/>
      <c r="DQ33" s="139"/>
      <c r="DR33" s="139"/>
      <c r="DS33" s="139"/>
      <c r="DT33" s="140"/>
      <c r="DU33" s="140"/>
      <c r="DV33" s="140"/>
      <c r="DW33" s="140"/>
      <c r="DX33" s="140"/>
      <c r="DY33" s="139"/>
      <c r="DZ33" s="139"/>
      <c r="EA33" s="139"/>
      <c r="EB33" s="140"/>
      <c r="EC33" s="140"/>
      <c r="ED33" s="140"/>
      <c r="EE33" s="140"/>
      <c r="EF33" s="140"/>
      <c r="EG33" s="139"/>
      <c r="EH33" s="139"/>
      <c r="EI33" s="139"/>
      <c r="EJ33" s="140"/>
      <c r="EK33" s="140"/>
      <c r="EL33" s="140"/>
      <c r="EM33" s="140"/>
      <c r="EN33" s="140"/>
      <c r="EO33" s="139"/>
      <c r="EP33" s="139"/>
      <c r="EQ33" s="139"/>
      <c r="ER33" s="140"/>
      <c r="ES33" s="140"/>
      <c r="ET33" s="140"/>
      <c r="EU33" s="140"/>
      <c r="EV33" s="140"/>
      <c r="EW33" s="139"/>
      <c r="EX33" s="139"/>
      <c r="EY33" s="139"/>
      <c r="EZ33" s="140"/>
      <c r="FA33" s="140"/>
      <c r="FB33" s="140"/>
      <c r="FC33" s="140"/>
      <c r="FD33" s="140"/>
      <c r="FE33" s="139"/>
      <c r="FF33" s="139"/>
      <c r="FG33" s="139"/>
      <c r="FH33" s="140"/>
      <c r="FI33" s="140"/>
      <c r="FJ33" s="140"/>
      <c r="FK33" s="140"/>
      <c r="FL33" s="140"/>
      <c r="FM33" s="139"/>
      <c r="FN33" s="139"/>
      <c r="FO33" s="139"/>
      <c r="FP33" s="140"/>
      <c r="FQ33" s="140"/>
      <c r="FR33" s="140"/>
      <c r="FS33" s="140"/>
      <c r="FT33" s="140"/>
      <c r="FU33" s="139"/>
      <c r="FV33" s="139"/>
      <c r="FW33" s="139"/>
      <c r="FX33" s="140"/>
      <c r="FY33" s="140"/>
      <c r="FZ33" s="140"/>
      <c r="GA33" s="140"/>
      <c r="GB33" s="140"/>
      <c r="GC33" s="139"/>
      <c r="GD33" s="139"/>
      <c r="GE33" s="139"/>
      <c r="GF33" s="140"/>
      <c r="GG33" s="140"/>
      <c r="GH33" s="140"/>
      <c r="GI33" s="140"/>
      <c r="GJ33" s="140"/>
      <c r="GK33" s="139"/>
      <c r="GL33" s="139"/>
      <c r="GM33" s="139"/>
      <c r="GN33" s="140"/>
      <c r="GO33" s="140"/>
      <c r="GP33" s="140"/>
      <c r="GQ33" s="140"/>
      <c r="GR33" s="140"/>
      <c r="GS33" s="139"/>
      <c r="GT33" s="139"/>
      <c r="GU33" s="139"/>
      <c r="GV33" s="140"/>
      <c r="GW33" s="140"/>
      <c r="GX33" s="140"/>
      <c r="GY33" s="140"/>
      <c r="GZ33" s="140"/>
      <c r="HA33" s="139"/>
      <c r="HB33" s="221">
        <v>13.5</v>
      </c>
      <c r="HC33" s="221" t="s">
        <v>111</v>
      </c>
      <c r="HD33" s="221">
        <v>14</v>
      </c>
      <c r="HE33" s="221">
        <v>14</v>
      </c>
      <c r="HF33" s="221">
        <v>13.5</v>
      </c>
      <c r="HG33" s="221" t="s">
        <v>111</v>
      </c>
      <c r="HH33" s="140"/>
      <c r="HI33" s="139"/>
      <c r="HJ33" s="139"/>
      <c r="HK33" s="139"/>
      <c r="HL33" s="140"/>
      <c r="HM33" s="140"/>
      <c r="HN33" s="140"/>
      <c r="HO33" s="140"/>
      <c r="HP33" s="140"/>
      <c r="HQ33" s="139"/>
      <c r="HR33" s="139"/>
      <c r="HS33" s="139"/>
      <c r="HT33" s="140"/>
      <c r="HU33" s="140"/>
      <c r="HV33" s="140"/>
      <c r="HW33" s="140"/>
      <c r="HX33" s="140"/>
      <c r="HY33" s="139"/>
      <c r="HZ33" s="139"/>
      <c r="IA33" s="139"/>
      <c r="IB33" s="140"/>
      <c r="IC33" s="140"/>
      <c r="ID33" s="140"/>
      <c r="IE33" s="140"/>
      <c r="IF33" s="140"/>
      <c r="IG33" s="139"/>
      <c r="IH33" s="139"/>
      <c r="II33" s="139"/>
      <c r="IJ33" s="140"/>
      <c r="IK33" s="140"/>
      <c r="IL33" s="140"/>
      <c r="IM33" s="140"/>
      <c r="IN33" s="140"/>
      <c r="IO33" s="139"/>
      <c r="IP33" s="139"/>
      <c r="IQ33" s="139"/>
      <c r="IR33" s="140"/>
      <c r="IS33" s="140"/>
      <c r="IT33" s="140"/>
      <c r="IU33" s="140"/>
    </row>
    <row r="34" spans="1:255" s="21" customFormat="1" ht="13.5" hidden="1" thickBot="1">
      <c r="A34" s="416" t="s">
        <v>71</v>
      </c>
      <c r="B34" s="417"/>
      <c r="C34" s="417"/>
      <c r="D34" s="417"/>
      <c r="E34" s="417"/>
      <c r="F34" s="417"/>
      <c r="G34" s="417"/>
      <c r="H34" s="417"/>
      <c r="I34" s="417"/>
      <c r="J34" s="417"/>
      <c r="K34" s="417"/>
      <c r="L34" s="417"/>
      <c r="M34" s="417"/>
      <c r="N34" s="417"/>
      <c r="O34" s="417"/>
      <c r="P34" s="417"/>
      <c r="Q34" s="417"/>
      <c r="R34" s="426"/>
      <c r="S34" s="48"/>
      <c r="T34" s="48"/>
      <c r="U34" s="48"/>
      <c r="V34" s="48"/>
      <c r="W34" s="48"/>
      <c r="X34" s="48"/>
      <c r="Y34" s="47"/>
      <c r="Z34" s="47"/>
      <c r="AG34" s="12"/>
      <c r="AH34" s="12"/>
      <c r="AI34" s="12"/>
      <c r="AJ34" s="13"/>
      <c r="AK34" s="13"/>
      <c r="AL34" s="13"/>
      <c r="AM34" s="13"/>
      <c r="AN34" s="13"/>
      <c r="AO34" s="12"/>
      <c r="AP34" s="12"/>
      <c r="AQ34" s="12"/>
      <c r="AR34" s="13"/>
      <c r="AS34" s="13"/>
      <c r="AT34" s="13"/>
      <c r="AU34" s="13"/>
      <c r="AV34" s="13"/>
      <c r="AW34" s="12"/>
      <c r="AX34" s="12"/>
      <c r="AY34" s="12"/>
      <c r="AZ34" s="13"/>
      <c r="BA34" s="13"/>
      <c r="BB34" s="13"/>
      <c r="BC34" s="13"/>
      <c r="BD34" s="13"/>
      <c r="BE34" s="12"/>
      <c r="BF34" s="12"/>
      <c r="BG34" s="12"/>
      <c r="BH34" s="13"/>
      <c r="BI34" s="13"/>
      <c r="BJ34" s="13"/>
      <c r="BK34" s="13"/>
      <c r="BL34" s="13"/>
      <c r="BM34" s="12"/>
      <c r="BN34" s="12"/>
      <c r="BO34" s="12"/>
      <c r="BP34" s="13"/>
      <c r="BQ34" s="13"/>
      <c r="BR34" s="13"/>
      <c r="BS34" s="13"/>
      <c r="BT34" s="13"/>
      <c r="BU34" s="12"/>
      <c r="BV34" s="12"/>
      <c r="BW34" s="12"/>
      <c r="BX34" s="13"/>
      <c r="BY34" s="13"/>
      <c r="BZ34" s="13"/>
      <c r="CA34" s="13"/>
      <c r="CB34" s="13"/>
      <c r="CC34" s="12"/>
      <c r="CD34" s="12"/>
      <c r="CE34" s="12"/>
      <c r="CF34" s="13"/>
      <c r="CG34" s="13"/>
      <c r="CH34" s="13"/>
      <c r="CI34" s="13"/>
      <c r="CJ34" s="13"/>
      <c r="CK34" s="12"/>
      <c r="CL34" s="12"/>
      <c r="CM34" s="12"/>
      <c r="CN34" s="13"/>
      <c r="CO34" s="13"/>
      <c r="CP34" s="13"/>
      <c r="CQ34" s="13"/>
      <c r="CR34" s="13"/>
      <c r="CS34" s="12"/>
      <c r="CT34" s="12"/>
      <c r="CU34" s="12"/>
      <c r="CV34" s="13"/>
      <c r="CW34" s="13"/>
      <c r="CX34" s="13"/>
      <c r="CY34" s="13"/>
      <c r="CZ34" s="13"/>
      <c r="DA34" s="12"/>
      <c r="DB34" s="12"/>
      <c r="DC34" s="12"/>
      <c r="DD34" s="13"/>
      <c r="DE34" s="13"/>
      <c r="DF34" s="13"/>
      <c r="DG34" s="13"/>
      <c r="DH34" s="13"/>
      <c r="DI34" s="12"/>
      <c r="DJ34" s="12"/>
      <c r="DK34" s="12"/>
      <c r="DL34" s="13"/>
      <c r="DM34" s="13"/>
      <c r="DN34" s="13"/>
      <c r="DO34" s="13"/>
      <c r="DP34" s="13"/>
      <c r="DQ34" s="12"/>
      <c r="DR34" s="12"/>
      <c r="DS34" s="12"/>
      <c r="DT34" s="13"/>
      <c r="DU34" s="13"/>
      <c r="DV34" s="13"/>
      <c r="DW34" s="13"/>
      <c r="DX34" s="13"/>
      <c r="DY34" s="12"/>
      <c r="DZ34" s="12"/>
      <c r="EA34" s="12"/>
      <c r="EB34" s="13"/>
      <c r="EC34" s="13"/>
      <c r="ED34" s="13"/>
      <c r="EE34" s="13"/>
      <c r="EF34" s="13"/>
      <c r="EG34" s="12"/>
      <c r="EH34" s="12"/>
      <c r="EI34" s="12"/>
      <c r="EJ34" s="13"/>
      <c r="EK34" s="13"/>
      <c r="EL34" s="13"/>
      <c r="EM34" s="13"/>
      <c r="EN34" s="13"/>
      <c r="EO34" s="12"/>
      <c r="EP34" s="12"/>
      <c r="EQ34" s="12"/>
      <c r="ER34" s="13"/>
      <c r="ES34" s="13"/>
      <c r="ET34" s="13"/>
      <c r="EU34" s="13"/>
      <c r="EV34" s="13"/>
      <c r="EW34" s="12"/>
      <c r="EX34" s="12"/>
      <c r="EY34" s="12"/>
      <c r="EZ34" s="13"/>
      <c r="FA34" s="13"/>
      <c r="FB34" s="13"/>
      <c r="FC34" s="13"/>
      <c r="FD34" s="13"/>
      <c r="FE34" s="12"/>
      <c r="FF34" s="12"/>
      <c r="FG34" s="12"/>
      <c r="FH34" s="13"/>
      <c r="FI34" s="13"/>
      <c r="FJ34" s="13"/>
      <c r="FK34" s="13"/>
      <c r="FL34" s="13"/>
      <c r="FM34" s="12"/>
      <c r="FN34" s="12"/>
      <c r="FO34" s="12"/>
      <c r="FP34" s="13"/>
      <c r="FQ34" s="13"/>
      <c r="FR34" s="13"/>
      <c r="FS34" s="13"/>
      <c r="FT34" s="13"/>
      <c r="FU34" s="12"/>
      <c r="FV34" s="12"/>
      <c r="FW34" s="12"/>
      <c r="FX34" s="13"/>
      <c r="FY34" s="13"/>
      <c r="FZ34" s="13"/>
      <c r="GA34" s="13"/>
      <c r="GB34" s="13"/>
      <c r="GC34" s="12"/>
      <c r="GD34" s="12"/>
      <c r="GE34" s="12"/>
      <c r="GF34" s="13"/>
      <c r="GG34" s="13"/>
      <c r="GH34" s="13"/>
      <c r="GI34" s="13"/>
      <c r="GJ34" s="13"/>
      <c r="GK34" s="12"/>
      <c r="GL34" s="12"/>
      <c r="GM34" s="12"/>
      <c r="GN34" s="13"/>
      <c r="GO34" s="13"/>
      <c r="GP34" s="13"/>
      <c r="GQ34" s="13"/>
      <c r="GR34" s="13"/>
      <c r="GS34" s="12"/>
      <c r="GT34" s="12"/>
      <c r="GU34" s="12"/>
      <c r="GV34" s="13"/>
      <c r="GW34" s="13"/>
      <c r="GX34" s="13"/>
      <c r="GY34" s="13"/>
      <c r="GZ34" s="13"/>
      <c r="HA34" s="12"/>
      <c r="HB34" s="219">
        <v>14</v>
      </c>
      <c r="HC34" s="219">
        <v>14</v>
      </c>
      <c r="HD34" s="219">
        <v>14.5</v>
      </c>
      <c r="HE34" s="219" t="s">
        <v>112</v>
      </c>
      <c r="HF34" s="219">
        <v>14</v>
      </c>
      <c r="HG34" s="219">
        <v>14</v>
      </c>
      <c r="HH34" s="13"/>
      <c r="HI34" s="12"/>
      <c r="HJ34" s="12"/>
      <c r="HK34" s="12"/>
      <c r="HL34" s="13"/>
      <c r="HM34" s="13"/>
      <c r="HN34" s="13"/>
      <c r="HO34" s="13"/>
      <c r="HP34" s="13"/>
      <c r="HQ34" s="12"/>
      <c r="HR34" s="12"/>
      <c r="HS34" s="12"/>
      <c r="HT34" s="13"/>
      <c r="HU34" s="13"/>
      <c r="HV34" s="13"/>
      <c r="HW34" s="13"/>
      <c r="HX34" s="13"/>
      <c r="HY34" s="12"/>
      <c r="HZ34" s="12"/>
      <c r="IA34" s="12"/>
      <c r="IB34" s="13"/>
      <c r="IC34" s="13"/>
      <c r="ID34" s="13"/>
      <c r="IE34" s="13"/>
      <c r="IF34" s="13"/>
      <c r="IG34" s="12"/>
      <c r="IH34" s="12"/>
      <c r="II34" s="12"/>
      <c r="IJ34" s="13"/>
      <c r="IK34" s="13"/>
      <c r="IL34" s="13"/>
      <c r="IM34" s="13"/>
      <c r="IN34" s="13"/>
      <c r="IO34" s="12"/>
      <c r="IP34" s="12"/>
      <c r="IQ34" s="12"/>
      <c r="IR34" s="13"/>
      <c r="IS34" s="13"/>
      <c r="IT34" s="13"/>
      <c r="IU34" s="13"/>
    </row>
    <row r="35" spans="1:255" s="21" customFormat="1" hidden="1" thickBot="1">
      <c r="A35" s="386" t="s">
        <v>28</v>
      </c>
      <c r="B35" s="387"/>
      <c r="C35" s="387"/>
      <c r="D35" s="388"/>
      <c r="E35" s="354" t="s">
        <v>29</v>
      </c>
      <c r="F35" s="389"/>
      <c r="G35" s="390"/>
      <c r="H35" s="128" t="s">
        <v>72</v>
      </c>
      <c r="I35" s="130"/>
      <c r="J35" s="131"/>
      <c r="K35" s="128" t="s">
        <v>30</v>
      </c>
      <c r="L35" s="130"/>
      <c r="M35" s="131"/>
      <c r="N35" s="128" t="s">
        <v>76</v>
      </c>
      <c r="O35" s="130"/>
      <c r="P35" s="131"/>
      <c r="Q35" s="128" t="s">
        <v>10</v>
      </c>
      <c r="R35" s="131"/>
      <c r="S35" s="48"/>
      <c r="T35" s="48"/>
      <c r="U35" s="48"/>
      <c r="V35" s="48"/>
      <c r="W35" s="48"/>
      <c r="X35" s="47"/>
      <c r="Y35" s="47"/>
      <c r="Z35" s="12"/>
      <c r="AG35" s="12"/>
      <c r="AH35" s="12"/>
      <c r="AI35" s="13"/>
      <c r="AJ35" s="13"/>
      <c r="AK35" s="13"/>
      <c r="AL35" s="13"/>
      <c r="AM35" s="13"/>
      <c r="AN35" s="12"/>
      <c r="AO35" s="12"/>
      <c r="AP35" s="12"/>
      <c r="AQ35" s="13"/>
      <c r="AR35" s="13"/>
      <c r="AS35" s="13"/>
      <c r="AT35" s="13"/>
      <c r="AU35" s="13"/>
      <c r="AV35" s="12"/>
      <c r="AW35" s="12"/>
      <c r="AX35" s="12"/>
      <c r="AY35" s="13"/>
      <c r="AZ35" s="13"/>
      <c r="BA35" s="13"/>
      <c r="BB35" s="13"/>
      <c r="BC35" s="13"/>
      <c r="BD35" s="12"/>
      <c r="BE35" s="12"/>
      <c r="BF35" s="12"/>
      <c r="BG35" s="13"/>
      <c r="BH35" s="13"/>
      <c r="BI35" s="13"/>
      <c r="BJ35" s="13"/>
      <c r="BK35" s="13"/>
      <c r="BL35" s="12"/>
      <c r="BM35" s="12"/>
      <c r="BN35" s="12"/>
      <c r="BO35" s="13"/>
      <c r="BP35" s="13"/>
      <c r="BQ35" s="13"/>
      <c r="BR35" s="13"/>
      <c r="BS35" s="13"/>
      <c r="BT35" s="12"/>
      <c r="BU35" s="12"/>
      <c r="BV35" s="12"/>
      <c r="BW35" s="13"/>
      <c r="BX35" s="13"/>
      <c r="BY35" s="13"/>
      <c r="BZ35" s="13"/>
      <c r="CA35" s="13"/>
      <c r="CB35" s="12"/>
      <c r="CC35" s="12"/>
      <c r="CD35" s="12"/>
      <c r="CE35" s="13"/>
      <c r="CF35" s="13"/>
      <c r="CG35" s="13"/>
      <c r="CH35" s="13"/>
      <c r="CI35" s="13"/>
      <c r="CJ35" s="12"/>
      <c r="CK35" s="12"/>
      <c r="CL35" s="12"/>
      <c r="CM35" s="13"/>
      <c r="CN35" s="13"/>
      <c r="CO35" s="13"/>
      <c r="CP35" s="13"/>
      <c r="CQ35" s="13"/>
      <c r="CR35" s="12"/>
      <c r="CS35" s="12"/>
      <c r="CT35" s="12"/>
      <c r="CU35" s="13"/>
      <c r="CV35" s="13"/>
      <c r="CW35" s="13"/>
      <c r="CX35" s="13"/>
      <c r="CY35" s="13"/>
      <c r="CZ35" s="12"/>
      <c r="DA35" s="12"/>
      <c r="DB35" s="12"/>
      <c r="DC35" s="13"/>
      <c r="DD35" s="13"/>
      <c r="DE35" s="13"/>
      <c r="DF35" s="13"/>
      <c r="DG35" s="13"/>
      <c r="DH35" s="12"/>
      <c r="DI35" s="12"/>
      <c r="DJ35" s="12"/>
      <c r="DK35" s="13"/>
      <c r="DL35" s="13"/>
      <c r="DM35" s="13"/>
      <c r="DN35" s="13"/>
      <c r="DO35" s="13"/>
      <c r="DP35" s="12"/>
      <c r="DQ35" s="12"/>
      <c r="DR35" s="12"/>
      <c r="DS35" s="13"/>
      <c r="DT35" s="13"/>
      <c r="DU35" s="13"/>
      <c r="DV35" s="13"/>
      <c r="DW35" s="13"/>
      <c r="DX35" s="12"/>
      <c r="DY35" s="12"/>
      <c r="DZ35" s="12"/>
      <c r="EA35" s="13"/>
      <c r="EB35" s="13"/>
      <c r="EC35" s="13"/>
      <c r="ED35" s="13"/>
      <c r="EE35" s="13"/>
      <c r="EF35" s="12"/>
      <c r="EG35" s="12"/>
      <c r="EH35" s="12"/>
      <c r="EI35" s="13"/>
      <c r="EJ35" s="13"/>
      <c r="EK35" s="13"/>
      <c r="EL35" s="13"/>
      <c r="EM35" s="13"/>
      <c r="EN35" s="12"/>
      <c r="EO35" s="12"/>
      <c r="EP35" s="12"/>
      <c r="EQ35" s="13"/>
      <c r="ER35" s="13"/>
      <c r="ES35" s="13"/>
      <c r="ET35" s="13"/>
      <c r="EU35" s="13"/>
      <c r="EV35" s="12"/>
      <c r="EW35" s="12"/>
      <c r="EX35" s="12"/>
      <c r="EY35" s="13"/>
      <c r="EZ35" s="13"/>
      <c r="FA35" s="13"/>
      <c r="FB35" s="13"/>
      <c r="FC35" s="13"/>
      <c r="FD35" s="12"/>
      <c r="FE35" s="12"/>
      <c r="FF35" s="12"/>
      <c r="FG35" s="13"/>
      <c r="FH35" s="13"/>
      <c r="FI35" s="13"/>
      <c r="FJ35" s="13"/>
      <c r="FK35" s="13"/>
      <c r="FL35" s="12"/>
      <c r="FM35" s="12"/>
      <c r="FN35" s="12"/>
      <c r="FO35" s="13"/>
      <c r="FP35" s="13"/>
      <c r="FQ35" s="13"/>
      <c r="FR35" s="13"/>
      <c r="FS35" s="13"/>
      <c r="FT35" s="12"/>
      <c r="FU35" s="12"/>
      <c r="FV35" s="12"/>
      <c r="FW35" s="13"/>
      <c r="FX35" s="13"/>
      <c r="FY35" s="13"/>
      <c r="FZ35" s="13"/>
      <c r="GA35" s="13"/>
      <c r="GB35" s="12"/>
      <c r="GC35" s="12"/>
      <c r="GD35" s="12"/>
      <c r="GE35" s="13"/>
      <c r="GF35" s="13"/>
      <c r="GG35" s="13"/>
      <c r="GH35" s="13"/>
      <c r="GI35" s="13"/>
      <c r="GJ35" s="12"/>
      <c r="GK35" s="12"/>
      <c r="GL35" s="12"/>
      <c r="GM35" s="13"/>
      <c r="GN35" s="13"/>
      <c r="GO35" s="13"/>
      <c r="GP35" s="13"/>
      <c r="GQ35" s="13"/>
      <c r="GR35" s="12"/>
      <c r="GS35" s="12"/>
      <c r="GT35" s="12"/>
      <c r="GU35" s="13"/>
      <c r="GV35" s="13"/>
      <c r="GW35" s="13"/>
      <c r="GX35" s="13"/>
      <c r="GY35" s="13"/>
      <c r="GZ35" s="12"/>
      <c r="HA35" s="12"/>
      <c r="HB35" s="221">
        <v>14.5</v>
      </c>
      <c r="HC35" s="221" t="s">
        <v>112</v>
      </c>
      <c r="HD35" s="221">
        <v>15</v>
      </c>
      <c r="HE35" s="221">
        <v>15</v>
      </c>
      <c r="HF35" s="221">
        <v>14.5</v>
      </c>
      <c r="HG35" s="221" t="s">
        <v>112</v>
      </c>
      <c r="HH35" s="12"/>
      <c r="HI35" s="12"/>
      <c r="HJ35" s="12"/>
      <c r="HK35" s="13"/>
      <c r="HL35" s="13"/>
      <c r="HM35" s="13"/>
      <c r="HN35" s="13"/>
      <c r="HO35" s="13"/>
      <c r="HP35" s="12"/>
      <c r="HQ35" s="12"/>
      <c r="HR35" s="12"/>
      <c r="HS35" s="13"/>
      <c r="HT35" s="13"/>
      <c r="HU35" s="13"/>
      <c r="HV35" s="13"/>
      <c r="HW35" s="13"/>
      <c r="HX35" s="12"/>
      <c r="HY35" s="12"/>
      <c r="HZ35" s="12"/>
      <c r="IA35" s="13"/>
      <c r="IB35" s="13"/>
      <c r="IC35" s="13"/>
      <c r="ID35" s="13"/>
      <c r="IE35" s="13"/>
      <c r="IF35" s="12"/>
      <c r="IG35" s="12"/>
      <c r="IH35" s="12"/>
      <c r="II35" s="13"/>
      <c r="IJ35" s="13"/>
      <c r="IK35" s="13"/>
      <c r="IL35" s="13"/>
      <c r="IM35" s="13"/>
      <c r="IN35" s="12"/>
      <c r="IO35" s="12"/>
      <c r="IP35" s="12"/>
      <c r="IQ35" s="13"/>
      <c r="IR35" s="13"/>
      <c r="IS35" s="13"/>
      <c r="IT35" s="13"/>
    </row>
    <row r="36" spans="1:255" s="141" customFormat="1" ht="12.75" hidden="1" thickBot="1">
      <c r="A36" s="384" t="s">
        <v>90</v>
      </c>
      <c r="B36" s="385"/>
      <c r="C36" s="385"/>
      <c r="D36" s="132">
        <f t="array" ref="D36">SUM((DelType=$A$35)*(PD_ProblemType=$A$36)*(PD_Status&lt;&gt;"Rejected"))</f>
        <v>0</v>
      </c>
      <c r="E36" s="382" t="s">
        <v>90</v>
      </c>
      <c r="F36" s="383"/>
      <c r="G36" s="132">
        <f t="array" ref="G36">SUM((DelType=E$35)*(PD_ProblemType=$A$36)*(PD_Status&lt;&gt;"Rejected"))</f>
        <v>0</v>
      </c>
      <c r="H36" s="133" t="s">
        <v>90</v>
      </c>
      <c r="I36" s="135"/>
      <c r="J36" s="132">
        <f t="array" ref="J36">SUM((DelType=H$35)*(PD_ProblemType=$A$36)*(PD_Status&lt;&gt;"Rejected"))</f>
        <v>0</v>
      </c>
      <c r="K36" s="133" t="s">
        <v>90</v>
      </c>
      <c r="L36" s="135"/>
      <c r="M36" s="132">
        <f t="array" ref="M36">SUM((DelType=K$35)*(PD_ProblemType=$A$36)*(PD_Status&lt;&gt;"Rejected"))</f>
        <v>0</v>
      </c>
      <c r="N36" s="133" t="s">
        <v>90</v>
      </c>
      <c r="O36" s="134"/>
      <c r="P36" s="132">
        <f t="array" ref="P36">SUM((DelType="Maintenance Request")*(PD_ProblemType=$A$36)*(PD_Status&lt;&gt;"Rejected"))</f>
        <v>0</v>
      </c>
      <c r="Q36" s="133" t="s">
        <v>90</v>
      </c>
      <c r="R36" s="132">
        <f t="array" ref="R36">SUM((DelType=Q$35)*(PD_ProblemType=$A$36)*(PD_Status&lt;&gt;"Rejected"))</f>
        <v>0</v>
      </c>
      <c r="S36" s="137"/>
      <c r="T36" s="137"/>
      <c r="U36" s="137"/>
      <c r="V36" s="137"/>
      <c r="W36" s="137"/>
      <c r="X36" s="138"/>
      <c r="Y36" s="138"/>
      <c r="Z36" s="139"/>
      <c r="AG36" s="139"/>
      <c r="AH36" s="139"/>
      <c r="AI36" s="140"/>
      <c r="AJ36" s="140"/>
      <c r="AK36" s="140"/>
      <c r="AL36" s="140"/>
      <c r="AM36" s="140"/>
      <c r="AN36" s="139"/>
      <c r="AO36" s="139"/>
      <c r="AP36" s="139"/>
      <c r="AQ36" s="140"/>
      <c r="AR36" s="140"/>
      <c r="AS36" s="140"/>
      <c r="AT36" s="140"/>
      <c r="AU36" s="140"/>
      <c r="AV36" s="139"/>
      <c r="AW36" s="139"/>
      <c r="AX36" s="139"/>
      <c r="AY36" s="140"/>
      <c r="AZ36" s="140"/>
      <c r="BA36" s="140"/>
      <c r="BB36" s="140"/>
      <c r="BC36" s="140"/>
      <c r="BD36" s="139"/>
      <c r="BE36" s="139"/>
      <c r="BF36" s="139"/>
      <c r="BG36" s="140"/>
      <c r="BH36" s="140"/>
      <c r="BI36" s="140"/>
      <c r="BJ36" s="140"/>
      <c r="BK36" s="140"/>
      <c r="BL36" s="139"/>
      <c r="BM36" s="139"/>
      <c r="BN36" s="139"/>
      <c r="BO36" s="140"/>
      <c r="BP36" s="140"/>
      <c r="BQ36" s="140"/>
      <c r="BR36" s="140"/>
      <c r="BS36" s="140"/>
      <c r="BT36" s="139"/>
      <c r="BU36" s="139"/>
      <c r="BV36" s="139"/>
      <c r="BW36" s="140"/>
      <c r="BX36" s="140"/>
      <c r="BY36" s="140"/>
      <c r="BZ36" s="140"/>
      <c r="CA36" s="140"/>
      <c r="CB36" s="139"/>
      <c r="CC36" s="139"/>
      <c r="CD36" s="139"/>
      <c r="CE36" s="140"/>
      <c r="CF36" s="140"/>
      <c r="CG36" s="140"/>
      <c r="CH36" s="140"/>
      <c r="CI36" s="140"/>
      <c r="CJ36" s="139"/>
      <c r="CK36" s="139"/>
      <c r="CL36" s="139"/>
      <c r="CM36" s="140"/>
      <c r="CN36" s="140"/>
      <c r="CO36" s="140"/>
      <c r="CP36" s="140"/>
      <c r="CQ36" s="140"/>
      <c r="CR36" s="139"/>
      <c r="CS36" s="139"/>
      <c r="CT36" s="139"/>
      <c r="CU36" s="140"/>
      <c r="CV36" s="140"/>
      <c r="CW36" s="140"/>
      <c r="CX36" s="140"/>
      <c r="CY36" s="140"/>
      <c r="CZ36" s="139"/>
      <c r="DA36" s="139"/>
      <c r="DB36" s="139"/>
      <c r="DC36" s="140"/>
      <c r="DD36" s="140"/>
      <c r="DE36" s="140"/>
      <c r="DF36" s="140"/>
      <c r="DG36" s="140"/>
      <c r="DH36" s="139"/>
      <c r="DI36" s="139"/>
      <c r="DJ36" s="139"/>
      <c r="DK36" s="140"/>
      <c r="DL36" s="140"/>
      <c r="DM36" s="140"/>
      <c r="DN36" s="140"/>
      <c r="DO36" s="140"/>
      <c r="DP36" s="139"/>
      <c r="DQ36" s="139"/>
      <c r="DR36" s="139"/>
      <c r="DS36" s="140"/>
      <c r="DT36" s="140"/>
      <c r="DU36" s="140"/>
      <c r="DV36" s="140"/>
      <c r="DW36" s="140"/>
      <c r="DX36" s="139"/>
      <c r="DY36" s="139"/>
      <c r="DZ36" s="139"/>
      <c r="EA36" s="140"/>
      <c r="EB36" s="140"/>
      <c r="EC36" s="140"/>
      <c r="ED36" s="140"/>
      <c r="EE36" s="140"/>
      <c r="EF36" s="139"/>
      <c r="EG36" s="139"/>
      <c r="EH36" s="139"/>
      <c r="EI36" s="140"/>
      <c r="EJ36" s="140"/>
      <c r="EK36" s="140"/>
      <c r="EL36" s="140"/>
      <c r="EM36" s="140"/>
      <c r="EN36" s="139"/>
      <c r="EO36" s="139"/>
      <c r="EP36" s="139"/>
      <c r="EQ36" s="140"/>
      <c r="ER36" s="140"/>
      <c r="ES36" s="140"/>
      <c r="ET36" s="140"/>
      <c r="EU36" s="140"/>
      <c r="EV36" s="139"/>
      <c r="EW36" s="139"/>
      <c r="EX36" s="139"/>
      <c r="EY36" s="140"/>
      <c r="EZ36" s="140"/>
      <c r="FA36" s="140"/>
      <c r="FB36" s="140"/>
      <c r="FC36" s="140"/>
      <c r="FD36" s="139"/>
      <c r="FE36" s="139"/>
      <c r="FF36" s="139"/>
      <c r="FG36" s="140"/>
      <c r="FH36" s="140"/>
      <c r="FI36" s="140"/>
      <c r="FJ36" s="140"/>
      <c r="FK36" s="140"/>
      <c r="FL36" s="139"/>
      <c r="FM36" s="139"/>
      <c r="FN36" s="139"/>
      <c r="FO36" s="140"/>
      <c r="FP36" s="140"/>
      <c r="FQ36" s="140"/>
      <c r="FR36" s="140"/>
      <c r="FS36" s="140"/>
      <c r="FT36" s="139"/>
      <c r="FU36" s="139"/>
      <c r="FV36" s="139"/>
      <c r="FW36" s="140"/>
      <c r="FX36" s="140"/>
      <c r="FY36" s="140"/>
      <c r="FZ36" s="140"/>
      <c r="GA36" s="140"/>
      <c r="GB36" s="139"/>
      <c r="GC36" s="139"/>
      <c r="GD36" s="139"/>
      <c r="GE36" s="140"/>
      <c r="GF36" s="140"/>
      <c r="GG36" s="140"/>
      <c r="GH36" s="140"/>
      <c r="GI36" s="140"/>
      <c r="GJ36" s="139"/>
      <c r="GK36" s="139"/>
      <c r="GL36" s="139"/>
      <c r="GM36" s="140"/>
      <c r="GN36" s="140"/>
      <c r="GO36" s="140"/>
      <c r="GP36" s="140"/>
      <c r="GQ36" s="140"/>
      <c r="GR36" s="139"/>
      <c r="GS36" s="139"/>
      <c r="GT36" s="139"/>
      <c r="GU36" s="140"/>
      <c r="GV36" s="140"/>
      <c r="GW36" s="140"/>
      <c r="GX36" s="140"/>
      <c r="GY36" s="140"/>
      <c r="GZ36" s="139"/>
      <c r="HA36" s="139"/>
      <c r="HB36" s="219">
        <v>15</v>
      </c>
      <c r="HC36" s="219">
        <v>15</v>
      </c>
      <c r="HD36" s="219">
        <v>15.5</v>
      </c>
      <c r="HE36" s="219" t="s">
        <v>113</v>
      </c>
      <c r="HF36" s="219">
        <v>15</v>
      </c>
      <c r="HG36" s="219">
        <v>15</v>
      </c>
      <c r="HH36" s="139"/>
      <c r="HI36" s="139"/>
      <c r="HJ36" s="139"/>
      <c r="HK36" s="140"/>
      <c r="HL36" s="140"/>
      <c r="HM36" s="140"/>
      <c r="HN36" s="140"/>
      <c r="HO36" s="140"/>
      <c r="HP36" s="139"/>
      <c r="HQ36" s="139"/>
      <c r="HR36" s="139"/>
      <c r="HS36" s="140"/>
      <c r="HT36" s="140"/>
      <c r="HU36" s="140"/>
      <c r="HV36" s="140"/>
      <c r="HW36" s="140"/>
      <c r="HX36" s="139"/>
      <c r="HY36" s="139"/>
      <c r="HZ36" s="139"/>
      <c r="IA36" s="140"/>
      <c r="IB36" s="140"/>
      <c r="IC36" s="140"/>
      <c r="ID36" s="140"/>
      <c r="IE36" s="140"/>
      <c r="IF36" s="139"/>
      <c r="IG36" s="139"/>
      <c r="IH36" s="139"/>
      <c r="II36" s="140"/>
      <c r="IJ36" s="140"/>
      <c r="IK36" s="140"/>
      <c r="IL36" s="140"/>
      <c r="IM36" s="140"/>
      <c r="IN36" s="139"/>
      <c r="IO36" s="139"/>
      <c r="IP36" s="139"/>
      <c r="IQ36" s="140"/>
      <c r="IR36" s="140"/>
      <c r="IS36" s="140"/>
      <c r="IT36" s="140"/>
    </row>
    <row r="37" spans="1:255" s="141" customFormat="1" ht="12.75" hidden="1" thickBot="1">
      <c r="A37" s="368" t="s">
        <v>91</v>
      </c>
      <c r="B37" s="369"/>
      <c r="C37" s="369"/>
      <c r="D37" s="148">
        <f t="array" ref="D37">SUM((DelType=$A$35)*(PD_ProblemType=$A$37)*(PD_Status&lt;&gt;"Rejected"))</f>
        <v>0</v>
      </c>
      <c r="E37" s="434" t="s">
        <v>91</v>
      </c>
      <c r="F37" s="435"/>
      <c r="G37" s="148">
        <f t="array" ref="G37">SUM((DelType=E$35)*(PD_ProblemType=$A$37)*(PD_Status&lt;&gt;"Rejected"))</f>
        <v>0</v>
      </c>
      <c r="H37" s="149" t="s">
        <v>91</v>
      </c>
      <c r="I37" s="151"/>
      <c r="J37" s="148">
        <f t="array" ref="J37">SUM((DelType=H$35)*(PD_ProblemType=$A$37)*(PD_Status&lt;&gt;"Rejected"))</f>
        <v>0</v>
      </c>
      <c r="K37" s="149" t="s">
        <v>91</v>
      </c>
      <c r="L37" s="151"/>
      <c r="M37" s="148">
        <f t="array" ref="M37">SUM((DelType=K$35)*(PD_ProblemType=$A$37)*(PD_Status&lt;&gt;"Rejected"))</f>
        <v>0</v>
      </c>
      <c r="N37" s="149" t="s">
        <v>91</v>
      </c>
      <c r="O37" s="150"/>
      <c r="P37" s="148">
        <f t="array" ref="P37">SUM((DelType="Maintenance Request")*(PD_ProblemType=$A$37)*(PD_Status&lt;&gt;"Rejected"))</f>
        <v>0</v>
      </c>
      <c r="Q37" s="149" t="s">
        <v>91</v>
      </c>
      <c r="R37" s="148">
        <f t="array" ref="R37">SUM((DelType=Q$35)*(PD_ProblemType=$A$37)*(PD_Status&lt;&gt;"Rejected"))</f>
        <v>0</v>
      </c>
      <c r="S37" s="137"/>
      <c r="T37" s="137"/>
      <c r="U37" s="137"/>
      <c r="V37" s="137"/>
      <c r="W37" s="137"/>
      <c r="X37" s="138"/>
      <c r="Y37" s="138"/>
      <c r="Z37" s="139"/>
      <c r="AG37" s="139"/>
      <c r="AH37" s="139"/>
      <c r="AI37" s="140"/>
      <c r="AJ37" s="140"/>
      <c r="AK37" s="140"/>
      <c r="AL37" s="140"/>
      <c r="AM37" s="140"/>
      <c r="AN37" s="139"/>
      <c r="AO37" s="139"/>
      <c r="AP37" s="139"/>
      <c r="AQ37" s="140"/>
      <c r="AR37" s="140"/>
      <c r="AS37" s="140"/>
      <c r="AT37" s="140"/>
      <c r="AU37" s="140"/>
      <c r="AV37" s="139"/>
      <c r="AW37" s="139"/>
      <c r="AX37" s="139"/>
      <c r="AY37" s="140"/>
      <c r="AZ37" s="140"/>
      <c r="BA37" s="140"/>
      <c r="BB37" s="140"/>
      <c r="BC37" s="140"/>
      <c r="BD37" s="139"/>
      <c r="BE37" s="139"/>
      <c r="BF37" s="139"/>
      <c r="BG37" s="140"/>
      <c r="BH37" s="140"/>
      <c r="BI37" s="140"/>
      <c r="BJ37" s="140"/>
      <c r="BK37" s="140"/>
      <c r="BL37" s="139"/>
      <c r="BM37" s="139"/>
      <c r="BN37" s="139"/>
      <c r="BO37" s="140"/>
      <c r="BP37" s="140"/>
      <c r="BQ37" s="140"/>
      <c r="BR37" s="140"/>
      <c r="BS37" s="140"/>
      <c r="BT37" s="139"/>
      <c r="BU37" s="139"/>
      <c r="BV37" s="139"/>
      <c r="BW37" s="140"/>
      <c r="BX37" s="140"/>
      <c r="BY37" s="140"/>
      <c r="BZ37" s="140"/>
      <c r="CA37" s="140"/>
      <c r="CB37" s="139"/>
      <c r="CC37" s="139"/>
      <c r="CD37" s="139"/>
      <c r="CE37" s="140"/>
      <c r="CF37" s="140"/>
      <c r="CG37" s="140"/>
      <c r="CH37" s="140"/>
      <c r="CI37" s="140"/>
      <c r="CJ37" s="139"/>
      <c r="CK37" s="139"/>
      <c r="CL37" s="139"/>
      <c r="CM37" s="140"/>
      <c r="CN37" s="140"/>
      <c r="CO37" s="140"/>
      <c r="CP37" s="140"/>
      <c r="CQ37" s="140"/>
      <c r="CR37" s="139"/>
      <c r="CS37" s="139"/>
      <c r="CT37" s="139"/>
      <c r="CU37" s="140"/>
      <c r="CV37" s="140"/>
      <c r="CW37" s="140"/>
      <c r="CX37" s="140"/>
      <c r="CY37" s="140"/>
      <c r="CZ37" s="139"/>
      <c r="DA37" s="139"/>
      <c r="DB37" s="139"/>
      <c r="DC37" s="140"/>
      <c r="DD37" s="140"/>
      <c r="DE37" s="140"/>
      <c r="DF37" s="140"/>
      <c r="DG37" s="140"/>
      <c r="DH37" s="139"/>
      <c r="DI37" s="139"/>
      <c r="DJ37" s="139"/>
      <c r="DK37" s="140"/>
      <c r="DL37" s="140"/>
      <c r="DM37" s="140"/>
      <c r="DN37" s="140"/>
      <c r="DO37" s="140"/>
      <c r="DP37" s="139"/>
      <c r="DQ37" s="139"/>
      <c r="DR37" s="139"/>
      <c r="DS37" s="140"/>
      <c r="DT37" s="140"/>
      <c r="DU37" s="140"/>
      <c r="DV37" s="140"/>
      <c r="DW37" s="140"/>
      <c r="DX37" s="139"/>
      <c r="DY37" s="139"/>
      <c r="DZ37" s="139"/>
      <c r="EA37" s="140"/>
      <c r="EB37" s="140"/>
      <c r="EC37" s="140"/>
      <c r="ED37" s="140"/>
      <c r="EE37" s="140"/>
      <c r="EF37" s="139"/>
      <c r="EG37" s="139"/>
      <c r="EH37" s="139"/>
      <c r="EI37" s="140"/>
      <c r="EJ37" s="140"/>
      <c r="EK37" s="140"/>
      <c r="EL37" s="140"/>
      <c r="EM37" s="140"/>
      <c r="EN37" s="139"/>
      <c r="EO37" s="139"/>
      <c r="EP37" s="139"/>
      <c r="EQ37" s="140"/>
      <c r="ER37" s="140"/>
      <c r="ES37" s="140"/>
      <c r="ET37" s="140"/>
      <c r="EU37" s="140"/>
      <c r="EV37" s="139"/>
      <c r="EW37" s="139"/>
      <c r="EX37" s="139"/>
      <c r="EY37" s="140"/>
      <c r="EZ37" s="140"/>
      <c r="FA37" s="140"/>
      <c r="FB37" s="140"/>
      <c r="FC37" s="140"/>
      <c r="FD37" s="139"/>
      <c r="FE37" s="139"/>
      <c r="FF37" s="139"/>
      <c r="FG37" s="140"/>
      <c r="FH37" s="140"/>
      <c r="FI37" s="140"/>
      <c r="FJ37" s="140"/>
      <c r="FK37" s="140"/>
      <c r="FL37" s="139"/>
      <c r="FM37" s="139"/>
      <c r="FN37" s="139"/>
      <c r="FO37" s="140"/>
      <c r="FP37" s="140"/>
      <c r="FQ37" s="140"/>
      <c r="FR37" s="140"/>
      <c r="FS37" s="140"/>
      <c r="FT37" s="139"/>
      <c r="FU37" s="139"/>
      <c r="FV37" s="139"/>
      <c r="FW37" s="140"/>
      <c r="FX37" s="140"/>
      <c r="FY37" s="140"/>
      <c r="FZ37" s="140"/>
      <c r="GA37" s="140"/>
      <c r="GB37" s="139"/>
      <c r="GC37" s="139"/>
      <c r="GD37" s="139"/>
      <c r="GE37" s="140"/>
      <c r="GF37" s="140"/>
      <c r="GG37" s="140"/>
      <c r="GH37" s="140"/>
      <c r="GI37" s="140"/>
      <c r="GJ37" s="139"/>
      <c r="GK37" s="139"/>
      <c r="GL37" s="139"/>
      <c r="GM37" s="140"/>
      <c r="GN37" s="140"/>
      <c r="GO37" s="140"/>
      <c r="GP37" s="140"/>
      <c r="GQ37" s="140"/>
      <c r="GR37" s="139"/>
      <c r="GS37" s="139"/>
      <c r="GT37" s="139"/>
      <c r="GU37" s="140"/>
      <c r="GV37" s="140"/>
      <c r="GW37" s="140"/>
      <c r="GX37" s="140"/>
      <c r="GY37" s="140"/>
      <c r="GZ37" s="139"/>
      <c r="HA37" s="139"/>
      <c r="HB37" s="221">
        <v>15.5</v>
      </c>
      <c r="HC37" s="221" t="s">
        <v>113</v>
      </c>
      <c r="HD37" s="221">
        <v>16</v>
      </c>
      <c r="HE37" s="221">
        <v>16</v>
      </c>
      <c r="HF37" s="221">
        <v>15.5</v>
      </c>
      <c r="HG37" s="221" t="s">
        <v>113</v>
      </c>
      <c r="HH37" s="139"/>
      <c r="HI37" s="139"/>
      <c r="HJ37" s="139"/>
      <c r="HK37" s="140"/>
      <c r="HL37" s="140"/>
      <c r="HM37" s="140"/>
      <c r="HN37" s="140"/>
      <c r="HO37" s="140"/>
      <c r="HP37" s="139"/>
      <c r="HQ37" s="139"/>
      <c r="HR37" s="139"/>
      <c r="HS37" s="140"/>
      <c r="HT37" s="140"/>
      <c r="HU37" s="140"/>
      <c r="HV37" s="140"/>
      <c r="HW37" s="140"/>
      <c r="HX37" s="139"/>
      <c r="HY37" s="139"/>
      <c r="HZ37" s="139"/>
      <c r="IA37" s="140"/>
      <c r="IB37" s="140"/>
      <c r="IC37" s="140"/>
      <c r="ID37" s="140"/>
      <c r="IE37" s="140"/>
      <c r="IF37" s="139"/>
      <c r="IG37" s="139"/>
      <c r="IH37" s="139"/>
      <c r="II37" s="140"/>
      <c r="IJ37" s="140"/>
      <c r="IK37" s="140"/>
      <c r="IL37" s="140"/>
      <c r="IM37" s="140"/>
      <c r="IN37" s="139"/>
      <c r="IO37" s="139"/>
      <c r="IP37" s="139"/>
      <c r="IQ37" s="140"/>
      <c r="IR37" s="140"/>
      <c r="IS37" s="140"/>
      <c r="IT37" s="140"/>
    </row>
    <row r="38" spans="1:255" s="141" customFormat="1" ht="12.75" hidden="1" thickBot="1">
      <c r="A38" s="391" t="s">
        <v>31</v>
      </c>
      <c r="B38" s="392"/>
      <c r="C38" s="392"/>
      <c r="D38" s="152">
        <f>SUM($D$36:$D$37)</f>
        <v>0</v>
      </c>
      <c r="E38" s="371" t="s">
        <v>31</v>
      </c>
      <c r="F38" s="372"/>
      <c r="G38" s="153">
        <f>SUM($G$36:$G$37)</f>
        <v>0</v>
      </c>
      <c r="H38" s="145" t="s">
        <v>31</v>
      </c>
      <c r="I38" s="146"/>
      <c r="J38" s="152">
        <f>SUM($J$36:$J$37)</f>
        <v>0</v>
      </c>
      <c r="K38" s="145" t="s">
        <v>31</v>
      </c>
      <c r="L38" s="146"/>
      <c r="M38" s="152">
        <f>SUM($M$36:$M$37)</f>
        <v>0</v>
      </c>
      <c r="N38" s="145" t="s">
        <v>31</v>
      </c>
      <c r="O38" s="147"/>
      <c r="P38" s="152">
        <f>SUM($P$36:$P$37)</f>
        <v>0</v>
      </c>
      <c r="Q38" s="145" t="s">
        <v>31</v>
      </c>
      <c r="R38" s="154">
        <f>SUM($R$36:$R$37)</f>
        <v>0</v>
      </c>
      <c r="S38" s="137"/>
      <c r="T38" s="137"/>
      <c r="U38" s="137"/>
      <c r="V38" s="137"/>
      <c r="W38" s="137"/>
      <c r="X38" s="138"/>
      <c r="Y38" s="138"/>
      <c r="Z38" s="139"/>
      <c r="AG38" s="139"/>
      <c r="AH38" s="139"/>
      <c r="AI38" s="140"/>
      <c r="AJ38" s="140"/>
      <c r="AK38" s="140"/>
      <c r="AL38" s="140"/>
      <c r="AM38" s="140"/>
      <c r="AN38" s="139"/>
      <c r="AO38" s="139"/>
      <c r="AP38" s="139"/>
      <c r="AQ38" s="140"/>
      <c r="AR38" s="140"/>
      <c r="AS38" s="140"/>
      <c r="AT38" s="140"/>
      <c r="AU38" s="140"/>
      <c r="AV38" s="139"/>
      <c r="AW38" s="139"/>
      <c r="AX38" s="139"/>
      <c r="AY38" s="140"/>
      <c r="AZ38" s="140"/>
      <c r="BA38" s="140"/>
      <c r="BB38" s="140"/>
      <c r="BC38" s="140"/>
      <c r="BD38" s="139"/>
      <c r="BE38" s="139"/>
      <c r="BF38" s="139"/>
      <c r="BG38" s="140"/>
      <c r="BH38" s="140"/>
      <c r="BI38" s="140"/>
      <c r="BJ38" s="140"/>
      <c r="BK38" s="140"/>
      <c r="BL38" s="139"/>
      <c r="BM38" s="139"/>
      <c r="BN38" s="139"/>
      <c r="BO38" s="140"/>
      <c r="BP38" s="140"/>
      <c r="BQ38" s="140"/>
      <c r="BR38" s="140"/>
      <c r="BS38" s="140"/>
      <c r="BT38" s="139"/>
      <c r="BU38" s="139"/>
      <c r="BV38" s="139"/>
      <c r="BW38" s="140"/>
      <c r="BX38" s="140"/>
      <c r="BY38" s="140"/>
      <c r="BZ38" s="140"/>
      <c r="CA38" s="140"/>
      <c r="CB38" s="139"/>
      <c r="CC38" s="139"/>
      <c r="CD38" s="139"/>
      <c r="CE38" s="140"/>
      <c r="CF38" s="140"/>
      <c r="CG38" s="140"/>
      <c r="CH38" s="140"/>
      <c r="CI38" s="140"/>
      <c r="CJ38" s="139"/>
      <c r="CK38" s="139"/>
      <c r="CL38" s="139"/>
      <c r="CM38" s="140"/>
      <c r="CN38" s="140"/>
      <c r="CO38" s="140"/>
      <c r="CP38" s="140"/>
      <c r="CQ38" s="140"/>
      <c r="CR38" s="139"/>
      <c r="CS38" s="139"/>
      <c r="CT38" s="139"/>
      <c r="CU38" s="140"/>
      <c r="CV38" s="140"/>
      <c r="CW38" s="140"/>
      <c r="CX38" s="140"/>
      <c r="CY38" s="140"/>
      <c r="CZ38" s="139"/>
      <c r="DA38" s="139"/>
      <c r="DB38" s="139"/>
      <c r="DC38" s="140"/>
      <c r="DD38" s="140"/>
      <c r="DE38" s="140"/>
      <c r="DF38" s="140"/>
      <c r="DG38" s="140"/>
      <c r="DH38" s="139"/>
      <c r="DI38" s="139"/>
      <c r="DJ38" s="139"/>
      <c r="DK38" s="140"/>
      <c r="DL38" s="140"/>
      <c r="DM38" s="140"/>
      <c r="DN38" s="140"/>
      <c r="DO38" s="140"/>
      <c r="DP38" s="139"/>
      <c r="DQ38" s="139"/>
      <c r="DR38" s="139"/>
      <c r="DS38" s="140"/>
      <c r="DT38" s="140"/>
      <c r="DU38" s="140"/>
      <c r="DV38" s="140"/>
      <c r="DW38" s="140"/>
      <c r="DX38" s="139"/>
      <c r="DY38" s="139"/>
      <c r="DZ38" s="139"/>
      <c r="EA38" s="140"/>
      <c r="EB38" s="140"/>
      <c r="EC38" s="140"/>
      <c r="ED38" s="140"/>
      <c r="EE38" s="140"/>
      <c r="EF38" s="139"/>
      <c r="EG38" s="139"/>
      <c r="EH38" s="139"/>
      <c r="EI38" s="140"/>
      <c r="EJ38" s="140"/>
      <c r="EK38" s="140"/>
      <c r="EL38" s="140"/>
      <c r="EM38" s="140"/>
      <c r="EN38" s="139"/>
      <c r="EO38" s="139"/>
      <c r="EP38" s="139"/>
      <c r="EQ38" s="140"/>
      <c r="ER38" s="140"/>
      <c r="ES38" s="140"/>
      <c r="ET38" s="140"/>
      <c r="EU38" s="140"/>
      <c r="EV38" s="139"/>
      <c r="EW38" s="139"/>
      <c r="EX38" s="139"/>
      <c r="EY38" s="140"/>
      <c r="EZ38" s="140"/>
      <c r="FA38" s="140"/>
      <c r="FB38" s="140"/>
      <c r="FC38" s="140"/>
      <c r="FD38" s="139"/>
      <c r="FE38" s="139"/>
      <c r="FF38" s="139"/>
      <c r="FG38" s="140"/>
      <c r="FH38" s="140"/>
      <c r="FI38" s="140"/>
      <c r="FJ38" s="140"/>
      <c r="FK38" s="140"/>
      <c r="FL38" s="139"/>
      <c r="FM38" s="139"/>
      <c r="FN38" s="139"/>
      <c r="FO38" s="140"/>
      <c r="FP38" s="140"/>
      <c r="FQ38" s="140"/>
      <c r="FR38" s="140"/>
      <c r="FS38" s="140"/>
      <c r="FT38" s="139"/>
      <c r="FU38" s="139"/>
      <c r="FV38" s="139"/>
      <c r="FW38" s="140"/>
      <c r="FX38" s="140"/>
      <c r="FY38" s="140"/>
      <c r="FZ38" s="140"/>
      <c r="GA38" s="140"/>
      <c r="GB38" s="139"/>
      <c r="GC38" s="139"/>
      <c r="GD38" s="139"/>
      <c r="GE38" s="140"/>
      <c r="GF38" s="140"/>
      <c r="GG38" s="140"/>
      <c r="GH38" s="140"/>
      <c r="GI38" s="140"/>
      <c r="GJ38" s="139"/>
      <c r="GK38" s="139"/>
      <c r="GL38" s="139"/>
      <c r="GM38" s="140"/>
      <c r="GN38" s="140"/>
      <c r="GO38" s="140"/>
      <c r="GP38" s="140"/>
      <c r="GQ38" s="140"/>
      <c r="GR38" s="139"/>
      <c r="GS38" s="139"/>
      <c r="GT38" s="139"/>
      <c r="GU38" s="140"/>
      <c r="GV38" s="140"/>
      <c r="GW38" s="140"/>
      <c r="GX38" s="140"/>
      <c r="GY38" s="140"/>
      <c r="GZ38" s="139"/>
      <c r="HA38" s="139"/>
      <c r="HB38" s="219">
        <v>16</v>
      </c>
      <c r="HC38" s="219">
        <v>16</v>
      </c>
      <c r="HD38" s="219">
        <v>16.5</v>
      </c>
      <c r="HE38" s="219" t="s">
        <v>114</v>
      </c>
      <c r="HF38" s="219">
        <v>16</v>
      </c>
      <c r="HG38" s="219">
        <v>16</v>
      </c>
      <c r="HH38" s="139"/>
      <c r="HI38" s="139"/>
      <c r="HJ38" s="139"/>
      <c r="HK38" s="140"/>
      <c r="HL38" s="140"/>
      <c r="HM38" s="140"/>
      <c r="HN38" s="140"/>
      <c r="HO38" s="140"/>
      <c r="HP38" s="139"/>
      <c r="HQ38" s="139"/>
      <c r="HR38" s="139"/>
      <c r="HS38" s="140"/>
      <c r="HT38" s="140"/>
      <c r="HU38" s="140"/>
      <c r="HV38" s="140"/>
      <c r="HW38" s="140"/>
      <c r="HX38" s="139"/>
      <c r="HY38" s="139"/>
      <c r="HZ38" s="139"/>
      <c r="IA38" s="140"/>
      <c r="IB38" s="140"/>
      <c r="IC38" s="140"/>
      <c r="ID38" s="140"/>
      <c r="IE38" s="140"/>
      <c r="IF38" s="139"/>
      <c r="IG38" s="139"/>
      <c r="IH38" s="139"/>
      <c r="II38" s="140"/>
      <c r="IJ38" s="140"/>
      <c r="IK38" s="140"/>
      <c r="IL38" s="140"/>
      <c r="IM38" s="140"/>
      <c r="IN38" s="139"/>
      <c r="IO38" s="139"/>
      <c r="IP38" s="139"/>
      <c r="IQ38" s="140"/>
      <c r="IR38" s="140"/>
      <c r="IS38" s="140"/>
      <c r="IT38" s="140"/>
    </row>
    <row r="39" spans="1:255" s="141" customFormat="1" ht="12.75" hidden="1" thickBot="1">
      <c r="A39" s="375" t="s">
        <v>36</v>
      </c>
      <c r="B39" s="376"/>
      <c r="C39" s="376"/>
      <c r="D39" s="206">
        <f>IF($F$42=0,0,$D$38/$F$42)</f>
        <v>0</v>
      </c>
      <c r="E39" s="395" t="s">
        <v>37</v>
      </c>
      <c r="F39" s="396"/>
      <c r="G39" s="209">
        <f>IF($F$42=0,0,G$38/$F$42)</f>
        <v>0</v>
      </c>
      <c r="H39" s="207" t="s">
        <v>36</v>
      </c>
      <c r="I39" s="208"/>
      <c r="J39" s="206">
        <f>IF($F$42=0,0,J$38/$F$42)</f>
        <v>0</v>
      </c>
      <c r="K39" s="207" t="s">
        <v>36</v>
      </c>
      <c r="L39" s="208"/>
      <c r="M39" s="206">
        <f>IF($F$42=0,0,M$38/$F$42)</f>
        <v>0</v>
      </c>
      <c r="N39" s="207" t="s">
        <v>36</v>
      </c>
      <c r="O39" s="208"/>
      <c r="P39" s="206">
        <f>IF($F$42=0,0,P$38/$F$42)</f>
        <v>0</v>
      </c>
      <c r="Q39" s="207" t="s">
        <v>36</v>
      </c>
      <c r="R39" s="210">
        <f>IF($F$42=0,0,R$38/$F$42)</f>
        <v>0</v>
      </c>
      <c r="S39" s="137"/>
      <c r="T39" s="137"/>
      <c r="U39" s="137"/>
      <c r="V39" s="137"/>
      <c r="W39" s="137"/>
      <c r="X39" s="138"/>
      <c r="Y39" s="138"/>
      <c r="Z39" s="139"/>
      <c r="AG39" s="139"/>
      <c r="AH39" s="139"/>
      <c r="AI39" s="140"/>
      <c r="AJ39" s="140"/>
      <c r="AK39" s="140"/>
      <c r="AL39" s="140"/>
      <c r="AM39" s="140"/>
      <c r="AN39" s="139"/>
      <c r="AO39" s="139"/>
      <c r="AP39" s="139"/>
      <c r="AQ39" s="140"/>
      <c r="AR39" s="140"/>
      <c r="AS39" s="140"/>
      <c r="AT39" s="140"/>
      <c r="AU39" s="140"/>
      <c r="AV39" s="139"/>
      <c r="AW39" s="139"/>
      <c r="AX39" s="139"/>
      <c r="AY39" s="140"/>
      <c r="AZ39" s="140"/>
      <c r="BA39" s="140"/>
      <c r="BB39" s="140"/>
      <c r="BC39" s="140"/>
      <c r="BD39" s="139"/>
      <c r="BE39" s="139"/>
      <c r="BF39" s="139"/>
      <c r="BG39" s="140"/>
      <c r="BH39" s="140"/>
      <c r="BI39" s="140"/>
      <c r="BJ39" s="140"/>
      <c r="BK39" s="140"/>
      <c r="BL39" s="139"/>
      <c r="BM39" s="139"/>
      <c r="BN39" s="139"/>
      <c r="BO39" s="140"/>
      <c r="BP39" s="140"/>
      <c r="BQ39" s="140"/>
      <c r="BR39" s="140"/>
      <c r="BS39" s="140"/>
      <c r="BT39" s="139"/>
      <c r="BU39" s="139"/>
      <c r="BV39" s="139"/>
      <c r="BW39" s="140"/>
      <c r="BX39" s="140"/>
      <c r="BY39" s="140"/>
      <c r="BZ39" s="140"/>
      <c r="CA39" s="140"/>
      <c r="CB39" s="139"/>
      <c r="CC39" s="139"/>
      <c r="CD39" s="139"/>
      <c r="CE39" s="140"/>
      <c r="CF39" s="140"/>
      <c r="CG39" s="140"/>
      <c r="CH39" s="140"/>
      <c r="CI39" s="140"/>
      <c r="CJ39" s="139"/>
      <c r="CK39" s="139"/>
      <c r="CL39" s="139"/>
      <c r="CM39" s="140"/>
      <c r="CN39" s="140"/>
      <c r="CO39" s="140"/>
      <c r="CP39" s="140"/>
      <c r="CQ39" s="140"/>
      <c r="CR39" s="139"/>
      <c r="CS39" s="139"/>
      <c r="CT39" s="139"/>
      <c r="CU39" s="140"/>
      <c r="CV39" s="140"/>
      <c r="CW39" s="140"/>
      <c r="CX39" s="140"/>
      <c r="CY39" s="140"/>
      <c r="CZ39" s="139"/>
      <c r="DA39" s="139"/>
      <c r="DB39" s="139"/>
      <c r="DC39" s="140"/>
      <c r="DD39" s="140"/>
      <c r="DE39" s="140"/>
      <c r="DF39" s="140"/>
      <c r="DG39" s="140"/>
      <c r="DH39" s="139"/>
      <c r="DI39" s="139"/>
      <c r="DJ39" s="139"/>
      <c r="DK39" s="140"/>
      <c r="DL39" s="140"/>
      <c r="DM39" s="140"/>
      <c r="DN39" s="140"/>
      <c r="DO39" s="140"/>
      <c r="DP39" s="139"/>
      <c r="DQ39" s="139"/>
      <c r="DR39" s="139"/>
      <c r="DS39" s="140"/>
      <c r="DT39" s="140"/>
      <c r="DU39" s="140"/>
      <c r="DV39" s="140"/>
      <c r="DW39" s="140"/>
      <c r="DX39" s="139"/>
      <c r="DY39" s="139"/>
      <c r="DZ39" s="139"/>
      <c r="EA39" s="140"/>
      <c r="EB39" s="140"/>
      <c r="EC39" s="140"/>
      <c r="ED39" s="140"/>
      <c r="EE39" s="140"/>
      <c r="EF39" s="139"/>
      <c r="EG39" s="139"/>
      <c r="EH39" s="139"/>
      <c r="EI39" s="140"/>
      <c r="EJ39" s="140"/>
      <c r="EK39" s="140"/>
      <c r="EL39" s="140"/>
      <c r="EM39" s="140"/>
      <c r="EN39" s="139"/>
      <c r="EO39" s="139"/>
      <c r="EP39" s="139"/>
      <c r="EQ39" s="140"/>
      <c r="ER39" s="140"/>
      <c r="ES39" s="140"/>
      <c r="ET39" s="140"/>
      <c r="EU39" s="140"/>
      <c r="EV39" s="139"/>
      <c r="EW39" s="139"/>
      <c r="EX39" s="139"/>
      <c r="EY39" s="140"/>
      <c r="EZ39" s="140"/>
      <c r="FA39" s="140"/>
      <c r="FB39" s="140"/>
      <c r="FC39" s="140"/>
      <c r="FD39" s="139"/>
      <c r="FE39" s="139"/>
      <c r="FF39" s="139"/>
      <c r="FG39" s="140"/>
      <c r="FH39" s="140"/>
      <c r="FI39" s="140"/>
      <c r="FJ39" s="140"/>
      <c r="FK39" s="140"/>
      <c r="FL39" s="139"/>
      <c r="FM39" s="139"/>
      <c r="FN39" s="139"/>
      <c r="FO39" s="140"/>
      <c r="FP39" s="140"/>
      <c r="FQ39" s="140"/>
      <c r="FR39" s="140"/>
      <c r="FS39" s="140"/>
      <c r="FT39" s="139"/>
      <c r="FU39" s="139"/>
      <c r="FV39" s="139"/>
      <c r="FW39" s="140"/>
      <c r="FX39" s="140"/>
      <c r="FY39" s="140"/>
      <c r="FZ39" s="140"/>
      <c r="GA39" s="140"/>
      <c r="GB39" s="139"/>
      <c r="GC39" s="139"/>
      <c r="GD39" s="139"/>
      <c r="GE39" s="140"/>
      <c r="GF39" s="140"/>
      <c r="GG39" s="140"/>
      <c r="GH39" s="140"/>
      <c r="GI39" s="140"/>
      <c r="GJ39" s="139"/>
      <c r="GK39" s="139"/>
      <c r="GL39" s="139"/>
      <c r="GM39" s="140"/>
      <c r="GN39" s="140"/>
      <c r="GO39" s="140"/>
      <c r="GP39" s="140"/>
      <c r="GQ39" s="140"/>
      <c r="GR39" s="139"/>
      <c r="GS39" s="139"/>
      <c r="GT39" s="139"/>
      <c r="GU39" s="140"/>
      <c r="GV39" s="140"/>
      <c r="GW39" s="140"/>
      <c r="GX39" s="140"/>
      <c r="GY39" s="140"/>
      <c r="GZ39" s="139"/>
      <c r="HA39" s="139"/>
      <c r="HB39" s="221">
        <v>16.5</v>
      </c>
      <c r="HC39" s="221" t="s">
        <v>114</v>
      </c>
      <c r="HD39" s="221">
        <v>17</v>
      </c>
      <c r="HE39" s="221">
        <v>17</v>
      </c>
      <c r="HF39" s="221">
        <v>16.5</v>
      </c>
      <c r="HG39" s="221" t="s">
        <v>114</v>
      </c>
      <c r="HH39" s="139"/>
      <c r="HI39" s="139"/>
      <c r="HJ39" s="139"/>
      <c r="HK39" s="140"/>
      <c r="HL39" s="140"/>
      <c r="HM39" s="140"/>
      <c r="HN39" s="140"/>
      <c r="HO39" s="140"/>
      <c r="HP39" s="139"/>
      <c r="HQ39" s="139"/>
      <c r="HR39" s="139"/>
      <c r="HS39" s="140"/>
      <c r="HT39" s="140"/>
      <c r="HU39" s="140"/>
      <c r="HV39" s="140"/>
      <c r="HW39" s="140"/>
      <c r="HX39" s="139"/>
      <c r="HY39" s="139"/>
      <c r="HZ39" s="139"/>
      <c r="IA39" s="140"/>
      <c r="IB39" s="140"/>
      <c r="IC39" s="140"/>
      <c r="ID39" s="140"/>
      <c r="IE39" s="140"/>
      <c r="IF39" s="139"/>
      <c r="IG39" s="139"/>
      <c r="IH39" s="139"/>
      <c r="II39" s="140"/>
      <c r="IJ39" s="140"/>
      <c r="IK39" s="140"/>
      <c r="IL39" s="140"/>
      <c r="IM39" s="140"/>
      <c r="IN39" s="139"/>
      <c r="IO39" s="139"/>
      <c r="IP39" s="139"/>
      <c r="IQ39" s="140"/>
      <c r="IR39" s="140"/>
      <c r="IS39" s="140"/>
      <c r="IT39" s="140"/>
    </row>
    <row r="40" spans="1:255" s="141" customFormat="1" ht="12.75" hidden="1" thickBot="1">
      <c r="A40" s="373" t="s">
        <v>38</v>
      </c>
      <c r="B40" s="374"/>
      <c r="C40" s="374"/>
      <c r="D40" s="211">
        <f>IF($O$10=0,0,$D$38/$O$10)</f>
        <v>0</v>
      </c>
      <c r="E40" s="401" t="s">
        <v>39</v>
      </c>
      <c r="F40" s="402"/>
      <c r="G40" s="214">
        <f>IF($O$10=0,0,$G$38/$O$10)</f>
        <v>0</v>
      </c>
      <c r="H40" s="212" t="s">
        <v>38</v>
      </c>
      <c r="I40" s="213"/>
      <c r="J40" s="215">
        <f>IF($O$10=0,0,$J$38/$O$10)</f>
        <v>0</v>
      </c>
      <c r="K40" s="212" t="s">
        <v>38</v>
      </c>
      <c r="L40" s="213"/>
      <c r="M40" s="215">
        <f>IF($O$10=0,0,$M$38/$O$10)</f>
        <v>0</v>
      </c>
      <c r="N40" s="212" t="s">
        <v>38</v>
      </c>
      <c r="O40" s="213"/>
      <c r="P40" s="211">
        <f>IF($O$10=0,0,$P$38/$O$10)</f>
        <v>0</v>
      </c>
      <c r="Q40" s="212" t="s">
        <v>38</v>
      </c>
      <c r="R40" s="216">
        <f>IF($O$10=0,0,$R$38/$O$10)</f>
        <v>0</v>
      </c>
      <c r="S40" s="137"/>
      <c r="T40" s="137"/>
      <c r="U40" s="137"/>
      <c r="V40" s="137"/>
      <c r="W40" s="137"/>
      <c r="X40" s="138"/>
      <c r="Y40" s="138"/>
      <c r="Z40" s="139"/>
      <c r="AG40" s="139"/>
      <c r="AH40" s="139"/>
      <c r="AI40" s="140"/>
      <c r="AJ40" s="140"/>
      <c r="AK40" s="140"/>
      <c r="AL40" s="140"/>
      <c r="AM40" s="140"/>
      <c r="AN40" s="139"/>
      <c r="AO40" s="139"/>
      <c r="AP40" s="139"/>
      <c r="AQ40" s="140"/>
      <c r="AR40" s="140"/>
      <c r="AS40" s="140"/>
      <c r="AT40" s="140"/>
      <c r="AU40" s="140"/>
      <c r="AV40" s="139"/>
      <c r="AW40" s="139"/>
      <c r="AX40" s="139"/>
      <c r="AY40" s="140"/>
      <c r="AZ40" s="140"/>
      <c r="BA40" s="140"/>
      <c r="BB40" s="140"/>
      <c r="BC40" s="140"/>
      <c r="BD40" s="139"/>
      <c r="BE40" s="139"/>
      <c r="BF40" s="139"/>
      <c r="BG40" s="140"/>
      <c r="BH40" s="140"/>
      <c r="BI40" s="140"/>
      <c r="BJ40" s="140"/>
      <c r="BK40" s="140"/>
      <c r="BL40" s="139"/>
      <c r="BM40" s="139"/>
      <c r="BN40" s="139"/>
      <c r="BO40" s="140"/>
      <c r="BP40" s="140"/>
      <c r="BQ40" s="140"/>
      <c r="BR40" s="140"/>
      <c r="BS40" s="140"/>
      <c r="BT40" s="139"/>
      <c r="BU40" s="139"/>
      <c r="BV40" s="139"/>
      <c r="BW40" s="140"/>
      <c r="BX40" s="140"/>
      <c r="BY40" s="140"/>
      <c r="BZ40" s="140"/>
      <c r="CA40" s="140"/>
      <c r="CB40" s="139"/>
      <c r="CC40" s="139"/>
      <c r="CD40" s="139"/>
      <c r="CE40" s="140"/>
      <c r="CF40" s="140"/>
      <c r="CG40" s="140"/>
      <c r="CH40" s="140"/>
      <c r="CI40" s="140"/>
      <c r="CJ40" s="139"/>
      <c r="CK40" s="139"/>
      <c r="CL40" s="139"/>
      <c r="CM40" s="140"/>
      <c r="CN40" s="140"/>
      <c r="CO40" s="140"/>
      <c r="CP40" s="140"/>
      <c r="CQ40" s="140"/>
      <c r="CR40" s="139"/>
      <c r="CS40" s="139"/>
      <c r="CT40" s="139"/>
      <c r="CU40" s="140"/>
      <c r="CV40" s="140"/>
      <c r="CW40" s="140"/>
      <c r="CX40" s="140"/>
      <c r="CY40" s="140"/>
      <c r="CZ40" s="139"/>
      <c r="DA40" s="139"/>
      <c r="DB40" s="139"/>
      <c r="DC40" s="140"/>
      <c r="DD40" s="140"/>
      <c r="DE40" s="140"/>
      <c r="DF40" s="140"/>
      <c r="DG40" s="140"/>
      <c r="DH40" s="139"/>
      <c r="DI40" s="139"/>
      <c r="DJ40" s="139"/>
      <c r="DK40" s="140"/>
      <c r="DL40" s="140"/>
      <c r="DM40" s="140"/>
      <c r="DN40" s="140"/>
      <c r="DO40" s="140"/>
      <c r="DP40" s="139"/>
      <c r="DQ40" s="139"/>
      <c r="DR40" s="139"/>
      <c r="DS40" s="140"/>
      <c r="DT40" s="140"/>
      <c r="DU40" s="140"/>
      <c r="DV40" s="140"/>
      <c r="DW40" s="140"/>
      <c r="DX40" s="139"/>
      <c r="DY40" s="139"/>
      <c r="DZ40" s="139"/>
      <c r="EA40" s="140"/>
      <c r="EB40" s="140"/>
      <c r="EC40" s="140"/>
      <c r="ED40" s="140"/>
      <c r="EE40" s="140"/>
      <c r="EF40" s="139"/>
      <c r="EG40" s="139"/>
      <c r="EH40" s="139"/>
      <c r="EI40" s="140"/>
      <c r="EJ40" s="140"/>
      <c r="EK40" s="140"/>
      <c r="EL40" s="140"/>
      <c r="EM40" s="140"/>
      <c r="EN40" s="139"/>
      <c r="EO40" s="139"/>
      <c r="EP40" s="139"/>
      <c r="EQ40" s="140"/>
      <c r="ER40" s="140"/>
      <c r="ES40" s="140"/>
      <c r="ET40" s="140"/>
      <c r="EU40" s="140"/>
      <c r="EV40" s="139"/>
      <c r="EW40" s="139"/>
      <c r="EX40" s="139"/>
      <c r="EY40" s="140"/>
      <c r="EZ40" s="140"/>
      <c r="FA40" s="140"/>
      <c r="FB40" s="140"/>
      <c r="FC40" s="140"/>
      <c r="FD40" s="139"/>
      <c r="FE40" s="139"/>
      <c r="FF40" s="139"/>
      <c r="FG40" s="140"/>
      <c r="FH40" s="140"/>
      <c r="FI40" s="140"/>
      <c r="FJ40" s="140"/>
      <c r="FK40" s="140"/>
      <c r="FL40" s="139"/>
      <c r="FM40" s="139"/>
      <c r="FN40" s="139"/>
      <c r="FO40" s="140"/>
      <c r="FP40" s="140"/>
      <c r="FQ40" s="140"/>
      <c r="FR40" s="140"/>
      <c r="FS40" s="140"/>
      <c r="FT40" s="139"/>
      <c r="FU40" s="139"/>
      <c r="FV40" s="139"/>
      <c r="FW40" s="140"/>
      <c r="FX40" s="140"/>
      <c r="FY40" s="140"/>
      <c r="FZ40" s="140"/>
      <c r="GA40" s="140"/>
      <c r="GB40" s="139"/>
      <c r="GC40" s="139"/>
      <c r="GD40" s="139"/>
      <c r="GE40" s="140"/>
      <c r="GF40" s="140"/>
      <c r="GG40" s="140"/>
      <c r="GH40" s="140"/>
      <c r="GI40" s="140"/>
      <c r="GJ40" s="139"/>
      <c r="GK40" s="139"/>
      <c r="GL40" s="139"/>
      <c r="GM40" s="140"/>
      <c r="GN40" s="140"/>
      <c r="GO40" s="140"/>
      <c r="GP40" s="140"/>
      <c r="GQ40" s="140"/>
      <c r="GR40" s="139"/>
      <c r="GS40" s="139"/>
      <c r="GT40" s="139"/>
      <c r="GU40" s="140"/>
      <c r="GV40" s="140"/>
      <c r="GW40" s="140"/>
      <c r="GX40" s="140"/>
      <c r="GY40" s="140"/>
      <c r="GZ40" s="139"/>
      <c r="HA40" s="139"/>
      <c r="HB40" s="219">
        <v>17</v>
      </c>
      <c r="HC40" s="219">
        <v>17</v>
      </c>
      <c r="HD40" s="219">
        <v>17.5</v>
      </c>
      <c r="HE40" s="219" t="s">
        <v>115</v>
      </c>
      <c r="HF40" s="219">
        <v>17</v>
      </c>
      <c r="HG40" s="219">
        <v>17</v>
      </c>
      <c r="HH40" s="139"/>
      <c r="HI40" s="139"/>
      <c r="HJ40" s="139"/>
      <c r="HK40" s="140"/>
      <c r="HL40" s="140"/>
      <c r="HM40" s="140"/>
      <c r="HN40" s="140"/>
      <c r="HO40" s="140"/>
      <c r="HP40" s="139"/>
      <c r="HQ40" s="139"/>
      <c r="HR40" s="139"/>
      <c r="HS40" s="140"/>
      <c r="HT40" s="140"/>
      <c r="HU40" s="140"/>
      <c r="HV40" s="140"/>
      <c r="HW40" s="140"/>
      <c r="HX40" s="139"/>
      <c r="HY40" s="139"/>
      <c r="HZ40" s="139"/>
      <c r="IA40" s="140"/>
      <c r="IB40" s="140"/>
      <c r="IC40" s="140"/>
      <c r="ID40" s="140"/>
      <c r="IE40" s="140"/>
      <c r="IF40" s="139"/>
      <c r="IG40" s="139"/>
      <c r="IH40" s="139"/>
      <c r="II40" s="140"/>
      <c r="IJ40" s="140"/>
      <c r="IK40" s="140"/>
      <c r="IL40" s="140"/>
      <c r="IM40" s="140"/>
      <c r="IN40" s="139"/>
      <c r="IO40" s="139"/>
      <c r="IP40" s="139"/>
      <c r="IQ40" s="140"/>
      <c r="IR40" s="140"/>
      <c r="IS40" s="140"/>
      <c r="IT40" s="140"/>
    </row>
    <row r="41" spans="1:255" s="21" customFormat="1" ht="13.5" hidden="1" thickBot="1">
      <c r="A41" s="399"/>
      <c r="B41" s="400"/>
      <c r="C41" s="400"/>
      <c r="D41" s="400"/>
      <c r="E41" s="400"/>
      <c r="F41" s="400"/>
      <c r="G41" s="400"/>
      <c r="H41" s="400"/>
      <c r="I41" s="400"/>
      <c r="J41" s="400"/>
      <c r="K41" s="400"/>
      <c r="L41" s="400"/>
      <c r="M41" s="400"/>
      <c r="N41" s="400"/>
      <c r="O41" s="400"/>
      <c r="P41" s="400"/>
      <c r="Q41" s="400"/>
      <c r="R41" s="400"/>
      <c r="S41" s="51"/>
      <c r="T41" s="48"/>
      <c r="U41" s="48"/>
      <c r="V41" s="48"/>
      <c r="W41" s="48"/>
      <c r="X41" s="48"/>
      <c r="Y41" s="47"/>
      <c r="Z41" s="47"/>
      <c r="AG41" s="12"/>
      <c r="AH41" s="12"/>
      <c r="AI41" s="12"/>
      <c r="AJ41" s="13"/>
      <c r="AK41" s="13"/>
      <c r="AL41" s="13"/>
      <c r="AM41" s="13"/>
      <c r="AN41" s="13"/>
      <c r="AO41" s="12"/>
      <c r="AP41" s="12"/>
      <c r="AQ41" s="12"/>
      <c r="AR41" s="13"/>
      <c r="AS41" s="13"/>
      <c r="AT41" s="13"/>
      <c r="AU41" s="13"/>
      <c r="AV41" s="13"/>
      <c r="AW41" s="12"/>
      <c r="AX41" s="12"/>
      <c r="AY41" s="12"/>
      <c r="AZ41" s="13"/>
      <c r="BA41" s="13"/>
      <c r="BB41" s="13"/>
      <c r="BC41" s="13"/>
      <c r="BD41" s="13"/>
      <c r="BE41" s="12"/>
      <c r="BF41" s="12"/>
      <c r="BG41" s="12"/>
      <c r="BH41" s="13"/>
      <c r="BI41" s="13"/>
      <c r="BJ41" s="13"/>
      <c r="BK41" s="13"/>
      <c r="BL41" s="13"/>
      <c r="BM41" s="12"/>
      <c r="BN41" s="12"/>
      <c r="BO41" s="12"/>
      <c r="BP41" s="13"/>
      <c r="BQ41" s="13"/>
      <c r="BR41" s="13"/>
      <c r="BS41" s="13"/>
      <c r="BT41" s="13"/>
      <c r="BU41" s="12"/>
      <c r="BV41" s="12"/>
      <c r="BW41" s="12"/>
      <c r="BX41" s="13"/>
      <c r="BY41" s="13"/>
      <c r="BZ41" s="13"/>
      <c r="CA41" s="13"/>
      <c r="CB41" s="13"/>
      <c r="CC41" s="12"/>
      <c r="CD41" s="12"/>
      <c r="CE41" s="12"/>
      <c r="CF41" s="13"/>
      <c r="CG41" s="13"/>
      <c r="CH41" s="13"/>
      <c r="CI41" s="13"/>
      <c r="CJ41" s="13"/>
      <c r="CK41" s="12"/>
      <c r="CL41" s="12"/>
      <c r="CM41" s="12"/>
      <c r="CN41" s="13"/>
      <c r="CO41" s="13"/>
      <c r="CP41" s="13"/>
      <c r="CQ41" s="13"/>
      <c r="CR41" s="13"/>
      <c r="CS41" s="12"/>
      <c r="CT41" s="12"/>
      <c r="CU41" s="12"/>
      <c r="CV41" s="13"/>
      <c r="CW41" s="13"/>
      <c r="CX41" s="13"/>
      <c r="CY41" s="13"/>
      <c r="CZ41" s="13"/>
      <c r="DA41" s="12"/>
      <c r="DB41" s="12"/>
      <c r="DC41" s="12"/>
      <c r="DD41" s="13"/>
      <c r="DE41" s="13"/>
      <c r="DF41" s="13"/>
      <c r="DG41" s="13"/>
      <c r="DH41" s="13"/>
      <c r="DI41" s="12"/>
      <c r="DJ41" s="12"/>
      <c r="DK41" s="12"/>
      <c r="DL41" s="13"/>
      <c r="DM41" s="13"/>
      <c r="DN41" s="13"/>
      <c r="DO41" s="13"/>
      <c r="DP41" s="13"/>
      <c r="DQ41" s="12"/>
      <c r="DR41" s="12"/>
      <c r="DS41" s="12"/>
      <c r="DT41" s="13"/>
      <c r="DU41" s="13"/>
      <c r="DV41" s="13"/>
      <c r="DW41" s="13"/>
      <c r="DX41" s="13"/>
      <c r="DY41" s="12"/>
      <c r="DZ41" s="12"/>
      <c r="EA41" s="12"/>
      <c r="EB41" s="13"/>
      <c r="EC41" s="13"/>
      <c r="ED41" s="13"/>
      <c r="EE41" s="13"/>
      <c r="EF41" s="13"/>
      <c r="EG41" s="12"/>
      <c r="EH41" s="12"/>
      <c r="EI41" s="12"/>
      <c r="EJ41" s="13"/>
      <c r="EK41" s="13"/>
      <c r="EL41" s="13"/>
      <c r="EM41" s="13"/>
      <c r="EN41" s="13"/>
      <c r="EO41" s="12"/>
      <c r="EP41" s="12"/>
      <c r="EQ41" s="12"/>
      <c r="ER41" s="13"/>
      <c r="ES41" s="13"/>
      <c r="ET41" s="13"/>
      <c r="EU41" s="13"/>
      <c r="EV41" s="13"/>
      <c r="EW41" s="12"/>
      <c r="EX41" s="12"/>
      <c r="EY41" s="12"/>
      <c r="EZ41" s="13"/>
      <c r="FA41" s="13"/>
      <c r="FB41" s="13"/>
      <c r="FC41" s="13"/>
      <c r="FD41" s="13"/>
      <c r="FE41" s="12"/>
      <c r="FF41" s="12"/>
      <c r="FG41" s="12"/>
      <c r="FH41" s="13"/>
      <c r="FI41" s="13"/>
      <c r="FJ41" s="13"/>
      <c r="FK41" s="13"/>
      <c r="FL41" s="13"/>
      <c r="FM41" s="12"/>
      <c r="FN41" s="12"/>
      <c r="FO41" s="12"/>
      <c r="FP41" s="13"/>
      <c r="FQ41" s="13"/>
      <c r="FR41" s="13"/>
      <c r="FS41" s="13"/>
      <c r="FT41" s="13"/>
      <c r="FU41" s="12"/>
      <c r="FV41" s="12"/>
      <c r="FW41" s="12"/>
      <c r="FX41" s="13"/>
      <c r="FY41" s="13"/>
      <c r="FZ41" s="13"/>
      <c r="GA41" s="13"/>
      <c r="GB41" s="13"/>
      <c r="GC41" s="12"/>
      <c r="GD41" s="12"/>
      <c r="GE41" s="12"/>
      <c r="GF41" s="13"/>
      <c r="GG41" s="13"/>
      <c r="GH41" s="13"/>
      <c r="GI41" s="13"/>
      <c r="GJ41" s="13"/>
      <c r="GK41" s="12"/>
      <c r="GL41" s="12"/>
      <c r="GM41" s="12"/>
      <c r="GN41" s="13"/>
      <c r="GO41" s="13"/>
      <c r="GP41" s="13"/>
      <c r="GQ41" s="13"/>
      <c r="GR41" s="13"/>
      <c r="GS41" s="12"/>
      <c r="GT41" s="12"/>
      <c r="GU41" s="12"/>
      <c r="GV41" s="13"/>
      <c r="GW41" s="13"/>
      <c r="GX41" s="13"/>
      <c r="GY41" s="13"/>
      <c r="GZ41" s="13"/>
      <c r="HA41" s="12"/>
      <c r="HB41" s="221">
        <v>17.5</v>
      </c>
      <c r="HC41" s="221" t="s">
        <v>115</v>
      </c>
      <c r="HD41" s="221">
        <v>18</v>
      </c>
      <c r="HE41" s="221">
        <v>18</v>
      </c>
      <c r="HF41" s="221">
        <v>17.5</v>
      </c>
      <c r="HG41" s="221" t="s">
        <v>115</v>
      </c>
      <c r="HH41" s="13"/>
      <c r="HI41" s="12"/>
      <c r="HJ41" s="12"/>
      <c r="HK41" s="12"/>
      <c r="HL41" s="13"/>
      <c r="HM41" s="13"/>
      <c r="HN41" s="13"/>
      <c r="HO41" s="13"/>
      <c r="HP41" s="13"/>
      <c r="HQ41" s="12"/>
      <c r="HR41" s="12"/>
      <c r="HS41" s="12"/>
      <c r="HT41" s="13"/>
      <c r="HU41" s="13"/>
      <c r="HV41" s="13"/>
      <c r="HW41" s="13"/>
      <c r="HX41" s="13"/>
      <c r="HY41" s="12"/>
      <c r="HZ41" s="12"/>
      <c r="IA41" s="12"/>
      <c r="IB41" s="13"/>
      <c r="IC41" s="13"/>
      <c r="ID41" s="13"/>
      <c r="IE41" s="13"/>
      <c r="IF41" s="13"/>
      <c r="IG41" s="12"/>
      <c r="IH41" s="12"/>
      <c r="II41" s="12"/>
      <c r="IJ41" s="13"/>
      <c r="IK41" s="13"/>
      <c r="IL41" s="13"/>
      <c r="IM41" s="13"/>
      <c r="IN41" s="13"/>
      <c r="IO41" s="12"/>
      <c r="IP41" s="12"/>
      <c r="IQ41" s="12"/>
      <c r="IR41" s="13"/>
      <c r="IS41" s="13"/>
      <c r="IT41" s="13"/>
      <c r="IU41" s="13"/>
    </row>
    <row r="42" spans="1:255" s="21" customFormat="1" ht="13.5" hidden="1" thickBot="1">
      <c r="A42" s="379" t="s">
        <v>15</v>
      </c>
      <c r="B42" s="403"/>
      <c r="C42" s="404"/>
      <c r="D42" s="405" t="s">
        <v>23</v>
      </c>
      <c r="E42" s="406"/>
      <c r="F42" s="217">
        <f>COUNTIF(PD_Status,"Open")+COUNTIF(PD_Status,"Closed")</f>
        <v>0</v>
      </c>
      <c r="G42" s="90" t="s">
        <v>17</v>
      </c>
      <c r="H42" s="159">
        <f t="array" ref="H42">SUM((PD_Review="Review 1")*(PD_Status&lt;&gt;"Rejected"))</f>
        <v>0</v>
      </c>
      <c r="I42" s="90" t="s">
        <v>18</v>
      </c>
      <c r="J42" s="159">
        <f t="array" ref="J42">SUM((PD_Review="Review 2")*(PD_Status&lt;&gt;"Rejected"))</f>
        <v>0</v>
      </c>
      <c r="K42" s="90" t="s">
        <v>19</v>
      </c>
      <c r="L42" s="159">
        <f t="array" ref="L42">SUM((PD_Review="Review 3")*(PD_Status&lt;&gt;"Rejected"))</f>
        <v>0</v>
      </c>
      <c r="M42" s="90" t="s">
        <v>20</v>
      </c>
      <c r="N42" s="159">
        <f t="array" ref="N42">SUM((PD_Review="Review 4")*(PD_Status&lt;&gt;"Rejected"))</f>
        <v>0</v>
      </c>
      <c r="O42" s="90" t="s">
        <v>21</v>
      </c>
      <c r="P42" s="159">
        <f t="array" ref="P42">SUM((PD_Review="Review 5")*(PD_Status&lt;&gt;"Rejected"))</f>
        <v>0</v>
      </c>
      <c r="Q42" s="90" t="s">
        <v>22</v>
      </c>
      <c r="R42" s="159">
        <f t="array" ref="R42">SUM((PD_Review="Team Lead Review")*(PD_Status&lt;&gt;"Rejected"))</f>
        <v>0</v>
      </c>
      <c r="S42" s="51"/>
      <c r="T42" s="48"/>
      <c r="U42" s="48"/>
      <c r="V42" s="48"/>
      <c r="W42" s="48"/>
      <c r="X42" s="48"/>
      <c r="Y42" s="47"/>
      <c r="Z42" s="47"/>
      <c r="AG42" s="12"/>
      <c r="AH42" s="12"/>
      <c r="AI42" s="12"/>
      <c r="AJ42" s="13"/>
      <c r="AK42" s="13"/>
      <c r="AL42" s="13"/>
      <c r="AM42" s="13"/>
      <c r="AN42" s="13"/>
      <c r="AO42" s="12"/>
      <c r="AP42" s="12"/>
      <c r="AQ42" s="12"/>
      <c r="AR42" s="13"/>
      <c r="AS42" s="13"/>
      <c r="AT42" s="13"/>
      <c r="AU42" s="13"/>
      <c r="AV42" s="13"/>
      <c r="AW42" s="12"/>
      <c r="AX42" s="12"/>
      <c r="AY42" s="12"/>
      <c r="AZ42" s="13"/>
      <c r="BA42" s="13"/>
      <c r="BB42" s="13"/>
      <c r="BC42" s="13"/>
      <c r="BD42" s="13"/>
      <c r="BE42" s="12"/>
      <c r="BF42" s="12"/>
      <c r="BG42" s="12"/>
      <c r="BH42" s="13"/>
      <c r="BI42" s="13"/>
      <c r="BJ42" s="13"/>
      <c r="BK42" s="13"/>
      <c r="BL42" s="13"/>
      <c r="BM42" s="12"/>
      <c r="BN42" s="12"/>
      <c r="BO42" s="12"/>
      <c r="BP42" s="13"/>
      <c r="BQ42" s="13"/>
      <c r="BR42" s="13"/>
      <c r="BS42" s="13"/>
      <c r="BT42" s="13"/>
      <c r="BU42" s="12"/>
      <c r="BV42" s="12"/>
      <c r="BW42" s="12"/>
      <c r="BX42" s="13"/>
      <c r="BY42" s="13"/>
      <c r="BZ42" s="13"/>
      <c r="CA42" s="13"/>
      <c r="CB42" s="13"/>
      <c r="CC42" s="12"/>
      <c r="CD42" s="12"/>
      <c r="CE42" s="12"/>
      <c r="CF42" s="13"/>
      <c r="CG42" s="13"/>
      <c r="CH42" s="13"/>
      <c r="CI42" s="13"/>
      <c r="CJ42" s="13"/>
      <c r="CK42" s="12"/>
      <c r="CL42" s="12"/>
      <c r="CM42" s="12"/>
      <c r="CN42" s="13"/>
      <c r="CO42" s="13"/>
      <c r="CP42" s="13"/>
      <c r="CQ42" s="13"/>
      <c r="CR42" s="13"/>
      <c r="CS42" s="12"/>
      <c r="CT42" s="12"/>
      <c r="CU42" s="12"/>
      <c r="CV42" s="13"/>
      <c r="CW42" s="13"/>
      <c r="CX42" s="13"/>
      <c r="CY42" s="13"/>
      <c r="CZ42" s="13"/>
      <c r="DA42" s="12"/>
      <c r="DB42" s="12"/>
      <c r="DC42" s="12"/>
      <c r="DD42" s="13"/>
      <c r="DE42" s="13"/>
      <c r="DF42" s="13"/>
      <c r="DG42" s="13"/>
      <c r="DH42" s="13"/>
      <c r="DI42" s="12"/>
      <c r="DJ42" s="12"/>
      <c r="DK42" s="12"/>
      <c r="DL42" s="13"/>
      <c r="DM42" s="13"/>
      <c r="DN42" s="13"/>
      <c r="DO42" s="13"/>
      <c r="DP42" s="13"/>
      <c r="DQ42" s="12"/>
      <c r="DR42" s="12"/>
      <c r="DS42" s="12"/>
      <c r="DT42" s="13"/>
      <c r="DU42" s="13"/>
      <c r="DV42" s="13"/>
      <c r="DW42" s="13"/>
      <c r="DX42" s="13"/>
      <c r="DY42" s="12"/>
      <c r="DZ42" s="12"/>
      <c r="EA42" s="12"/>
      <c r="EB42" s="13"/>
      <c r="EC42" s="13"/>
      <c r="ED42" s="13"/>
      <c r="EE42" s="13"/>
      <c r="EF42" s="13"/>
      <c r="EG42" s="12"/>
      <c r="EH42" s="12"/>
      <c r="EI42" s="12"/>
      <c r="EJ42" s="13"/>
      <c r="EK42" s="13"/>
      <c r="EL42" s="13"/>
      <c r="EM42" s="13"/>
      <c r="EN42" s="13"/>
      <c r="EO42" s="12"/>
      <c r="EP42" s="12"/>
      <c r="EQ42" s="12"/>
      <c r="ER42" s="13"/>
      <c r="ES42" s="13"/>
      <c r="ET42" s="13"/>
      <c r="EU42" s="13"/>
      <c r="EV42" s="13"/>
      <c r="EW42" s="12"/>
      <c r="EX42" s="12"/>
      <c r="EY42" s="12"/>
      <c r="EZ42" s="13"/>
      <c r="FA42" s="13"/>
      <c r="FB42" s="13"/>
      <c r="FC42" s="13"/>
      <c r="FD42" s="13"/>
      <c r="FE42" s="12"/>
      <c r="FF42" s="12"/>
      <c r="FG42" s="12"/>
      <c r="FH42" s="13"/>
      <c r="FI42" s="13"/>
      <c r="FJ42" s="13"/>
      <c r="FK42" s="13"/>
      <c r="FL42" s="13"/>
      <c r="FM42" s="12"/>
      <c r="FN42" s="12"/>
      <c r="FO42" s="12"/>
      <c r="FP42" s="13"/>
      <c r="FQ42" s="13"/>
      <c r="FR42" s="13"/>
      <c r="FS42" s="13"/>
      <c r="FT42" s="13"/>
      <c r="FU42" s="12"/>
      <c r="FV42" s="12"/>
      <c r="FW42" s="12"/>
      <c r="FX42" s="13"/>
      <c r="FY42" s="13"/>
      <c r="FZ42" s="13"/>
      <c r="GA42" s="13"/>
      <c r="GB42" s="13"/>
      <c r="GC42" s="12"/>
      <c r="GD42" s="12"/>
      <c r="GE42" s="12"/>
      <c r="GF42" s="13"/>
      <c r="GG42" s="13"/>
      <c r="GH42" s="13"/>
      <c r="GI42" s="13"/>
      <c r="GJ42" s="13"/>
      <c r="GK42" s="12"/>
      <c r="GL42" s="12"/>
      <c r="GM42" s="12"/>
      <c r="GN42" s="13"/>
      <c r="GO42" s="13"/>
      <c r="GP42" s="13"/>
      <c r="GQ42" s="13"/>
      <c r="GR42" s="13"/>
      <c r="GS42" s="12"/>
      <c r="GT42" s="12"/>
      <c r="GU42" s="12"/>
      <c r="GV42" s="13"/>
      <c r="GW42" s="13"/>
      <c r="GX42" s="13"/>
      <c r="GY42" s="13"/>
      <c r="GZ42" s="13"/>
      <c r="HA42" s="12"/>
      <c r="HB42" s="219">
        <v>18</v>
      </c>
      <c r="HC42" s="219">
        <v>18</v>
      </c>
      <c r="HD42" s="219">
        <v>18.5</v>
      </c>
      <c r="HE42" s="219" t="s">
        <v>116</v>
      </c>
      <c r="HF42" s="219">
        <v>18</v>
      </c>
      <c r="HG42" s="219">
        <v>18</v>
      </c>
      <c r="HH42" s="13"/>
      <c r="HI42" s="12"/>
      <c r="HJ42" s="12"/>
      <c r="HK42" s="12"/>
      <c r="HL42" s="13"/>
      <c r="HM42" s="13"/>
      <c r="HN42" s="13"/>
      <c r="HO42" s="13"/>
      <c r="HP42" s="13"/>
      <c r="HQ42" s="12"/>
      <c r="HR42" s="12"/>
      <c r="HS42" s="12"/>
      <c r="HT42" s="13"/>
      <c r="HU42" s="13"/>
      <c r="HV42" s="13"/>
      <c r="HW42" s="13"/>
      <c r="HX42" s="13"/>
      <c r="HY42" s="12"/>
      <c r="HZ42" s="12"/>
      <c r="IA42" s="12"/>
      <c r="IB42" s="13"/>
      <c r="IC42" s="13"/>
      <c r="ID42" s="13"/>
      <c r="IE42" s="13"/>
      <c r="IF42" s="13"/>
      <c r="IG42" s="12"/>
      <c r="IH42" s="12"/>
      <c r="II42" s="12"/>
      <c r="IJ42" s="13"/>
      <c r="IK42" s="13"/>
      <c r="IL42" s="13"/>
      <c r="IM42" s="13"/>
      <c r="IN42" s="13"/>
      <c r="IO42" s="12"/>
      <c r="IP42" s="12"/>
      <c r="IQ42" s="12"/>
      <c r="IR42" s="13"/>
      <c r="IS42" s="13"/>
      <c r="IT42" s="13"/>
      <c r="IU42" s="13"/>
    </row>
    <row r="43" spans="1:255" s="21" customFormat="1" ht="13.5" hidden="1" thickBot="1">
      <c r="A43" s="379" t="s">
        <v>14</v>
      </c>
      <c r="B43" s="380"/>
      <c r="C43" s="381"/>
      <c r="D43" s="405" t="s">
        <v>23</v>
      </c>
      <c r="E43" s="407"/>
      <c r="F43" s="155">
        <f>TimeToFixTotal</f>
        <v>0</v>
      </c>
      <c r="G43" s="90" t="s">
        <v>17</v>
      </c>
      <c r="H43" s="159">
        <f>TimeToFix1</f>
        <v>0</v>
      </c>
      <c r="I43" s="90" t="s">
        <v>18</v>
      </c>
      <c r="J43" s="159">
        <f>TimeToFix2</f>
        <v>0</v>
      </c>
      <c r="K43" s="90" t="s">
        <v>19</v>
      </c>
      <c r="L43" s="159">
        <f>TimeToFix3</f>
        <v>0</v>
      </c>
      <c r="M43" s="90" t="s">
        <v>20</v>
      </c>
      <c r="N43" s="159">
        <f>TimeToFix4</f>
        <v>0</v>
      </c>
      <c r="O43" s="90" t="s">
        <v>21</v>
      </c>
      <c r="P43" s="159">
        <f>TimeToFix5</f>
        <v>0</v>
      </c>
      <c r="Q43" s="90" t="s">
        <v>22</v>
      </c>
      <c r="R43" s="159">
        <f>TimeToFixLead</f>
        <v>0</v>
      </c>
      <c r="S43" s="51"/>
      <c r="T43" s="48"/>
      <c r="U43" s="48"/>
      <c r="V43" s="48"/>
      <c r="W43" s="48"/>
      <c r="X43" s="48"/>
      <c r="Y43" s="47"/>
      <c r="Z43" s="47"/>
      <c r="AG43" s="12"/>
      <c r="AH43" s="12"/>
      <c r="AI43" s="12"/>
      <c r="AJ43" s="13"/>
      <c r="AK43" s="13"/>
      <c r="AL43" s="13"/>
      <c r="AM43" s="13"/>
      <c r="AN43" s="13"/>
      <c r="AO43" s="12"/>
      <c r="AP43" s="12"/>
      <c r="AQ43" s="12"/>
      <c r="AR43" s="13"/>
      <c r="AS43" s="13"/>
      <c r="AT43" s="13"/>
      <c r="AU43" s="13"/>
      <c r="AV43" s="13"/>
      <c r="AW43" s="12"/>
      <c r="AX43" s="12"/>
      <c r="AY43" s="12"/>
      <c r="AZ43" s="13"/>
      <c r="BA43" s="13"/>
      <c r="BB43" s="13"/>
      <c r="BC43" s="13"/>
      <c r="BD43" s="13"/>
      <c r="BE43" s="12"/>
      <c r="BF43" s="12"/>
      <c r="BG43" s="12"/>
      <c r="BH43" s="13"/>
      <c r="BI43" s="13"/>
      <c r="BJ43" s="13"/>
      <c r="BK43" s="13"/>
      <c r="BL43" s="13"/>
      <c r="BM43" s="12"/>
      <c r="BN43" s="12"/>
      <c r="BO43" s="12"/>
      <c r="BP43" s="13"/>
      <c r="BQ43" s="13"/>
      <c r="BR43" s="13"/>
      <c r="BS43" s="13"/>
      <c r="BT43" s="13"/>
      <c r="BU43" s="12"/>
      <c r="BV43" s="12"/>
      <c r="BW43" s="12"/>
      <c r="BX43" s="13"/>
      <c r="BY43" s="13"/>
      <c r="BZ43" s="13"/>
      <c r="CA43" s="13"/>
      <c r="CB43" s="13"/>
      <c r="CC43" s="12"/>
      <c r="CD43" s="12"/>
      <c r="CE43" s="12"/>
      <c r="CF43" s="13"/>
      <c r="CG43" s="13"/>
      <c r="CH43" s="13"/>
      <c r="CI43" s="13"/>
      <c r="CJ43" s="13"/>
      <c r="CK43" s="12"/>
      <c r="CL43" s="12"/>
      <c r="CM43" s="12"/>
      <c r="CN43" s="13"/>
      <c r="CO43" s="13"/>
      <c r="CP43" s="13"/>
      <c r="CQ43" s="13"/>
      <c r="CR43" s="13"/>
      <c r="CS43" s="12"/>
      <c r="CT43" s="12"/>
      <c r="CU43" s="12"/>
      <c r="CV43" s="13"/>
      <c r="CW43" s="13"/>
      <c r="CX43" s="13"/>
      <c r="CY43" s="13"/>
      <c r="CZ43" s="13"/>
      <c r="DA43" s="12"/>
      <c r="DB43" s="12"/>
      <c r="DC43" s="12"/>
      <c r="DD43" s="13"/>
      <c r="DE43" s="13"/>
      <c r="DF43" s="13"/>
      <c r="DG43" s="13"/>
      <c r="DH43" s="13"/>
      <c r="DI43" s="12"/>
      <c r="DJ43" s="12"/>
      <c r="DK43" s="12"/>
      <c r="DL43" s="13"/>
      <c r="DM43" s="13"/>
      <c r="DN43" s="13"/>
      <c r="DO43" s="13"/>
      <c r="DP43" s="13"/>
      <c r="DQ43" s="12"/>
      <c r="DR43" s="12"/>
      <c r="DS43" s="12"/>
      <c r="DT43" s="13"/>
      <c r="DU43" s="13"/>
      <c r="DV43" s="13"/>
      <c r="DW43" s="13"/>
      <c r="DX43" s="13"/>
      <c r="DY43" s="12"/>
      <c r="DZ43" s="12"/>
      <c r="EA43" s="12"/>
      <c r="EB43" s="13"/>
      <c r="EC43" s="13"/>
      <c r="ED43" s="13"/>
      <c r="EE43" s="13"/>
      <c r="EF43" s="13"/>
      <c r="EG43" s="12"/>
      <c r="EH43" s="12"/>
      <c r="EI43" s="12"/>
      <c r="EJ43" s="13"/>
      <c r="EK43" s="13"/>
      <c r="EL43" s="13"/>
      <c r="EM43" s="13"/>
      <c r="EN43" s="13"/>
      <c r="EO43" s="12"/>
      <c r="EP43" s="12"/>
      <c r="EQ43" s="12"/>
      <c r="ER43" s="13"/>
      <c r="ES43" s="13"/>
      <c r="ET43" s="13"/>
      <c r="EU43" s="13"/>
      <c r="EV43" s="13"/>
      <c r="EW43" s="12"/>
      <c r="EX43" s="12"/>
      <c r="EY43" s="12"/>
      <c r="EZ43" s="13"/>
      <c r="FA43" s="13"/>
      <c r="FB43" s="13"/>
      <c r="FC43" s="13"/>
      <c r="FD43" s="13"/>
      <c r="FE43" s="12"/>
      <c r="FF43" s="12"/>
      <c r="FG43" s="12"/>
      <c r="FH43" s="13"/>
      <c r="FI43" s="13"/>
      <c r="FJ43" s="13"/>
      <c r="FK43" s="13"/>
      <c r="FL43" s="13"/>
      <c r="FM43" s="12"/>
      <c r="FN43" s="12"/>
      <c r="FO43" s="12"/>
      <c r="FP43" s="13"/>
      <c r="FQ43" s="13"/>
      <c r="FR43" s="13"/>
      <c r="FS43" s="13"/>
      <c r="FT43" s="13"/>
      <c r="FU43" s="12"/>
      <c r="FV43" s="12"/>
      <c r="FW43" s="12"/>
      <c r="FX43" s="13"/>
      <c r="FY43" s="13"/>
      <c r="FZ43" s="13"/>
      <c r="GA43" s="13"/>
      <c r="GB43" s="13"/>
      <c r="GC43" s="12"/>
      <c r="GD43" s="12"/>
      <c r="GE43" s="12"/>
      <c r="GF43" s="13"/>
      <c r="GG43" s="13"/>
      <c r="GH43" s="13"/>
      <c r="GI43" s="13"/>
      <c r="GJ43" s="13"/>
      <c r="GK43" s="12"/>
      <c r="GL43" s="12"/>
      <c r="GM43" s="12"/>
      <c r="GN43" s="13"/>
      <c r="GO43" s="13"/>
      <c r="GP43" s="13"/>
      <c r="GQ43" s="13"/>
      <c r="GR43" s="13"/>
      <c r="GS43" s="12"/>
      <c r="GT43" s="12"/>
      <c r="GU43" s="12"/>
      <c r="GV43" s="13"/>
      <c r="GW43" s="13"/>
      <c r="GX43" s="13"/>
      <c r="GY43" s="13"/>
      <c r="GZ43" s="13"/>
      <c r="HA43" s="12"/>
      <c r="HB43" s="221">
        <v>18.5</v>
      </c>
      <c r="HC43" s="221" t="s">
        <v>116</v>
      </c>
      <c r="HD43" s="221">
        <v>19</v>
      </c>
      <c r="HE43" s="221">
        <v>19</v>
      </c>
      <c r="HF43" s="221">
        <v>18.5</v>
      </c>
      <c r="HG43" s="221" t="s">
        <v>116</v>
      </c>
      <c r="HH43" s="13"/>
      <c r="HI43" s="12"/>
      <c r="HJ43" s="12"/>
      <c r="HK43" s="12"/>
      <c r="HL43" s="13"/>
      <c r="HM43" s="13"/>
      <c r="HN43" s="13"/>
      <c r="HO43" s="13"/>
      <c r="HP43" s="13"/>
      <c r="HQ43" s="12"/>
      <c r="HR43" s="12"/>
      <c r="HS43" s="12"/>
      <c r="HT43" s="13"/>
      <c r="HU43" s="13"/>
      <c r="HV43" s="13"/>
      <c r="HW43" s="13"/>
      <c r="HX43" s="13"/>
      <c r="HY43" s="12"/>
      <c r="HZ43" s="12"/>
      <c r="IA43" s="12"/>
      <c r="IB43" s="13"/>
      <c r="IC43" s="13"/>
      <c r="ID43" s="13"/>
      <c r="IE43" s="13"/>
      <c r="IF43" s="13"/>
      <c r="IG43" s="12"/>
      <c r="IH43" s="12"/>
      <c r="II43" s="12"/>
      <c r="IJ43" s="13"/>
      <c r="IK43" s="13"/>
      <c r="IL43" s="13"/>
      <c r="IM43" s="13"/>
      <c r="IN43" s="13"/>
      <c r="IO43" s="12"/>
      <c r="IP43" s="12"/>
      <c r="IQ43" s="12"/>
      <c r="IR43" s="13"/>
      <c r="IS43" s="13"/>
      <c r="IT43" s="13"/>
      <c r="IU43" s="13"/>
    </row>
    <row r="44" spans="1:255" s="21" customFormat="1" ht="13.5" hidden="1" thickBot="1">
      <c r="A44" s="379" t="s">
        <v>66</v>
      </c>
      <c r="B44" s="380"/>
      <c r="C44" s="381"/>
      <c r="D44" s="397" t="s">
        <v>23</v>
      </c>
      <c r="E44" s="398"/>
      <c r="F44" s="156" t="str">
        <f>IF(OR(R$23="",R$24="", R$23="0",R$24="0",F$43="",F$43= 0),"",((F$43*9)-SUM(R$23:R$24))/SUM(R$23:R$24))</f>
        <v/>
      </c>
      <c r="G44" s="90" t="s">
        <v>17</v>
      </c>
      <c r="H44" s="156" t="str">
        <f>IF(OR(F$23="",F$24="", F$23="0",F$24="0",H$43="",H$43= 0),"",((H$43*9)-SUM(F$23:F$24))/SUM(F$23:F$24))</f>
        <v/>
      </c>
      <c r="I44" s="90" t="s">
        <v>18</v>
      </c>
      <c r="J44" s="156" t="str">
        <f>IF(OR(H$23="",H$24="", H$23="0",H$24="0",J$43="",J$43= 0),"",((J$43*9)-SUM(H$23:H$24))/SUM(H$23:H$24))</f>
        <v/>
      </c>
      <c r="K44" s="90" t="s">
        <v>19</v>
      </c>
      <c r="L44" s="156" t="str">
        <f>IF(OR(J$23="",J$24="", J$23="0",J$24="0",L$43="",L$43= 0),"",((L$43*9)-SUM(J$23:J$24))/SUM(J$23:J$24))</f>
        <v/>
      </c>
      <c r="M44" s="90" t="s">
        <v>20</v>
      </c>
      <c r="N44" s="156" t="str">
        <f>IF(OR(L$23="",L$24="", L$23="0",L$24="0",N$43="",N$43= 0),"",((N$43*9)-SUM(L$23:L$24))/SUM(L$23:L$24))</f>
        <v/>
      </c>
      <c r="O44" s="90" t="s">
        <v>21</v>
      </c>
      <c r="P44" s="156" t="str">
        <f>IF(OR(N$23="",N$24="", N$23="0",N$24="0",P$43="",P$43= 0),"",((P$43*9)-SUM(N$23:N$24))/SUM(N$23:N$24))</f>
        <v/>
      </c>
      <c r="Q44" s="90" t="s">
        <v>22</v>
      </c>
      <c r="R44" s="160" t="str">
        <f>IF(OR(P$23="",P$24="", P$23="0",P$24="0",R$43="",R$43= 0),"",((R$43*9)-SUM(P$23:P$24))/SUM(P$23:P$24))</f>
        <v/>
      </c>
      <c r="S44" s="51"/>
      <c r="T44" s="48"/>
      <c r="U44" s="48"/>
      <c r="V44" s="48"/>
      <c r="W44" s="48"/>
      <c r="X44" s="48"/>
      <c r="Y44" s="47"/>
      <c r="Z44" s="47"/>
      <c r="AG44" s="12"/>
      <c r="AH44" s="12"/>
      <c r="AI44" s="12"/>
      <c r="AJ44" s="13"/>
      <c r="AK44" s="13"/>
      <c r="AL44" s="13"/>
      <c r="AM44" s="13"/>
      <c r="AN44" s="13"/>
      <c r="AO44" s="12"/>
      <c r="AP44" s="12"/>
      <c r="AQ44" s="12"/>
      <c r="AR44" s="13"/>
      <c r="AS44" s="13"/>
      <c r="AT44" s="13"/>
      <c r="AU44" s="13"/>
      <c r="AV44" s="13"/>
      <c r="AW44" s="12"/>
      <c r="AX44" s="12"/>
      <c r="AY44" s="12"/>
      <c r="AZ44" s="13"/>
      <c r="BA44" s="13"/>
      <c r="BB44" s="13"/>
      <c r="BC44" s="13"/>
      <c r="BD44" s="13"/>
      <c r="BE44" s="12"/>
      <c r="BF44" s="12"/>
      <c r="BG44" s="12"/>
      <c r="BH44" s="13"/>
      <c r="BI44" s="13"/>
      <c r="BJ44" s="13"/>
      <c r="BK44" s="13"/>
      <c r="BL44" s="13"/>
      <c r="BM44" s="12"/>
      <c r="BN44" s="12"/>
      <c r="BO44" s="12"/>
      <c r="BP44" s="13"/>
      <c r="BQ44" s="13"/>
      <c r="BR44" s="13"/>
      <c r="BS44" s="13"/>
      <c r="BT44" s="13"/>
      <c r="BU44" s="12"/>
      <c r="BV44" s="12"/>
      <c r="BW44" s="12"/>
      <c r="BX44" s="13"/>
      <c r="BY44" s="13"/>
      <c r="BZ44" s="13"/>
      <c r="CA44" s="13"/>
      <c r="CB44" s="13"/>
      <c r="CC44" s="12"/>
      <c r="CD44" s="12"/>
      <c r="CE44" s="12"/>
      <c r="CF44" s="13"/>
      <c r="CG44" s="13"/>
      <c r="CH44" s="13"/>
      <c r="CI44" s="13"/>
      <c r="CJ44" s="13"/>
      <c r="CK44" s="12"/>
      <c r="CL44" s="12"/>
      <c r="CM44" s="12"/>
      <c r="CN44" s="13"/>
      <c r="CO44" s="13"/>
      <c r="CP44" s="13"/>
      <c r="CQ44" s="13"/>
      <c r="CR44" s="13"/>
      <c r="CS44" s="12"/>
      <c r="CT44" s="12"/>
      <c r="CU44" s="12"/>
      <c r="CV44" s="13"/>
      <c r="CW44" s="13"/>
      <c r="CX44" s="13"/>
      <c r="CY44" s="13"/>
      <c r="CZ44" s="13"/>
      <c r="DA44" s="12"/>
      <c r="DB44" s="12"/>
      <c r="DC44" s="12"/>
      <c r="DD44" s="13"/>
      <c r="DE44" s="13"/>
      <c r="DF44" s="13"/>
      <c r="DG44" s="13"/>
      <c r="DH44" s="13"/>
      <c r="DI44" s="12"/>
      <c r="DJ44" s="12"/>
      <c r="DK44" s="12"/>
      <c r="DL44" s="13"/>
      <c r="DM44" s="13"/>
      <c r="DN44" s="13"/>
      <c r="DO44" s="13"/>
      <c r="DP44" s="13"/>
      <c r="DQ44" s="12"/>
      <c r="DR44" s="12"/>
      <c r="DS44" s="12"/>
      <c r="DT44" s="13"/>
      <c r="DU44" s="13"/>
      <c r="DV44" s="13"/>
      <c r="DW44" s="13"/>
      <c r="DX44" s="13"/>
      <c r="DY44" s="12"/>
      <c r="DZ44" s="12"/>
      <c r="EA44" s="12"/>
      <c r="EB44" s="13"/>
      <c r="EC44" s="13"/>
      <c r="ED44" s="13"/>
      <c r="EE44" s="13"/>
      <c r="EF44" s="13"/>
      <c r="EG44" s="12"/>
      <c r="EH44" s="12"/>
      <c r="EI44" s="12"/>
      <c r="EJ44" s="13"/>
      <c r="EK44" s="13"/>
      <c r="EL44" s="13"/>
      <c r="EM44" s="13"/>
      <c r="EN44" s="13"/>
      <c r="EO44" s="12"/>
      <c r="EP44" s="12"/>
      <c r="EQ44" s="12"/>
      <c r="ER44" s="13"/>
      <c r="ES44" s="13"/>
      <c r="ET44" s="13"/>
      <c r="EU44" s="13"/>
      <c r="EV44" s="13"/>
      <c r="EW44" s="12"/>
      <c r="EX44" s="12"/>
      <c r="EY44" s="12"/>
      <c r="EZ44" s="13"/>
      <c r="FA44" s="13"/>
      <c r="FB44" s="13"/>
      <c r="FC44" s="13"/>
      <c r="FD44" s="13"/>
      <c r="FE44" s="12"/>
      <c r="FF44" s="12"/>
      <c r="FG44" s="12"/>
      <c r="FH44" s="13"/>
      <c r="FI44" s="13"/>
      <c r="FJ44" s="13"/>
      <c r="FK44" s="13"/>
      <c r="FL44" s="13"/>
      <c r="FM44" s="12"/>
      <c r="FN44" s="12"/>
      <c r="FO44" s="12"/>
      <c r="FP44" s="13"/>
      <c r="FQ44" s="13"/>
      <c r="FR44" s="13"/>
      <c r="FS44" s="13"/>
      <c r="FT44" s="13"/>
      <c r="FU44" s="12"/>
      <c r="FV44" s="12"/>
      <c r="FW44" s="12"/>
      <c r="FX44" s="13"/>
      <c r="FY44" s="13"/>
      <c r="FZ44" s="13"/>
      <c r="GA44" s="13"/>
      <c r="GB44" s="13"/>
      <c r="GC44" s="12"/>
      <c r="GD44" s="12"/>
      <c r="GE44" s="12"/>
      <c r="GF44" s="13"/>
      <c r="GG44" s="13"/>
      <c r="GH44" s="13"/>
      <c r="GI44" s="13"/>
      <c r="GJ44" s="13"/>
      <c r="GK44" s="12"/>
      <c r="GL44" s="12"/>
      <c r="GM44" s="12"/>
      <c r="GN44" s="13"/>
      <c r="GO44" s="13"/>
      <c r="GP44" s="13"/>
      <c r="GQ44" s="13"/>
      <c r="GR44" s="13"/>
      <c r="GS44" s="12"/>
      <c r="GT44" s="12"/>
      <c r="GU44" s="12"/>
      <c r="GV44" s="13"/>
      <c r="GW44" s="13"/>
      <c r="GX44" s="13"/>
      <c r="GY44" s="13"/>
      <c r="GZ44" s="13"/>
      <c r="HA44" s="12"/>
      <c r="HB44" s="219">
        <v>19</v>
      </c>
      <c r="HC44" s="219">
        <v>19</v>
      </c>
      <c r="HD44" s="219">
        <v>19.5</v>
      </c>
      <c r="HE44" s="219" t="s">
        <v>117</v>
      </c>
      <c r="HF44" s="219">
        <v>19</v>
      </c>
      <c r="HG44" s="219">
        <v>19</v>
      </c>
      <c r="HH44" s="13"/>
      <c r="HI44" s="12"/>
      <c r="HJ44" s="12"/>
      <c r="HK44" s="12"/>
      <c r="HL44" s="13"/>
      <c r="HM44" s="13"/>
      <c r="HN44" s="13"/>
      <c r="HO44" s="13"/>
      <c r="HP44" s="13"/>
      <c r="HQ44" s="12"/>
      <c r="HR44" s="12"/>
      <c r="HS44" s="12"/>
      <c r="HT44" s="13"/>
      <c r="HU44" s="13"/>
      <c r="HV44" s="13"/>
      <c r="HW44" s="13"/>
      <c r="HX44" s="13"/>
      <c r="HY44" s="12"/>
      <c r="HZ44" s="12"/>
      <c r="IA44" s="12"/>
      <c r="IB44" s="13"/>
      <c r="IC44" s="13"/>
      <c r="ID44" s="13"/>
      <c r="IE44" s="13"/>
      <c r="IF44" s="13"/>
      <c r="IG44" s="12"/>
      <c r="IH44" s="12"/>
      <c r="II44" s="12"/>
      <c r="IJ44" s="13"/>
      <c r="IK44" s="13"/>
      <c r="IL44" s="13"/>
      <c r="IM44" s="13"/>
      <c r="IN44" s="13"/>
      <c r="IO44" s="12"/>
      <c r="IP44" s="12"/>
      <c r="IQ44" s="12"/>
      <c r="IR44" s="13"/>
      <c r="IS44" s="13"/>
      <c r="IT44" s="13"/>
      <c r="IU44" s="13"/>
    </row>
    <row r="45" spans="1:255" s="21" customFormat="1" ht="13.5" hidden="1" thickBot="1">
      <c r="A45" s="379" t="s">
        <v>0</v>
      </c>
      <c r="B45" s="394"/>
      <c r="C45" s="425"/>
      <c r="D45" s="397" t="s">
        <v>23</v>
      </c>
      <c r="E45" s="398"/>
      <c r="F45" s="157" t="str">
        <f>IF(SUM(PrepTimeTotal:ReviewTimeTotal)=0,"",(F$42/SUM(PrepTimeTotal:ReviewTimeTotal)))</f>
        <v/>
      </c>
      <c r="G45" s="90" t="s">
        <v>17</v>
      </c>
      <c r="H45" s="157" t="str">
        <f>IF(SUM(F$23:F$24)=0,"",(H$42/SUM(F$23:F$24)))</f>
        <v/>
      </c>
      <c r="I45" s="90" t="s">
        <v>18</v>
      </c>
      <c r="J45" s="157" t="str">
        <f>IF(SUM(H$23:H$24)=0,"",(J$42/SUM(H$23:H$24)))</f>
        <v/>
      </c>
      <c r="K45" s="90" t="s">
        <v>19</v>
      </c>
      <c r="L45" s="157" t="str">
        <f>IF(SUM(J$23:J$24)=0,"",(L$42/SUM(J$23:J$24)))</f>
        <v/>
      </c>
      <c r="M45" s="90" t="s">
        <v>20</v>
      </c>
      <c r="N45" s="157" t="str">
        <f>IF(SUM(L$23:L$24)=0,"",(N$42/SUM(L$23:L$24)))</f>
        <v/>
      </c>
      <c r="O45" s="90" t="s">
        <v>21</v>
      </c>
      <c r="P45" s="157" t="str">
        <f>IF(SUM(N$23:N$24)=0,"",(P$42/SUM(N$23:N$24)))</f>
        <v/>
      </c>
      <c r="Q45" s="90" t="s">
        <v>22</v>
      </c>
      <c r="R45" s="161" t="str">
        <f>IF(SUM(P$23:P$24)=0,"",(R$42/SUM(P$23:P$24)))</f>
        <v/>
      </c>
      <c r="S45" s="51"/>
      <c r="T45" s="48"/>
      <c r="U45" s="48"/>
      <c r="V45" s="48"/>
      <c r="W45" s="48"/>
      <c r="X45" s="48"/>
      <c r="Y45" s="47"/>
      <c r="Z45" s="47"/>
      <c r="AG45" s="12"/>
      <c r="AH45" s="12"/>
      <c r="AI45" s="12"/>
      <c r="AJ45" s="13"/>
      <c r="AK45" s="13"/>
      <c r="AL45" s="13"/>
      <c r="AM45" s="13"/>
      <c r="AN45" s="13"/>
      <c r="AO45" s="12"/>
      <c r="AP45" s="12"/>
      <c r="AQ45" s="12"/>
      <c r="AR45" s="13"/>
      <c r="AS45" s="13"/>
      <c r="AT45" s="13"/>
      <c r="AU45" s="13"/>
      <c r="AV45" s="13"/>
      <c r="AW45" s="12"/>
      <c r="AX45" s="12"/>
      <c r="AY45" s="12"/>
      <c r="AZ45" s="13"/>
      <c r="BA45" s="13"/>
      <c r="BB45" s="13"/>
      <c r="BC45" s="13"/>
      <c r="BD45" s="13"/>
      <c r="BE45" s="12"/>
      <c r="BF45" s="12"/>
      <c r="BG45" s="12"/>
      <c r="BH45" s="13"/>
      <c r="BI45" s="13"/>
      <c r="BJ45" s="13"/>
      <c r="BK45" s="13"/>
      <c r="BL45" s="13"/>
      <c r="BM45" s="12"/>
      <c r="BN45" s="12"/>
      <c r="BO45" s="12"/>
      <c r="BP45" s="13"/>
      <c r="BQ45" s="13"/>
      <c r="BR45" s="13"/>
      <c r="BS45" s="13"/>
      <c r="BT45" s="13"/>
      <c r="BU45" s="12"/>
      <c r="BV45" s="12"/>
      <c r="BW45" s="12"/>
      <c r="BX45" s="13"/>
      <c r="BY45" s="13"/>
      <c r="BZ45" s="13"/>
      <c r="CA45" s="13"/>
      <c r="CB45" s="13"/>
      <c r="CC45" s="12"/>
      <c r="CD45" s="12"/>
      <c r="CE45" s="12"/>
      <c r="CF45" s="13"/>
      <c r="CG45" s="13"/>
      <c r="CH45" s="13"/>
      <c r="CI45" s="13"/>
      <c r="CJ45" s="13"/>
      <c r="CK45" s="12"/>
      <c r="CL45" s="12"/>
      <c r="CM45" s="12"/>
      <c r="CN45" s="13"/>
      <c r="CO45" s="13"/>
      <c r="CP45" s="13"/>
      <c r="CQ45" s="13"/>
      <c r="CR45" s="13"/>
      <c r="CS45" s="12"/>
      <c r="CT45" s="12"/>
      <c r="CU45" s="12"/>
      <c r="CV45" s="13"/>
      <c r="CW45" s="13"/>
      <c r="CX45" s="13"/>
      <c r="CY45" s="13"/>
      <c r="CZ45" s="13"/>
      <c r="DA45" s="12"/>
      <c r="DB45" s="12"/>
      <c r="DC45" s="12"/>
      <c r="DD45" s="13"/>
      <c r="DE45" s="13"/>
      <c r="DF45" s="13"/>
      <c r="DG45" s="13"/>
      <c r="DH45" s="13"/>
      <c r="DI45" s="12"/>
      <c r="DJ45" s="12"/>
      <c r="DK45" s="12"/>
      <c r="DL45" s="13"/>
      <c r="DM45" s="13"/>
      <c r="DN45" s="13"/>
      <c r="DO45" s="13"/>
      <c r="DP45" s="13"/>
      <c r="DQ45" s="12"/>
      <c r="DR45" s="12"/>
      <c r="DS45" s="12"/>
      <c r="DT45" s="13"/>
      <c r="DU45" s="13"/>
      <c r="DV45" s="13"/>
      <c r="DW45" s="13"/>
      <c r="DX45" s="13"/>
      <c r="DY45" s="12"/>
      <c r="DZ45" s="12"/>
      <c r="EA45" s="12"/>
      <c r="EB45" s="13"/>
      <c r="EC45" s="13"/>
      <c r="ED45" s="13"/>
      <c r="EE45" s="13"/>
      <c r="EF45" s="13"/>
      <c r="EG45" s="12"/>
      <c r="EH45" s="12"/>
      <c r="EI45" s="12"/>
      <c r="EJ45" s="13"/>
      <c r="EK45" s="13"/>
      <c r="EL45" s="13"/>
      <c r="EM45" s="13"/>
      <c r="EN45" s="13"/>
      <c r="EO45" s="12"/>
      <c r="EP45" s="12"/>
      <c r="EQ45" s="12"/>
      <c r="ER45" s="13"/>
      <c r="ES45" s="13"/>
      <c r="ET45" s="13"/>
      <c r="EU45" s="13"/>
      <c r="EV45" s="13"/>
      <c r="EW45" s="12"/>
      <c r="EX45" s="12"/>
      <c r="EY45" s="12"/>
      <c r="EZ45" s="13"/>
      <c r="FA45" s="13"/>
      <c r="FB45" s="13"/>
      <c r="FC45" s="13"/>
      <c r="FD45" s="13"/>
      <c r="FE45" s="12"/>
      <c r="FF45" s="12"/>
      <c r="FG45" s="12"/>
      <c r="FH45" s="13"/>
      <c r="FI45" s="13"/>
      <c r="FJ45" s="13"/>
      <c r="FK45" s="13"/>
      <c r="FL45" s="13"/>
      <c r="FM45" s="12"/>
      <c r="FN45" s="12"/>
      <c r="FO45" s="12"/>
      <c r="FP45" s="13"/>
      <c r="FQ45" s="13"/>
      <c r="FR45" s="13"/>
      <c r="FS45" s="13"/>
      <c r="FT45" s="13"/>
      <c r="FU45" s="12"/>
      <c r="FV45" s="12"/>
      <c r="FW45" s="12"/>
      <c r="FX45" s="13"/>
      <c r="FY45" s="13"/>
      <c r="FZ45" s="13"/>
      <c r="GA45" s="13"/>
      <c r="GB45" s="13"/>
      <c r="GC45" s="12"/>
      <c r="GD45" s="12"/>
      <c r="GE45" s="12"/>
      <c r="GF45" s="13"/>
      <c r="GG45" s="13"/>
      <c r="GH45" s="13"/>
      <c r="GI45" s="13"/>
      <c r="GJ45" s="13"/>
      <c r="GK45" s="12"/>
      <c r="GL45" s="12"/>
      <c r="GM45" s="12"/>
      <c r="GN45" s="13"/>
      <c r="GO45" s="13"/>
      <c r="GP45" s="13"/>
      <c r="GQ45" s="13"/>
      <c r="GR45" s="13"/>
      <c r="GS45" s="12"/>
      <c r="GT45" s="12"/>
      <c r="GU45" s="12"/>
      <c r="GV45" s="13"/>
      <c r="GW45" s="13"/>
      <c r="GX45" s="13"/>
      <c r="GY45" s="13"/>
      <c r="GZ45" s="13"/>
      <c r="HA45" s="12"/>
      <c r="HB45" s="221">
        <v>19.5</v>
      </c>
      <c r="HC45" s="221" t="s">
        <v>117</v>
      </c>
      <c r="HD45" s="221">
        <v>20</v>
      </c>
      <c r="HE45" s="221">
        <v>20</v>
      </c>
      <c r="HF45" s="221">
        <v>19.5</v>
      </c>
      <c r="HG45" s="221" t="s">
        <v>117</v>
      </c>
      <c r="HH45" s="13"/>
      <c r="HI45" s="12"/>
      <c r="HJ45" s="12"/>
      <c r="HK45" s="12"/>
      <c r="HL45" s="13"/>
      <c r="HM45" s="13"/>
      <c r="HN45" s="13"/>
      <c r="HO45" s="13"/>
      <c r="HP45" s="13"/>
      <c r="HQ45" s="12"/>
      <c r="HR45" s="12"/>
      <c r="HS45" s="12"/>
      <c r="HT45" s="13"/>
      <c r="HU45" s="13"/>
      <c r="HV45" s="13"/>
      <c r="HW45" s="13"/>
      <c r="HX45" s="13"/>
      <c r="HY45" s="12"/>
      <c r="HZ45" s="12"/>
      <c r="IA45" s="12"/>
      <c r="IB45" s="13"/>
      <c r="IC45" s="13"/>
      <c r="ID45" s="13"/>
      <c r="IE45" s="13"/>
      <c r="IF45" s="13"/>
      <c r="IG45" s="12"/>
      <c r="IH45" s="12"/>
      <c r="II45" s="12"/>
      <c r="IJ45" s="13"/>
      <c r="IK45" s="13"/>
      <c r="IL45" s="13"/>
      <c r="IM45" s="13"/>
      <c r="IN45" s="13"/>
      <c r="IO45" s="12"/>
      <c r="IP45" s="12"/>
      <c r="IQ45" s="12"/>
      <c r="IR45" s="13"/>
      <c r="IS45" s="13"/>
      <c r="IT45" s="13"/>
      <c r="IU45" s="13"/>
    </row>
    <row r="46" spans="1:255" s="21" customFormat="1" ht="13.5" hidden="1" thickBot="1">
      <c r="A46" s="377" t="s">
        <v>35</v>
      </c>
      <c r="B46" s="378"/>
      <c r="C46" s="378"/>
      <c r="D46" s="397" t="s">
        <v>23</v>
      </c>
      <c r="E46" s="398"/>
      <c r="F46" s="157" t="str">
        <f>IF(OR(DelSize="",DelSize=0),"",F$42/DelSize)</f>
        <v/>
      </c>
      <c r="G46" s="90" t="s">
        <v>17</v>
      </c>
      <c r="H46" s="157" t="str">
        <f>IF(OR(DelSize="",DelSize=0),"",H$42/DelSize)</f>
        <v/>
      </c>
      <c r="I46" s="90" t="s">
        <v>18</v>
      </c>
      <c r="J46" s="157" t="str">
        <f>IF(OR(DelSize="",DelSize=0),"",J$42/DelSize)</f>
        <v/>
      </c>
      <c r="K46" s="90" t="s">
        <v>19</v>
      </c>
      <c r="L46" s="157" t="str">
        <f>IF(OR(DelSize="",DelSize=0),"",L$42/DelSize)</f>
        <v/>
      </c>
      <c r="M46" s="90" t="s">
        <v>20</v>
      </c>
      <c r="N46" s="157" t="str">
        <f>IF(OR(DelSize="",DelSize=0),"",N$42/DelSize)</f>
        <v/>
      </c>
      <c r="O46" s="90" t="s">
        <v>21</v>
      </c>
      <c r="P46" s="157" t="str">
        <f>IF(OR(DelSize="",DelSize=0),"",P$42/DelSize)</f>
        <v/>
      </c>
      <c r="Q46" s="90" t="s">
        <v>22</v>
      </c>
      <c r="R46" s="161" t="str">
        <f>IF(OR(DelSize="",DelSize=0),"",R$42/DelSize)</f>
        <v/>
      </c>
      <c r="S46" s="51"/>
      <c r="T46" s="48"/>
      <c r="U46" s="48"/>
      <c r="V46" s="48"/>
      <c r="W46" s="48"/>
      <c r="X46" s="48"/>
      <c r="Y46" s="47"/>
      <c r="Z46" s="47"/>
      <c r="AG46" s="12"/>
      <c r="AH46" s="12"/>
      <c r="AI46" s="12"/>
      <c r="AJ46" s="13"/>
      <c r="AK46" s="13"/>
      <c r="AL46" s="13"/>
      <c r="AM46" s="13"/>
      <c r="AN46" s="13"/>
      <c r="AO46" s="12"/>
      <c r="AP46" s="12"/>
      <c r="AQ46" s="12"/>
      <c r="AR46" s="13"/>
      <c r="AS46" s="13"/>
      <c r="AT46" s="13"/>
      <c r="AU46" s="13"/>
      <c r="AV46" s="13"/>
      <c r="AW46" s="12"/>
      <c r="AX46" s="12"/>
      <c r="AY46" s="12"/>
      <c r="AZ46" s="13"/>
      <c r="BA46" s="13"/>
      <c r="BB46" s="13"/>
      <c r="BC46" s="13"/>
      <c r="BD46" s="13"/>
      <c r="BE46" s="12"/>
      <c r="BF46" s="12"/>
      <c r="BG46" s="12"/>
      <c r="BH46" s="13"/>
      <c r="BI46" s="13"/>
      <c r="BJ46" s="13"/>
      <c r="BK46" s="13"/>
      <c r="BL46" s="13"/>
      <c r="BM46" s="12"/>
      <c r="BN46" s="12"/>
      <c r="BO46" s="12"/>
      <c r="BP46" s="13"/>
      <c r="BQ46" s="13"/>
      <c r="BR46" s="13"/>
      <c r="BS46" s="13"/>
      <c r="BT46" s="13"/>
      <c r="BU46" s="12"/>
      <c r="BV46" s="12"/>
      <c r="BW46" s="12"/>
      <c r="BX46" s="13"/>
      <c r="BY46" s="13"/>
      <c r="BZ46" s="13"/>
      <c r="CA46" s="13"/>
      <c r="CB46" s="13"/>
      <c r="CC46" s="12"/>
      <c r="CD46" s="12"/>
      <c r="CE46" s="12"/>
      <c r="CF46" s="13"/>
      <c r="CG46" s="13"/>
      <c r="CH46" s="13"/>
      <c r="CI46" s="13"/>
      <c r="CJ46" s="13"/>
      <c r="CK46" s="12"/>
      <c r="CL46" s="12"/>
      <c r="CM46" s="12"/>
      <c r="CN46" s="13"/>
      <c r="CO46" s="13"/>
      <c r="CP46" s="13"/>
      <c r="CQ46" s="13"/>
      <c r="CR46" s="13"/>
      <c r="CS46" s="12"/>
      <c r="CT46" s="12"/>
      <c r="CU46" s="12"/>
      <c r="CV46" s="13"/>
      <c r="CW46" s="13"/>
      <c r="CX46" s="13"/>
      <c r="CY46" s="13"/>
      <c r="CZ46" s="13"/>
      <c r="DA46" s="12"/>
      <c r="DB46" s="12"/>
      <c r="DC46" s="12"/>
      <c r="DD46" s="13"/>
      <c r="DE46" s="13"/>
      <c r="DF46" s="13"/>
      <c r="DG46" s="13"/>
      <c r="DH46" s="13"/>
      <c r="DI46" s="12"/>
      <c r="DJ46" s="12"/>
      <c r="DK46" s="12"/>
      <c r="DL46" s="13"/>
      <c r="DM46" s="13"/>
      <c r="DN46" s="13"/>
      <c r="DO46" s="13"/>
      <c r="DP46" s="13"/>
      <c r="DQ46" s="12"/>
      <c r="DR46" s="12"/>
      <c r="DS46" s="12"/>
      <c r="DT46" s="13"/>
      <c r="DU46" s="13"/>
      <c r="DV46" s="13"/>
      <c r="DW46" s="13"/>
      <c r="DX46" s="13"/>
      <c r="DY46" s="12"/>
      <c r="DZ46" s="12"/>
      <c r="EA46" s="12"/>
      <c r="EB46" s="13"/>
      <c r="EC46" s="13"/>
      <c r="ED46" s="13"/>
      <c r="EE46" s="13"/>
      <c r="EF46" s="13"/>
      <c r="EG46" s="12"/>
      <c r="EH46" s="12"/>
      <c r="EI46" s="12"/>
      <c r="EJ46" s="13"/>
      <c r="EK46" s="13"/>
      <c r="EL46" s="13"/>
      <c r="EM46" s="13"/>
      <c r="EN46" s="13"/>
      <c r="EO46" s="12"/>
      <c r="EP46" s="12"/>
      <c r="EQ46" s="12"/>
      <c r="ER46" s="13"/>
      <c r="ES46" s="13"/>
      <c r="ET46" s="13"/>
      <c r="EU46" s="13"/>
      <c r="EV46" s="13"/>
      <c r="EW46" s="12"/>
      <c r="EX46" s="12"/>
      <c r="EY46" s="12"/>
      <c r="EZ46" s="13"/>
      <c r="FA46" s="13"/>
      <c r="FB46" s="13"/>
      <c r="FC46" s="13"/>
      <c r="FD46" s="13"/>
      <c r="FE46" s="12"/>
      <c r="FF46" s="12"/>
      <c r="FG46" s="12"/>
      <c r="FH46" s="13"/>
      <c r="FI46" s="13"/>
      <c r="FJ46" s="13"/>
      <c r="FK46" s="13"/>
      <c r="FL46" s="13"/>
      <c r="FM46" s="12"/>
      <c r="FN46" s="12"/>
      <c r="FO46" s="12"/>
      <c r="FP46" s="13"/>
      <c r="FQ46" s="13"/>
      <c r="FR46" s="13"/>
      <c r="FS46" s="13"/>
      <c r="FT46" s="13"/>
      <c r="FU46" s="12"/>
      <c r="FV46" s="12"/>
      <c r="FW46" s="12"/>
      <c r="FX46" s="13"/>
      <c r="FY46" s="13"/>
      <c r="FZ46" s="13"/>
      <c r="GA46" s="13"/>
      <c r="GB46" s="13"/>
      <c r="GC46" s="12"/>
      <c r="GD46" s="12"/>
      <c r="GE46" s="12"/>
      <c r="GF46" s="13"/>
      <c r="GG46" s="13"/>
      <c r="GH46" s="13"/>
      <c r="GI46" s="13"/>
      <c r="GJ46" s="13"/>
      <c r="GK46" s="12"/>
      <c r="GL46" s="12"/>
      <c r="GM46" s="12"/>
      <c r="GN46" s="13"/>
      <c r="GO46" s="13"/>
      <c r="GP46" s="13"/>
      <c r="GQ46" s="13"/>
      <c r="GR46" s="13"/>
      <c r="GS46" s="12"/>
      <c r="GT46" s="12"/>
      <c r="GU46" s="12"/>
      <c r="GV46" s="13"/>
      <c r="GW46" s="13"/>
      <c r="GX46" s="13"/>
      <c r="GY46" s="13"/>
      <c r="GZ46" s="13"/>
      <c r="HA46" s="12"/>
      <c r="HB46" s="219">
        <v>20</v>
      </c>
      <c r="HC46" s="219">
        <v>20</v>
      </c>
      <c r="HD46" s="219">
        <v>20.5</v>
      </c>
      <c r="HE46" s="219" t="s">
        <v>118</v>
      </c>
      <c r="HF46" s="219">
        <v>20</v>
      </c>
      <c r="HG46" s="219">
        <v>20</v>
      </c>
      <c r="HH46" s="13"/>
      <c r="HI46" s="12"/>
      <c r="HJ46" s="12"/>
      <c r="HK46" s="12"/>
      <c r="HL46" s="13"/>
      <c r="HM46" s="13"/>
      <c r="HN46" s="13"/>
      <c r="HO46" s="13"/>
      <c r="HP46" s="13"/>
      <c r="HQ46" s="12"/>
      <c r="HR46" s="12"/>
      <c r="HS46" s="12"/>
      <c r="HT46" s="13"/>
      <c r="HU46" s="13"/>
      <c r="HV46" s="13"/>
      <c r="HW46" s="13"/>
      <c r="HX46" s="13"/>
      <c r="HY46" s="12"/>
      <c r="HZ46" s="12"/>
      <c r="IA46" s="12"/>
      <c r="IB46" s="13"/>
      <c r="IC46" s="13"/>
      <c r="ID46" s="13"/>
      <c r="IE46" s="13"/>
      <c r="IF46" s="13"/>
      <c r="IG46" s="12"/>
      <c r="IH46" s="12"/>
      <c r="II46" s="12"/>
      <c r="IJ46" s="13"/>
      <c r="IK46" s="13"/>
      <c r="IL46" s="13"/>
      <c r="IM46" s="13"/>
      <c r="IN46" s="13"/>
      <c r="IO46" s="12"/>
      <c r="IP46" s="12"/>
      <c r="IQ46" s="12"/>
      <c r="IR46" s="13"/>
      <c r="IS46" s="13"/>
      <c r="IT46" s="13"/>
      <c r="IU46" s="13"/>
    </row>
    <row r="47" spans="1:255" s="21" customFormat="1" ht="13.5" hidden="1" thickBot="1">
      <c r="A47" s="393" t="s">
        <v>16</v>
      </c>
      <c r="B47" s="394"/>
      <c r="C47" s="394"/>
      <c r="D47" s="397" t="s">
        <v>23</v>
      </c>
      <c r="E47" s="398"/>
      <c r="F47" s="157" t="str">
        <f>IF(OR(Num_Of_Pages=""),"",F$42/Num_Of_Pages)</f>
        <v/>
      </c>
      <c r="G47" s="90" t="s">
        <v>17</v>
      </c>
      <c r="H47" s="157" t="str">
        <f>IF(OR(Num_Of_Pages=""),"",H$42/Num_Of_Pages)</f>
        <v/>
      </c>
      <c r="I47" s="90" t="s">
        <v>18</v>
      </c>
      <c r="J47" s="157" t="str">
        <f>IF(OR(Num_Of_Pages=""),"",J$42/Num_Of_Pages)</f>
        <v/>
      </c>
      <c r="K47" s="90" t="s">
        <v>19</v>
      </c>
      <c r="L47" s="157" t="str">
        <f>IF(OR(Num_Of_Pages=""),"",L$42/Num_Of_Pages)</f>
        <v/>
      </c>
      <c r="M47" s="90" t="s">
        <v>20</v>
      </c>
      <c r="N47" s="157" t="str">
        <f>IF(OR(Num_Of_Pages=""),"",N$42/Num_Of_Pages)</f>
        <v/>
      </c>
      <c r="O47" s="90" t="s">
        <v>21</v>
      </c>
      <c r="P47" s="157" t="str">
        <f>IF(OR(Num_Of_Pages=""),"",P$42/Num_Of_Pages)</f>
        <v/>
      </c>
      <c r="Q47" s="90" t="s">
        <v>22</v>
      </c>
      <c r="R47" s="161" t="str">
        <f>IF(OR(Num_Of_Pages=""),"",R$42/Num_Of_Pages)</f>
        <v/>
      </c>
      <c r="S47" s="51"/>
      <c r="T47" s="48"/>
      <c r="U47" s="48"/>
      <c r="V47" s="48"/>
      <c r="W47" s="48"/>
      <c r="X47" s="48"/>
      <c r="Y47" s="47"/>
      <c r="Z47" s="47"/>
      <c r="AG47" s="12"/>
      <c r="AH47" s="12"/>
      <c r="AI47" s="12"/>
      <c r="AJ47" s="13"/>
      <c r="AK47" s="13"/>
      <c r="AL47" s="13"/>
      <c r="AM47" s="13"/>
      <c r="AN47" s="13"/>
      <c r="AO47" s="12"/>
      <c r="AP47" s="12"/>
      <c r="AQ47" s="12"/>
      <c r="AR47" s="13"/>
      <c r="AS47" s="13"/>
      <c r="AT47" s="13"/>
      <c r="AU47" s="13"/>
      <c r="AV47" s="13"/>
      <c r="AW47" s="12"/>
      <c r="AX47" s="12"/>
      <c r="AY47" s="12"/>
      <c r="AZ47" s="13"/>
      <c r="BA47" s="13"/>
      <c r="BB47" s="13"/>
      <c r="BC47" s="13"/>
      <c r="BD47" s="13"/>
      <c r="BE47" s="12"/>
      <c r="BF47" s="12"/>
      <c r="BG47" s="12"/>
      <c r="BH47" s="13"/>
      <c r="BI47" s="13"/>
      <c r="BJ47" s="13"/>
      <c r="BK47" s="13"/>
      <c r="BL47" s="13"/>
      <c r="BM47" s="12"/>
      <c r="BN47" s="12"/>
      <c r="BO47" s="12"/>
      <c r="BP47" s="13"/>
      <c r="BQ47" s="13"/>
      <c r="BR47" s="13"/>
      <c r="BS47" s="13"/>
      <c r="BT47" s="13"/>
      <c r="BU47" s="12"/>
      <c r="BV47" s="12"/>
      <c r="BW47" s="12"/>
      <c r="BX47" s="13"/>
      <c r="BY47" s="13"/>
      <c r="BZ47" s="13"/>
      <c r="CA47" s="13"/>
      <c r="CB47" s="13"/>
      <c r="CC47" s="12"/>
      <c r="CD47" s="12"/>
      <c r="CE47" s="12"/>
      <c r="CF47" s="13"/>
      <c r="CG47" s="13"/>
      <c r="CH47" s="13"/>
      <c r="CI47" s="13"/>
      <c r="CJ47" s="13"/>
      <c r="CK47" s="12"/>
      <c r="CL47" s="12"/>
      <c r="CM47" s="12"/>
      <c r="CN47" s="13"/>
      <c r="CO47" s="13"/>
      <c r="CP47" s="13"/>
      <c r="CQ47" s="13"/>
      <c r="CR47" s="13"/>
      <c r="CS47" s="12"/>
      <c r="CT47" s="12"/>
      <c r="CU47" s="12"/>
      <c r="CV47" s="13"/>
      <c r="CW47" s="13"/>
      <c r="CX47" s="13"/>
      <c r="CY47" s="13"/>
      <c r="CZ47" s="13"/>
      <c r="DA47" s="12"/>
      <c r="DB47" s="12"/>
      <c r="DC47" s="12"/>
      <c r="DD47" s="13"/>
      <c r="DE47" s="13"/>
      <c r="DF47" s="13"/>
      <c r="DG47" s="13"/>
      <c r="DH47" s="13"/>
      <c r="DI47" s="12"/>
      <c r="DJ47" s="12"/>
      <c r="DK47" s="12"/>
      <c r="DL47" s="13"/>
      <c r="DM47" s="13"/>
      <c r="DN47" s="13"/>
      <c r="DO47" s="13"/>
      <c r="DP47" s="13"/>
      <c r="DQ47" s="12"/>
      <c r="DR47" s="12"/>
      <c r="DS47" s="12"/>
      <c r="DT47" s="13"/>
      <c r="DU47" s="13"/>
      <c r="DV47" s="13"/>
      <c r="DW47" s="13"/>
      <c r="DX47" s="13"/>
      <c r="DY47" s="12"/>
      <c r="DZ47" s="12"/>
      <c r="EA47" s="12"/>
      <c r="EB47" s="13"/>
      <c r="EC47" s="13"/>
      <c r="ED47" s="13"/>
      <c r="EE47" s="13"/>
      <c r="EF47" s="13"/>
      <c r="EG47" s="12"/>
      <c r="EH47" s="12"/>
      <c r="EI47" s="12"/>
      <c r="EJ47" s="13"/>
      <c r="EK47" s="13"/>
      <c r="EL47" s="13"/>
      <c r="EM47" s="13"/>
      <c r="EN47" s="13"/>
      <c r="EO47" s="12"/>
      <c r="EP47" s="12"/>
      <c r="EQ47" s="12"/>
      <c r="ER47" s="13"/>
      <c r="ES47" s="13"/>
      <c r="ET47" s="13"/>
      <c r="EU47" s="13"/>
      <c r="EV47" s="13"/>
      <c r="EW47" s="12"/>
      <c r="EX47" s="12"/>
      <c r="EY47" s="12"/>
      <c r="EZ47" s="13"/>
      <c r="FA47" s="13"/>
      <c r="FB47" s="13"/>
      <c r="FC47" s="13"/>
      <c r="FD47" s="13"/>
      <c r="FE47" s="12"/>
      <c r="FF47" s="12"/>
      <c r="FG47" s="12"/>
      <c r="FH47" s="13"/>
      <c r="FI47" s="13"/>
      <c r="FJ47" s="13"/>
      <c r="FK47" s="13"/>
      <c r="FL47" s="13"/>
      <c r="FM47" s="12"/>
      <c r="FN47" s="12"/>
      <c r="FO47" s="12"/>
      <c r="FP47" s="13"/>
      <c r="FQ47" s="13"/>
      <c r="FR47" s="13"/>
      <c r="FS47" s="13"/>
      <c r="FT47" s="13"/>
      <c r="FU47" s="12"/>
      <c r="FV47" s="12"/>
      <c r="FW47" s="12"/>
      <c r="FX47" s="13"/>
      <c r="FY47" s="13"/>
      <c r="FZ47" s="13"/>
      <c r="GA47" s="13"/>
      <c r="GB47" s="13"/>
      <c r="GC47" s="12"/>
      <c r="GD47" s="12"/>
      <c r="GE47" s="12"/>
      <c r="GF47" s="13"/>
      <c r="GG47" s="13"/>
      <c r="GH47" s="13"/>
      <c r="GI47" s="13"/>
      <c r="GJ47" s="13"/>
      <c r="GK47" s="12"/>
      <c r="GL47" s="12"/>
      <c r="GM47" s="12"/>
      <c r="GN47" s="13"/>
      <c r="GO47" s="13"/>
      <c r="GP47" s="13"/>
      <c r="GQ47" s="13"/>
      <c r="GR47" s="13"/>
      <c r="GS47" s="12"/>
      <c r="GT47" s="12"/>
      <c r="GU47" s="12"/>
      <c r="GV47" s="13"/>
      <c r="GW47" s="13"/>
      <c r="GX47" s="13"/>
      <c r="GY47" s="13"/>
      <c r="GZ47" s="13"/>
      <c r="HA47" s="12"/>
      <c r="HB47" s="221">
        <v>20.5</v>
      </c>
      <c r="HC47" s="221" t="s">
        <v>118</v>
      </c>
      <c r="HD47" s="221">
        <v>21</v>
      </c>
      <c r="HE47" s="221">
        <v>21</v>
      </c>
      <c r="HF47" s="221">
        <v>20.5</v>
      </c>
      <c r="HG47" s="221" t="s">
        <v>118</v>
      </c>
      <c r="HH47" s="13"/>
      <c r="HI47" s="12"/>
      <c r="HJ47" s="12"/>
      <c r="HK47" s="12"/>
      <c r="HL47" s="13"/>
      <c r="HM47" s="13"/>
      <c r="HN47" s="13"/>
      <c r="HO47" s="13"/>
      <c r="HP47" s="13"/>
      <c r="HQ47" s="12"/>
      <c r="HR47" s="12"/>
      <c r="HS47" s="12"/>
      <c r="HT47" s="13"/>
      <c r="HU47" s="13"/>
      <c r="HV47" s="13"/>
      <c r="HW47" s="13"/>
      <c r="HX47" s="13"/>
      <c r="HY47" s="12"/>
      <c r="HZ47" s="12"/>
      <c r="IA47" s="12"/>
      <c r="IB47" s="13"/>
      <c r="IC47" s="13"/>
      <c r="ID47" s="13"/>
      <c r="IE47" s="13"/>
      <c r="IF47" s="13"/>
      <c r="IG47" s="12"/>
      <c r="IH47" s="12"/>
      <c r="II47" s="12"/>
      <c r="IJ47" s="13"/>
      <c r="IK47" s="13"/>
      <c r="IL47" s="13"/>
      <c r="IM47" s="13"/>
      <c r="IN47" s="13"/>
      <c r="IO47" s="12"/>
      <c r="IP47" s="12"/>
      <c r="IQ47" s="12"/>
      <c r="IR47" s="13"/>
      <c r="IS47" s="13"/>
      <c r="IT47" s="13"/>
      <c r="IU47" s="13"/>
    </row>
    <row r="48" spans="1:255" s="21" customFormat="1" ht="13.5" hidden="1" thickBot="1">
      <c r="A48" s="101"/>
      <c r="B48" s="102"/>
      <c r="C48" s="102"/>
      <c r="D48" s="102"/>
      <c r="E48" s="102"/>
      <c r="F48" s="158"/>
      <c r="G48" s="102"/>
      <c r="H48" s="105"/>
      <c r="I48" s="105"/>
      <c r="J48" s="105"/>
      <c r="K48" s="103"/>
      <c r="L48" s="106"/>
      <c r="M48" s="105"/>
      <c r="N48" s="105"/>
      <c r="O48" s="105"/>
      <c r="P48" s="105"/>
      <c r="Q48" s="105"/>
      <c r="R48" s="105"/>
      <c r="S48" s="47"/>
      <c r="T48" s="48"/>
      <c r="U48" s="48"/>
      <c r="V48" s="48"/>
      <c r="W48" s="48"/>
      <c r="X48" s="48"/>
      <c r="Y48" s="47"/>
      <c r="Z48" s="47"/>
      <c r="AG48" s="12"/>
      <c r="AH48" s="12"/>
      <c r="AI48" s="12"/>
      <c r="AJ48" s="13"/>
      <c r="AK48" s="13"/>
      <c r="AL48" s="13"/>
      <c r="AM48" s="13"/>
      <c r="AN48" s="13"/>
      <c r="AO48" s="12"/>
      <c r="AP48" s="12"/>
      <c r="AQ48" s="12"/>
      <c r="AR48" s="13"/>
      <c r="AS48" s="13"/>
      <c r="AT48" s="13"/>
      <c r="AU48" s="13"/>
      <c r="AV48" s="13"/>
      <c r="AW48" s="12"/>
      <c r="AX48" s="12"/>
      <c r="AY48" s="12"/>
      <c r="AZ48" s="13"/>
      <c r="BA48" s="13"/>
      <c r="BB48" s="13"/>
      <c r="BC48" s="13"/>
      <c r="BD48" s="13"/>
      <c r="BE48" s="12"/>
      <c r="BF48" s="12"/>
      <c r="BG48" s="12"/>
      <c r="BH48" s="13"/>
      <c r="BI48" s="13"/>
      <c r="BJ48" s="13"/>
      <c r="BK48" s="13"/>
      <c r="BL48" s="13"/>
      <c r="BM48" s="12"/>
      <c r="BN48" s="12"/>
      <c r="BO48" s="12"/>
      <c r="BP48" s="13"/>
      <c r="BQ48" s="13"/>
      <c r="BR48" s="13"/>
      <c r="BS48" s="13"/>
      <c r="BT48" s="13"/>
      <c r="BU48" s="12"/>
      <c r="BV48" s="12"/>
      <c r="BW48" s="12"/>
      <c r="BX48" s="13"/>
      <c r="BY48" s="13"/>
      <c r="BZ48" s="13"/>
      <c r="CA48" s="13"/>
      <c r="CB48" s="13"/>
      <c r="CC48" s="12"/>
      <c r="CD48" s="12"/>
      <c r="CE48" s="12"/>
      <c r="CF48" s="13"/>
      <c r="CG48" s="13"/>
      <c r="CH48" s="13"/>
      <c r="CI48" s="13"/>
      <c r="CJ48" s="13"/>
      <c r="CK48" s="12"/>
      <c r="CL48" s="12"/>
      <c r="CM48" s="12"/>
      <c r="CN48" s="13"/>
      <c r="CO48" s="13"/>
      <c r="CP48" s="13"/>
      <c r="CQ48" s="13"/>
      <c r="CR48" s="13"/>
      <c r="CS48" s="12"/>
      <c r="CT48" s="12"/>
      <c r="CU48" s="12"/>
      <c r="CV48" s="13"/>
      <c r="CW48" s="13"/>
      <c r="CX48" s="13"/>
      <c r="CY48" s="13"/>
      <c r="CZ48" s="13"/>
      <c r="DA48" s="12"/>
      <c r="DB48" s="12"/>
      <c r="DC48" s="12"/>
      <c r="DD48" s="13"/>
      <c r="DE48" s="13"/>
      <c r="DF48" s="13"/>
      <c r="DG48" s="13"/>
      <c r="DH48" s="13"/>
      <c r="DI48" s="12"/>
      <c r="DJ48" s="12"/>
      <c r="DK48" s="12"/>
      <c r="DL48" s="13"/>
      <c r="DM48" s="13"/>
      <c r="DN48" s="13"/>
      <c r="DO48" s="13"/>
      <c r="DP48" s="13"/>
      <c r="DQ48" s="12"/>
      <c r="DR48" s="12"/>
      <c r="DS48" s="12"/>
      <c r="DT48" s="13"/>
      <c r="DU48" s="13"/>
      <c r="DV48" s="13"/>
      <c r="DW48" s="13"/>
      <c r="DX48" s="13"/>
      <c r="DY48" s="12"/>
      <c r="DZ48" s="12"/>
      <c r="EA48" s="12"/>
      <c r="EB48" s="13"/>
      <c r="EC48" s="13"/>
      <c r="ED48" s="13"/>
      <c r="EE48" s="13"/>
      <c r="EF48" s="13"/>
      <c r="EG48" s="12"/>
      <c r="EH48" s="12"/>
      <c r="EI48" s="12"/>
      <c r="EJ48" s="13"/>
      <c r="EK48" s="13"/>
      <c r="EL48" s="13"/>
      <c r="EM48" s="13"/>
      <c r="EN48" s="13"/>
      <c r="EO48" s="12"/>
      <c r="EP48" s="12"/>
      <c r="EQ48" s="12"/>
      <c r="ER48" s="13"/>
      <c r="ES48" s="13"/>
      <c r="ET48" s="13"/>
      <c r="EU48" s="13"/>
      <c r="EV48" s="13"/>
      <c r="EW48" s="12"/>
      <c r="EX48" s="12"/>
      <c r="EY48" s="12"/>
      <c r="EZ48" s="13"/>
      <c r="FA48" s="13"/>
      <c r="FB48" s="13"/>
      <c r="FC48" s="13"/>
      <c r="FD48" s="13"/>
      <c r="FE48" s="12"/>
      <c r="FF48" s="12"/>
      <c r="FG48" s="12"/>
      <c r="FH48" s="13"/>
      <c r="FI48" s="13"/>
      <c r="FJ48" s="13"/>
      <c r="FK48" s="13"/>
      <c r="FL48" s="13"/>
      <c r="FM48" s="12"/>
      <c r="FN48" s="12"/>
      <c r="FO48" s="12"/>
      <c r="FP48" s="13"/>
      <c r="FQ48" s="13"/>
      <c r="FR48" s="13"/>
      <c r="FS48" s="13"/>
      <c r="FT48" s="13"/>
      <c r="FU48" s="12"/>
      <c r="FV48" s="12"/>
      <c r="FW48" s="12"/>
      <c r="FX48" s="13"/>
      <c r="FY48" s="13"/>
      <c r="FZ48" s="13"/>
      <c r="GA48" s="13"/>
      <c r="GB48" s="13"/>
      <c r="GC48" s="12"/>
      <c r="GD48" s="12"/>
      <c r="GE48" s="12"/>
      <c r="GF48" s="13"/>
      <c r="GG48" s="13"/>
      <c r="GH48" s="13"/>
      <c r="GI48" s="13"/>
      <c r="GJ48" s="13"/>
      <c r="GK48" s="12"/>
      <c r="GL48" s="12"/>
      <c r="GM48" s="12"/>
      <c r="GN48" s="13"/>
      <c r="GO48" s="13"/>
      <c r="GP48" s="13"/>
      <c r="GQ48" s="13"/>
      <c r="GR48" s="13"/>
      <c r="GS48" s="12"/>
      <c r="GT48" s="12"/>
      <c r="GU48" s="12"/>
      <c r="GV48" s="13"/>
      <c r="GW48" s="13"/>
      <c r="GX48" s="13"/>
      <c r="GY48" s="13"/>
      <c r="GZ48" s="13"/>
      <c r="HA48" s="12"/>
      <c r="HB48" s="219">
        <v>21</v>
      </c>
      <c r="HC48" s="219">
        <v>21</v>
      </c>
      <c r="HD48" s="219">
        <v>21.5</v>
      </c>
      <c r="HE48" s="219" t="s">
        <v>119</v>
      </c>
      <c r="HF48" s="219">
        <v>21</v>
      </c>
      <c r="HG48" s="219">
        <v>21</v>
      </c>
      <c r="HH48" s="13"/>
      <c r="HI48" s="12"/>
      <c r="HJ48" s="12"/>
      <c r="HK48" s="12"/>
      <c r="HL48" s="13"/>
      <c r="HM48" s="13"/>
      <c r="HN48" s="13"/>
      <c r="HO48" s="13"/>
      <c r="HP48" s="13"/>
      <c r="HQ48" s="12"/>
      <c r="HR48" s="12"/>
      <c r="HS48" s="12"/>
      <c r="HT48" s="13"/>
      <c r="HU48" s="13"/>
      <c r="HV48" s="13"/>
      <c r="HW48" s="13"/>
      <c r="HX48" s="13"/>
      <c r="HY48" s="12"/>
      <c r="HZ48" s="12"/>
      <c r="IA48" s="12"/>
      <c r="IB48" s="13"/>
      <c r="IC48" s="13"/>
      <c r="ID48" s="13"/>
      <c r="IE48" s="13"/>
      <c r="IF48" s="13"/>
      <c r="IG48" s="12"/>
      <c r="IH48" s="12"/>
      <c r="II48" s="12"/>
      <c r="IJ48" s="13"/>
      <c r="IK48" s="13"/>
      <c r="IL48" s="13"/>
      <c r="IM48" s="13"/>
      <c r="IN48" s="13"/>
      <c r="IO48" s="12"/>
      <c r="IP48" s="12"/>
      <c r="IQ48" s="12"/>
      <c r="IR48" s="13"/>
      <c r="IS48" s="13"/>
      <c r="IT48" s="13"/>
      <c r="IU48" s="13"/>
    </row>
    <row r="49" spans="1:255" s="22" customFormat="1" ht="19.5" customHeight="1">
      <c r="A49" s="429" t="s">
        <v>9</v>
      </c>
      <c r="B49" s="430"/>
      <c r="C49" s="430"/>
      <c r="D49" s="430"/>
      <c r="E49" s="430"/>
      <c r="F49" s="430"/>
      <c r="G49" s="430"/>
      <c r="H49" s="430"/>
      <c r="I49" s="430"/>
      <c r="J49" s="430"/>
      <c r="K49" s="430"/>
      <c r="L49" s="430"/>
      <c r="M49" s="430"/>
      <c r="N49" s="430"/>
      <c r="O49" s="430"/>
      <c r="P49" s="430"/>
      <c r="Q49" s="430"/>
      <c r="R49" s="431"/>
      <c r="S49" s="52"/>
      <c r="T49" s="52"/>
      <c r="U49" s="52"/>
      <c r="V49" s="52"/>
      <c r="W49" s="52"/>
      <c r="X49" s="52"/>
      <c r="Y49" s="52"/>
      <c r="Z49" s="52"/>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1"/>
      <c r="DJ49" s="21"/>
      <c r="DK49" s="21"/>
      <c r="DL49" s="21"/>
      <c r="DM49" s="21"/>
      <c r="DN49" s="21"/>
      <c r="DO49" s="21"/>
      <c r="DP49" s="21"/>
      <c r="DQ49" s="21"/>
      <c r="DR49" s="21"/>
      <c r="DS49" s="21"/>
      <c r="DT49" s="21"/>
      <c r="DU49" s="21"/>
      <c r="DV49" s="21"/>
      <c r="DW49" s="21"/>
      <c r="DX49" s="21"/>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21">
        <v>21.5</v>
      </c>
      <c r="HC49" s="221" t="s">
        <v>119</v>
      </c>
      <c r="HD49" s="221">
        <v>22</v>
      </c>
      <c r="HE49" s="221">
        <v>22</v>
      </c>
      <c r="HF49" s="221">
        <v>21.5</v>
      </c>
      <c r="HG49" s="221" t="s">
        <v>119</v>
      </c>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row>
    <row r="50" spans="1:255" s="25" customFormat="1" ht="27.75" customHeight="1">
      <c r="A50" s="408"/>
      <c r="B50" s="409"/>
      <c r="C50" s="409"/>
      <c r="D50" s="409"/>
      <c r="E50" s="409"/>
      <c r="F50" s="409"/>
      <c r="G50" s="409"/>
      <c r="H50" s="409"/>
      <c r="I50" s="409"/>
      <c r="J50" s="409"/>
      <c r="K50" s="409"/>
      <c r="L50" s="409"/>
      <c r="M50" s="409"/>
      <c r="N50" s="409"/>
      <c r="O50" s="409"/>
      <c r="P50" s="409"/>
      <c r="Q50" s="409"/>
      <c r="R50" s="410"/>
      <c r="S50" s="53"/>
      <c r="T50" s="54"/>
      <c r="U50" s="54"/>
      <c r="V50" s="54"/>
      <c r="W50" s="54"/>
      <c r="X50" s="54"/>
      <c r="Y50" s="53"/>
      <c r="Z50" s="53"/>
      <c r="AG50" s="23"/>
      <c r="AH50" s="23"/>
      <c r="AI50" s="23"/>
      <c r="AJ50" s="24"/>
      <c r="AK50" s="24"/>
      <c r="AL50" s="24"/>
      <c r="AM50" s="24"/>
      <c r="AN50" s="24"/>
      <c r="AO50" s="23"/>
      <c r="AP50" s="23"/>
      <c r="AQ50" s="23"/>
      <c r="AR50" s="24"/>
      <c r="AS50" s="24"/>
      <c r="AT50" s="24"/>
      <c r="AU50" s="24"/>
      <c r="AV50" s="24"/>
      <c r="AW50" s="23"/>
      <c r="AX50" s="23"/>
      <c r="AY50" s="23"/>
      <c r="AZ50" s="24"/>
      <c r="BA50" s="24"/>
      <c r="BB50" s="24"/>
      <c r="BC50" s="24"/>
      <c r="BD50" s="24"/>
      <c r="BE50" s="23"/>
      <c r="BF50" s="23"/>
      <c r="BG50" s="23"/>
      <c r="BH50" s="24"/>
      <c r="BI50" s="24"/>
      <c r="BJ50" s="24"/>
      <c r="BK50" s="24"/>
      <c r="BL50" s="24"/>
      <c r="BM50" s="23"/>
      <c r="BN50" s="23"/>
      <c r="BO50" s="23"/>
      <c r="BP50" s="24"/>
      <c r="BQ50" s="24"/>
      <c r="BR50" s="24"/>
      <c r="BS50" s="24"/>
      <c r="BT50" s="24"/>
      <c r="BU50" s="23"/>
      <c r="BV50" s="23"/>
      <c r="BW50" s="23"/>
      <c r="BX50" s="24"/>
      <c r="BY50" s="24"/>
      <c r="BZ50" s="24"/>
      <c r="CA50" s="24"/>
      <c r="CB50" s="24"/>
      <c r="CC50" s="23"/>
      <c r="CD50" s="23"/>
      <c r="CE50" s="23"/>
      <c r="CF50" s="24"/>
      <c r="CG50" s="24"/>
      <c r="CH50" s="24"/>
      <c r="CI50" s="24"/>
      <c r="CJ50" s="24"/>
      <c r="CK50" s="23"/>
      <c r="CL50" s="23"/>
      <c r="CM50" s="23"/>
      <c r="CN50" s="24"/>
      <c r="CO50" s="24"/>
      <c r="CP50" s="24"/>
      <c r="CQ50" s="24"/>
      <c r="CR50" s="24"/>
      <c r="CS50" s="23"/>
      <c r="CT50" s="23"/>
      <c r="CU50" s="23"/>
      <c r="CV50" s="24"/>
      <c r="CW50" s="24"/>
      <c r="CX50" s="24"/>
      <c r="CY50" s="24"/>
      <c r="CZ50" s="24"/>
      <c r="DA50" s="23"/>
      <c r="DB50" s="23"/>
      <c r="DC50" s="23"/>
      <c r="DD50" s="24"/>
      <c r="DE50" s="24"/>
      <c r="DF50" s="24"/>
      <c r="DG50" s="24"/>
      <c r="DH50" s="24"/>
      <c r="DI50" s="23"/>
      <c r="DJ50" s="23"/>
      <c r="DK50" s="23"/>
      <c r="DL50" s="24"/>
      <c r="DM50" s="24"/>
      <c r="DN50" s="24"/>
      <c r="DO50" s="24"/>
      <c r="DP50" s="24"/>
      <c r="DQ50" s="23"/>
      <c r="DR50" s="23"/>
      <c r="DS50" s="23"/>
      <c r="DT50" s="24"/>
      <c r="DU50" s="24"/>
      <c r="DV50" s="24"/>
      <c r="DW50" s="24"/>
      <c r="DX50" s="24"/>
      <c r="DY50" s="23"/>
      <c r="DZ50" s="23"/>
      <c r="EA50" s="23"/>
      <c r="EB50" s="24"/>
      <c r="EC50" s="24"/>
      <c r="ED50" s="24"/>
      <c r="EE50" s="24"/>
      <c r="EF50" s="24"/>
      <c r="EG50" s="23"/>
      <c r="EH50" s="23"/>
      <c r="EI50" s="23"/>
      <c r="EJ50" s="24"/>
      <c r="EK50" s="24"/>
      <c r="EL50" s="24"/>
      <c r="EM50" s="24"/>
      <c r="EN50" s="24"/>
      <c r="EO50" s="23"/>
      <c r="EP50" s="23"/>
      <c r="EQ50" s="23"/>
      <c r="ER50" s="24"/>
      <c r="ES50" s="24"/>
      <c r="ET50" s="24"/>
      <c r="EU50" s="24"/>
      <c r="EV50" s="24"/>
      <c r="EW50" s="23"/>
      <c r="EX50" s="23"/>
      <c r="EY50" s="23"/>
      <c r="EZ50" s="24"/>
      <c r="FA50" s="24"/>
      <c r="FB50" s="24"/>
      <c r="FC50" s="24"/>
      <c r="FD50" s="24"/>
      <c r="FE50" s="23"/>
      <c r="FF50" s="23"/>
      <c r="FG50" s="23"/>
      <c r="FH50" s="24"/>
      <c r="FI50" s="24"/>
      <c r="FJ50" s="24"/>
      <c r="FK50" s="24"/>
      <c r="FL50" s="24"/>
      <c r="FM50" s="23"/>
      <c r="FN50" s="23"/>
      <c r="FO50" s="23"/>
      <c r="FP50" s="24"/>
      <c r="FQ50" s="24"/>
      <c r="FR50" s="24"/>
      <c r="FS50" s="24"/>
      <c r="FT50" s="24"/>
      <c r="FU50" s="23"/>
      <c r="FV50" s="23"/>
      <c r="FW50" s="23"/>
      <c r="FX50" s="24"/>
      <c r="FY50" s="24"/>
      <c r="FZ50" s="24"/>
      <c r="GA50" s="24"/>
      <c r="GB50" s="24"/>
      <c r="GC50" s="23"/>
      <c r="GD50" s="23"/>
      <c r="GE50" s="23"/>
      <c r="GF50" s="24"/>
      <c r="GG50" s="24"/>
      <c r="GH50" s="24"/>
      <c r="GI50" s="24"/>
      <c r="GJ50" s="24"/>
      <c r="GK50" s="23"/>
      <c r="GL50" s="23"/>
      <c r="GM50" s="23"/>
      <c r="GN50" s="24"/>
      <c r="GO50" s="24"/>
      <c r="GP50" s="24"/>
      <c r="GQ50" s="24"/>
      <c r="GR50" s="24"/>
      <c r="GS50" s="23"/>
      <c r="GT50" s="23"/>
      <c r="GU50" s="23"/>
      <c r="GV50" s="24"/>
      <c r="GW50" s="24"/>
      <c r="GX50" s="24"/>
      <c r="GY50" s="24"/>
      <c r="GZ50" s="24"/>
      <c r="HA50" s="23"/>
      <c r="HB50" s="219">
        <v>22</v>
      </c>
      <c r="HC50" s="219">
        <v>22</v>
      </c>
      <c r="HD50" s="219">
        <v>22.5</v>
      </c>
      <c r="HE50" s="219" t="s">
        <v>120</v>
      </c>
      <c r="HF50" s="219">
        <v>22</v>
      </c>
      <c r="HG50" s="219">
        <v>22</v>
      </c>
      <c r="HH50" s="24"/>
      <c r="HI50" s="23"/>
      <c r="HJ50" s="23"/>
      <c r="HK50" s="23"/>
      <c r="HL50" s="24"/>
      <c r="HM50" s="24"/>
      <c r="HN50" s="24"/>
      <c r="HO50" s="24"/>
      <c r="HP50" s="24"/>
      <c r="HQ50" s="23"/>
      <c r="HR50" s="23"/>
      <c r="HS50" s="23"/>
      <c r="HT50" s="24"/>
      <c r="HU50" s="24"/>
      <c r="HV50" s="24"/>
      <c r="HW50" s="24"/>
      <c r="HX50" s="24"/>
      <c r="HY50" s="23"/>
      <c r="HZ50" s="23"/>
      <c r="IA50" s="23"/>
      <c r="IB50" s="24"/>
      <c r="IC50" s="24"/>
      <c r="ID50" s="24"/>
      <c r="IE50" s="24"/>
      <c r="IF50" s="24"/>
      <c r="IG50" s="23"/>
      <c r="IH50" s="23"/>
      <c r="II50" s="23"/>
      <c r="IJ50" s="24"/>
      <c r="IK50" s="24"/>
      <c r="IL50" s="24"/>
      <c r="IM50" s="24"/>
      <c r="IN50" s="24"/>
      <c r="IO50" s="23"/>
      <c r="IP50" s="23"/>
      <c r="IQ50" s="23"/>
      <c r="IR50" s="24"/>
      <c r="IS50" s="24"/>
      <c r="IT50" s="24"/>
      <c r="IU50" s="24"/>
    </row>
    <row r="51" spans="1:255" s="21" customFormat="1" ht="13.5" thickBot="1">
      <c r="A51" s="112"/>
      <c r="B51" s="113"/>
      <c r="C51" s="113"/>
      <c r="D51" s="113"/>
      <c r="E51" s="113"/>
      <c r="F51" s="113"/>
      <c r="G51" s="113"/>
      <c r="H51" s="114"/>
      <c r="I51" s="114"/>
      <c r="J51" s="114"/>
      <c r="K51" s="114"/>
      <c r="L51" s="115"/>
      <c r="M51" s="114"/>
      <c r="N51" s="114"/>
      <c r="O51" s="114"/>
      <c r="P51" s="113"/>
      <c r="Q51" s="113"/>
      <c r="R51" s="113"/>
      <c r="S51" s="47"/>
      <c r="T51" s="55"/>
      <c r="U51" s="48"/>
      <c r="V51" s="48"/>
      <c r="W51" s="48"/>
      <c r="X51" s="48"/>
      <c r="Y51" s="47"/>
      <c r="Z51" s="47"/>
      <c r="AG51" s="12"/>
      <c r="AH51" s="12"/>
      <c r="AI51" s="12"/>
      <c r="AJ51" s="13"/>
      <c r="AK51" s="13"/>
      <c r="AL51" s="13"/>
      <c r="AM51" s="13"/>
      <c r="AN51" s="13"/>
      <c r="AO51" s="12"/>
      <c r="AP51" s="12"/>
      <c r="AQ51" s="12"/>
      <c r="AR51" s="13"/>
      <c r="AS51" s="13"/>
      <c r="AT51" s="13"/>
      <c r="AU51" s="13"/>
      <c r="AV51" s="13"/>
      <c r="AW51" s="12"/>
      <c r="AX51" s="12"/>
      <c r="AY51" s="12"/>
      <c r="AZ51" s="13"/>
      <c r="BA51" s="13"/>
      <c r="BB51" s="13"/>
      <c r="BC51" s="13"/>
      <c r="BD51" s="13"/>
      <c r="BE51" s="12"/>
      <c r="BF51" s="12"/>
      <c r="BG51" s="12"/>
      <c r="BH51" s="13"/>
      <c r="BI51" s="13"/>
      <c r="BJ51" s="13"/>
      <c r="BK51" s="13"/>
      <c r="BL51" s="13"/>
      <c r="BM51" s="12"/>
      <c r="BN51" s="12"/>
      <c r="BO51" s="12"/>
      <c r="BP51" s="13"/>
      <c r="BQ51" s="13"/>
      <c r="BR51" s="13"/>
      <c r="BS51" s="13"/>
      <c r="BT51" s="13"/>
      <c r="BU51" s="12"/>
      <c r="BV51" s="12"/>
      <c r="BW51" s="12"/>
      <c r="BX51" s="13"/>
      <c r="BY51" s="13"/>
      <c r="BZ51" s="13"/>
      <c r="CA51" s="13"/>
      <c r="CB51" s="13"/>
      <c r="CC51" s="12"/>
      <c r="CD51" s="12"/>
      <c r="CE51" s="12"/>
      <c r="CF51" s="13"/>
      <c r="CG51" s="13"/>
      <c r="CH51" s="13"/>
      <c r="CI51" s="13"/>
      <c r="CJ51" s="13"/>
      <c r="CK51" s="12"/>
      <c r="CL51" s="12"/>
      <c r="CM51" s="12"/>
      <c r="CN51" s="13"/>
      <c r="CO51" s="13"/>
      <c r="CP51" s="13"/>
      <c r="CQ51" s="13"/>
      <c r="CR51" s="13"/>
      <c r="CS51" s="12"/>
      <c r="CT51" s="12"/>
      <c r="CU51" s="12"/>
      <c r="CV51" s="13"/>
      <c r="CW51" s="13"/>
      <c r="CX51" s="13"/>
      <c r="CY51" s="13"/>
      <c r="CZ51" s="13"/>
      <c r="DA51" s="12"/>
      <c r="DB51" s="12"/>
      <c r="DC51" s="12"/>
      <c r="DD51" s="13"/>
      <c r="DE51" s="13"/>
      <c r="DF51" s="13"/>
      <c r="DG51" s="13"/>
      <c r="DH51" s="13"/>
      <c r="DI51" s="12"/>
      <c r="DJ51" s="12"/>
      <c r="DK51" s="12"/>
      <c r="DL51" s="13"/>
      <c r="DM51" s="13"/>
      <c r="DN51" s="13"/>
      <c r="DO51" s="13"/>
      <c r="DP51" s="13"/>
      <c r="DQ51" s="12"/>
      <c r="DR51" s="12"/>
      <c r="DS51" s="12"/>
      <c r="DT51" s="13"/>
      <c r="DU51" s="13"/>
      <c r="DV51" s="13"/>
      <c r="DW51" s="13"/>
      <c r="DX51" s="13"/>
      <c r="DY51" s="12"/>
      <c r="DZ51" s="12"/>
      <c r="EA51" s="12"/>
      <c r="EB51" s="13"/>
      <c r="EC51" s="13"/>
      <c r="ED51" s="13"/>
      <c r="EE51" s="13"/>
      <c r="EF51" s="13"/>
      <c r="EG51" s="12"/>
      <c r="EH51" s="12"/>
      <c r="EI51" s="12"/>
      <c r="EJ51" s="13"/>
      <c r="EK51" s="13"/>
      <c r="EL51" s="13"/>
      <c r="EM51" s="13"/>
      <c r="EN51" s="13"/>
      <c r="EO51" s="12"/>
      <c r="EP51" s="12"/>
      <c r="EQ51" s="12"/>
      <c r="ER51" s="13"/>
      <c r="ES51" s="13"/>
      <c r="ET51" s="13"/>
      <c r="EU51" s="13"/>
      <c r="EV51" s="13"/>
      <c r="EW51" s="12"/>
      <c r="EX51" s="12"/>
      <c r="EY51" s="12"/>
      <c r="EZ51" s="13"/>
      <c r="FA51" s="13"/>
      <c r="FB51" s="13"/>
      <c r="FC51" s="13"/>
      <c r="FD51" s="13"/>
      <c r="FE51" s="12"/>
      <c r="FF51" s="12"/>
      <c r="FG51" s="12"/>
      <c r="FH51" s="13"/>
      <c r="FI51" s="13"/>
      <c r="FJ51" s="13"/>
      <c r="FK51" s="13"/>
      <c r="FL51" s="13"/>
      <c r="FM51" s="12"/>
      <c r="FN51" s="12"/>
      <c r="FO51" s="12"/>
      <c r="FP51" s="13"/>
      <c r="FQ51" s="13"/>
      <c r="FR51" s="13"/>
      <c r="FS51" s="13"/>
      <c r="FT51" s="13"/>
      <c r="FU51" s="12"/>
      <c r="FV51" s="12"/>
      <c r="FW51" s="12"/>
      <c r="FX51" s="13"/>
      <c r="FY51" s="13"/>
      <c r="FZ51" s="13"/>
      <c r="GA51" s="13"/>
      <c r="GB51" s="13"/>
      <c r="GC51" s="12"/>
      <c r="GD51" s="12"/>
      <c r="GE51" s="12"/>
      <c r="GF51" s="13"/>
      <c r="GG51" s="13"/>
      <c r="GH51" s="13"/>
      <c r="GI51" s="13"/>
      <c r="GJ51" s="13"/>
      <c r="GK51" s="12"/>
      <c r="GL51" s="12"/>
      <c r="GM51" s="12"/>
      <c r="GN51" s="13"/>
      <c r="GO51" s="13"/>
      <c r="GP51" s="13"/>
      <c r="GQ51" s="13"/>
      <c r="GR51" s="13"/>
      <c r="GS51" s="12"/>
      <c r="GT51" s="12"/>
      <c r="GU51" s="12"/>
      <c r="GV51" s="13"/>
      <c r="GW51" s="13"/>
      <c r="GX51" s="13"/>
      <c r="GY51" s="13"/>
      <c r="GZ51" s="13"/>
      <c r="HA51" s="12"/>
      <c r="HB51" s="221">
        <v>22.5</v>
      </c>
      <c r="HC51" s="221" t="s">
        <v>120</v>
      </c>
      <c r="HD51" s="221">
        <v>23</v>
      </c>
      <c r="HE51" s="221">
        <v>23</v>
      </c>
      <c r="HF51" s="221">
        <v>22.5</v>
      </c>
      <c r="HG51" s="221" t="s">
        <v>120</v>
      </c>
      <c r="HH51" s="13"/>
      <c r="HI51" s="12"/>
      <c r="HJ51" s="12"/>
      <c r="HK51" s="12"/>
      <c r="HL51" s="13"/>
      <c r="HM51" s="13"/>
      <c r="HN51" s="13"/>
      <c r="HO51" s="13"/>
      <c r="HP51" s="13"/>
      <c r="HQ51" s="12"/>
      <c r="HR51" s="12"/>
      <c r="HS51" s="12"/>
      <c r="HT51" s="13"/>
      <c r="HU51" s="13"/>
      <c r="HV51" s="13"/>
      <c r="HW51" s="13"/>
      <c r="HX51" s="13"/>
      <c r="HY51" s="12"/>
      <c r="HZ51" s="12"/>
      <c r="IA51" s="12"/>
      <c r="IB51" s="13"/>
      <c r="IC51" s="13"/>
      <c r="ID51" s="13"/>
      <c r="IE51" s="13"/>
      <c r="IF51" s="13"/>
      <c r="IG51" s="12"/>
      <c r="IH51" s="12"/>
      <c r="II51" s="12"/>
      <c r="IJ51" s="13"/>
      <c r="IK51" s="13"/>
      <c r="IL51" s="13"/>
      <c r="IM51" s="13"/>
      <c r="IN51" s="13"/>
      <c r="IO51" s="12"/>
      <c r="IP51" s="12"/>
      <c r="IQ51" s="12"/>
      <c r="IR51" s="13"/>
      <c r="IS51" s="13"/>
      <c r="IT51" s="13"/>
      <c r="IU51" s="13"/>
    </row>
    <row r="52" spans="1:255" s="22" customFormat="1" ht="19.5" customHeight="1" thickBot="1">
      <c r="A52" s="354" t="s">
        <v>12</v>
      </c>
      <c r="B52" s="355"/>
      <c r="C52" s="355"/>
      <c r="D52" s="355"/>
      <c r="E52" s="355"/>
      <c r="F52" s="355"/>
      <c r="G52" s="355"/>
      <c r="H52" s="355"/>
      <c r="I52" s="355"/>
      <c r="J52" s="355"/>
      <c r="K52" s="355"/>
      <c r="L52" s="355"/>
      <c r="M52" s="355"/>
      <c r="N52" s="355"/>
      <c r="O52" s="355"/>
      <c r="P52" s="355"/>
      <c r="Q52" s="355"/>
      <c r="R52" s="356"/>
      <c r="S52" s="52"/>
      <c r="T52" s="52"/>
      <c r="U52" s="52"/>
      <c r="V52" s="52"/>
      <c r="W52" s="52"/>
      <c r="X52" s="52"/>
      <c r="Y52" s="20"/>
      <c r="Z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1"/>
      <c r="DH52" s="21"/>
      <c r="DI52" s="21"/>
      <c r="DJ52" s="21"/>
      <c r="DK52" s="21"/>
      <c r="DL52" s="21"/>
      <c r="DM52" s="21"/>
      <c r="DN52" s="21"/>
      <c r="DO52" s="21"/>
      <c r="DP52" s="21"/>
      <c r="DQ52" s="21"/>
      <c r="DR52" s="21"/>
      <c r="DS52" s="21"/>
      <c r="DT52" s="21"/>
      <c r="DU52" s="21"/>
      <c r="DV52" s="21"/>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19">
        <v>23</v>
      </c>
      <c r="HC52" s="219">
        <v>23</v>
      </c>
      <c r="HD52" s="219">
        <v>23.5</v>
      </c>
      <c r="HE52" s="219" t="s">
        <v>121</v>
      </c>
      <c r="HF52" s="219">
        <v>23</v>
      </c>
      <c r="HG52" s="219">
        <v>23</v>
      </c>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c r="II52" s="20"/>
      <c r="IJ52" s="20"/>
      <c r="IK52" s="20"/>
      <c r="IL52" s="20"/>
      <c r="IM52" s="20"/>
      <c r="IN52" s="20"/>
      <c r="IO52" s="20"/>
      <c r="IP52" s="20"/>
      <c r="IQ52" s="20"/>
      <c r="IR52" s="20"/>
      <c r="IS52" s="20"/>
    </row>
    <row r="53" spans="1:255" s="27" customFormat="1" ht="25.5" customHeight="1">
      <c r="A53" s="107" t="s">
        <v>60</v>
      </c>
      <c r="B53" s="108" t="s">
        <v>69</v>
      </c>
      <c r="C53" s="357" t="s">
        <v>26</v>
      </c>
      <c r="D53" s="358"/>
      <c r="E53" s="358"/>
      <c r="F53" s="358"/>
      <c r="G53" s="358"/>
      <c r="H53" s="358"/>
      <c r="I53" s="359"/>
      <c r="J53" s="366" t="s">
        <v>61</v>
      </c>
      <c r="K53" s="367"/>
      <c r="L53" s="129" t="s">
        <v>87</v>
      </c>
      <c r="M53" s="422" t="s">
        <v>27</v>
      </c>
      <c r="N53" s="423"/>
      <c r="O53" s="423"/>
      <c r="P53" s="423"/>
      <c r="Q53" s="424"/>
      <c r="R53" s="32" t="s">
        <v>13</v>
      </c>
      <c r="S53" s="55"/>
      <c r="T53" s="55"/>
      <c r="U53" s="55"/>
      <c r="V53" s="55"/>
      <c r="W53" s="26"/>
      <c r="X53" s="26"/>
      <c r="Y53" s="26"/>
      <c r="Z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21">
        <v>23.5</v>
      </c>
      <c r="HC53" s="221" t="s">
        <v>121</v>
      </c>
      <c r="HD53" s="221">
        <v>24</v>
      </c>
      <c r="HE53" s="221">
        <v>24</v>
      </c>
      <c r="HF53" s="221">
        <v>23.5</v>
      </c>
      <c r="HG53" s="221" t="s">
        <v>121</v>
      </c>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row>
    <row r="54" spans="1:255" s="28" customFormat="1" ht="15" customHeight="1">
      <c r="A54" s="218" t="str">
        <f>IF(B54 &amp; C54 &amp; J54 &amp; L54 &amp;M54&amp; R54= "","",ROW()-ROW($A$53))</f>
        <v/>
      </c>
      <c r="B54" s="226"/>
      <c r="C54" s="360"/>
      <c r="D54" s="361"/>
      <c r="E54" s="361"/>
      <c r="F54" s="361"/>
      <c r="G54" s="361"/>
      <c r="H54" s="361"/>
      <c r="I54" s="362"/>
      <c r="J54" s="364"/>
      <c r="K54" s="365"/>
      <c r="L54" s="226"/>
      <c r="M54" s="363"/>
      <c r="N54" s="363"/>
      <c r="O54" s="363"/>
      <c r="P54" s="363"/>
      <c r="Q54" s="363"/>
      <c r="R54" s="226"/>
      <c r="S54" s="55"/>
      <c r="T54" s="55"/>
      <c r="U54" s="55"/>
      <c r="V54" s="55"/>
      <c r="W54" s="26"/>
      <c r="X54" s="26"/>
      <c r="Y54" s="26"/>
      <c r="Z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19">
        <v>24</v>
      </c>
      <c r="HC54" s="219">
        <v>24</v>
      </c>
      <c r="HD54" s="219">
        <v>24.5</v>
      </c>
      <c r="HE54" s="219" t="s">
        <v>122</v>
      </c>
      <c r="HF54" s="219">
        <v>24</v>
      </c>
      <c r="HG54" s="219">
        <v>24</v>
      </c>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row>
    <row r="55" spans="1:255" s="28" customFormat="1" ht="15" customHeight="1">
      <c r="A55" s="218" t="str">
        <f>IF(B55 &amp; C55 &amp; J55 &amp; L55 &amp;M55&amp; R55= "","",ROW()-ROW($A$53))</f>
        <v/>
      </c>
      <c r="B55" s="226"/>
      <c r="C55" s="360"/>
      <c r="D55" s="361"/>
      <c r="E55" s="361"/>
      <c r="F55" s="361"/>
      <c r="G55" s="361"/>
      <c r="H55" s="361"/>
      <c r="I55" s="362"/>
      <c r="J55" s="364"/>
      <c r="K55" s="365"/>
      <c r="L55" s="226"/>
      <c r="M55" s="363"/>
      <c r="N55" s="363"/>
      <c r="O55" s="363"/>
      <c r="P55" s="363"/>
      <c r="Q55" s="363"/>
      <c r="R55" s="226"/>
      <c r="S55" s="55"/>
      <c r="T55" s="55"/>
      <c r="U55" s="55"/>
      <c r="V55" s="55"/>
      <c r="W55" s="26"/>
      <c r="X55" s="26"/>
      <c r="Y55" s="26"/>
      <c r="Z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21">
        <v>24.5</v>
      </c>
      <c r="HC55" s="221" t="s">
        <v>122</v>
      </c>
      <c r="HD55" s="221">
        <v>25</v>
      </c>
      <c r="HE55" s="221">
        <v>25</v>
      </c>
      <c r="HF55" s="221">
        <v>24.5</v>
      </c>
      <c r="HG55" s="221" t="s">
        <v>122</v>
      </c>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row>
    <row r="56" spans="1:255" s="26" customFormat="1" ht="15" customHeight="1">
      <c r="A56" s="218" t="str">
        <f>IF(B56 &amp; C56 &amp; J56 &amp; L56 &amp;M56&amp; R56= "","",ROW()-ROW($A$53))</f>
        <v/>
      </c>
      <c r="B56" s="226"/>
      <c r="C56" s="360"/>
      <c r="D56" s="361"/>
      <c r="E56" s="361"/>
      <c r="F56" s="361"/>
      <c r="G56" s="361"/>
      <c r="H56" s="361"/>
      <c r="I56" s="362"/>
      <c r="J56" s="364"/>
      <c r="K56" s="365"/>
      <c r="L56" s="226"/>
      <c r="M56" s="363"/>
      <c r="N56" s="363"/>
      <c r="O56" s="363"/>
      <c r="P56" s="363"/>
      <c r="Q56" s="363"/>
      <c r="R56" s="226"/>
      <c r="S56" s="55"/>
      <c r="T56" s="55"/>
      <c r="U56" s="55"/>
      <c r="V56" s="55"/>
      <c r="HB56" s="219">
        <v>25</v>
      </c>
      <c r="HC56" s="219">
        <v>25</v>
      </c>
      <c r="HD56" s="219">
        <v>25.5</v>
      </c>
      <c r="HE56" s="219" t="s">
        <v>123</v>
      </c>
      <c r="HF56" s="219">
        <v>25</v>
      </c>
      <c r="HG56" s="219">
        <v>25</v>
      </c>
    </row>
    <row r="57" spans="1:255" s="26" customFormat="1" ht="15" customHeight="1">
      <c r="A57" s="218" t="str">
        <f>IF(B57 &amp; C57 &amp; J57 &amp; L57 &amp;M57&amp; R57= "","",ROW()-ROW($A$53))</f>
        <v/>
      </c>
      <c r="B57" s="226"/>
      <c r="C57" s="360"/>
      <c r="D57" s="361"/>
      <c r="E57" s="361"/>
      <c r="F57" s="361"/>
      <c r="G57" s="361"/>
      <c r="H57" s="361"/>
      <c r="I57" s="362"/>
      <c r="J57" s="364"/>
      <c r="K57" s="365"/>
      <c r="L57" s="226"/>
      <c r="M57" s="363"/>
      <c r="N57" s="363"/>
      <c r="O57" s="363"/>
      <c r="P57" s="363"/>
      <c r="Q57" s="363"/>
      <c r="R57" s="226"/>
      <c r="S57" s="55"/>
      <c r="T57" s="55"/>
      <c r="U57" s="55"/>
      <c r="V57" s="55"/>
      <c r="HB57" s="221">
        <v>25.5</v>
      </c>
      <c r="HC57" s="221" t="s">
        <v>123</v>
      </c>
      <c r="HD57" s="221">
        <v>26</v>
      </c>
      <c r="HE57" s="221">
        <v>26</v>
      </c>
      <c r="HF57" s="221">
        <v>25.5</v>
      </c>
      <c r="HG57" s="221" t="s">
        <v>123</v>
      </c>
    </row>
    <row r="58" spans="1:255" s="26" customFormat="1" ht="15" customHeight="1">
      <c r="A58" s="218" t="str">
        <f t="shared" ref="A58:A120" si="0">IF(B58 &amp; C58 &amp; J58 &amp; L58 &amp;M58&amp; R58= "","",ROW()-ROW($A$53))</f>
        <v/>
      </c>
      <c r="B58" s="226"/>
      <c r="C58" s="360"/>
      <c r="D58" s="361"/>
      <c r="E58" s="361"/>
      <c r="F58" s="361"/>
      <c r="G58" s="361"/>
      <c r="H58" s="361"/>
      <c r="I58" s="362"/>
      <c r="J58" s="364"/>
      <c r="K58" s="365"/>
      <c r="L58" s="226"/>
      <c r="M58" s="363"/>
      <c r="N58" s="363"/>
      <c r="O58" s="363"/>
      <c r="P58" s="363"/>
      <c r="Q58" s="363"/>
      <c r="R58" s="226"/>
      <c r="S58" s="55"/>
      <c r="T58" s="55"/>
      <c r="U58" s="55"/>
      <c r="V58" s="55"/>
      <c r="HB58" s="219">
        <v>26</v>
      </c>
      <c r="HC58" s="219">
        <v>26</v>
      </c>
      <c r="HD58" s="219">
        <v>26.5</v>
      </c>
      <c r="HE58" s="219" t="s">
        <v>124</v>
      </c>
      <c r="HF58" s="219">
        <v>26</v>
      </c>
      <c r="HG58" s="219">
        <v>26</v>
      </c>
    </row>
    <row r="59" spans="1:255" s="26" customFormat="1" ht="15" customHeight="1">
      <c r="A59" s="218" t="str">
        <f t="shared" si="0"/>
        <v/>
      </c>
      <c r="B59" s="226"/>
      <c r="C59" s="360"/>
      <c r="D59" s="361"/>
      <c r="E59" s="361"/>
      <c r="F59" s="361"/>
      <c r="G59" s="361"/>
      <c r="H59" s="361"/>
      <c r="I59" s="362"/>
      <c r="J59" s="364"/>
      <c r="K59" s="365"/>
      <c r="L59" s="226"/>
      <c r="M59" s="363"/>
      <c r="N59" s="363"/>
      <c r="O59" s="363"/>
      <c r="P59" s="363"/>
      <c r="Q59" s="363"/>
      <c r="R59" s="226"/>
      <c r="S59" s="55"/>
      <c r="T59" s="55"/>
      <c r="U59" s="55"/>
      <c r="V59" s="55"/>
      <c r="HB59" s="221">
        <v>26.5</v>
      </c>
      <c r="HC59" s="221" t="s">
        <v>124</v>
      </c>
      <c r="HD59" s="221">
        <v>27</v>
      </c>
      <c r="HE59" s="221">
        <v>27</v>
      </c>
      <c r="HF59" s="221">
        <v>26.5</v>
      </c>
      <c r="HG59" s="221" t="s">
        <v>124</v>
      </c>
    </row>
    <row r="60" spans="1:255" s="26" customFormat="1" ht="15" customHeight="1">
      <c r="A60" s="218" t="str">
        <f t="shared" si="0"/>
        <v/>
      </c>
      <c r="B60" s="226"/>
      <c r="C60" s="360"/>
      <c r="D60" s="361"/>
      <c r="E60" s="361"/>
      <c r="F60" s="361"/>
      <c r="G60" s="361"/>
      <c r="H60" s="361"/>
      <c r="I60" s="362"/>
      <c r="J60" s="364"/>
      <c r="K60" s="365"/>
      <c r="L60" s="226"/>
      <c r="M60" s="363"/>
      <c r="N60" s="363"/>
      <c r="O60" s="363"/>
      <c r="P60" s="363"/>
      <c r="Q60" s="363"/>
      <c r="R60" s="226"/>
      <c r="S60" s="55"/>
      <c r="T60" s="55"/>
      <c r="U60" s="55"/>
      <c r="V60" s="55"/>
      <c r="HB60" s="219">
        <v>27</v>
      </c>
      <c r="HC60" s="219">
        <v>27</v>
      </c>
      <c r="HD60" s="219">
        <v>27.5</v>
      </c>
      <c r="HE60" s="219" t="s">
        <v>125</v>
      </c>
      <c r="HF60" s="219">
        <v>27</v>
      </c>
      <c r="HG60" s="219">
        <v>27</v>
      </c>
    </row>
    <row r="61" spans="1:255" s="26" customFormat="1" ht="15" customHeight="1">
      <c r="A61" s="218" t="str">
        <f t="shared" si="0"/>
        <v/>
      </c>
      <c r="B61" s="226"/>
      <c r="C61" s="360"/>
      <c r="D61" s="361"/>
      <c r="E61" s="361"/>
      <c r="F61" s="361"/>
      <c r="G61" s="361"/>
      <c r="H61" s="361"/>
      <c r="I61" s="362"/>
      <c r="J61" s="364"/>
      <c r="K61" s="365"/>
      <c r="L61" s="226"/>
      <c r="M61" s="363"/>
      <c r="N61" s="363"/>
      <c r="O61" s="363"/>
      <c r="P61" s="363"/>
      <c r="Q61" s="363"/>
      <c r="R61" s="226"/>
      <c r="S61" s="57"/>
      <c r="T61" s="57"/>
      <c r="U61" s="57"/>
      <c r="V61" s="57"/>
      <c r="W61" s="29"/>
      <c r="X61" s="29"/>
      <c r="Y61" s="29"/>
      <c r="Z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21">
        <v>27.5</v>
      </c>
      <c r="HC61" s="221" t="s">
        <v>125</v>
      </c>
      <c r="HD61" s="221">
        <v>28</v>
      </c>
      <c r="HE61" s="221">
        <v>28</v>
      </c>
      <c r="HF61" s="221">
        <v>27.5</v>
      </c>
      <c r="HG61" s="221" t="s">
        <v>125</v>
      </c>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row>
    <row r="62" spans="1:255" s="26" customFormat="1" ht="15" customHeight="1">
      <c r="A62" s="218" t="str">
        <f t="shared" si="0"/>
        <v/>
      </c>
      <c r="B62" s="226"/>
      <c r="C62" s="360"/>
      <c r="D62" s="361"/>
      <c r="E62" s="361"/>
      <c r="F62" s="361"/>
      <c r="G62" s="361"/>
      <c r="H62" s="361"/>
      <c r="I62" s="362"/>
      <c r="J62" s="364"/>
      <c r="K62" s="365"/>
      <c r="L62" s="226"/>
      <c r="M62" s="363"/>
      <c r="N62" s="363"/>
      <c r="O62" s="363"/>
      <c r="P62" s="363"/>
      <c r="Q62" s="363"/>
      <c r="R62" s="226"/>
      <c r="S62" s="57"/>
      <c r="T62" s="57"/>
      <c r="U62" s="57"/>
      <c r="V62" s="57"/>
      <c r="W62" s="29"/>
      <c r="X62" s="29"/>
      <c r="Y62" s="29"/>
      <c r="Z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19">
        <v>28</v>
      </c>
      <c r="HC62" s="219">
        <v>28</v>
      </c>
      <c r="HD62" s="219">
        <v>28.5</v>
      </c>
      <c r="HE62" s="219" t="s">
        <v>126</v>
      </c>
      <c r="HF62" s="219">
        <v>28</v>
      </c>
      <c r="HG62" s="219">
        <v>28</v>
      </c>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row>
    <row r="63" spans="1:255" s="26" customFormat="1" ht="15" customHeight="1">
      <c r="A63" s="218" t="str">
        <f t="shared" si="0"/>
        <v/>
      </c>
      <c r="B63" s="226"/>
      <c r="C63" s="360"/>
      <c r="D63" s="361"/>
      <c r="E63" s="361"/>
      <c r="F63" s="361"/>
      <c r="G63" s="361"/>
      <c r="H63" s="361"/>
      <c r="I63" s="362"/>
      <c r="J63" s="364"/>
      <c r="K63" s="365"/>
      <c r="L63" s="226"/>
      <c r="M63" s="363"/>
      <c r="N63" s="363"/>
      <c r="O63" s="363"/>
      <c r="P63" s="363"/>
      <c r="Q63" s="363"/>
      <c r="R63" s="226"/>
      <c r="S63" s="55"/>
      <c r="T63" s="55"/>
      <c r="U63" s="55"/>
      <c r="V63" s="55"/>
      <c r="HB63" s="221">
        <v>28.5</v>
      </c>
      <c r="HC63" s="221" t="s">
        <v>126</v>
      </c>
      <c r="HD63" s="221">
        <v>29</v>
      </c>
      <c r="HE63" s="221">
        <v>29</v>
      </c>
      <c r="HF63" s="221">
        <v>28.5</v>
      </c>
      <c r="HG63" s="221" t="s">
        <v>126</v>
      </c>
    </row>
    <row r="64" spans="1:255" s="27" customFormat="1" ht="15" customHeight="1" collapsed="1">
      <c r="A64" s="218" t="str">
        <f t="shared" si="0"/>
        <v/>
      </c>
      <c r="B64" s="226"/>
      <c r="C64" s="360"/>
      <c r="D64" s="361"/>
      <c r="E64" s="361"/>
      <c r="F64" s="361"/>
      <c r="G64" s="361"/>
      <c r="H64" s="361"/>
      <c r="I64" s="362"/>
      <c r="J64" s="364"/>
      <c r="K64" s="365"/>
      <c r="L64" s="226"/>
      <c r="M64" s="363"/>
      <c r="N64" s="363"/>
      <c r="O64" s="363"/>
      <c r="P64" s="363"/>
      <c r="Q64" s="363"/>
      <c r="R64" s="226"/>
      <c r="S64" s="55"/>
      <c r="T64" s="55"/>
      <c r="U64" s="55"/>
      <c r="V64" s="55"/>
      <c r="W64" s="26"/>
      <c r="X64" s="26"/>
      <c r="Y64" s="26"/>
      <c r="Z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19">
        <v>29</v>
      </c>
      <c r="HC64" s="219">
        <v>29</v>
      </c>
      <c r="HD64" s="219">
        <v>29.5</v>
      </c>
      <c r="HE64" s="219" t="s">
        <v>127</v>
      </c>
      <c r="HF64" s="219">
        <v>29</v>
      </c>
      <c r="HG64" s="219">
        <v>29</v>
      </c>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row>
    <row r="65" spans="1:251" s="29" customFormat="1" ht="15" customHeight="1">
      <c r="A65" s="218" t="str">
        <f t="shared" si="0"/>
        <v/>
      </c>
      <c r="B65" s="226"/>
      <c r="C65" s="360"/>
      <c r="D65" s="361"/>
      <c r="E65" s="361"/>
      <c r="F65" s="361"/>
      <c r="G65" s="361"/>
      <c r="H65" s="361"/>
      <c r="I65" s="362"/>
      <c r="J65" s="364"/>
      <c r="K65" s="365"/>
      <c r="L65" s="226"/>
      <c r="M65" s="363"/>
      <c r="N65" s="363"/>
      <c r="O65" s="363"/>
      <c r="P65" s="363"/>
      <c r="Q65" s="363"/>
      <c r="R65" s="226"/>
      <c r="S65" s="55"/>
      <c r="T65" s="55"/>
      <c r="U65" s="55"/>
      <c r="V65" s="55"/>
      <c r="W65" s="26"/>
      <c r="X65" s="26"/>
      <c r="Y65" s="26"/>
      <c r="Z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21">
        <v>29.5</v>
      </c>
      <c r="HC65" s="221" t="s">
        <v>127</v>
      </c>
      <c r="HD65" s="221">
        <v>30</v>
      </c>
      <c r="HE65" s="221">
        <v>30</v>
      </c>
      <c r="HF65" s="221">
        <v>29.5</v>
      </c>
      <c r="HG65" s="221" t="s">
        <v>127</v>
      </c>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row>
    <row r="66" spans="1:251" s="26" customFormat="1" ht="15" customHeight="1">
      <c r="A66" s="218" t="str">
        <f t="shared" si="0"/>
        <v/>
      </c>
      <c r="B66" s="226"/>
      <c r="C66" s="360"/>
      <c r="D66" s="361"/>
      <c r="E66" s="361"/>
      <c r="F66" s="361"/>
      <c r="G66" s="361"/>
      <c r="H66" s="361"/>
      <c r="I66" s="362"/>
      <c r="J66" s="364"/>
      <c r="K66" s="365"/>
      <c r="L66" s="226"/>
      <c r="M66" s="350"/>
      <c r="N66" s="351"/>
      <c r="O66" s="351"/>
      <c r="P66" s="351"/>
      <c r="Q66" s="352"/>
      <c r="R66" s="226"/>
      <c r="S66" s="55"/>
      <c r="T66" s="55"/>
      <c r="U66" s="55"/>
      <c r="V66" s="55"/>
      <c r="HB66" s="219">
        <v>30</v>
      </c>
      <c r="HC66" s="219">
        <v>30</v>
      </c>
      <c r="HD66" s="219">
        <v>30.5</v>
      </c>
      <c r="HE66" s="219" t="s">
        <v>128</v>
      </c>
      <c r="HF66" s="219">
        <v>30</v>
      </c>
      <c r="HG66" s="219">
        <v>30</v>
      </c>
    </row>
    <row r="67" spans="1:251" s="26" customFormat="1" ht="15" customHeight="1">
      <c r="A67" s="218" t="str">
        <f t="shared" si="0"/>
        <v/>
      </c>
      <c r="B67" s="226"/>
      <c r="C67" s="360"/>
      <c r="D67" s="361"/>
      <c r="E67" s="361"/>
      <c r="F67" s="361"/>
      <c r="G67" s="361"/>
      <c r="H67" s="361"/>
      <c r="I67" s="362"/>
      <c r="J67" s="364"/>
      <c r="K67" s="365"/>
      <c r="L67" s="226"/>
      <c r="M67" s="350"/>
      <c r="N67" s="351"/>
      <c r="O67" s="351"/>
      <c r="P67" s="351"/>
      <c r="Q67" s="352"/>
      <c r="R67" s="226"/>
      <c r="S67" s="55"/>
      <c r="T67" s="55"/>
      <c r="U67" s="55"/>
      <c r="V67" s="55"/>
      <c r="HB67" s="221">
        <v>30.5</v>
      </c>
      <c r="HC67" s="221" t="s">
        <v>128</v>
      </c>
      <c r="HD67" s="221">
        <v>31</v>
      </c>
      <c r="HE67" s="221">
        <v>31</v>
      </c>
      <c r="HF67" s="221">
        <v>30.5</v>
      </c>
      <c r="HG67" s="221" t="s">
        <v>128</v>
      </c>
    </row>
    <row r="68" spans="1:251" s="26" customFormat="1" ht="15" customHeight="1">
      <c r="A68" s="218" t="str">
        <f t="shared" si="0"/>
        <v/>
      </c>
      <c r="B68" s="226"/>
      <c r="C68" s="353"/>
      <c r="D68" s="353"/>
      <c r="E68" s="353"/>
      <c r="F68" s="353"/>
      <c r="G68" s="353"/>
      <c r="H68" s="353"/>
      <c r="I68" s="353"/>
      <c r="J68" s="364"/>
      <c r="K68" s="365"/>
      <c r="L68" s="226"/>
      <c r="M68" s="350"/>
      <c r="N68" s="351"/>
      <c r="O68" s="351"/>
      <c r="P68" s="351"/>
      <c r="Q68" s="352"/>
      <c r="R68" s="226"/>
      <c r="S68" s="55"/>
      <c r="T68" s="55"/>
      <c r="U68" s="55"/>
      <c r="V68" s="55"/>
      <c r="HB68" s="219">
        <v>31</v>
      </c>
      <c r="HC68" s="219">
        <v>31</v>
      </c>
      <c r="HD68" s="219">
        <v>31.5</v>
      </c>
      <c r="HE68" s="219" t="s">
        <v>129</v>
      </c>
      <c r="HF68" s="219">
        <v>31</v>
      </c>
      <c r="HG68" s="219">
        <v>31</v>
      </c>
    </row>
    <row r="69" spans="1:251" s="26" customFormat="1" ht="15" customHeight="1">
      <c r="A69" s="218" t="str">
        <f t="shared" si="0"/>
        <v/>
      </c>
      <c r="B69" s="226"/>
      <c r="C69" s="353"/>
      <c r="D69" s="353"/>
      <c r="E69" s="353"/>
      <c r="F69" s="353"/>
      <c r="G69" s="353"/>
      <c r="H69" s="353"/>
      <c r="I69" s="353"/>
      <c r="J69" s="364"/>
      <c r="K69" s="365"/>
      <c r="L69" s="226"/>
      <c r="M69" s="350"/>
      <c r="N69" s="351"/>
      <c r="O69" s="351"/>
      <c r="P69" s="351"/>
      <c r="Q69" s="352"/>
      <c r="R69" s="226"/>
      <c r="S69" s="56"/>
      <c r="T69" s="56"/>
      <c r="U69" s="56"/>
      <c r="V69" s="56"/>
      <c r="W69" s="27"/>
      <c r="X69" s="27"/>
      <c r="Y69" s="27"/>
      <c r="Z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c r="GS69" s="27"/>
      <c r="GT69" s="27"/>
      <c r="GU69" s="27"/>
      <c r="GV69" s="27"/>
      <c r="GW69" s="27"/>
      <c r="GX69" s="27"/>
      <c r="GY69" s="27"/>
      <c r="GZ69" s="27"/>
      <c r="HA69" s="27"/>
      <c r="HB69" s="221">
        <v>31.5</v>
      </c>
      <c r="HC69" s="221" t="s">
        <v>129</v>
      </c>
      <c r="HD69" s="221">
        <v>32</v>
      </c>
      <c r="HE69" s="221">
        <v>32</v>
      </c>
      <c r="HF69" s="221">
        <v>31.5</v>
      </c>
      <c r="HG69" s="221" t="s">
        <v>129</v>
      </c>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row>
    <row r="70" spans="1:251" s="26" customFormat="1" ht="15" customHeight="1">
      <c r="A70" s="218" t="str">
        <f t="shared" si="0"/>
        <v/>
      </c>
      <c r="B70" s="226"/>
      <c r="C70" s="353"/>
      <c r="D70" s="353"/>
      <c r="E70" s="353"/>
      <c r="F70" s="353"/>
      <c r="G70" s="353"/>
      <c r="H70" s="353"/>
      <c r="I70" s="353"/>
      <c r="J70" s="364"/>
      <c r="K70" s="365"/>
      <c r="L70" s="226"/>
      <c r="M70" s="350"/>
      <c r="N70" s="351"/>
      <c r="O70" s="351"/>
      <c r="P70" s="351"/>
      <c r="Q70" s="352"/>
      <c r="R70" s="226"/>
      <c r="S70" s="44"/>
      <c r="T70" s="44"/>
      <c r="U70" s="44"/>
      <c r="V70" s="44"/>
      <c r="W70" s="2"/>
      <c r="X70" s="2"/>
      <c r="Y70" s="2"/>
      <c r="Z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19">
        <v>32</v>
      </c>
      <c r="HC70" s="219">
        <v>32</v>
      </c>
      <c r="HD70" s="219">
        <v>32.5</v>
      </c>
      <c r="HE70" s="219" t="s">
        <v>130</v>
      </c>
      <c r="HF70" s="219">
        <v>32</v>
      </c>
      <c r="HG70" s="219">
        <v>32</v>
      </c>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1:251" s="26" customFormat="1" ht="15" customHeight="1">
      <c r="A71" s="218" t="str">
        <f t="shared" si="0"/>
        <v/>
      </c>
      <c r="B71" s="226"/>
      <c r="C71" s="353"/>
      <c r="D71" s="353"/>
      <c r="E71" s="353"/>
      <c r="F71" s="353"/>
      <c r="G71" s="353"/>
      <c r="H71" s="353"/>
      <c r="I71" s="353"/>
      <c r="J71" s="364"/>
      <c r="K71" s="365"/>
      <c r="L71" s="226"/>
      <c r="M71" s="350"/>
      <c r="N71" s="351"/>
      <c r="O71" s="351"/>
      <c r="P71" s="351"/>
      <c r="Q71" s="352"/>
      <c r="R71" s="226"/>
      <c r="S71" s="44"/>
      <c r="T71" s="44"/>
      <c r="U71" s="44"/>
      <c r="V71" s="44"/>
      <c r="W71" s="2"/>
      <c r="X71" s="2"/>
      <c r="Y71" s="2"/>
      <c r="Z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21">
        <v>32.5</v>
      </c>
      <c r="HC71" s="221" t="s">
        <v>130</v>
      </c>
      <c r="HD71" s="221">
        <v>33</v>
      </c>
      <c r="HE71" s="221">
        <v>33</v>
      </c>
      <c r="HF71" s="221">
        <v>32.5</v>
      </c>
      <c r="HG71" s="221" t="s">
        <v>130</v>
      </c>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1:251" s="27" customFormat="1" ht="15" customHeight="1" collapsed="1">
      <c r="A72" s="218" t="str">
        <f t="shared" si="0"/>
        <v/>
      </c>
      <c r="B72" s="226"/>
      <c r="C72" s="353"/>
      <c r="D72" s="353"/>
      <c r="E72" s="353"/>
      <c r="F72" s="353"/>
      <c r="G72" s="353"/>
      <c r="H72" s="353"/>
      <c r="I72" s="353"/>
      <c r="J72" s="364"/>
      <c r="K72" s="365"/>
      <c r="L72" s="226"/>
      <c r="M72" s="350"/>
      <c r="N72" s="351"/>
      <c r="O72" s="351"/>
      <c r="P72" s="351"/>
      <c r="Q72" s="352"/>
      <c r="R72" s="226"/>
      <c r="S72" s="44"/>
      <c r="T72" s="44"/>
      <c r="U72" s="44"/>
      <c r="V72" s="44"/>
      <c r="W72" s="2"/>
      <c r="X72" s="2"/>
      <c r="Y72" s="2"/>
      <c r="Z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19">
        <v>33</v>
      </c>
      <c r="HC72" s="219">
        <v>33</v>
      </c>
      <c r="HD72" s="219">
        <v>33.5</v>
      </c>
      <c r="HE72" s="219" t="s">
        <v>131</v>
      </c>
      <c r="HF72" s="219">
        <v>33</v>
      </c>
      <c r="HG72" s="219">
        <v>33</v>
      </c>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1:251" ht="15" customHeight="1">
      <c r="A73" s="218" t="str">
        <f t="shared" si="0"/>
        <v/>
      </c>
      <c r="B73" s="226"/>
      <c r="C73" s="353"/>
      <c r="D73" s="353"/>
      <c r="E73" s="353"/>
      <c r="F73" s="353"/>
      <c r="G73" s="353"/>
      <c r="H73" s="353"/>
      <c r="I73" s="353"/>
      <c r="J73" s="364"/>
      <c r="K73" s="365"/>
      <c r="L73" s="226"/>
      <c r="M73" s="350"/>
      <c r="N73" s="351"/>
      <c r="O73" s="351"/>
      <c r="P73" s="351"/>
      <c r="Q73" s="352"/>
      <c r="R73" s="226"/>
      <c r="W73" s="2"/>
      <c r="X73" s="2"/>
      <c r="Y73" s="2"/>
      <c r="Z73" s="2"/>
      <c r="HB73" s="221">
        <v>33.5</v>
      </c>
      <c r="HC73" s="221" t="s">
        <v>131</v>
      </c>
      <c r="HD73" s="221">
        <v>34</v>
      </c>
      <c r="HE73" s="221">
        <v>34</v>
      </c>
      <c r="HF73" s="221">
        <v>33.5</v>
      </c>
      <c r="HG73" s="221" t="s">
        <v>131</v>
      </c>
    </row>
    <row r="74" spans="1:251" ht="15" customHeight="1">
      <c r="A74" s="218" t="str">
        <f t="shared" si="0"/>
        <v/>
      </c>
      <c r="B74" s="226"/>
      <c r="C74" s="353"/>
      <c r="D74" s="353"/>
      <c r="E74" s="353"/>
      <c r="F74" s="353"/>
      <c r="G74" s="353"/>
      <c r="H74" s="353"/>
      <c r="I74" s="353"/>
      <c r="J74" s="364"/>
      <c r="K74" s="365"/>
      <c r="L74" s="226"/>
      <c r="M74" s="350"/>
      <c r="N74" s="351"/>
      <c r="O74" s="351"/>
      <c r="P74" s="351"/>
      <c r="Q74" s="352"/>
      <c r="R74" s="226"/>
      <c r="W74" s="2"/>
      <c r="X74" s="2"/>
      <c r="Y74" s="2"/>
      <c r="Z74" s="2"/>
      <c r="HB74" s="219">
        <v>34</v>
      </c>
      <c r="HC74" s="219">
        <v>34</v>
      </c>
      <c r="HD74" s="219">
        <v>34.5</v>
      </c>
      <c r="HE74" s="219" t="s">
        <v>132</v>
      </c>
      <c r="HF74" s="219">
        <v>34</v>
      </c>
      <c r="HG74" s="219">
        <v>34</v>
      </c>
    </row>
    <row r="75" spans="1:251" ht="15" customHeight="1">
      <c r="A75" s="218" t="str">
        <f t="shared" si="0"/>
        <v/>
      </c>
      <c r="B75" s="226"/>
      <c r="C75" s="353"/>
      <c r="D75" s="353"/>
      <c r="E75" s="353"/>
      <c r="F75" s="353"/>
      <c r="G75" s="353"/>
      <c r="H75" s="353"/>
      <c r="I75" s="353"/>
      <c r="J75" s="364"/>
      <c r="K75" s="365"/>
      <c r="L75" s="226"/>
      <c r="M75" s="350"/>
      <c r="N75" s="351"/>
      <c r="O75" s="351"/>
      <c r="P75" s="351"/>
      <c r="Q75" s="352"/>
      <c r="R75" s="226"/>
      <c r="W75" s="2"/>
      <c r="X75" s="2"/>
      <c r="Y75" s="2"/>
      <c r="Z75" s="2"/>
      <c r="HB75" s="221">
        <v>34.5</v>
      </c>
      <c r="HC75" s="221" t="s">
        <v>132</v>
      </c>
      <c r="HD75" s="221">
        <v>35</v>
      </c>
      <c r="HE75" s="221">
        <v>35</v>
      </c>
      <c r="HF75" s="221">
        <v>34.5</v>
      </c>
      <c r="HG75" s="221" t="s">
        <v>132</v>
      </c>
    </row>
    <row r="76" spans="1:251" ht="15" customHeight="1">
      <c r="A76" s="218" t="str">
        <f t="shared" si="0"/>
        <v/>
      </c>
      <c r="B76" s="226"/>
      <c r="C76" s="353"/>
      <c r="D76" s="353"/>
      <c r="E76" s="353"/>
      <c r="F76" s="353"/>
      <c r="G76" s="353"/>
      <c r="H76" s="353"/>
      <c r="I76" s="353"/>
      <c r="J76" s="364"/>
      <c r="K76" s="365"/>
      <c r="L76" s="226"/>
      <c r="M76" s="350"/>
      <c r="N76" s="351"/>
      <c r="O76" s="351"/>
      <c r="P76" s="351"/>
      <c r="Q76" s="352"/>
      <c r="R76" s="226"/>
      <c r="W76" s="2"/>
      <c r="X76" s="2"/>
      <c r="Y76" s="2"/>
      <c r="Z76" s="2"/>
      <c r="HB76" s="219">
        <v>35</v>
      </c>
      <c r="HC76" s="219">
        <v>35</v>
      </c>
      <c r="HD76" s="219">
        <v>35.5</v>
      </c>
      <c r="HE76" s="219" t="s">
        <v>133</v>
      </c>
      <c r="HF76" s="219">
        <v>35</v>
      </c>
      <c r="HG76" s="219">
        <v>35</v>
      </c>
    </row>
    <row r="77" spans="1:251" ht="15" customHeight="1">
      <c r="A77" s="218" t="str">
        <f t="shared" si="0"/>
        <v/>
      </c>
      <c r="B77" s="226"/>
      <c r="C77" s="353"/>
      <c r="D77" s="353"/>
      <c r="E77" s="353"/>
      <c r="F77" s="353"/>
      <c r="G77" s="353"/>
      <c r="H77" s="353"/>
      <c r="I77" s="353"/>
      <c r="J77" s="364"/>
      <c r="K77" s="365"/>
      <c r="L77" s="226"/>
      <c r="M77" s="350"/>
      <c r="N77" s="351"/>
      <c r="O77" s="351"/>
      <c r="P77" s="351"/>
      <c r="Q77" s="352"/>
      <c r="R77" s="226"/>
      <c r="W77" s="2"/>
      <c r="X77" s="2"/>
      <c r="Y77" s="2"/>
      <c r="Z77" s="2"/>
      <c r="HB77" s="221">
        <v>35.5</v>
      </c>
      <c r="HC77" s="221" t="s">
        <v>133</v>
      </c>
      <c r="HD77" s="221">
        <v>36</v>
      </c>
      <c r="HE77" s="221">
        <v>36</v>
      </c>
      <c r="HF77" s="221">
        <v>35.5</v>
      </c>
      <c r="HG77" s="221" t="s">
        <v>133</v>
      </c>
    </row>
    <row r="78" spans="1:251" ht="15" customHeight="1">
      <c r="A78" s="218" t="str">
        <f t="shared" si="0"/>
        <v/>
      </c>
      <c r="B78" s="226"/>
      <c r="C78" s="353"/>
      <c r="D78" s="353"/>
      <c r="E78" s="353"/>
      <c r="F78" s="353"/>
      <c r="G78" s="353"/>
      <c r="H78" s="353"/>
      <c r="I78" s="353"/>
      <c r="J78" s="364"/>
      <c r="K78" s="365"/>
      <c r="L78" s="226"/>
      <c r="M78" s="350"/>
      <c r="N78" s="351"/>
      <c r="O78" s="351"/>
      <c r="P78" s="351"/>
      <c r="Q78" s="352"/>
      <c r="R78" s="226"/>
      <c r="W78" s="2"/>
      <c r="X78" s="2"/>
      <c r="Y78" s="2"/>
      <c r="Z78" s="2"/>
      <c r="HB78" s="219">
        <v>36</v>
      </c>
      <c r="HC78" s="219">
        <v>36</v>
      </c>
      <c r="HD78" s="219">
        <v>36.5</v>
      </c>
      <c r="HE78" s="219" t="s">
        <v>134</v>
      </c>
      <c r="HF78" s="219">
        <v>36</v>
      </c>
      <c r="HG78" s="219">
        <v>36</v>
      </c>
    </row>
    <row r="79" spans="1:251" ht="15" customHeight="1">
      <c r="A79" s="218" t="str">
        <f t="shared" si="0"/>
        <v/>
      </c>
      <c r="B79" s="226"/>
      <c r="C79" s="353"/>
      <c r="D79" s="353"/>
      <c r="E79" s="353"/>
      <c r="F79" s="353"/>
      <c r="G79" s="353"/>
      <c r="H79" s="353"/>
      <c r="I79" s="353"/>
      <c r="J79" s="364"/>
      <c r="K79" s="365"/>
      <c r="L79" s="226"/>
      <c r="M79" s="350"/>
      <c r="N79" s="351"/>
      <c r="O79" s="351"/>
      <c r="P79" s="351"/>
      <c r="Q79" s="352"/>
      <c r="R79" s="226"/>
      <c r="W79" s="2"/>
      <c r="X79" s="2"/>
      <c r="Y79" s="2"/>
      <c r="Z79" s="2"/>
      <c r="HB79" s="221">
        <v>36.5</v>
      </c>
      <c r="HC79" s="221" t="s">
        <v>134</v>
      </c>
      <c r="HD79" s="221">
        <v>37</v>
      </c>
      <c r="HE79" s="221">
        <v>37</v>
      </c>
      <c r="HF79" s="221">
        <v>36.5</v>
      </c>
      <c r="HG79" s="221" t="s">
        <v>134</v>
      </c>
    </row>
    <row r="80" spans="1:251" ht="15" customHeight="1">
      <c r="A80" s="218" t="str">
        <f t="shared" si="0"/>
        <v/>
      </c>
      <c r="B80" s="226"/>
      <c r="C80" s="353"/>
      <c r="D80" s="353"/>
      <c r="E80" s="353"/>
      <c r="F80" s="353"/>
      <c r="G80" s="353"/>
      <c r="H80" s="353"/>
      <c r="I80" s="353"/>
      <c r="J80" s="364"/>
      <c r="K80" s="365"/>
      <c r="L80" s="226"/>
      <c r="M80" s="350"/>
      <c r="N80" s="351"/>
      <c r="O80" s="351"/>
      <c r="P80" s="351"/>
      <c r="Q80" s="352"/>
      <c r="R80" s="226"/>
      <c r="W80" s="2"/>
      <c r="X80" s="2"/>
      <c r="Y80" s="2"/>
      <c r="Z80" s="2"/>
      <c r="HB80" s="219">
        <v>37</v>
      </c>
      <c r="HC80" s="219">
        <v>37</v>
      </c>
      <c r="HD80" s="219">
        <v>37.5</v>
      </c>
      <c r="HE80" s="219" t="s">
        <v>135</v>
      </c>
      <c r="HF80" s="219">
        <v>37</v>
      </c>
      <c r="HG80" s="219">
        <v>37</v>
      </c>
    </row>
    <row r="81" spans="1:215" ht="15" customHeight="1">
      <c r="A81" s="218" t="str">
        <f t="shared" si="0"/>
        <v/>
      </c>
      <c r="B81" s="226"/>
      <c r="C81" s="353"/>
      <c r="D81" s="353"/>
      <c r="E81" s="353"/>
      <c r="F81" s="353"/>
      <c r="G81" s="353"/>
      <c r="H81" s="353"/>
      <c r="I81" s="353"/>
      <c r="J81" s="364"/>
      <c r="K81" s="365"/>
      <c r="L81" s="226"/>
      <c r="M81" s="350"/>
      <c r="N81" s="351"/>
      <c r="O81" s="351"/>
      <c r="P81" s="351"/>
      <c r="Q81" s="352"/>
      <c r="R81" s="226"/>
      <c r="W81" s="2"/>
      <c r="X81" s="2"/>
      <c r="Y81" s="2"/>
      <c r="Z81" s="2"/>
      <c r="HB81" s="221">
        <v>37.5</v>
      </c>
      <c r="HC81" s="221" t="s">
        <v>135</v>
      </c>
      <c r="HD81" s="221">
        <v>38</v>
      </c>
      <c r="HE81" s="221">
        <v>38</v>
      </c>
      <c r="HF81" s="221">
        <v>37.5</v>
      </c>
      <c r="HG81" s="221" t="s">
        <v>135</v>
      </c>
    </row>
    <row r="82" spans="1:215" ht="15" customHeight="1">
      <c r="A82" s="218" t="str">
        <f t="shared" si="0"/>
        <v/>
      </c>
      <c r="B82" s="226"/>
      <c r="C82" s="353"/>
      <c r="D82" s="353"/>
      <c r="E82" s="353"/>
      <c r="F82" s="353"/>
      <c r="G82" s="353"/>
      <c r="H82" s="353"/>
      <c r="I82" s="353"/>
      <c r="J82" s="364"/>
      <c r="K82" s="365"/>
      <c r="L82" s="226"/>
      <c r="M82" s="350"/>
      <c r="N82" s="351"/>
      <c r="O82" s="351"/>
      <c r="P82" s="351"/>
      <c r="Q82" s="352"/>
      <c r="R82" s="226"/>
      <c r="W82" s="2"/>
      <c r="X82" s="2"/>
      <c r="Y82" s="2"/>
      <c r="Z82" s="2"/>
      <c r="HB82" s="219">
        <v>38</v>
      </c>
      <c r="HC82" s="219">
        <v>38</v>
      </c>
      <c r="HD82" s="219">
        <v>38.5</v>
      </c>
      <c r="HE82" s="219" t="s">
        <v>136</v>
      </c>
      <c r="HF82" s="219">
        <v>38</v>
      </c>
      <c r="HG82" s="219">
        <v>38</v>
      </c>
    </row>
    <row r="83" spans="1:215" ht="15" customHeight="1">
      <c r="A83" s="218" t="str">
        <f t="shared" si="0"/>
        <v/>
      </c>
      <c r="B83" s="226"/>
      <c r="C83" s="353"/>
      <c r="D83" s="353"/>
      <c r="E83" s="353"/>
      <c r="F83" s="353"/>
      <c r="G83" s="353"/>
      <c r="H83" s="353"/>
      <c r="I83" s="353"/>
      <c r="J83" s="364"/>
      <c r="K83" s="365"/>
      <c r="L83" s="226"/>
      <c r="M83" s="350"/>
      <c r="N83" s="351"/>
      <c r="O83" s="351"/>
      <c r="P83" s="351"/>
      <c r="Q83" s="352"/>
      <c r="R83" s="226"/>
      <c r="W83" s="2"/>
      <c r="X83" s="2"/>
      <c r="Y83" s="2"/>
      <c r="Z83" s="2"/>
      <c r="HB83" s="221">
        <v>38.5</v>
      </c>
      <c r="HC83" s="221" t="s">
        <v>136</v>
      </c>
      <c r="HD83" s="221">
        <v>39</v>
      </c>
      <c r="HE83" s="221">
        <v>39</v>
      </c>
      <c r="HF83" s="221">
        <v>38.5</v>
      </c>
      <c r="HG83" s="221" t="s">
        <v>136</v>
      </c>
    </row>
    <row r="84" spans="1:215" ht="15" customHeight="1">
      <c r="A84" s="218" t="str">
        <f t="shared" si="0"/>
        <v/>
      </c>
      <c r="B84" s="226"/>
      <c r="C84" s="353"/>
      <c r="D84" s="353"/>
      <c r="E84" s="353"/>
      <c r="F84" s="353"/>
      <c r="G84" s="353"/>
      <c r="H84" s="353"/>
      <c r="I84" s="353"/>
      <c r="J84" s="364"/>
      <c r="K84" s="365"/>
      <c r="L84" s="226"/>
      <c r="M84" s="350"/>
      <c r="N84" s="351"/>
      <c r="O84" s="351"/>
      <c r="P84" s="351"/>
      <c r="Q84" s="352"/>
      <c r="R84" s="226"/>
      <c r="W84" s="2"/>
      <c r="X84" s="2"/>
      <c r="Y84" s="2"/>
      <c r="Z84" s="2"/>
      <c r="HB84" s="219">
        <v>39</v>
      </c>
      <c r="HC84" s="219">
        <v>39</v>
      </c>
      <c r="HD84" s="219">
        <v>39.5</v>
      </c>
      <c r="HE84" s="219" t="s">
        <v>137</v>
      </c>
      <c r="HF84" s="219">
        <v>39</v>
      </c>
      <c r="HG84" s="219">
        <v>39</v>
      </c>
    </row>
    <row r="85" spans="1:215" ht="15" customHeight="1">
      <c r="A85" s="218" t="str">
        <f t="shared" si="0"/>
        <v/>
      </c>
      <c r="B85" s="226"/>
      <c r="C85" s="353"/>
      <c r="D85" s="353"/>
      <c r="E85" s="353"/>
      <c r="F85" s="353"/>
      <c r="G85" s="353"/>
      <c r="H85" s="353"/>
      <c r="I85" s="353"/>
      <c r="J85" s="364"/>
      <c r="K85" s="365"/>
      <c r="L85" s="226"/>
      <c r="M85" s="350"/>
      <c r="N85" s="351"/>
      <c r="O85" s="351"/>
      <c r="P85" s="351"/>
      <c r="Q85" s="352"/>
      <c r="R85" s="226"/>
      <c r="W85" s="2"/>
      <c r="X85" s="2"/>
      <c r="Y85" s="2"/>
      <c r="Z85" s="2"/>
      <c r="HB85" s="221">
        <v>39.5</v>
      </c>
      <c r="HC85" s="221" t="s">
        <v>137</v>
      </c>
      <c r="HD85" s="221">
        <v>40</v>
      </c>
      <c r="HE85" s="221">
        <v>40</v>
      </c>
      <c r="HF85" s="221">
        <v>39.5</v>
      </c>
      <c r="HG85" s="221" t="s">
        <v>137</v>
      </c>
    </row>
    <row r="86" spans="1:215" ht="15" customHeight="1">
      <c r="A86" s="218" t="str">
        <f t="shared" si="0"/>
        <v/>
      </c>
      <c r="B86" s="226"/>
      <c r="C86" s="353"/>
      <c r="D86" s="353"/>
      <c r="E86" s="353"/>
      <c r="F86" s="353"/>
      <c r="G86" s="353"/>
      <c r="H86" s="353"/>
      <c r="I86" s="353"/>
      <c r="J86" s="364"/>
      <c r="K86" s="365"/>
      <c r="L86" s="226"/>
      <c r="M86" s="350"/>
      <c r="N86" s="351"/>
      <c r="O86" s="351"/>
      <c r="P86" s="351"/>
      <c r="Q86" s="352"/>
      <c r="R86" s="226"/>
      <c r="W86" s="2"/>
      <c r="X86" s="2"/>
      <c r="Y86" s="2"/>
      <c r="Z86" s="2"/>
      <c r="HB86" s="219">
        <v>40</v>
      </c>
      <c r="HC86" s="219">
        <v>40</v>
      </c>
      <c r="HD86" s="219">
        <v>40.5</v>
      </c>
      <c r="HE86" s="219" t="s">
        <v>138</v>
      </c>
      <c r="HF86" s="219">
        <v>40</v>
      </c>
      <c r="HG86" s="219">
        <v>40</v>
      </c>
    </row>
    <row r="87" spans="1:215" ht="15" customHeight="1">
      <c r="A87" s="218" t="str">
        <f t="shared" si="0"/>
        <v/>
      </c>
      <c r="B87" s="226"/>
      <c r="C87" s="353"/>
      <c r="D87" s="353"/>
      <c r="E87" s="353"/>
      <c r="F87" s="353"/>
      <c r="G87" s="353"/>
      <c r="H87" s="353"/>
      <c r="I87" s="353"/>
      <c r="J87" s="364"/>
      <c r="K87" s="365"/>
      <c r="L87" s="226"/>
      <c r="M87" s="350"/>
      <c r="N87" s="351"/>
      <c r="O87" s="351"/>
      <c r="P87" s="351"/>
      <c r="Q87" s="352"/>
      <c r="R87" s="226"/>
      <c r="W87" s="2"/>
      <c r="X87" s="2"/>
      <c r="Y87" s="2"/>
      <c r="Z87" s="2"/>
      <c r="HB87" s="221">
        <v>40.5</v>
      </c>
      <c r="HC87" s="221" t="s">
        <v>138</v>
      </c>
      <c r="HD87" s="221">
        <v>41</v>
      </c>
      <c r="HE87" s="221">
        <v>41</v>
      </c>
      <c r="HF87" s="221">
        <v>40.5</v>
      </c>
      <c r="HG87" s="221" t="s">
        <v>138</v>
      </c>
    </row>
    <row r="88" spans="1:215" ht="15" customHeight="1">
      <c r="A88" s="218" t="str">
        <f t="shared" si="0"/>
        <v/>
      </c>
      <c r="B88" s="226"/>
      <c r="C88" s="353"/>
      <c r="D88" s="353"/>
      <c r="E88" s="353"/>
      <c r="F88" s="353"/>
      <c r="G88" s="353"/>
      <c r="H88" s="353"/>
      <c r="I88" s="353"/>
      <c r="J88" s="364"/>
      <c r="K88" s="365"/>
      <c r="L88" s="226"/>
      <c r="M88" s="350"/>
      <c r="N88" s="351"/>
      <c r="O88" s="351"/>
      <c r="P88" s="351"/>
      <c r="Q88" s="352"/>
      <c r="R88" s="226"/>
      <c r="W88" s="2"/>
      <c r="X88" s="2"/>
      <c r="Y88" s="2"/>
      <c r="Z88" s="2"/>
      <c r="HB88" s="219">
        <v>41</v>
      </c>
      <c r="HC88" s="219">
        <v>41</v>
      </c>
      <c r="HD88" s="219">
        <v>41.5</v>
      </c>
      <c r="HE88" s="219" t="s">
        <v>139</v>
      </c>
      <c r="HF88" s="219">
        <v>41</v>
      </c>
      <c r="HG88" s="219">
        <v>41</v>
      </c>
    </row>
    <row r="89" spans="1:215" ht="15" customHeight="1">
      <c r="A89" s="218" t="str">
        <f t="shared" si="0"/>
        <v/>
      </c>
      <c r="B89" s="226"/>
      <c r="C89" s="353"/>
      <c r="D89" s="353"/>
      <c r="E89" s="353"/>
      <c r="F89" s="353"/>
      <c r="G89" s="353"/>
      <c r="H89" s="353"/>
      <c r="I89" s="353"/>
      <c r="J89" s="364"/>
      <c r="K89" s="365"/>
      <c r="L89" s="226"/>
      <c r="M89" s="350"/>
      <c r="N89" s="351"/>
      <c r="O89" s="351"/>
      <c r="P89" s="351"/>
      <c r="Q89" s="352"/>
      <c r="R89" s="226"/>
      <c r="W89" s="2"/>
      <c r="X89" s="2"/>
      <c r="Y89" s="2"/>
      <c r="Z89" s="2"/>
      <c r="HB89" s="221">
        <v>41.5</v>
      </c>
      <c r="HC89" s="221" t="s">
        <v>139</v>
      </c>
      <c r="HD89" s="221">
        <v>42</v>
      </c>
      <c r="HE89" s="221">
        <v>42</v>
      </c>
      <c r="HF89" s="221">
        <v>41.5</v>
      </c>
      <c r="HG89" s="221" t="s">
        <v>139</v>
      </c>
    </row>
    <row r="90" spans="1:215" ht="15" customHeight="1">
      <c r="A90" s="218" t="str">
        <f t="shared" si="0"/>
        <v/>
      </c>
      <c r="B90" s="226"/>
      <c r="C90" s="353"/>
      <c r="D90" s="353"/>
      <c r="E90" s="353"/>
      <c r="F90" s="353"/>
      <c r="G90" s="353"/>
      <c r="H90" s="353"/>
      <c r="I90" s="353"/>
      <c r="J90" s="364"/>
      <c r="K90" s="365"/>
      <c r="L90" s="226"/>
      <c r="M90" s="350"/>
      <c r="N90" s="351"/>
      <c r="O90" s="351"/>
      <c r="P90" s="351"/>
      <c r="Q90" s="352"/>
      <c r="R90" s="226"/>
      <c r="W90" s="2"/>
      <c r="X90" s="2"/>
      <c r="Y90" s="2"/>
      <c r="Z90" s="2"/>
      <c r="HB90" s="219">
        <v>42</v>
      </c>
      <c r="HC90" s="219">
        <v>42</v>
      </c>
      <c r="HD90" s="219">
        <v>42.5</v>
      </c>
      <c r="HE90" s="219" t="s">
        <v>140</v>
      </c>
      <c r="HF90" s="219">
        <v>42</v>
      </c>
      <c r="HG90" s="219">
        <v>42</v>
      </c>
    </row>
    <row r="91" spans="1:215" ht="15" customHeight="1">
      <c r="A91" s="218" t="str">
        <f t="shared" si="0"/>
        <v/>
      </c>
      <c r="B91" s="226"/>
      <c r="C91" s="353"/>
      <c r="D91" s="353"/>
      <c r="E91" s="353"/>
      <c r="F91" s="353"/>
      <c r="G91" s="353"/>
      <c r="H91" s="353"/>
      <c r="I91" s="353"/>
      <c r="J91" s="364"/>
      <c r="K91" s="365"/>
      <c r="L91" s="226"/>
      <c r="M91" s="350"/>
      <c r="N91" s="351"/>
      <c r="O91" s="351"/>
      <c r="P91" s="351"/>
      <c r="Q91" s="352"/>
      <c r="R91" s="226"/>
      <c r="W91" s="2"/>
      <c r="X91" s="2"/>
      <c r="Y91" s="2"/>
      <c r="Z91" s="2"/>
      <c r="HB91" s="221">
        <v>42.5</v>
      </c>
      <c r="HC91" s="221" t="s">
        <v>140</v>
      </c>
      <c r="HD91" s="221">
        <v>43</v>
      </c>
      <c r="HE91" s="221">
        <v>43</v>
      </c>
      <c r="HF91" s="221">
        <v>42.5</v>
      </c>
      <c r="HG91" s="221" t="s">
        <v>140</v>
      </c>
    </row>
    <row r="92" spans="1:215" ht="15" customHeight="1">
      <c r="A92" s="218" t="str">
        <f t="shared" si="0"/>
        <v/>
      </c>
      <c r="B92" s="226"/>
      <c r="C92" s="353"/>
      <c r="D92" s="353"/>
      <c r="E92" s="353"/>
      <c r="F92" s="353"/>
      <c r="G92" s="353"/>
      <c r="H92" s="353"/>
      <c r="I92" s="353"/>
      <c r="J92" s="364"/>
      <c r="K92" s="365"/>
      <c r="L92" s="226"/>
      <c r="M92" s="350"/>
      <c r="N92" s="351"/>
      <c r="O92" s="351"/>
      <c r="P92" s="351"/>
      <c r="Q92" s="352"/>
      <c r="R92" s="226"/>
      <c r="W92" s="2"/>
      <c r="X92" s="2"/>
      <c r="Y92" s="2"/>
      <c r="Z92" s="2"/>
      <c r="HB92" s="219">
        <v>43</v>
      </c>
      <c r="HC92" s="219">
        <v>43</v>
      </c>
      <c r="HD92" s="219">
        <v>43.5</v>
      </c>
      <c r="HE92" s="219" t="s">
        <v>141</v>
      </c>
      <c r="HF92" s="219">
        <v>43</v>
      </c>
      <c r="HG92" s="219">
        <v>43</v>
      </c>
    </row>
    <row r="93" spans="1:215" ht="15" customHeight="1">
      <c r="A93" s="218" t="str">
        <f t="shared" si="0"/>
        <v/>
      </c>
      <c r="B93" s="226"/>
      <c r="C93" s="353"/>
      <c r="D93" s="353"/>
      <c r="E93" s="353"/>
      <c r="F93" s="353"/>
      <c r="G93" s="353"/>
      <c r="H93" s="353"/>
      <c r="I93" s="353"/>
      <c r="J93" s="364"/>
      <c r="K93" s="365"/>
      <c r="L93" s="226"/>
      <c r="M93" s="350"/>
      <c r="N93" s="351"/>
      <c r="O93" s="351"/>
      <c r="P93" s="351"/>
      <c r="Q93" s="352"/>
      <c r="R93" s="226"/>
      <c r="W93" s="2"/>
      <c r="X93" s="2"/>
      <c r="Y93" s="2"/>
      <c r="Z93" s="2"/>
      <c r="HB93" s="221">
        <v>43.5</v>
      </c>
      <c r="HC93" s="221" t="s">
        <v>141</v>
      </c>
      <c r="HD93" s="221">
        <v>44</v>
      </c>
      <c r="HE93" s="221">
        <v>44</v>
      </c>
      <c r="HF93" s="221">
        <v>43.5</v>
      </c>
      <c r="HG93" s="221" t="s">
        <v>141</v>
      </c>
    </row>
    <row r="94" spans="1:215" ht="15" customHeight="1">
      <c r="A94" s="218" t="str">
        <f t="shared" si="0"/>
        <v/>
      </c>
      <c r="B94" s="226"/>
      <c r="C94" s="353"/>
      <c r="D94" s="353"/>
      <c r="E94" s="353"/>
      <c r="F94" s="353"/>
      <c r="G94" s="353"/>
      <c r="H94" s="353"/>
      <c r="I94" s="353"/>
      <c r="J94" s="364"/>
      <c r="K94" s="365"/>
      <c r="L94" s="226"/>
      <c r="M94" s="350"/>
      <c r="N94" s="351"/>
      <c r="O94" s="351"/>
      <c r="P94" s="351"/>
      <c r="Q94" s="352"/>
      <c r="R94" s="226"/>
      <c r="W94" s="2"/>
      <c r="X94" s="2"/>
      <c r="Y94" s="2"/>
      <c r="Z94" s="2"/>
      <c r="HB94" s="219">
        <v>44</v>
      </c>
      <c r="HC94" s="219">
        <v>44</v>
      </c>
      <c r="HD94" s="219">
        <v>44.5</v>
      </c>
      <c r="HE94" s="219" t="s">
        <v>142</v>
      </c>
      <c r="HF94" s="219">
        <v>44</v>
      </c>
      <c r="HG94" s="219">
        <v>44</v>
      </c>
    </row>
    <row r="95" spans="1:215" ht="15" customHeight="1">
      <c r="A95" s="218" t="str">
        <f t="shared" si="0"/>
        <v/>
      </c>
      <c r="B95" s="226"/>
      <c r="C95" s="353"/>
      <c r="D95" s="353"/>
      <c r="E95" s="353"/>
      <c r="F95" s="353"/>
      <c r="G95" s="353"/>
      <c r="H95" s="353"/>
      <c r="I95" s="353"/>
      <c r="J95" s="364"/>
      <c r="K95" s="365"/>
      <c r="L95" s="226"/>
      <c r="M95" s="350"/>
      <c r="N95" s="351"/>
      <c r="O95" s="351"/>
      <c r="P95" s="351"/>
      <c r="Q95" s="352"/>
      <c r="R95" s="226"/>
      <c r="W95" s="2"/>
      <c r="X95" s="2"/>
      <c r="Y95" s="2"/>
      <c r="Z95" s="2"/>
      <c r="HB95" s="221">
        <v>44.5</v>
      </c>
      <c r="HC95" s="221" t="s">
        <v>142</v>
      </c>
      <c r="HD95" s="221">
        <v>45</v>
      </c>
      <c r="HE95" s="221">
        <v>45</v>
      </c>
      <c r="HF95" s="221">
        <v>44.5</v>
      </c>
      <c r="HG95" s="221" t="s">
        <v>142</v>
      </c>
    </row>
    <row r="96" spans="1:215" ht="15" customHeight="1">
      <c r="A96" s="218" t="str">
        <f t="shared" si="0"/>
        <v/>
      </c>
      <c r="B96" s="226"/>
      <c r="C96" s="353"/>
      <c r="D96" s="353"/>
      <c r="E96" s="353"/>
      <c r="F96" s="353"/>
      <c r="G96" s="353"/>
      <c r="H96" s="353"/>
      <c r="I96" s="353"/>
      <c r="J96" s="364"/>
      <c r="K96" s="365"/>
      <c r="L96" s="226"/>
      <c r="M96" s="350"/>
      <c r="N96" s="351"/>
      <c r="O96" s="351"/>
      <c r="P96" s="351"/>
      <c r="Q96" s="352"/>
      <c r="R96" s="226"/>
      <c r="W96" s="2"/>
      <c r="X96" s="2"/>
      <c r="Y96" s="2"/>
      <c r="Z96" s="2"/>
      <c r="HB96" s="219">
        <v>45</v>
      </c>
      <c r="HC96" s="219">
        <v>45</v>
      </c>
      <c r="HD96" s="219">
        <v>45.5</v>
      </c>
      <c r="HE96" s="219" t="s">
        <v>143</v>
      </c>
      <c r="HF96" s="219">
        <v>45</v>
      </c>
      <c r="HG96" s="219">
        <v>45</v>
      </c>
    </row>
    <row r="97" spans="1:215" ht="15" customHeight="1">
      <c r="A97" s="218" t="str">
        <f t="shared" si="0"/>
        <v/>
      </c>
      <c r="B97" s="226"/>
      <c r="C97" s="353"/>
      <c r="D97" s="353"/>
      <c r="E97" s="353"/>
      <c r="F97" s="353"/>
      <c r="G97" s="353"/>
      <c r="H97" s="353"/>
      <c r="I97" s="353"/>
      <c r="J97" s="364"/>
      <c r="K97" s="365"/>
      <c r="L97" s="226"/>
      <c r="M97" s="350"/>
      <c r="N97" s="351"/>
      <c r="O97" s="351"/>
      <c r="P97" s="351"/>
      <c r="Q97" s="352"/>
      <c r="R97" s="226"/>
      <c r="W97" s="2"/>
      <c r="X97" s="2"/>
      <c r="Y97" s="2"/>
      <c r="Z97" s="2"/>
      <c r="HB97" s="221">
        <v>45.5</v>
      </c>
      <c r="HC97" s="221" t="s">
        <v>143</v>
      </c>
      <c r="HD97" s="221">
        <v>46</v>
      </c>
      <c r="HE97" s="221">
        <v>46</v>
      </c>
      <c r="HF97" s="221">
        <v>45.5</v>
      </c>
      <c r="HG97" s="221" t="s">
        <v>143</v>
      </c>
    </row>
    <row r="98" spans="1:215" ht="15" customHeight="1">
      <c r="A98" s="218" t="str">
        <f t="shared" si="0"/>
        <v/>
      </c>
      <c r="B98" s="226"/>
      <c r="C98" s="353"/>
      <c r="D98" s="353"/>
      <c r="E98" s="353"/>
      <c r="F98" s="353"/>
      <c r="G98" s="353"/>
      <c r="H98" s="353"/>
      <c r="I98" s="353"/>
      <c r="J98" s="364"/>
      <c r="K98" s="365"/>
      <c r="L98" s="226"/>
      <c r="M98" s="350"/>
      <c r="N98" s="351"/>
      <c r="O98" s="351"/>
      <c r="P98" s="351"/>
      <c r="Q98" s="352"/>
      <c r="R98" s="226"/>
      <c r="W98" s="2"/>
      <c r="X98" s="2"/>
      <c r="Y98" s="2"/>
      <c r="Z98" s="2"/>
      <c r="HB98" s="219">
        <v>46</v>
      </c>
      <c r="HC98" s="219">
        <v>46</v>
      </c>
      <c r="HD98" s="219">
        <v>46.5</v>
      </c>
      <c r="HE98" s="219" t="s">
        <v>144</v>
      </c>
      <c r="HF98" s="219">
        <v>46</v>
      </c>
      <c r="HG98" s="219">
        <v>46</v>
      </c>
    </row>
    <row r="99" spans="1:215" ht="15" customHeight="1">
      <c r="A99" s="218" t="str">
        <f t="shared" si="0"/>
        <v/>
      </c>
      <c r="B99" s="226"/>
      <c r="C99" s="353"/>
      <c r="D99" s="353"/>
      <c r="E99" s="353"/>
      <c r="F99" s="353"/>
      <c r="G99" s="353"/>
      <c r="H99" s="353"/>
      <c r="I99" s="353"/>
      <c r="J99" s="364"/>
      <c r="K99" s="365"/>
      <c r="L99" s="226"/>
      <c r="M99" s="350"/>
      <c r="N99" s="351"/>
      <c r="O99" s="351"/>
      <c r="P99" s="351"/>
      <c r="Q99" s="352"/>
      <c r="R99" s="226"/>
      <c r="W99" s="2"/>
      <c r="X99" s="2"/>
      <c r="Y99" s="2"/>
      <c r="Z99" s="2"/>
      <c r="HB99" s="221">
        <v>46.5</v>
      </c>
      <c r="HC99" s="221" t="s">
        <v>144</v>
      </c>
      <c r="HD99" s="221">
        <v>47</v>
      </c>
      <c r="HE99" s="221">
        <v>47</v>
      </c>
      <c r="HF99" s="221">
        <v>46.5</v>
      </c>
      <c r="HG99" s="221" t="s">
        <v>144</v>
      </c>
    </row>
    <row r="100" spans="1:215" ht="15" customHeight="1">
      <c r="A100" s="218" t="str">
        <f t="shared" si="0"/>
        <v/>
      </c>
      <c r="B100" s="226"/>
      <c r="C100" s="353"/>
      <c r="D100" s="353"/>
      <c r="E100" s="353"/>
      <c r="F100" s="353"/>
      <c r="G100" s="353"/>
      <c r="H100" s="353"/>
      <c r="I100" s="353"/>
      <c r="J100" s="364"/>
      <c r="K100" s="365"/>
      <c r="L100" s="226"/>
      <c r="M100" s="350"/>
      <c r="N100" s="351"/>
      <c r="O100" s="351"/>
      <c r="P100" s="351"/>
      <c r="Q100" s="352"/>
      <c r="R100" s="226"/>
      <c r="W100" s="2"/>
      <c r="X100" s="2"/>
      <c r="Y100" s="2"/>
      <c r="Z100" s="2"/>
      <c r="HB100" s="219">
        <v>47</v>
      </c>
      <c r="HC100" s="219">
        <v>47</v>
      </c>
      <c r="HD100" s="219">
        <v>47.5</v>
      </c>
      <c r="HE100" s="219" t="s">
        <v>145</v>
      </c>
      <c r="HF100" s="219">
        <v>47</v>
      </c>
      <c r="HG100" s="219">
        <v>47</v>
      </c>
    </row>
    <row r="101" spans="1:215" ht="15" customHeight="1">
      <c r="A101" s="218" t="str">
        <f t="shared" si="0"/>
        <v/>
      </c>
      <c r="B101" s="226"/>
      <c r="C101" s="353"/>
      <c r="D101" s="353"/>
      <c r="E101" s="353"/>
      <c r="F101" s="353"/>
      <c r="G101" s="353"/>
      <c r="H101" s="353"/>
      <c r="I101" s="353"/>
      <c r="J101" s="364"/>
      <c r="K101" s="365"/>
      <c r="L101" s="226"/>
      <c r="M101" s="350"/>
      <c r="N101" s="351"/>
      <c r="O101" s="351"/>
      <c r="P101" s="351"/>
      <c r="Q101" s="352"/>
      <c r="R101" s="226"/>
      <c r="W101" s="2"/>
      <c r="X101" s="2"/>
      <c r="Y101" s="2"/>
      <c r="Z101" s="2"/>
      <c r="HB101" s="221">
        <v>47.5</v>
      </c>
      <c r="HC101" s="221" t="s">
        <v>145</v>
      </c>
      <c r="HD101" s="221">
        <v>48</v>
      </c>
      <c r="HE101" s="221">
        <v>48</v>
      </c>
      <c r="HF101" s="221">
        <v>47.5</v>
      </c>
      <c r="HG101" s="221" t="s">
        <v>145</v>
      </c>
    </row>
    <row r="102" spans="1:215" ht="15" customHeight="1">
      <c r="A102" s="218" t="str">
        <f t="shared" si="0"/>
        <v/>
      </c>
      <c r="B102" s="226"/>
      <c r="C102" s="353"/>
      <c r="D102" s="353"/>
      <c r="E102" s="353"/>
      <c r="F102" s="353"/>
      <c r="G102" s="353"/>
      <c r="H102" s="353"/>
      <c r="I102" s="353"/>
      <c r="J102" s="364"/>
      <c r="K102" s="365"/>
      <c r="L102" s="226"/>
      <c r="M102" s="350"/>
      <c r="N102" s="351"/>
      <c r="O102" s="351"/>
      <c r="P102" s="351"/>
      <c r="Q102" s="352"/>
      <c r="R102" s="226"/>
      <c r="W102" s="2"/>
      <c r="X102" s="2"/>
      <c r="Y102" s="2"/>
      <c r="Z102" s="2"/>
      <c r="HB102" s="219">
        <v>48</v>
      </c>
      <c r="HC102" s="219">
        <v>48</v>
      </c>
      <c r="HD102" s="219">
        <v>48.5</v>
      </c>
      <c r="HE102" s="219" t="s">
        <v>146</v>
      </c>
      <c r="HF102" s="219">
        <v>48</v>
      </c>
      <c r="HG102" s="219">
        <v>48</v>
      </c>
    </row>
    <row r="103" spans="1:215" ht="15" customHeight="1">
      <c r="A103" s="218" t="str">
        <f t="shared" si="0"/>
        <v/>
      </c>
      <c r="B103" s="226"/>
      <c r="C103" s="353"/>
      <c r="D103" s="353"/>
      <c r="E103" s="353"/>
      <c r="F103" s="353"/>
      <c r="G103" s="353"/>
      <c r="H103" s="353"/>
      <c r="I103" s="353"/>
      <c r="J103" s="364"/>
      <c r="K103" s="365"/>
      <c r="L103" s="226"/>
      <c r="M103" s="350"/>
      <c r="N103" s="351"/>
      <c r="O103" s="351"/>
      <c r="P103" s="351"/>
      <c r="Q103" s="352"/>
      <c r="R103" s="226"/>
      <c r="W103" s="2"/>
      <c r="X103" s="2"/>
      <c r="Y103" s="2"/>
      <c r="Z103" s="2"/>
      <c r="HB103" s="221">
        <v>48.5</v>
      </c>
      <c r="HC103" s="221" t="s">
        <v>146</v>
      </c>
      <c r="HD103" s="221">
        <v>49</v>
      </c>
      <c r="HE103" s="221">
        <v>49</v>
      </c>
      <c r="HF103" s="221">
        <v>48.5</v>
      </c>
      <c r="HG103" s="221" t="s">
        <v>146</v>
      </c>
    </row>
    <row r="104" spans="1:215" ht="15" customHeight="1">
      <c r="A104" s="218" t="str">
        <f t="shared" si="0"/>
        <v/>
      </c>
      <c r="B104" s="226"/>
      <c r="C104" s="353"/>
      <c r="D104" s="353"/>
      <c r="E104" s="353"/>
      <c r="F104" s="353"/>
      <c r="G104" s="353"/>
      <c r="H104" s="353"/>
      <c r="I104" s="353"/>
      <c r="J104" s="364"/>
      <c r="K104" s="365"/>
      <c r="L104" s="226"/>
      <c r="M104" s="350"/>
      <c r="N104" s="351"/>
      <c r="O104" s="351"/>
      <c r="P104" s="351"/>
      <c r="Q104" s="352"/>
      <c r="R104" s="226"/>
      <c r="W104" s="2"/>
      <c r="X104" s="2"/>
      <c r="Y104" s="2"/>
      <c r="Z104" s="2"/>
      <c r="HB104" s="219">
        <v>49</v>
      </c>
      <c r="HC104" s="219">
        <v>49</v>
      </c>
      <c r="HD104" s="219">
        <v>49.5</v>
      </c>
      <c r="HE104" s="219" t="s">
        <v>147</v>
      </c>
      <c r="HF104" s="219">
        <v>49</v>
      </c>
      <c r="HG104" s="219">
        <v>49</v>
      </c>
    </row>
    <row r="105" spans="1:215" ht="15" customHeight="1">
      <c r="A105" s="218" t="str">
        <f t="shared" si="0"/>
        <v/>
      </c>
      <c r="B105" s="226"/>
      <c r="C105" s="353"/>
      <c r="D105" s="353"/>
      <c r="E105" s="353"/>
      <c r="F105" s="353"/>
      <c r="G105" s="353"/>
      <c r="H105" s="353"/>
      <c r="I105" s="353"/>
      <c r="J105" s="364"/>
      <c r="K105" s="365"/>
      <c r="L105" s="226"/>
      <c r="M105" s="350"/>
      <c r="N105" s="351"/>
      <c r="O105" s="351"/>
      <c r="P105" s="351"/>
      <c r="Q105" s="352"/>
      <c r="R105" s="226"/>
      <c r="W105" s="2"/>
      <c r="X105" s="2"/>
      <c r="Y105" s="2"/>
      <c r="Z105" s="2"/>
      <c r="HB105" s="221">
        <v>49.5</v>
      </c>
      <c r="HC105" s="221" t="s">
        <v>147</v>
      </c>
      <c r="HD105" s="221">
        <v>50</v>
      </c>
      <c r="HE105" s="221">
        <v>50</v>
      </c>
      <c r="HF105" s="221">
        <v>49.5</v>
      </c>
      <c r="HG105" s="221" t="s">
        <v>147</v>
      </c>
    </row>
    <row r="106" spans="1:215" ht="15" customHeight="1">
      <c r="A106" s="218" t="str">
        <f t="shared" si="0"/>
        <v/>
      </c>
      <c r="B106" s="226"/>
      <c r="C106" s="353"/>
      <c r="D106" s="353"/>
      <c r="E106" s="353"/>
      <c r="F106" s="353"/>
      <c r="G106" s="353"/>
      <c r="H106" s="353"/>
      <c r="I106" s="353"/>
      <c r="J106" s="364"/>
      <c r="K106" s="365"/>
      <c r="L106" s="226"/>
      <c r="M106" s="350"/>
      <c r="N106" s="351"/>
      <c r="O106" s="351"/>
      <c r="P106" s="351"/>
      <c r="Q106" s="352"/>
      <c r="R106" s="226"/>
      <c r="W106" s="2"/>
      <c r="X106" s="2"/>
      <c r="Y106" s="2"/>
      <c r="Z106" s="2"/>
      <c r="HB106" s="219">
        <v>50</v>
      </c>
      <c r="HC106" s="219">
        <v>50</v>
      </c>
      <c r="HD106" s="219">
        <v>50.5</v>
      </c>
      <c r="HE106" s="219" t="s">
        <v>148</v>
      </c>
      <c r="HF106" s="219">
        <v>50</v>
      </c>
      <c r="HG106" s="219">
        <v>50</v>
      </c>
    </row>
    <row r="107" spans="1:215" ht="15" customHeight="1">
      <c r="A107" s="218" t="str">
        <f t="shared" si="0"/>
        <v/>
      </c>
      <c r="B107" s="226"/>
      <c r="C107" s="353"/>
      <c r="D107" s="353"/>
      <c r="E107" s="353"/>
      <c r="F107" s="353"/>
      <c r="G107" s="353"/>
      <c r="H107" s="353"/>
      <c r="I107" s="353"/>
      <c r="J107" s="364"/>
      <c r="K107" s="365"/>
      <c r="L107" s="226"/>
      <c r="M107" s="350"/>
      <c r="N107" s="351"/>
      <c r="O107" s="351"/>
      <c r="P107" s="351"/>
      <c r="Q107" s="352"/>
      <c r="R107" s="226"/>
      <c r="W107" s="2"/>
      <c r="X107" s="2"/>
      <c r="Y107" s="2"/>
      <c r="Z107" s="2"/>
      <c r="HB107" s="221">
        <v>50.5</v>
      </c>
      <c r="HC107" s="221" t="s">
        <v>148</v>
      </c>
      <c r="HD107" s="221">
        <v>51</v>
      </c>
      <c r="HE107" s="221">
        <v>51</v>
      </c>
      <c r="HF107" s="221">
        <v>50.5</v>
      </c>
      <c r="HG107" s="221" t="s">
        <v>148</v>
      </c>
    </row>
    <row r="108" spans="1:215" ht="15" customHeight="1">
      <c r="A108" s="218" t="str">
        <f t="shared" si="0"/>
        <v/>
      </c>
      <c r="B108" s="226"/>
      <c r="C108" s="353"/>
      <c r="D108" s="353"/>
      <c r="E108" s="353"/>
      <c r="F108" s="353"/>
      <c r="G108" s="353"/>
      <c r="H108" s="353"/>
      <c r="I108" s="353"/>
      <c r="J108" s="364"/>
      <c r="K108" s="365"/>
      <c r="L108" s="226"/>
      <c r="M108" s="350"/>
      <c r="N108" s="351"/>
      <c r="O108" s="351"/>
      <c r="P108" s="351"/>
      <c r="Q108" s="352"/>
      <c r="R108" s="226"/>
      <c r="W108" s="2"/>
      <c r="X108" s="2"/>
      <c r="Y108" s="2"/>
      <c r="Z108" s="2"/>
      <c r="HB108" s="219">
        <v>51</v>
      </c>
      <c r="HC108" s="219">
        <v>51</v>
      </c>
      <c r="HD108" s="219">
        <v>51.5</v>
      </c>
      <c r="HE108" s="219" t="s">
        <v>149</v>
      </c>
      <c r="HF108" s="219">
        <v>51</v>
      </c>
      <c r="HG108" s="219">
        <v>51</v>
      </c>
    </row>
    <row r="109" spans="1:215" ht="15" customHeight="1">
      <c r="A109" s="218" t="str">
        <f t="shared" si="0"/>
        <v/>
      </c>
      <c r="B109" s="226"/>
      <c r="C109" s="353"/>
      <c r="D109" s="353"/>
      <c r="E109" s="353"/>
      <c r="F109" s="353"/>
      <c r="G109" s="353"/>
      <c r="H109" s="353"/>
      <c r="I109" s="353"/>
      <c r="J109" s="364"/>
      <c r="K109" s="365"/>
      <c r="L109" s="226"/>
      <c r="M109" s="350"/>
      <c r="N109" s="351"/>
      <c r="O109" s="351"/>
      <c r="P109" s="351"/>
      <c r="Q109" s="352"/>
      <c r="R109" s="226"/>
      <c r="W109" s="2"/>
      <c r="X109" s="2"/>
      <c r="Y109" s="2"/>
      <c r="Z109" s="2"/>
      <c r="HB109" s="221">
        <v>51.5</v>
      </c>
      <c r="HC109" s="221" t="s">
        <v>149</v>
      </c>
      <c r="HD109" s="221">
        <v>52</v>
      </c>
      <c r="HE109" s="221">
        <v>52</v>
      </c>
      <c r="HF109" s="221">
        <v>51.5</v>
      </c>
      <c r="HG109" s="221" t="s">
        <v>149</v>
      </c>
    </row>
    <row r="110" spans="1:215" ht="15" customHeight="1">
      <c r="A110" s="218" t="str">
        <f t="shared" si="0"/>
        <v/>
      </c>
      <c r="B110" s="226"/>
      <c r="C110" s="353"/>
      <c r="D110" s="353"/>
      <c r="E110" s="353"/>
      <c r="F110" s="353"/>
      <c r="G110" s="353"/>
      <c r="H110" s="353"/>
      <c r="I110" s="353"/>
      <c r="J110" s="364"/>
      <c r="K110" s="365"/>
      <c r="L110" s="226"/>
      <c r="M110" s="350"/>
      <c r="N110" s="351"/>
      <c r="O110" s="351"/>
      <c r="P110" s="351"/>
      <c r="Q110" s="352"/>
      <c r="R110" s="226"/>
      <c r="W110" s="2"/>
      <c r="X110" s="2"/>
      <c r="Y110" s="2"/>
      <c r="Z110" s="2"/>
      <c r="HB110" s="219">
        <v>52</v>
      </c>
      <c r="HC110" s="219">
        <v>52</v>
      </c>
      <c r="HD110" s="219">
        <v>52.5</v>
      </c>
      <c r="HE110" s="219" t="s">
        <v>150</v>
      </c>
      <c r="HF110" s="219">
        <v>52</v>
      </c>
      <c r="HG110" s="219">
        <v>52</v>
      </c>
    </row>
    <row r="111" spans="1:215" ht="15" customHeight="1">
      <c r="A111" s="218" t="str">
        <f t="shared" si="0"/>
        <v/>
      </c>
      <c r="B111" s="226"/>
      <c r="C111" s="353"/>
      <c r="D111" s="353"/>
      <c r="E111" s="353"/>
      <c r="F111" s="353"/>
      <c r="G111" s="353"/>
      <c r="H111" s="353"/>
      <c r="I111" s="353"/>
      <c r="J111" s="364"/>
      <c r="K111" s="365"/>
      <c r="L111" s="226"/>
      <c r="M111" s="350"/>
      <c r="N111" s="351"/>
      <c r="O111" s="351"/>
      <c r="P111" s="351"/>
      <c r="Q111" s="352"/>
      <c r="R111" s="226"/>
      <c r="W111" s="2"/>
      <c r="X111" s="2"/>
      <c r="Y111" s="2"/>
      <c r="Z111" s="2"/>
      <c r="HB111" s="221">
        <v>52.5</v>
      </c>
      <c r="HC111" s="221" t="s">
        <v>150</v>
      </c>
      <c r="HD111" s="221">
        <v>53</v>
      </c>
      <c r="HE111" s="221">
        <v>53</v>
      </c>
      <c r="HF111" s="221">
        <v>52.5</v>
      </c>
      <c r="HG111" s="221" t="s">
        <v>150</v>
      </c>
    </row>
    <row r="112" spans="1:215" ht="15" customHeight="1">
      <c r="A112" s="218" t="str">
        <f t="shared" si="0"/>
        <v/>
      </c>
      <c r="B112" s="226"/>
      <c r="C112" s="353"/>
      <c r="D112" s="353"/>
      <c r="E112" s="353"/>
      <c r="F112" s="353"/>
      <c r="G112" s="353"/>
      <c r="H112" s="353"/>
      <c r="I112" s="353"/>
      <c r="J112" s="364"/>
      <c r="K112" s="365"/>
      <c r="L112" s="226"/>
      <c r="M112" s="350"/>
      <c r="N112" s="351"/>
      <c r="O112" s="351"/>
      <c r="P112" s="351"/>
      <c r="Q112" s="352"/>
      <c r="R112" s="226"/>
      <c r="W112" s="2"/>
      <c r="X112" s="2"/>
      <c r="Y112" s="2"/>
      <c r="Z112" s="2"/>
      <c r="HB112" s="219">
        <v>53</v>
      </c>
      <c r="HC112" s="219">
        <v>53</v>
      </c>
      <c r="HD112" s="219">
        <v>53.5</v>
      </c>
      <c r="HE112" s="219" t="s">
        <v>151</v>
      </c>
      <c r="HF112" s="219">
        <v>53</v>
      </c>
      <c r="HG112" s="219">
        <v>53</v>
      </c>
    </row>
    <row r="113" spans="1:251" ht="15" customHeight="1">
      <c r="A113" s="218" t="str">
        <f t="shared" si="0"/>
        <v/>
      </c>
      <c r="B113" s="226"/>
      <c r="C113" s="353"/>
      <c r="D113" s="353"/>
      <c r="E113" s="353"/>
      <c r="F113" s="353"/>
      <c r="G113" s="353"/>
      <c r="H113" s="353"/>
      <c r="I113" s="353"/>
      <c r="J113" s="364"/>
      <c r="K113" s="365"/>
      <c r="L113" s="226"/>
      <c r="M113" s="350"/>
      <c r="N113" s="351"/>
      <c r="O113" s="351"/>
      <c r="P113" s="351"/>
      <c r="Q113" s="352"/>
      <c r="R113" s="226"/>
      <c r="W113" s="2"/>
      <c r="X113" s="2"/>
      <c r="Y113" s="2"/>
      <c r="Z113" s="2"/>
      <c r="HB113" s="221">
        <v>53.5</v>
      </c>
      <c r="HC113" s="221" t="s">
        <v>151</v>
      </c>
      <c r="HD113" s="221">
        <v>54</v>
      </c>
      <c r="HE113" s="221">
        <v>54</v>
      </c>
      <c r="HF113" s="221">
        <v>53.5</v>
      </c>
      <c r="HG113" s="221" t="s">
        <v>151</v>
      </c>
    </row>
    <row r="114" spans="1:251" ht="15" customHeight="1">
      <c r="A114" s="218" t="str">
        <f t="shared" si="0"/>
        <v/>
      </c>
      <c r="B114" s="226"/>
      <c r="C114" s="353"/>
      <c r="D114" s="353"/>
      <c r="E114" s="353"/>
      <c r="F114" s="353"/>
      <c r="G114" s="353"/>
      <c r="H114" s="353"/>
      <c r="I114" s="353"/>
      <c r="J114" s="364"/>
      <c r="K114" s="365"/>
      <c r="L114" s="226"/>
      <c r="M114" s="350"/>
      <c r="N114" s="351"/>
      <c r="O114" s="351"/>
      <c r="P114" s="351"/>
      <c r="Q114" s="352"/>
      <c r="R114" s="226"/>
      <c r="W114" s="2"/>
      <c r="X114" s="2"/>
      <c r="Y114" s="2"/>
      <c r="Z114" s="2"/>
      <c r="HB114" s="219">
        <v>54</v>
      </c>
      <c r="HC114" s="219">
        <v>54</v>
      </c>
      <c r="HD114" s="219">
        <v>54.5</v>
      </c>
      <c r="HE114" s="219" t="s">
        <v>152</v>
      </c>
      <c r="HF114" s="219">
        <v>54</v>
      </c>
      <c r="HG114" s="219">
        <v>54</v>
      </c>
    </row>
    <row r="115" spans="1:251" ht="15" customHeight="1">
      <c r="A115" s="218" t="str">
        <f t="shared" si="0"/>
        <v/>
      </c>
      <c r="B115" s="226"/>
      <c r="C115" s="353"/>
      <c r="D115" s="353"/>
      <c r="E115" s="353"/>
      <c r="F115" s="353"/>
      <c r="G115" s="353"/>
      <c r="H115" s="353"/>
      <c r="I115" s="353"/>
      <c r="J115" s="364"/>
      <c r="K115" s="365"/>
      <c r="L115" s="226"/>
      <c r="M115" s="350"/>
      <c r="N115" s="351"/>
      <c r="O115" s="351"/>
      <c r="P115" s="351"/>
      <c r="Q115" s="352"/>
      <c r="R115" s="226"/>
      <c r="W115" s="2"/>
      <c r="X115" s="2"/>
      <c r="Y115" s="2"/>
      <c r="Z115" s="2"/>
      <c r="HB115" s="221">
        <v>54.5</v>
      </c>
      <c r="HC115" s="221" t="s">
        <v>152</v>
      </c>
      <c r="HD115" s="221">
        <v>55</v>
      </c>
      <c r="HE115" s="221">
        <v>55</v>
      </c>
      <c r="HF115" s="221">
        <v>54.5</v>
      </c>
      <c r="HG115" s="221" t="s">
        <v>152</v>
      </c>
    </row>
    <row r="116" spans="1:251" ht="15" customHeight="1">
      <c r="A116" s="218" t="str">
        <f t="shared" si="0"/>
        <v/>
      </c>
      <c r="B116" s="226"/>
      <c r="C116" s="353"/>
      <c r="D116" s="353"/>
      <c r="E116" s="353"/>
      <c r="F116" s="353"/>
      <c r="G116" s="353"/>
      <c r="H116" s="353"/>
      <c r="I116" s="353"/>
      <c r="J116" s="364"/>
      <c r="K116" s="365"/>
      <c r="L116" s="226"/>
      <c r="M116" s="350"/>
      <c r="N116" s="351"/>
      <c r="O116" s="351"/>
      <c r="P116" s="351"/>
      <c r="Q116" s="352"/>
      <c r="R116" s="226"/>
      <c r="W116" s="2"/>
      <c r="X116" s="2"/>
      <c r="Y116" s="2"/>
      <c r="Z116" s="2"/>
      <c r="HB116" s="219">
        <v>55</v>
      </c>
      <c r="HC116" s="219">
        <v>55</v>
      </c>
      <c r="HD116" s="219">
        <v>55.5</v>
      </c>
      <c r="HE116" s="219" t="s">
        <v>153</v>
      </c>
      <c r="HF116" s="219">
        <v>55</v>
      </c>
      <c r="HG116" s="219">
        <v>55</v>
      </c>
    </row>
    <row r="117" spans="1:251" ht="15" customHeight="1">
      <c r="A117" s="218" t="str">
        <f t="shared" si="0"/>
        <v/>
      </c>
      <c r="B117" s="226"/>
      <c r="C117" s="353"/>
      <c r="D117" s="353"/>
      <c r="E117" s="353"/>
      <c r="F117" s="353"/>
      <c r="G117" s="353"/>
      <c r="H117" s="353"/>
      <c r="I117" s="353"/>
      <c r="J117" s="364"/>
      <c r="K117" s="365"/>
      <c r="L117" s="226"/>
      <c r="M117" s="350"/>
      <c r="N117" s="351"/>
      <c r="O117" s="351"/>
      <c r="P117" s="351"/>
      <c r="Q117" s="352"/>
      <c r="R117" s="226"/>
      <c r="S117" s="56"/>
      <c r="T117" s="56"/>
      <c r="U117" s="56"/>
      <c r="V117" s="56"/>
      <c r="W117" s="27"/>
      <c r="X117" s="27"/>
      <c r="Y117" s="27"/>
      <c r="Z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21">
        <v>55.5</v>
      </c>
      <c r="HC117" s="221" t="s">
        <v>153</v>
      </c>
      <c r="HD117" s="221">
        <v>56</v>
      </c>
      <c r="HE117" s="221">
        <v>56</v>
      </c>
      <c r="HF117" s="221">
        <v>55.5</v>
      </c>
      <c r="HG117" s="221" t="s">
        <v>153</v>
      </c>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row>
    <row r="118" spans="1:251" ht="15" customHeight="1">
      <c r="A118" s="218" t="str">
        <f t="shared" si="0"/>
        <v/>
      </c>
      <c r="B118" s="226"/>
      <c r="C118" s="353"/>
      <c r="D118" s="353"/>
      <c r="E118" s="353"/>
      <c r="F118" s="353"/>
      <c r="G118" s="353"/>
      <c r="H118" s="353"/>
      <c r="I118" s="353"/>
      <c r="J118" s="364"/>
      <c r="K118" s="365"/>
      <c r="L118" s="226"/>
      <c r="M118" s="350"/>
      <c r="N118" s="351"/>
      <c r="O118" s="351"/>
      <c r="P118" s="351"/>
      <c r="Q118" s="352"/>
      <c r="R118" s="226"/>
      <c r="S118" s="56"/>
      <c r="T118" s="56"/>
      <c r="U118" s="56"/>
      <c r="V118" s="56"/>
      <c r="W118" s="27"/>
      <c r="X118" s="27"/>
      <c r="Y118" s="27"/>
      <c r="Z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19">
        <v>56</v>
      </c>
      <c r="HC118" s="219">
        <v>56</v>
      </c>
      <c r="HD118" s="219">
        <v>56.5</v>
      </c>
      <c r="HE118" s="219" t="s">
        <v>154</v>
      </c>
      <c r="HF118" s="219">
        <v>56</v>
      </c>
      <c r="HG118" s="219">
        <v>56</v>
      </c>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row>
    <row r="119" spans="1:251" ht="15" customHeight="1">
      <c r="A119" s="218" t="str">
        <f t="shared" si="0"/>
        <v/>
      </c>
      <c r="B119" s="226"/>
      <c r="C119" s="353"/>
      <c r="D119" s="353"/>
      <c r="E119" s="353"/>
      <c r="F119" s="353"/>
      <c r="G119" s="353"/>
      <c r="H119" s="353"/>
      <c r="I119" s="353"/>
      <c r="J119" s="364"/>
      <c r="K119" s="365"/>
      <c r="L119" s="226"/>
      <c r="M119" s="350"/>
      <c r="N119" s="351"/>
      <c r="O119" s="351"/>
      <c r="P119" s="351"/>
      <c r="Q119" s="352"/>
      <c r="R119" s="226"/>
      <c r="S119" s="56"/>
      <c r="T119" s="56"/>
      <c r="U119" s="56"/>
      <c r="V119" s="56"/>
      <c r="W119" s="27"/>
      <c r="X119" s="27"/>
      <c r="Y119" s="27"/>
      <c r="Z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21">
        <v>56.5</v>
      </c>
      <c r="HC119" s="221" t="s">
        <v>154</v>
      </c>
      <c r="HD119" s="221">
        <v>57</v>
      </c>
      <c r="HE119" s="221">
        <v>57</v>
      </c>
      <c r="HF119" s="221">
        <v>56.5</v>
      </c>
      <c r="HG119" s="221" t="s">
        <v>154</v>
      </c>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c r="IO119" s="27"/>
      <c r="IP119" s="27"/>
      <c r="IQ119" s="27"/>
    </row>
    <row r="120" spans="1:251" ht="15" customHeight="1">
      <c r="A120" s="218" t="str">
        <f t="shared" si="0"/>
        <v/>
      </c>
      <c r="B120" s="226"/>
      <c r="C120" s="353"/>
      <c r="D120" s="353"/>
      <c r="E120" s="353"/>
      <c r="F120" s="353"/>
      <c r="G120" s="353"/>
      <c r="H120" s="353"/>
      <c r="I120" s="353"/>
      <c r="J120" s="364"/>
      <c r="K120" s="365"/>
      <c r="L120" s="226"/>
      <c r="M120" s="350"/>
      <c r="N120" s="351"/>
      <c r="O120" s="351"/>
      <c r="P120" s="351"/>
      <c r="Q120" s="352"/>
      <c r="R120" s="226"/>
      <c r="S120" s="56"/>
      <c r="T120" s="56"/>
      <c r="U120" s="56"/>
      <c r="V120" s="56"/>
      <c r="W120" s="27"/>
      <c r="X120" s="27"/>
      <c r="Y120" s="27"/>
      <c r="Z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c r="EQ120" s="27"/>
      <c r="ER120" s="27"/>
      <c r="ES120" s="27"/>
      <c r="ET120" s="27"/>
      <c r="EU120" s="27"/>
      <c r="EV120" s="27"/>
      <c r="EW120" s="27"/>
      <c r="EX120" s="27"/>
      <c r="EY120" s="27"/>
      <c r="EZ120" s="27"/>
      <c r="FA120" s="27"/>
      <c r="FB120" s="27"/>
      <c r="FC120" s="27"/>
      <c r="FD120" s="27"/>
      <c r="FE120" s="27"/>
      <c r="FF120" s="27"/>
      <c r="FG120" s="27"/>
      <c r="FH120" s="27"/>
      <c r="FI120" s="27"/>
      <c r="FJ120" s="27"/>
      <c r="FK120" s="27"/>
      <c r="FL120" s="27"/>
      <c r="FM120" s="27"/>
      <c r="FN120" s="27"/>
      <c r="FO120" s="27"/>
      <c r="FP120" s="27"/>
      <c r="FQ120" s="27"/>
      <c r="FR120" s="27"/>
      <c r="FS120" s="27"/>
      <c r="FT120" s="27"/>
      <c r="FU120" s="27"/>
      <c r="FV120" s="27"/>
      <c r="FW120" s="27"/>
      <c r="FX120" s="27"/>
      <c r="FY120" s="27"/>
      <c r="FZ120" s="27"/>
      <c r="GA120" s="27"/>
      <c r="GB120" s="27"/>
      <c r="GC120" s="27"/>
      <c r="GD120" s="27"/>
      <c r="GE120" s="27"/>
      <c r="GF120" s="27"/>
      <c r="GG120" s="27"/>
      <c r="GH120" s="27"/>
      <c r="GI120" s="27"/>
      <c r="GJ120" s="27"/>
      <c r="GK120" s="27"/>
      <c r="GL120" s="27"/>
      <c r="GM120" s="27"/>
      <c r="GN120" s="27"/>
      <c r="GO120" s="27"/>
      <c r="GP120" s="27"/>
      <c r="GQ120" s="27"/>
      <c r="GR120" s="27"/>
      <c r="GS120" s="27"/>
      <c r="GT120" s="27"/>
      <c r="GU120" s="27"/>
      <c r="GV120" s="27"/>
      <c r="GW120" s="27"/>
      <c r="GX120" s="27"/>
      <c r="GY120" s="27"/>
      <c r="GZ120" s="27"/>
      <c r="HA120" s="27"/>
      <c r="HB120" s="219">
        <v>57</v>
      </c>
      <c r="HC120" s="219">
        <v>57</v>
      </c>
      <c r="HD120" s="219">
        <v>57.5</v>
      </c>
      <c r="HE120" s="219" t="s">
        <v>155</v>
      </c>
      <c r="HF120" s="219">
        <v>57</v>
      </c>
      <c r="HG120" s="219">
        <v>57</v>
      </c>
      <c r="HH120" s="27"/>
      <c r="HI120" s="27"/>
      <c r="HJ120" s="27"/>
      <c r="HK120" s="27"/>
      <c r="HL120" s="27"/>
      <c r="HM120" s="27"/>
      <c r="HN120" s="27"/>
      <c r="HO120" s="27"/>
      <c r="HP120" s="27"/>
      <c r="HQ120" s="27"/>
      <c r="HR120" s="27"/>
      <c r="HS120" s="27"/>
      <c r="HT120" s="27"/>
      <c r="HU120" s="27"/>
      <c r="HV120" s="27"/>
      <c r="HW120" s="27"/>
      <c r="HX120" s="27"/>
      <c r="HY120" s="27"/>
      <c r="HZ120" s="27"/>
      <c r="IA120" s="27"/>
      <c r="IB120" s="27"/>
      <c r="IC120" s="27"/>
      <c r="ID120" s="27"/>
      <c r="IE120" s="27"/>
      <c r="IF120" s="27"/>
      <c r="IG120" s="27"/>
      <c r="IH120" s="27"/>
      <c r="II120" s="27"/>
      <c r="IJ120" s="27"/>
      <c r="IK120" s="27"/>
      <c r="IL120" s="27"/>
      <c r="IM120" s="27"/>
      <c r="IN120" s="27"/>
      <c r="IO120" s="27"/>
      <c r="IP120" s="27"/>
      <c r="IQ120" s="27"/>
    </row>
    <row r="121" spans="1:251" ht="15" customHeight="1">
      <c r="A121" s="218" t="str">
        <f t="shared" ref="A121:A184" si="1">IF(B121 &amp; C121 &amp; J121 &amp; L121 &amp;M121&amp; R121= "","",ROW()-ROW($A$53))</f>
        <v/>
      </c>
      <c r="B121" s="226"/>
      <c r="C121" s="353"/>
      <c r="D121" s="353"/>
      <c r="E121" s="353"/>
      <c r="F121" s="353"/>
      <c r="G121" s="353"/>
      <c r="H121" s="353"/>
      <c r="I121" s="353"/>
      <c r="J121" s="364"/>
      <c r="K121" s="365"/>
      <c r="L121" s="226"/>
      <c r="M121" s="350"/>
      <c r="N121" s="351"/>
      <c r="O121" s="351"/>
      <c r="P121" s="351"/>
      <c r="Q121" s="352"/>
      <c r="R121" s="226"/>
      <c r="S121" s="56"/>
      <c r="T121" s="56"/>
      <c r="U121" s="56"/>
      <c r="V121" s="56"/>
      <c r="W121" s="27"/>
      <c r="X121" s="27"/>
      <c r="Y121" s="27"/>
      <c r="Z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7"/>
      <c r="DY121" s="27"/>
      <c r="DZ121" s="27"/>
      <c r="EA121" s="27"/>
      <c r="EB121" s="27"/>
      <c r="EC121" s="27"/>
      <c r="ED121" s="27"/>
      <c r="EE121" s="27"/>
      <c r="EF121" s="27"/>
      <c r="EG121" s="27"/>
      <c r="EH121" s="27"/>
      <c r="EI121" s="27"/>
      <c r="EJ121" s="27"/>
      <c r="EK121" s="27"/>
      <c r="EL121" s="27"/>
      <c r="EM121" s="27"/>
      <c r="EN121" s="27"/>
      <c r="EO121" s="27"/>
      <c r="EP121" s="27"/>
      <c r="EQ121" s="27"/>
      <c r="ER121" s="27"/>
      <c r="ES121" s="27"/>
      <c r="ET121" s="27"/>
      <c r="EU121" s="27"/>
      <c r="EV121" s="27"/>
      <c r="EW121" s="27"/>
      <c r="EX121" s="27"/>
      <c r="EY121" s="27"/>
      <c r="EZ121" s="27"/>
      <c r="FA121" s="27"/>
      <c r="FB121" s="27"/>
      <c r="FC121" s="27"/>
      <c r="FD121" s="27"/>
      <c r="FE121" s="27"/>
      <c r="FF121" s="27"/>
      <c r="FG121" s="27"/>
      <c r="FH121" s="27"/>
      <c r="FI121" s="27"/>
      <c r="FJ121" s="27"/>
      <c r="FK121" s="27"/>
      <c r="FL121" s="27"/>
      <c r="FM121" s="27"/>
      <c r="FN121" s="27"/>
      <c r="FO121" s="27"/>
      <c r="FP121" s="27"/>
      <c r="FQ121" s="27"/>
      <c r="FR121" s="27"/>
      <c r="FS121" s="27"/>
      <c r="FT121" s="27"/>
      <c r="FU121" s="27"/>
      <c r="FV121" s="27"/>
      <c r="FW121" s="27"/>
      <c r="FX121" s="27"/>
      <c r="FY121" s="27"/>
      <c r="FZ121" s="27"/>
      <c r="GA121" s="27"/>
      <c r="GB121" s="27"/>
      <c r="GC121" s="27"/>
      <c r="GD121" s="27"/>
      <c r="GE121" s="27"/>
      <c r="GF121" s="27"/>
      <c r="GG121" s="27"/>
      <c r="GH121" s="27"/>
      <c r="GI121" s="27"/>
      <c r="GJ121" s="27"/>
      <c r="GK121" s="27"/>
      <c r="GL121" s="27"/>
      <c r="GM121" s="27"/>
      <c r="GN121" s="27"/>
      <c r="GO121" s="27"/>
      <c r="GP121" s="27"/>
      <c r="GQ121" s="27"/>
      <c r="GR121" s="27"/>
      <c r="GS121" s="27"/>
      <c r="GT121" s="27"/>
      <c r="GU121" s="27"/>
      <c r="GV121" s="27"/>
      <c r="GW121" s="27"/>
      <c r="GX121" s="27"/>
      <c r="GY121" s="27"/>
      <c r="GZ121" s="27"/>
      <c r="HA121" s="27"/>
      <c r="HB121" s="221">
        <v>57.5</v>
      </c>
      <c r="HC121" s="221" t="s">
        <v>155</v>
      </c>
      <c r="HD121" s="221">
        <v>58</v>
      </c>
      <c r="HE121" s="221">
        <v>58</v>
      </c>
      <c r="HF121" s="221">
        <v>57.5</v>
      </c>
      <c r="HG121" s="221" t="s">
        <v>155</v>
      </c>
      <c r="HH121" s="27"/>
      <c r="HI121" s="27"/>
      <c r="HJ121" s="27"/>
      <c r="HK121" s="27"/>
      <c r="HL121" s="27"/>
      <c r="HM121" s="27"/>
      <c r="HN121" s="27"/>
      <c r="HO121" s="27"/>
      <c r="HP121" s="27"/>
      <c r="HQ121" s="27"/>
      <c r="HR121" s="27"/>
      <c r="HS121" s="27"/>
      <c r="HT121" s="27"/>
      <c r="HU121" s="27"/>
      <c r="HV121" s="27"/>
      <c r="HW121" s="27"/>
      <c r="HX121" s="27"/>
      <c r="HY121" s="27"/>
      <c r="HZ121" s="27"/>
      <c r="IA121" s="27"/>
      <c r="IB121" s="27"/>
      <c r="IC121" s="27"/>
      <c r="ID121" s="27"/>
      <c r="IE121" s="27"/>
      <c r="IF121" s="27"/>
      <c r="IG121" s="27"/>
      <c r="IH121" s="27"/>
      <c r="II121" s="27"/>
      <c r="IJ121" s="27"/>
      <c r="IK121" s="27"/>
      <c r="IL121" s="27"/>
      <c r="IM121" s="27"/>
      <c r="IN121" s="27"/>
      <c r="IO121" s="27"/>
      <c r="IP121" s="27"/>
      <c r="IQ121" s="27"/>
    </row>
    <row r="122" spans="1:251" ht="15" customHeight="1">
      <c r="A122" s="218" t="str">
        <f t="shared" si="1"/>
        <v/>
      </c>
      <c r="B122" s="226"/>
      <c r="C122" s="353"/>
      <c r="D122" s="353"/>
      <c r="E122" s="353"/>
      <c r="F122" s="353"/>
      <c r="G122" s="353"/>
      <c r="H122" s="353"/>
      <c r="I122" s="353"/>
      <c r="J122" s="364"/>
      <c r="K122" s="365"/>
      <c r="L122" s="226"/>
      <c r="M122" s="350"/>
      <c r="N122" s="351"/>
      <c r="O122" s="351"/>
      <c r="P122" s="351"/>
      <c r="Q122" s="352"/>
      <c r="R122" s="226"/>
      <c r="S122" s="56"/>
      <c r="T122" s="56"/>
      <c r="U122" s="56"/>
      <c r="V122" s="56"/>
      <c r="W122" s="27"/>
      <c r="X122" s="27"/>
      <c r="Y122" s="27"/>
      <c r="Z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Q122" s="27"/>
      <c r="ER122" s="27"/>
      <c r="ES122" s="27"/>
      <c r="ET122" s="27"/>
      <c r="EU122" s="27"/>
      <c r="EV122" s="27"/>
      <c r="EW122" s="27"/>
      <c r="EX122" s="27"/>
      <c r="EY122" s="27"/>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c r="GB122" s="27"/>
      <c r="GC122" s="27"/>
      <c r="GD122" s="27"/>
      <c r="GE122" s="27"/>
      <c r="GF122" s="27"/>
      <c r="GG122" s="27"/>
      <c r="GH122" s="27"/>
      <c r="GI122" s="27"/>
      <c r="GJ122" s="27"/>
      <c r="GK122" s="27"/>
      <c r="GL122" s="27"/>
      <c r="GM122" s="27"/>
      <c r="GN122" s="27"/>
      <c r="GO122" s="27"/>
      <c r="GP122" s="27"/>
      <c r="GQ122" s="27"/>
      <c r="GR122" s="27"/>
      <c r="GS122" s="27"/>
      <c r="GT122" s="27"/>
      <c r="GU122" s="27"/>
      <c r="GV122" s="27"/>
      <c r="GW122" s="27"/>
      <c r="GX122" s="27"/>
      <c r="GY122" s="27"/>
      <c r="GZ122" s="27"/>
      <c r="HA122" s="27"/>
      <c r="HB122" s="219">
        <v>58</v>
      </c>
      <c r="HC122" s="219">
        <v>58</v>
      </c>
      <c r="HD122" s="219">
        <v>58.5</v>
      </c>
      <c r="HE122" s="219" t="s">
        <v>156</v>
      </c>
      <c r="HF122" s="219">
        <v>58</v>
      </c>
      <c r="HG122" s="219">
        <v>58</v>
      </c>
      <c r="HH122" s="27"/>
      <c r="HI122" s="27"/>
      <c r="HJ122" s="27"/>
      <c r="HK122" s="27"/>
      <c r="HL122" s="27"/>
      <c r="HM122" s="27"/>
      <c r="HN122" s="27"/>
      <c r="HO122" s="27"/>
      <c r="HP122" s="27"/>
      <c r="HQ122" s="27"/>
      <c r="HR122" s="27"/>
      <c r="HS122" s="27"/>
      <c r="HT122" s="27"/>
      <c r="HU122" s="27"/>
      <c r="HV122" s="27"/>
      <c r="HW122" s="27"/>
      <c r="HX122" s="27"/>
      <c r="HY122" s="27"/>
      <c r="HZ122" s="27"/>
      <c r="IA122" s="27"/>
      <c r="IB122" s="27"/>
      <c r="IC122" s="27"/>
      <c r="ID122" s="27"/>
      <c r="IE122" s="27"/>
      <c r="IF122" s="27"/>
      <c r="IG122" s="27"/>
      <c r="IH122" s="27"/>
      <c r="II122" s="27"/>
      <c r="IJ122" s="27"/>
      <c r="IK122" s="27"/>
      <c r="IL122" s="27"/>
      <c r="IM122" s="27"/>
      <c r="IN122" s="27"/>
      <c r="IO122" s="27"/>
      <c r="IP122" s="27"/>
      <c r="IQ122" s="27"/>
    </row>
    <row r="123" spans="1:251" ht="15" customHeight="1">
      <c r="A123" s="218" t="str">
        <f t="shared" si="1"/>
        <v/>
      </c>
      <c r="B123" s="226"/>
      <c r="C123" s="353"/>
      <c r="D123" s="353"/>
      <c r="E123" s="353"/>
      <c r="F123" s="353"/>
      <c r="G123" s="353"/>
      <c r="H123" s="353"/>
      <c r="I123" s="353"/>
      <c r="J123" s="364"/>
      <c r="K123" s="365"/>
      <c r="L123" s="226"/>
      <c r="M123" s="350"/>
      <c r="N123" s="351"/>
      <c r="O123" s="351"/>
      <c r="P123" s="351"/>
      <c r="Q123" s="352"/>
      <c r="R123" s="226"/>
      <c r="S123" s="56"/>
      <c r="T123" s="56"/>
      <c r="U123" s="56"/>
      <c r="V123" s="56"/>
      <c r="W123" s="27"/>
      <c r="X123" s="27"/>
      <c r="Y123" s="27"/>
      <c r="Z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J123" s="27"/>
      <c r="EK123" s="27"/>
      <c r="EL123" s="27"/>
      <c r="EM123" s="27"/>
      <c r="EN123" s="27"/>
      <c r="EO123" s="27"/>
      <c r="EP123" s="27"/>
      <c r="EQ123" s="27"/>
      <c r="ER123" s="27"/>
      <c r="ES123" s="27"/>
      <c r="ET123" s="27"/>
      <c r="EU123" s="27"/>
      <c r="EV123" s="27"/>
      <c r="EW123" s="27"/>
      <c r="EX123" s="27"/>
      <c r="EY123" s="27"/>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c r="GB123" s="27"/>
      <c r="GC123" s="27"/>
      <c r="GD123" s="27"/>
      <c r="GE123" s="27"/>
      <c r="GF123" s="27"/>
      <c r="GG123" s="27"/>
      <c r="GH123" s="27"/>
      <c r="GI123" s="27"/>
      <c r="GJ123" s="27"/>
      <c r="GK123" s="27"/>
      <c r="GL123" s="27"/>
      <c r="GM123" s="27"/>
      <c r="GN123" s="27"/>
      <c r="GO123" s="27"/>
      <c r="GP123" s="27"/>
      <c r="GQ123" s="27"/>
      <c r="GR123" s="27"/>
      <c r="GS123" s="27"/>
      <c r="GT123" s="27"/>
      <c r="GU123" s="27"/>
      <c r="GV123" s="27"/>
      <c r="GW123" s="27"/>
      <c r="GX123" s="27"/>
      <c r="GY123" s="27"/>
      <c r="GZ123" s="27"/>
      <c r="HA123" s="27"/>
      <c r="HB123" s="221">
        <v>58.5</v>
      </c>
      <c r="HC123" s="221" t="s">
        <v>156</v>
      </c>
      <c r="HD123" s="221">
        <v>59</v>
      </c>
      <c r="HE123" s="221">
        <v>59</v>
      </c>
      <c r="HF123" s="221">
        <v>58.5</v>
      </c>
      <c r="HG123" s="221" t="s">
        <v>156</v>
      </c>
      <c r="HH123" s="27"/>
      <c r="HI123" s="27"/>
      <c r="HJ123" s="27"/>
      <c r="HK123" s="27"/>
      <c r="HL123" s="27"/>
      <c r="HM123" s="27"/>
      <c r="HN123" s="27"/>
      <c r="HO123" s="27"/>
      <c r="HP123" s="27"/>
      <c r="HQ123" s="27"/>
      <c r="HR123" s="27"/>
      <c r="HS123" s="27"/>
      <c r="HT123" s="27"/>
      <c r="HU123" s="27"/>
      <c r="HV123" s="27"/>
      <c r="HW123" s="27"/>
      <c r="HX123" s="27"/>
      <c r="HY123" s="27"/>
      <c r="HZ123" s="27"/>
      <c r="IA123" s="27"/>
      <c r="IB123" s="27"/>
      <c r="IC123" s="27"/>
      <c r="ID123" s="27"/>
      <c r="IE123" s="27"/>
      <c r="IF123" s="27"/>
      <c r="IG123" s="27"/>
      <c r="IH123" s="27"/>
      <c r="II123" s="27"/>
      <c r="IJ123" s="27"/>
      <c r="IK123" s="27"/>
      <c r="IL123" s="27"/>
      <c r="IM123" s="27"/>
      <c r="IN123" s="27"/>
      <c r="IO123" s="27"/>
      <c r="IP123" s="27"/>
      <c r="IQ123" s="27"/>
    </row>
    <row r="124" spans="1:251" ht="15" customHeight="1">
      <c r="A124" s="218" t="str">
        <f t="shared" si="1"/>
        <v/>
      </c>
      <c r="B124" s="226"/>
      <c r="C124" s="353"/>
      <c r="D124" s="353"/>
      <c r="E124" s="353"/>
      <c r="F124" s="353"/>
      <c r="G124" s="353"/>
      <c r="H124" s="353"/>
      <c r="I124" s="353"/>
      <c r="J124" s="364"/>
      <c r="K124" s="365"/>
      <c r="L124" s="226"/>
      <c r="M124" s="350"/>
      <c r="N124" s="351"/>
      <c r="O124" s="351"/>
      <c r="P124" s="351"/>
      <c r="Q124" s="352"/>
      <c r="R124" s="226"/>
      <c r="S124" s="56"/>
      <c r="T124" s="56"/>
      <c r="U124" s="56"/>
      <c r="V124" s="56"/>
      <c r="W124" s="27"/>
      <c r="X124" s="27"/>
      <c r="Y124" s="27"/>
      <c r="Z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c r="GI124" s="27"/>
      <c r="GJ124" s="27"/>
      <c r="GK124" s="27"/>
      <c r="GL124" s="27"/>
      <c r="GM124" s="27"/>
      <c r="GN124" s="27"/>
      <c r="GO124" s="27"/>
      <c r="GP124" s="27"/>
      <c r="GQ124" s="27"/>
      <c r="GR124" s="27"/>
      <c r="GS124" s="27"/>
      <c r="GT124" s="27"/>
      <c r="GU124" s="27"/>
      <c r="GV124" s="27"/>
      <c r="GW124" s="27"/>
      <c r="GX124" s="27"/>
      <c r="GY124" s="27"/>
      <c r="GZ124" s="27"/>
      <c r="HA124" s="27"/>
      <c r="HB124" s="219">
        <v>59</v>
      </c>
      <c r="HC124" s="219">
        <v>59</v>
      </c>
      <c r="HD124" s="219">
        <v>59.5</v>
      </c>
      <c r="HE124" s="219" t="s">
        <v>157</v>
      </c>
      <c r="HF124" s="219">
        <v>59</v>
      </c>
      <c r="HG124" s="219">
        <v>59</v>
      </c>
      <c r="HH124" s="27"/>
      <c r="HI124" s="27"/>
      <c r="HJ124" s="27"/>
      <c r="HK124" s="27"/>
      <c r="HL124" s="27"/>
      <c r="HM124" s="27"/>
      <c r="HN124" s="27"/>
      <c r="HO124" s="27"/>
      <c r="HP124" s="27"/>
      <c r="HQ124" s="27"/>
      <c r="HR124" s="27"/>
      <c r="HS124" s="27"/>
      <c r="HT124" s="27"/>
      <c r="HU124" s="27"/>
      <c r="HV124" s="27"/>
      <c r="HW124" s="27"/>
      <c r="HX124" s="27"/>
      <c r="HY124" s="27"/>
      <c r="HZ124" s="27"/>
      <c r="IA124" s="27"/>
      <c r="IB124" s="27"/>
      <c r="IC124" s="27"/>
      <c r="ID124" s="27"/>
      <c r="IE124" s="27"/>
      <c r="IF124" s="27"/>
      <c r="IG124" s="27"/>
      <c r="IH124" s="27"/>
      <c r="II124" s="27"/>
      <c r="IJ124" s="27"/>
      <c r="IK124" s="27"/>
      <c r="IL124" s="27"/>
      <c r="IM124" s="27"/>
      <c r="IN124" s="27"/>
      <c r="IO124" s="27"/>
      <c r="IP124" s="27"/>
      <c r="IQ124" s="27"/>
    </row>
    <row r="125" spans="1:251" ht="15" customHeight="1">
      <c r="A125" s="218" t="str">
        <f t="shared" si="1"/>
        <v/>
      </c>
      <c r="B125" s="226"/>
      <c r="C125" s="353"/>
      <c r="D125" s="353"/>
      <c r="E125" s="353"/>
      <c r="F125" s="353"/>
      <c r="G125" s="353"/>
      <c r="H125" s="353"/>
      <c r="I125" s="353"/>
      <c r="J125" s="364"/>
      <c r="K125" s="365"/>
      <c r="L125" s="226"/>
      <c r="M125" s="350"/>
      <c r="N125" s="351"/>
      <c r="O125" s="351"/>
      <c r="P125" s="351"/>
      <c r="Q125" s="352"/>
      <c r="R125" s="226"/>
      <c r="S125" s="56"/>
      <c r="T125" s="56"/>
      <c r="U125" s="56"/>
      <c r="V125" s="56"/>
      <c r="W125" s="27"/>
      <c r="X125" s="27"/>
      <c r="Y125" s="27"/>
      <c r="Z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c r="DV125" s="27"/>
      <c r="DW125" s="27"/>
      <c r="DX125" s="27"/>
      <c r="DY125" s="27"/>
      <c r="DZ125" s="27"/>
      <c r="EA125" s="27"/>
      <c r="EB125" s="27"/>
      <c r="EC125" s="27"/>
      <c r="ED125" s="27"/>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c r="FY125" s="27"/>
      <c r="FZ125" s="27"/>
      <c r="GA125" s="27"/>
      <c r="GB125" s="27"/>
      <c r="GC125" s="27"/>
      <c r="GD125" s="27"/>
      <c r="GE125" s="27"/>
      <c r="GF125" s="27"/>
      <c r="GG125" s="27"/>
      <c r="GH125" s="27"/>
      <c r="GI125" s="27"/>
      <c r="GJ125" s="27"/>
      <c r="GK125" s="27"/>
      <c r="GL125" s="27"/>
      <c r="GM125" s="27"/>
      <c r="GN125" s="27"/>
      <c r="GO125" s="27"/>
      <c r="GP125" s="27"/>
      <c r="GQ125" s="27"/>
      <c r="GR125" s="27"/>
      <c r="GS125" s="27"/>
      <c r="GT125" s="27"/>
      <c r="GU125" s="27"/>
      <c r="GV125" s="27"/>
      <c r="GW125" s="27"/>
      <c r="GX125" s="27"/>
      <c r="GY125" s="27"/>
      <c r="GZ125" s="27"/>
      <c r="HA125" s="27"/>
      <c r="HB125" s="221">
        <v>59.5</v>
      </c>
      <c r="HC125" s="221" t="s">
        <v>157</v>
      </c>
      <c r="HD125" s="221">
        <v>60</v>
      </c>
      <c r="HE125" s="221">
        <v>60</v>
      </c>
      <c r="HF125" s="221">
        <v>59.5</v>
      </c>
      <c r="HG125" s="221" t="s">
        <v>157</v>
      </c>
      <c r="HH125" s="27"/>
      <c r="HI125" s="27"/>
      <c r="HJ125" s="27"/>
      <c r="HK125" s="27"/>
      <c r="HL125" s="27"/>
      <c r="HM125" s="27"/>
      <c r="HN125" s="27"/>
      <c r="HO125" s="27"/>
      <c r="HP125" s="27"/>
      <c r="HQ125" s="27"/>
      <c r="HR125" s="27"/>
      <c r="HS125" s="27"/>
      <c r="HT125" s="27"/>
      <c r="HU125" s="27"/>
      <c r="HV125" s="27"/>
      <c r="HW125" s="27"/>
      <c r="HX125" s="27"/>
      <c r="HY125" s="27"/>
      <c r="HZ125" s="27"/>
      <c r="IA125" s="27"/>
      <c r="IB125" s="27"/>
      <c r="IC125" s="27"/>
      <c r="ID125" s="27"/>
      <c r="IE125" s="27"/>
      <c r="IF125" s="27"/>
      <c r="IG125" s="27"/>
      <c r="IH125" s="27"/>
      <c r="II125" s="27"/>
      <c r="IJ125" s="27"/>
      <c r="IK125" s="27"/>
      <c r="IL125" s="27"/>
      <c r="IM125" s="27"/>
      <c r="IN125" s="27"/>
      <c r="IO125" s="27"/>
      <c r="IP125" s="27"/>
      <c r="IQ125" s="27"/>
    </row>
    <row r="126" spans="1:251" ht="15" customHeight="1">
      <c r="A126" s="218" t="str">
        <f t="shared" si="1"/>
        <v/>
      </c>
      <c r="B126" s="226"/>
      <c r="C126" s="353"/>
      <c r="D126" s="353"/>
      <c r="E126" s="353"/>
      <c r="F126" s="353"/>
      <c r="G126" s="353"/>
      <c r="H126" s="353"/>
      <c r="I126" s="353"/>
      <c r="J126" s="364"/>
      <c r="K126" s="365"/>
      <c r="L126" s="226"/>
      <c r="M126" s="350"/>
      <c r="N126" s="351"/>
      <c r="O126" s="351"/>
      <c r="P126" s="351"/>
      <c r="Q126" s="352"/>
      <c r="R126" s="226"/>
      <c r="S126" s="56"/>
      <c r="T126" s="56"/>
      <c r="U126" s="56"/>
      <c r="V126" s="56"/>
      <c r="W126" s="27"/>
      <c r="X126" s="27"/>
      <c r="Y126" s="27"/>
      <c r="Z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c r="EM126" s="27"/>
      <c r="EN126" s="27"/>
      <c r="EO126" s="27"/>
      <c r="EP126" s="27"/>
      <c r="EQ126" s="27"/>
      <c r="ER126" s="27"/>
      <c r="ES126" s="27"/>
      <c r="ET126" s="27"/>
      <c r="EU126" s="27"/>
      <c r="EV126" s="27"/>
      <c r="EW126" s="27"/>
      <c r="EX126" s="27"/>
      <c r="EY126" s="27"/>
      <c r="EZ126" s="27"/>
      <c r="FA126" s="27"/>
      <c r="FB126" s="27"/>
      <c r="FC126" s="27"/>
      <c r="FD126" s="27"/>
      <c r="FE126" s="27"/>
      <c r="FF126" s="27"/>
      <c r="FG126" s="27"/>
      <c r="FH126" s="27"/>
      <c r="FI126" s="27"/>
      <c r="FJ126" s="27"/>
      <c r="FK126" s="27"/>
      <c r="FL126" s="27"/>
      <c r="FM126" s="27"/>
      <c r="FN126" s="27"/>
      <c r="FO126" s="27"/>
      <c r="FP126" s="27"/>
      <c r="FQ126" s="27"/>
      <c r="FR126" s="27"/>
      <c r="FS126" s="27"/>
      <c r="FT126" s="27"/>
      <c r="FU126" s="27"/>
      <c r="FV126" s="27"/>
      <c r="FW126" s="27"/>
      <c r="FX126" s="27"/>
      <c r="FY126" s="27"/>
      <c r="FZ126" s="27"/>
      <c r="GA126" s="27"/>
      <c r="GB126" s="27"/>
      <c r="GC126" s="27"/>
      <c r="GD126" s="27"/>
      <c r="GE126" s="27"/>
      <c r="GF126" s="27"/>
      <c r="GG126" s="27"/>
      <c r="GH126" s="27"/>
      <c r="GI126" s="27"/>
      <c r="GJ126" s="27"/>
      <c r="GK126" s="27"/>
      <c r="GL126" s="27"/>
      <c r="GM126" s="27"/>
      <c r="GN126" s="27"/>
      <c r="GO126" s="27"/>
      <c r="GP126" s="27"/>
      <c r="GQ126" s="27"/>
      <c r="GR126" s="27"/>
      <c r="GS126" s="27"/>
      <c r="GT126" s="27"/>
      <c r="GU126" s="27"/>
      <c r="GV126" s="27"/>
      <c r="GW126" s="27"/>
      <c r="GX126" s="27"/>
      <c r="GY126" s="27"/>
      <c r="GZ126" s="27"/>
      <c r="HA126" s="27"/>
      <c r="HB126" s="219">
        <v>60</v>
      </c>
      <c r="HC126" s="219">
        <v>60</v>
      </c>
      <c r="HD126" s="219">
        <v>60.5</v>
      </c>
      <c r="HE126" s="219" t="s">
        <v>158</v>
      </c>
      <c r="HF126" s="219">
        <v>60</v>
      </c>
      <c r="HG126" s="219">
        <v>60</v>
      </c>
      <c r="HH126" s="27"/>
      <c r="HI126" s="27"/>
      <c r="HJ126" s="27"/>
      <c r="HK126" s="27"/>
      <c r="HL126" s="27"/>
      <c r="HM126" s="27"/>
      <c r="HN126" s="27"/>
      <c r="HO126" s="27"/>
      <c r="HP126" s="27"/>
      <c r="HQ126" s="27"/>
      <c r="HR126" s="27"/>
      <c r="HS126" s="27"/>
      <c r="HT126" s="27"/>
      <c r="HU126" s="27"/>
      <c r="HV126" s="27"/>
      <c r="HW126" s="27"/>
      <c r="HX126" s="27"/>
      <c r="HY126" s="27"/>
      <c r="HZ126" s="27"/>
      <c r="IA126" s="27"/>
      <c r="IB126" s="27"/>
      <c r="IC126" s="27"/>
      <c r="ID126" s="27"/>
      <c r="IE126" s="27"/>
      <c r="IF126" s="27"/>
      <c r="IG126" s="27"/>
      <c r="IH126" s="27"/>
      <c r="II126" s="27"/>
      <c r="IJ126" s="27"/>
      <c r="IK126" s="27"/>
      <c r="IL126" s="27"/>
      <c r="IM126" s="27"/>
      <c r="IN126" s="27"/>
      <c r="IO126" s="27"/>
      <c r="IP126" s="27"/>
      <c r="IQ126" s="27"/>
    </row>
    <row r="127" spans="1:251" ht="15" customHeight="1">
      <c r="A127" s="218" t="str">
        <f t="shared" si="1"/>
        <v/>
      </c>
      <c r="B127" s="226"/>
      <c r="C127" s="353"/>
      <c r="D127" s="353"/>
      <c r="E127" s="353"/>
      <c r="F127" s="353"/>
      <c r="G127" s="353"/>
      <c r="H127" s="353"/>
      <c r="I127" s="353"/>
      <c r="J127" s="364"/>
      <c r="K127" s="365"/>
      <c r="L127" s="226"/>
      <c r="M127" s="350"/>
      <c r="N127" s="351"/>
      <c r="O127" s="351"/>
      <c r="P127" s="351"/>
      <c r="Q127" s="352"/>
      <c r="R127" s="226"/>
      <c r="S127" s="56"/>
      <c r="T127" s="56"/>
      <c r="U127" s="56"/>
      <c r="V127" s="56"/>
      <c r="W127" s="27"/>
      <c r="X127" s="27"/>
      <c r="Y127" s="27"/>
      <c r="Z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c r="DV127" s="27"/>
      <c r="DW127" s="27"/>
      <c r="DX127" s="27"/>
      <c r="DY127" s="27"/>
      <c r="DZ127" s="27"/>
      <c r="EA127" s="27"/>
      <c r="EB127" s="27"/>
      <c r="EC127" s="27"/>
      <c r="ED127" s="27"/>
      <c r="EE127" s="27"/>
      <c r="EF127" s="27"/>
      <c r="EG127" s="27"/>
      <c r="EH127" s="27"/>
      <c r="EI127" s="27"/>
      <c r="EJ127" s="27"/>
      <c r="EK127" s="27"/>
      <c r="EL127" s="27"/>
      <c r="EM127" s="27"/>
      <c r="EN127" s="27"/>
      <c r="EO127" s="27"/>
      <c r="EP127" s="27"/>
      <c r="EQ127" s="27"/>
      <c r="ER127" s="27"/>
      <c r="ES127" s="27"/>
      <c r="ET127" s="27"/>
      <c r="EU127" s="27"/>
      <c r="EV127" s="27"/>
      <c r="EW127" s="27"/>
      <c r="EX127" s="27"/>
      <c r="EY127" s="27"/>
      <c r="EZ127" s="27"/>
      <c r="FA127" s="27"/>
      <c r="FB127" s="27"/>
      <c r="FC127" s="27"/>
      <c r="FD127" s="27"/>
      <c r="FE127" s="27"/>
      <c r="FF127" s="27"/>
      <c r="FG127" s="27"/>
      <c r="FH127" s="27"/>
      <c r="FI127" s="27"/>
      <c r="FJ127" s="27"/>
      <c r="FK127" s="27"/>
      <c r="FL127" s="27"/>
      <c r="FM127" s="27"/>
      <c r="FN127" s="27"/>
      <c r="FO127" s="27"/>
      <c r="FP127" s="27"/>
      <c r="FQ127" s="27"/>
      <c r="FR127" s="27"/>
      <c r="FS127" s="27"/>
      <c r="FT127" s="27"/>
      <c r="FU127" s="27"/>
      <c r="FV127" s="27"/>
      <c r="FW127" s="27"/>
      <c r="FX127" s="27"/>
      <c r="FY127" s="27"/>
      <c r="FZ127" s="27"/>
      <c r="GA127" s="27"/>
      <c r="GB127" s="27"/>
      <c r="GC127" s="27"/>
      <c r="GD127" s="27"/>
      <c r="GE127" s="27"/>
      <c r="GF127" s="27"/>
      <c r="GG127" s="27"/>
      <c r="GH127" s="27"/>
      <c r="GI127" s="27"/>
      <c r="GJ127" s="27"/>
      <c r="GK127" s="27"/>
      <c r="GL127" s="27"/>
      <c r="GM127" s="27"/>
      <c r="GN127" s="27"/>
      <c r="GO127" s="27"/>
      <c r="GP127" s="27"/>
      <c r="GQ127" s="27"/>
      <c r="GR127" s="27"/>
      <c r="GS127" s="27"/>
      <c r="GT127" s="27"/>
      <c r="GU127" s="27"/>
      <c r="GV127" s="27"/>
      <c r="GW127" s="27"/>
      <c r="GX127" s="27"/>
      <c r="GY127" s="27"/>
      <c r="GZ127" s="27"/>
      <c r="HA127" s="27"/>
      <c r="HB127" s="221">
        <v>60.5</v>
      </c>
      <c r="HC127" s="221" t="s">
        <v>158</v>
      </c>
      <c r="HD127" s="221">
        <v>61</v>
      </c>
      <c r="HE127" s="221">
        <v>61</v>
      </c>
      <c r="HF127" s="221">
        <v>60.5</v>
      </c>
      <c r="HG127" s="221" t="s">
        <v>158</v>
      </c>
      <c r="HH127" s="27"/>
      <c r="HI127" s="27"/>
      <c r="HJ127" s="27"/>
      <c r="HK127" s="27"/>
      <c r="HL127" s="27"/>
      <c r="HM127" s="27"/>
      <c r="HN127" s="27"/>
      <c r="HO127" s="27"/>
      <c r="HP127" s="27"/>
      <c r="HQ127" s="27"/>
      <c r="HR127" s="27"/>
      <c r="HS127" s="27"/>
      <c r="HT127" s="27"/>
      <c r="HU127" s="27"/>
      <c r="HV127" s="27"/>
      <c r="HW127" s="27"/>
      <c r="HX127" s="27"/>
      <c r="HY127" s="27"/>
      <c r="HZ127" s="27"/>
      <c r="IA127" s="27"/>
      <c r="IB127" s="27"/>
      <c r="IC127" s="27"/>
      <c r="ID127" s="27"/>
      <c r="IE127" s="27"/>
      <c r="IF127" s="27"/>
      <c r="IG127" s="27"/>
      <c r="IH127" s="27"/>
      <c r="II127" s="27"/>
      <c r="IJ127" s="27"/>
      <c r="IK127" s="27"/>
      <c r="IL127" s="27"/>
      <c r="IM127" s="27"/>
      <c r="IN127" s="27"/>
      <c r="IO127" s="27"/>
      <c r="IP127" s="27"/>
      <c r="IQ127" s="27"/>
    </row>
    <row r="128" spans="1:251" ht="15" customHeight="1">
      <c r="A128" s="218" t="str">
        <f t="shared" si="1"/>
        <v/>
      </c>
      <c r="B128" s="226"/>
      <c r="C128" s="353"/>
      <c r="D128" s="353"/>
      <c r="E128" s="353"/>
      <c r="F128" s="353"/>
      <c r="G128" s="353"/>
      <c r="H128" s="353"/>
      <c r="I128" s="353"/>
      <c r="J128" s="364"/>
      <c r="K128" s="365"/>
      <c r="L128" s="226"/>
      <c r="M128" s="350"/>
      <c r="N128" s="351"/>
      <c r="O128" s="351"/>
      <c r="P128" s="351"/>
      <c r="Q128" s="352"/>
      <c r="R128" s="226"/>
      <c r="S128" s="56"/>
      <c r="T128" s="56"/>
      <c r="U128" s="56"/>
      <c r="V128" s="56"/>
      <c r="W128" s="27"/>
      <c r="X128" s="27"/>
      <c r="Y128" s="27"/>
      <c r="Z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c r="DV128" s="27"/>
      <c r="DW128" s="27"/>
      <c r="DX128" s="27"/>
      <c r="DY128" s="27"/>
      <c r="DZ128" s="27"/>
      <c r="EA128" s="27"/>
      <c r="EB128" s="27"/>
      <c r="EC128" s="27"/>
      <c r="ED128" s="27"/>
      <c r="EE128" s="27"/>
      <c r="EF128" s="27"/>
      <c r="EG128" s="27"/>
      <c r="EH128" s="27"/>
      <c r="EI128" s="27"/>
      <c r="EJ128" s="27"/>
      <c r="EK128" s="27"/>
      <c r="EL128" s="27"/>
      <c r="EM128" s="27"/>
      <c r="EN128" s="27"/>
      <c r="EO128" s="27"/>
      <c r="EP128" s="27"/>
      <c r="EQ128" s="27"/>
      <c r="ER128" s="27"/>
      <c r="ES128" s="27"/>
      <c r="ET128" s="27"/>
      <c r="EU128" s="27"/>
      <c r="EV128" s="27"/>
      <c r="EW128" s="27"/>
      <c r="EX128" s="27"/>
      <c r="EY128" s="27"/>
      <c r="EZ128" s="27"/>
      <c r="FA128" s="27"/>
      <c r="FB128" s="27"/>
      <c r="FC128" s="27"/>
      <c r="FD128" s="27"/>
      <c r="FE128" s="27"/>
      <c r="FF128" s="27"/>
      <c r="FG128" s="27"/>
      <c r="FH128" s="27"/>
      <c r="FI128" s="27"/>
      <c r="FJ128" s="27"/>
      <c r="FK128" s="27"/>
      <c r="FL128" s="27"/>
      <c r="FM128" s="27"/>
      <c r="FN128" s="27"/>
      <c r="FO128" s="27"/>
      <c r="FP128" s="27"/>
      <c r="FQ128" s="27"/>
      <c r="FR128" s="27"/>
      <c r="FS128" s="27"/>
      <c r="FT128" s="27"/>
      <c r="FU128" s="27"/>
      <c r="FV128" s="27"/>
      <c r="FW128" s="27"/>
      <c r="FX128" s="27"/>
      <c r="FY128" s="27"/>
      <c r="FZ128" s="27"/>
      <c r="GA128" s="27"/>
      <c r="GB128" s="27"/>
      <c r="GC128" s="27"/>
      <c r="GD128" s="27"/>
      <c r="GE128" s="27"/>
      <c r="GF128" s="27"/>
      <c r="GG128" s="27"/>
      <c r="GH128" s="27"/>
      <c r="GI128" s="27"/>
      <c r="GJ128" s="27"/>
      <c r="GK128" s="27"/>
      <c r="GL128" s="27"/>
      <c r="GM128" s="27"/>
      <c r="GN128" s="27"/>
      <c r="GO128" s="27"/>
      <c r="GP128" s="27"/>
      <c r="GQ128" s="27"/>
      <c r="GR128" s="27"/>
      <c r="GS128" s="27"/>
      <c r="GT128" s="27"/>
      <c r="GU128" s="27"/>
      <c r="GV128" s="27"/>
      <c r="GW128" s="27"/>
      <c r="GX128" s="27"/>
      <c r="GY128" s="27"/>
      <c r="GZ128" s="27"/>
      <c r="HA128" s="27"/>
      <c r="HB128" s="219">
        <v>61</v>
      </c>
      <c r="HC128" s="219">
        <v>61</v>
      </c>
      <c r="HD128" s="219">
        <v>61.5</v>
      </c>
      <c r="HE128" s="219" t="s">
        <v>159</v>
      </c>
      <c r="HF128" s="219">
        <v>61</v>
      </c>
      <c r="HG128" s="219">
        <v>61</v>
      </c>
      <c r="HH128" s="27"/>
      <c r="HI128" s="27"/>
      <c r="HJ128" s="27"/>
      <c r="HK128" s="27"/>
      <c r="HL128" s="27"/>
      <c r="HM128" s="27"/>
      <c r="HN128" s="27"/>
      <c r="HO128" s="27"/>
      <c r="HP128" s="27"/>
      <c r="HQ128" s="27"/>
      <c r="HR128" s="27"/>
      <c r="HS128" s="27"/>
      <c r="HT128" s="27"/>
      <c r="HU128" s="27"/>
      <c r="HV128" s="27"/>
      <c r="HW128" s="27"/>
      <c r="HX128" s="27"/>
      <c r="HY128" s="27"/>
      <c r="HZ128" s="27"/>
      <c r="IA128" s="27"/>
      <c r="IB128" s="27"/>
      <c r="IC128" s="27"/>
      <c r="ID128" s="27"/>
      <c r="IE128" s="27"/>
      <c r="IF128" s="27"/>
      <c r="IG128" s="27"/>
      <c r="IH128" s="27"/>
      <c r="II128" s="27"/>
      <c r="IJ128" s="27"/>
      <c r="IK128" s="27"/>
      <c r="IL128" s="27"/>
      <c r="IM128" s="27"/>
      <c r="IN128" s="27"/>
      <c r="IO128" s="27"/>
      <c r="IP128" s="27"/>
      <c r="IQ128" s="27"/>
    </row>
    <row r="129" spans="1:251" ht="15" customHeight="1">
      <c r="A129" s="218" t="str">
        <f t="shared" si="1"/>
        <v/>
      </c>
      <c r="B129" s="226"/>
      <c r="C129" s="353"/>
      <c r="D129" s="353"/>
      <c r="E129" s="353"/>
      <c r="F129" s="353"/>
      <c r="G129" s="353"/>
      <c r="H129" s="353"/>
      <c r="I129" s="353"/>
      <c r="J129" s="364"/>
      <c r="K129" s="365"/>
      <c r="L129" s="226"/>
      <c r="M129" s="350"/>
      <c r="N129" s="351"/>
      <c r="O129" s="351"/>
      <c r="P129" s="351"/>
      <c r="Q129" s="352"/>
      <c r="R129" s="226"/>
      <c r="S129" s="56"/>
      <c r="T129" s="56"/>
      <c r="U129" s="56"/>
      <c r="V129" s="56"/>
      <c r="W129" s="27"/>
      <c r="X129" s="27"/>
      <c r="Y129" s="27"/>
      <c r="Z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c r="EM129" s="27"/>
      <c r="EN129" s="27"/>
      <c r="EO129" s="27"/>
      <c r="EP129" s="27"/>
      <c r="EQ129" s="27"/>
      <c r="ER129" s="27"/>
      <c r="ES129" s="27"/>
      <c r="ET129" s="27"/>
      <c r="EU129" s="27"/>
      <c r="EV129" s="27"/>
      <c r="EW129" s="27"/>
      <c r="EX129" s="27"/>
      <c r="EY129" s="27"/>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c r="GB129" s="27"/>
      <c r="GC129" s="27"/>
      <c r="GD129" s="27"/>
      <c r="GE129" s="27"/>
      <c r="GF129" s="27"/>
      <c r="GG129" s="27"/>
      <c r="GH129" s="27"/>
      <c r="GI129" s="27"/>
      <c r="GJ129" s="27"/>
      <c r="GK129" s="27"/>
      <c r="GL129" s="27"/>
      <c r="GM129" s="27"/>
      <c r="GN129" s="27"/>
      <c r="GO129" s="27"/>
      <c r="GP129" s="27"/>
      <c r="GQ129" s="27"/>
      <c r="GR129" s="27"/>
      <c r="GS129" s="27"/>
      <c r="GT129" s="27"/>
      <c r="GU129" s="27"/>
      <c r="GV129" s="27"/>
      <c r="GW129" s="27"/>
      <c r="GX129" s="27"/>
      <c r="GY129" s="27"/>
      <c r="GZ129" s="27"/>
      <c r="HA129" s="27"/>
      <c r="HB129" s="221">
        <v>61.5</v>
      </c>
      <c r="HC129" s="221" t="s">
        <v>159</v>
      </c>
      <c r="HD129" s="221">
        <v>62</v>
      </c>
      <c r="HE129" s="221">
        <v>62</v>
      </c>
      <c r="HF129" s="221">
        <v>61.5</v>
      </c>
      <c r="HG129" s="221" t="s">
        <v>159</v>
      </c>
      <c r="HH129" s="27"/>
      <c r="HI129" s="27"/>
      <c r="HJ129" s="27"/>
      <c r="HK129" s="27"/>
      <c r="HL129" s="27"/>
      <c r="HM129" s="27"/>
      <c r="HN129" s="27"/>
      <c r="HO129" s="27"/>
      <c r="HP129" s="27"/>
      <c r="HQ129" s="27"/>
      <c r="HR129" s="27"/>
      <c r="HS129" s="27"/>
      <c r="HT129" s="27"/>
      <c r="HU129" s="27"/>
      <c r="HV129" s="27"/>
      <c r="HW129" s="27"/>
      <c r="HX129" s="27"/>
      <c r="HY129" s="27"/>
      <c r="HZ129" s="27"/>
      <c r="IA129" s="27"/>
      <c r="IB129" s="27"/>
      <c r="IC129" s="27"/>
      <c r="ID129" s="27"/>
      <c r="IE129" s="27"/>
      <c r="IF129" s="27"/>
      <c r="IG129" s="27"/>
      <c r="IH129" s="27"/>
      <c r="II129" s="27"/>
      <c r="IJ129" s="27"/>
      <c r="IK129" s="27"/>
      <c r="IL129" s="27"/>
      <c r="IM129" s="27"/>
      <c r="IN129" s="27"/>
      <c r="IO129" s="27"/>
      <c r="IP129" s="27"/>
      <c r="IQ129" s="27"/>
    </row>
    <row r="130" spans="1:251" ht="15" customHeight="1">
      <c r="A130" s="218" t="str">
        <f t="shared" si="1"/>
        <v/>
      </c>
      <c r="B130" s="226"/>
      <c r="C130" s="353"/>
      <c r="D130" s="353"/>
      <c r="E130" s="353"/>
      <c r="F130" s="353"/>
      <c r="G130" s="353"/>
      <c r="H130" s="353"/>
      <c r="I130" s="353"/>
      <c r="J130" s="364"/>
      <c r="K130" s="365"/>
      <c r="L130" s="226"/>
      <c r="M130" s="350"/>
      <c r="N130" s="351"/>
      <c r="O130" s="351"/>
      <c r="P130" s="351"/>
      <c r="Q130" s="352"/>
      <c r="R130" s="226"/>
      <c r="S130" s="56"/>
      <c r="T130" s="56"/>
      <c r="U130" s="56"/>
      <c r="V130" s="56"/>
      <c r="W130" s="27"/>
      <c r="X130" s="27"/>
      <c r="Y130" s="27"/>
      <c r="Z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c r="EM130" s="27"/>
      <c r="EN130" s="27"/>
      <c r="EO130" s="27"/>
      <c r="EP130" s="27"/>
      <c r="EQ130" s="27"/>
      <c r="ER130" s="27"/>
      <c r="ES130" s="27"/>
      <c r="ET130" s="27"/>
      <c r="EU130" s="27"/>
      <c r="EV130" s="27"/>
      <c r="EW130" s="27"/>
      <c r="EX130" s="27"/>
      <c r="EY130" s="27"/>
      <c r="EZ130" s="27"/>
      <c r="FA130" s="27"/>
      <c r="FB130" s="27"/>
      <c r="FC130" s="27"/>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c r="GB130" s="27"/>
      <c r="GC130" s="27"/>
      <c r="GD130" s="27"/>
      <c r="GE130" s="27"/>
      <c r="GF130" s="27"/>
      <c r="GG130" s="27"/>
      <c r="GH130" s="27"/>
      <c r="GI130" s="27"/>
      <c r="GJ130" s="27"/>
      <c r="GK130" s="27"/>
      <c r="GL130" s="27"/>
      <c r="GM130" s="27"/>
      <c r="GN130" s="27"/>
      <c r="GO130" s="27"/>
      <c r="GP130" s="27"/>
      <c r="GQ130" s="27"/>
      <c r="GR130" s="27"/>
      <c r="GS130" s="27"/>
      <c r="GT130" s="27"/>
      <c r="GU130" s="27"/>
      <c r="GV130" s="27"/>
      <c r="GW130" s="27"/>
      <c r="GX130" s="27"/>
      <c r="GY130" s="27"/>
      <c r="GZ130" s="27"/>
      <c r="HA130" s="27"/>
      <c r="HB130" s="219">
        <v>62</v>
      </c>
      <c r="HC130" s="219">
        <v>62</v>
      </c>
      <c r="HD130" s="219">
        <v>62.5</v>
      </c>
      <c r="HE130" s="219" t="s">
        <v>160</v>
      </c>
      <c r="HF130" s="219">
        <v>62</v>
      </c>
      <c r="HG130" s="219">
        <v>62</v>
      </c>
      <c r="HH130" s="27"/>
      <c r="HI130" s="27"/>
      <c r="HJ130" s="27"/>
      <c r="HK130" s="27"/>
      <c r="HL130" s="27"/>
      <c r="HM130" s="27"/>
      <c r="HN130" s="27"/>
      <c r="HO130" s="27"/>
      <c r="HP130" s="27"/>
      <c r="HQ130" s="27"/>
      <c r="HR130" s="27"/>
      <c r="HS130" s="27"/>
      <c r="HT130" s="27"/>
      <c r="HU130" s="27"/>
      <c r="HV130" s="27"/>
      <c r="HW130" s="27"/>
      <c r="HX130" s="27"/>
      <c r="HY130" s="27"/>
      <c r="HZ130" s="27"/>
      <c r="IA130" s="27"/>
      <c r="IB130" s="27"/>
      <c r="IC130" s="27"/>
      <c r="ID130" s="27"/>
      <c r="IE130" s="27"/>
      <c r="IF130" s="27"/>
      <c r="IG130" s="27"/>
      <c r="IH130" s="27"/>
      <c r="II130" s="27"/>
      <c r="IJ130" s="27"/>
      <c r="IK130" s="27"/>
      <c r="IL130" s="27"/>
      <c r="IM130" s="27"/>
      <c r="IN130" s="27"/>
      <c r="IO130" s="27"/>
      <c r="IP130" s="27"/>
      <c r="IQ130" s="27"/>
    </row>
    <row r="131" spans="1:251" ht="15" customHeight="1">
      <c r="A131" s="218" t="str">
        <f t="shared" si="1"/>
        <v/>
      </c>
      <c r="B131" s="226"/>
      <c r="C131" s="353"/>
      <c r="D131" s="353"/>
      <c r="E131" s="353"/>
      <c r="F131" s="353"/>
      <c r="G131" s="353"/>
      <c r="H131" s="353"/>
      <c r="I131" s="353"/>
      <c r="J131" s="364"/>
      <c r="K131" s="365"/>
      <c r="L131" s="226"/>
      <c r="M131" s="350"/>
      <c r="N131" s="351"/>
      <c r="O131" s="351"/>
      <c r="P131" s="351"/>
      <c r="Q131" s="352"/>
      <c r="R131" s="226"/>
      <c r="S131" s="56"/>
      <c r="T131" s="56"/>
      <c r="U131" s="56"/>
      <c r="V131" s="56"/>
      <c r="W131" s="27"/>
      <c r="X131" s="27"/>
      <c r="Y131" s="27"/>
      <c r="Z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c r="FZ131" s="27"/>
      <c r="GA131" s="27"/>
      <c r="GB131" s="27"/>
      <c r="GC131" s="27"/>
      <c r="GD131" s="27"/>
      <c r="GE131" s="27"/>
      <c r="GF131" s="27"/>
      <c r="GG131" s="27"/>
      <c r="GH131" s="27"/>
      <c r="GI131" s="27"/>
      <c r="GJ131" s="27"/>
      <c r="GK131" s="27"/>
      <c r="GL131" s="27"/>
      <c r="GM131" s="27"/>
      <c r="GN131" s="27"/>
      <c r="GO131" s="27"/>
      <c r="GP131" s="27"/>
      <c r="GQ131" s="27"/>
      <c r="GR131" s="27"/>
      <c r="GS131" s="27"/>
      <c r="GT131" s="27"/>
      <c r="GU131" s="27"/>
      <c r="GV131" s="27"/>
      <c r="GW131" s="27"/>
      <c r="GX131" s="27"/>
      <c r="GY131" s="27"/>
      <c r="GZ131" s="27"/>
      <c r="HA131" s="27"/>
      <c r="HB131" s="221">
        <v>62.5</v>
      </c>
      <c r="HC131" s="221" t="s">
        <v>160</v>
      </c>
      <c r="HD131" s="221">
        <v>63</v>
      </c>
      <c r="HE131" s="221">
        <v>63</v>
      </c>
      <c r="HF131" s="221">
        <v>62.5</v>
      </c>
      <c r="HG131" s="221" t="s">
        <v>160</v>
      </c>
      <c r="HH131" s="27"/>
      <c r="HI131" s="27"/>
      <c r="HJ131" s="27"/>
      <c r="HK131" s="27"/>
      <c r="HL131" s="27"/>
      <c r="HM131" s="27"/>
      <c r="HN131" s="27"/>
      <c r="HO131" s="27"/>
      <c r="HP131" s="27"/>
      <c r="HQ131" s="27"/>
      <c r="HR131" s="27"/>
      <c r="HS131" s="27"/>
      <c r="HT131" s="27"/>
      <c r="HU131" s="27"/>
      <c r="HV131" s="27"/>
      <c r="HW131" s="27"/>
      <c r="HX131" s="27"/>
      <c r="HY131" s="27"/>
      <c r="HZ131" s="27"/>
      <c r="IA131" s="27"/>
      <c r="IB131" s="27"/>
      <c r="IC131" s="27"/>
      <c r="ID131" s="27"/>
      <c r="IE131" s="27"/>
      <c r="IF131" s="27"/>
      <c r="IG131" s="27"/>
      <c r="IH131" s="27"/>
      <c r="II131" s="27"/>
      <c r="IJ131" s="27"/>
      <c r="IK131" s="27"/>
      <c r="IL131" s="27"/>
      <c r="IM131" s="27"/>
      <c r="IN131" s="27"/>
      <c r="IO131" s="27"/>
      <c r="IP131" s="27"/>
      <c r="IQ131" s="27"/>
    </row>
    <row r="132" spans="1:251" ht="15" customHeight="1">
      <c r="A132" s="218" t="str">
        <f t="shared" si="1"/>
        <v/>
      </c>
      <c r="B132" s="226"/>
      <c r="C132" s="353"/>
      <c r="D132" s="353"/>
      <c r="E132" s="353"/>
      <c r="F132" s="353"/>
      <c r="G132" s="353"/>
      <c r="H132" s="353"/>
      <c r="I132" s="353"/>
      <c r="J132" s="364"/>
      <c r="K132" s="365"/>
      <c r="L132" s="226"/>
      <c r="M132" s="350"/>
      <c r="N132" s="351"/>
      <c r="O132" s="351"/>
      <c r="P132" s="351"/>
      <c r="Q132" s="352"/>
      <c r="R132" s="226"/>
      <c r="S132" s="56"/>
      <c r="T132" s="56"/>
      <c r="U132" s="56"/>
      <c r="V132" s="56"/>
      <c r="W132" s="27"/>
      <c r="X132" s="27"/>
      <c r="Y132" s="27"/>
      <c r="Z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c r="FY132" s="27"/>
      <c r="FZ132" s="27"/>
      <c r="GA132" s="27"/>
      <c r="GB132" s="27"/>
      <c r="GC132" s="27"/>
      <c r="GD132" s="27"/>
      <c r="GE132" s="27"/>
      <c r="GF132" s="27"/>
      <c r="GG132" s="27"/>
      <c r="GH132" s="27"/>
      <c r="GI132" s="27"/>
      <c r="GJ132" s="27"/>
      <c r="GK132" s="27"/>
      <c r="GL132" s="27"/>
      <c r="GM132" s="27"/>
      <c r="GN132" s="27"/>
      <c r="GO132" s="27"/>
      <c r="GP132" s="27"/>
      <c r="GQ132" s="27"/>
      <c r="GR132" s="27"/>
      <c r="GS132" s="27"/>
      <c r="GT132" s="27"/>
      <c r="GU132" s="27"/>
      <c r="GV132" s="27"/>
      <c r="GW132" s="27"/>
      <c r="GX132" s="27"/>
      <c r="GY132" s="27"/>
      <c r="GZ132" s="27"/>
      <c r="HA132" s="27"/>
      <c r="HB132" s="219">
        <v>63</v>
      </c>
      <c r="HC132" s="219">
        <v>63</v>
      </c>
      <c r="HD132" s="219">
        <v>63.5</v>
      </c>
      <c r="HE132" s="219" t="s">
        <v>161</v>
      </c>
      <c r="HF132" s="219">
        <v>63</v>
      </c>
      <c r="HG132" s="219">
        <v>63</v>
      </c>
      <c r="HH132" s="27"/>
      <c r="HI132" s="27"/>
      <c r="HJ132" s="27"/>
      <c r="HK132" s="27"/>
      <c r="HL132" s="27"/>
      <c r="HM132" s="27"/>
      <c r="HN132" s="27"/>
      <c r="HO132" s="27"/>
      <c r="HP132" s="27"/>
      <c r="HQ132" s="27"/>
      <c r="HR132" s="27"/>
      <c r="HS132" s="27"/>
      <c r="HT132" s="27"/>
      <c r="HU132" s="27"/>
      <c r="HV132" s="27"/>
      <c r="HW132" s="27"/>
      <c r="HX132" s="27"/>
      <c r="HY132" s="27"/>
      <c r="HZ132" s="27"/>
      <c r="IA132" s="27"/>
      <c r="IB132" s="27"/>
      <c r="IC132" s="27"/>
      <c r="ID132" s="27"/>
      <c r="IE132" s="27"/>
      <c r="IF132" s="27"/>
      <c r="IG132" s="27"/>
      <c r="IH132" s="27"/>
      <c r="II132" s="27"/>
      <c r="IJ132" s="27"/>
      <c r="IK132" s="27"/>
      <c r="IL132" s="27"/>
      <c r="IM132" s="27"/>
      <c r="IN132" s="27"/>
      <c r="IO132" s="27"/>
      <c r="IP132" s="27"/>
      <c r="IQ132" s="27"/>
    </row>
    <row r="133" spans="1:251" ht="15" customHeight="1">
      <c r="A133" s="218" t="str">
        <f t="shared" si="1"/>
        <v/>
      </c>
      <c r="B133" s="226"/>
      <c r="C133" s="353"/>
      <c r="D133" s="353"/>
      <c r="E133" s="353"/>
      <c r="F133" s="353"/>
      <c r="G133" s="353"/>
      <c r="H133" s="353"/>
      <c r="I133" s="353"/>
      <c r="J133" s="364"/>
      <c r="K133" s="365"/>
      <c r="L133" s="226"/>
      <c r="M133" s="350"/>
      <c r="N133" s="351"/>
      <c r="O133" s="351"/>
      <c r="P133" s="351"/>
      <c r="Q133" s="352"/>
      <c r="R133" s="226"/>
      <c r="S133" s="56"/>
      <c r="T133" s="56"/>
      <c r="U133" s="56"/>
      <c r="V133" s="56"/>
      <c r="W133" s="27"/>
      <c r="X133" s="27"/>
      <c r="Y133" s="27"/>
      <c r="Z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c r="FB133" s="27"/>
      <c r="FC133" s="27"/>
      <c r="FD133" s="27"/>
      <c r="FE133" s="27"/>
      <c r="FF133" s="27"/>
      <c r="FG133" s="27"/>
      <c r="FH133" s="27"/>
      <c r="FI133" s="27"/>
      <c r="FJ133" s="27"/>
      <c r="FK133" s="27"/>
      <c r="FL133" s="27"/>
      <c r="FM133" s="27"/>
      <c r="FN133" s="27"/>
      <c r="FO133" s="27"/>
      <c r="FP133" s="27"/>
      <c r="FQ133" s="27"/>
      <c r="FR133" s="27"/>
      <c r="FS133" s="27"/>
      <c r="FT133" s="27"/>
      <c r="FU133" s="27"/>
      <c r="FV133" s="27"/>
      <c r="FW133" s="27"/>
      <c r="FX133" s="27"/>
      <c r="FY133" s="27"/>
      <c r="FZ133" s="27"/>
      <c r="GA133" s="27"/>
      <c r="GB133" s="27"/>
      <c r="GC133" s="27"/>
      <c r="GD133" s="27"/>
      <c r="GE133" s="27"/>
      <c r="GF133" s="27"/>
      <c r="GG133" s="27"/>
      <c r="GH133" s="27"/>
      <c r="GI133" s="27"/>
      <c r="GJ133" s="27"/>
      <c r="GK133" s="27"/>
      <c r="GL133" s="27"/>
      <c r="GM133" s="27"/>
      <c r="GN133" s="27"/>
      <c r="GO133" s="27"/>
      <c r="GP133" s="27"/>
      <c r="GQ133" s="27"/>
      <c r="GR133" s="27"/>
      <c r="GS133" s="27"/>
      <c r="GT133" s="27"/>
      <c r="GU133" s="27"/>
      <c r="GV133" s="27"/>
      <c r="GW133" s="27"/>
      <c r="GX133" s="27"/>
      <c r="GY133" s="27"/>
      <c r="GZ133" s="27"/>
      <c r="HA133" s="27"/>
      <c r="HB133" s="221">
        <v>63.5</v>
      </c>
      <c r="HC133" s="221" t="s">
        <v>161</v>
      </c>
      <c r="HD133" s="221">
        <v>64</v>
      </c>
      <c r="HE133" s="221">
        <v>64</v>
      </c>
      <c r="HF133" s="221">
        <v>63.5</v>
      </c>
      <c r="HG133" s="221" t="s">
        <v>161</v>
      </c>
      <c r="HH133" s="27"/>
      <c r="HI133" s="27"/>
      <c r="HJ133" s="27"/>
      <c r="HK133" s="27"/>
      <c r="HL133" s="27"/>
      <c r="HM133" s="27"/>
      <c r="HN133" s="27"/>
      <c r="HO133" s="27"/>
      <c r="HP133" s="27"/>
      <c r="HQ133" s="27"/>
      <c r="HR133" s="27"/>
      <c r="HS133" s="27"/>
      <c r="HT133" s="27"/>
      <c r="HU133" s="27"/>
      <c r="HV133" s="27"/>
      <c r="HW133" s="27"/>
      <c r="HX133" s="27"/>
      <c r="HY133" s="27"/>
      <c r="HZ133" s="27"/>
      <c r="IA133" s="27"/>
      <c r="IB133" s="27"/>
      <c r="IC133" s="27"/>
      <c r="ID133" s="27"/>
      <c r="IE133" s="27"/>
      <c r="IF133" s="27"/>
      <c r="IG133" s="27"/>
      <c r="IH133" s="27"/>
      <c r="II133" s="27"/>
      <c r="IJ133" s="27"/>
      <c r="IK133" s="27"/>
      <c r="IL133" s="27"/>
      <c r="IM133" s="27"/>
      <c r="IN133" s="27"/>
      <c r="IO133" s="27"/>
      <c r="IP133" s="27"/>
      <c r="IQ133" s="27"/>
    </row>
    <row r="134" spans="1:251" ht="15" customHeight="1">
      <c r="A134" s="218" t="str">
        <f t="shared" si="1"/>
        <v/>
      </c>
      <c r="B134" s="226"/>
      <c r="C134" s="353"/>
      <c r="D134" s="353"/>
      <c r="E134" s="353"/>
      <c r="F134" s="353"/>
      <c r="G134" s="353"/>
      <c r="H134" s="353"/>
      <c r="I134" s="353"/>
      <c r="J134" s="364"/>
      <c r="K134" s="365"/>
      <c r="L134" s="226"/>
      <c r="M134" s="350"/>
      <c r="N134" s="351"/>
      <c r="O134" s="351"/>
      <c r="P134" s="351"/>
      <c r="Q134" s="352"/>
      <c r="R134" s="226"/>
      <c r="S134" s="56"/>
      <c r="T134" s="56"/>
      <c r="U134" s="56"/>
      <c r="V134" s="56"/>
      <c r="W134" s="27"/>
      <c r="X134" s="27"/>
      <c r="Y134" s="27"/>
      <c r="Z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c r="EM134" s="27"/>
      <c r="EN134" s="27"/>
      <c r="EO134" s="27"/>
      <c r="EP134" s="27"/>
      <c r="EQ134" s="27"/>
      <c r="ER134" s="27"/>
      <c r="ES134" s="27"/>
      <c r="ET134" s="27"/>
      <c r="EU134" s="27"/>
      <c r="EV134" s="27"/>
      <c r="EW134" s="27"/>
      <c r="EX134" s="27"/>
      <c r="EY134" s="27"/>
      <c r="EZ134" s="27"/>
      <c r="FA134" s="27"/>
      <c r="FB134" s="27"/>
      <c r="FC134" s="27"/>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c r="GB134" s="27"/>
      <c r="GC134" s="27"/>
      <c r="GD134" s="27"/>
      <c r="GE134" s="27"/>
      <c r="GF134" s="27"/>
      <c r="GG134" s="27"/>
      <c r="GH134" s="27"/>
      <c r="GI134" s="27"/>
      <c r="GJ134" s="27"/>
      <c r="GK134" s="27"/>
      <c r="GL134" s="27"/>
      <c r="GM134" s="27"/>
      <c r="GN134" s="27"/>
      <c r="GO134" s="27"/>
      <c r="GP134" s="27"/>
      <c r="GQ134" s="27"/>
      <c r="GR134" s="27"/>
      <c r="GS134" s="27"/>
      <c r="GT134" s="27"/>
      <c r="GU134" s="27"/>
      <c r="GV134" s="27"/>
      <c r="GW134" s="27"/>
      <c r="GX134" s="27"/>
      <c r="GY134" s="27"/>
      <c r="GZ134" s="27"/>
      <c r="HA134" s="27"/>
      <c r="HB134" s="219">
        <v>64</v>
      </c>
      <c r="HC134" s="219">
        <v>64</v>
      </c>
      <c r="HD134" s="219">
        <v>64.5</v>
      </c>
      <c r="HE134" s="219" t="s">
        <v>162</v>
      </c>
      <c r="HF134" s="219">
        <v>64</v>
      </c>
      <c r="HG134" s="219">
        <v>64</v>
      </c>
      <c r="HH134" s="27"/>
      <c r="HI134" s="27"/>
      <c r="HJ134" s="27"/>
      <c r="HK134" s="27"/>
      <c r="HL134" s="27"/>
      <c r="HM134" s="27"/>
      <c r="HN134" s="27"/>
      <c r="HO134" s="27"/>
      <c r="HP134" s="27"/>
      <c r="HQ134" s="27"/>
      <c r="HR134" s="27"/>
      <c r="HS134" s="27"/>
      <c r="HT134" s="27"/>
      <c r="HU134" s="27"/>
      <c r="HV134" s="27"/>
      <c r="HW134" s="27"/>
      <c r="HX134" s="27"/>
      <c r="HY134" s="27"/>
      <c r="HZ134" s="27"/>
      <c r="IA134" s="27"/>
      <c r="IB134" s="27"/>
      <c r="IC134" s="27"/>
      <c r="ID134" s="27"/>
      <c r="IE134" s="27"/>
      <c r="IF134" s="27"/>
      <c r="IG134" s="27"/>
      <c r="IH134" s="27"/>
      <c r="II134" s="27"/>
      <c r="IJ134" s="27"/>
      <c r="IK134" s="27"/>
      <c r="IL134" s="27"/>
      <c r="IM134" s="27"/>
      <c r="IN134" s="27"/>
      <c r="IO134" s="27"/>
      <c r="IP134" s="27"/>
      <c r="IQ134" s="27"/>
    </row>
    <row r="135" spans="1:251" ht="15" customHeight="1">
      <c r="A135" s="218" t="str">
        <f t="shared" si="1"/>
        <v/>
      </c>
      <c r="B135" s="226"/>
      <c r="C135" s="353"/>
      <c r="D135" s="353"/>
      <c r="E135" s="353"/>
      <c r="F135" s="353"/>
      <c r="G135" s="353"/>
      <c r="H135" s="353"/>
      <c r="I135" s="353"/>
      <c r="J135" s="364"/>
      <c r="K135" s="365"/>
      <c r="L135" s="226"/>
      <c r="M135" s="350"/>
      <c r="N135" s="351"/>
      <c r="O135" s="351"/>
      <c r="P135" s="351"/>
      <c r="Q135" s="352"/>
      <c r="R135" s="226"/>
      <c r="S135" s="56"/>
      <c r="T135" s="56"/>
      <c r="U135" s="56"/>
      <c r="V135" s="56"/>
      <c r="W135" s="27"/>
      <c r="X135" s="27"/>
      <c r="Y135" s="27"/>
      <c r="Z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c r="GB135" s="27"/>
      <c r="GC135" s="27"/>
      <c r="GD135" s="27"/>
      <c r="GE135" s="27"/>
      <c r="GF135" s="27"/>
      <c r="GG135" s="27"/>
      <c r="GH135" s="27"/>
      <c r="GI135" s="27"/>
      <c r="GJ135" s="27"/>
      <c r="GK135" s="27"/>
      <c r="GL135" s="27"/>
      <c r="GM135" s="27"/>
      <c r="GN135" s="27"/>
      <c r="GO135" s="27"/>
      <c r="GP135" s="27"/>
      <c r="GQ135" s="27"/>
      <c r="GR135" s="27"/>
      <c r="GS135" s="27"/>
      <c r="GT135" s="27"/>
      <c r="GU135" s="27"/>
      <c r="GV135" s="27"/>
      <c r="GW135" s="27"/>
      <c r="GX135" s="27"/>
      <c r="GY135" s="27"/>
      <c r="GZ135" s="27"/>
      <c r="HA135" s="27"/>
      <c r="HB135" s="221">
        <v>64.5</v>
      </c>
      <c r="HC135" s="221" t="s">
        <v>162</v>
      </c>
      <c r="HD135" s="221">
        <v>65</v>
      </c>
      <c r="HE135" s="221">
        <v>65</v>
      </c>
      <c r="HF135" s="221">
        <v>64.5</v>
      </c>
      <c r="HG135" s="221" t="s">
        <v>162</v>
      </c>
      <c r="HH135" s="27"/>
      <c r="HI135" s="27"/>
      <c r="HJ135" s="27"/>
      <c r="HK135" s="27"/>
      <c r="HL135" s="27"/>
      <c r="HM135" s="27"/>
      <c r="HN135" s="27"/>
      <c r="HO135" s="27"/>
      <c r="HP135" s="27"/>
      <c r="HQ135" s="27"/>
      <c r="HR135" s="27"/>
      <c r="HS135" s="27"/>
      <c r="HT135" s="27"/>
      <c r="HU135" s="27"/>
      <c r="HV135" s="27"/>
      <c r="HW135" s="27"/>
      <c r="HX135" s="27"/>
      <c r="HY135" s="27"/>
      <c r="HZ135" s="27"/>
      <c r="IA135" s="27"/>
      <c r="IB135" s="27"/>
      <c r="IC135" s="27"/>
      <c r="ID135" s="27"/>
      <c r="IE135" s="27"/>
      <c r="IF135" s="27"/>
      <c r="IG135" s="27"/>
      <c r="IH135" s="27"/>
      <c r="II135" s="27"/>
      <c r="IJ135" s="27"/>
      <c r="IK135" s="27"/>
      <c r="IL135" s="27"/>
      <c r="IM135" s="27"/>
      <c r="IN135" s="27"/>
      <c r="IO135" s="27"/>
      <c r="IP135" s="27"/>
      <c r="IQ135" s="27"/>
    </row>
    <row r="136" spans="1:251" ht="15" customHeight="1">
      <c r="A136" s="218" t="str">
        <f t="shared" si="1"/>
        <v/>
      </c>
      <c r="B136" s="226"/>
      <c r="C136" s="353"/>
      <c r="D136" s="353"/>
      <c r="E136" s="353"/>
      <c r="F136" s="353"/>
      <c r="G136" s="353"/>
      <c r="H136" s="353"/>
      <c r="I136" s="353"/>
      <c r="J136" s="364"/>
      <c r="K136" s="365"/>
      <c r="L136" s="226"/>
      <c r="M136" s="350"/>
      <c r="N136" s="351"/>
      <c r="O136" s="351"/>
      <c r="P136" s="351"/>
      <c r="Q136" s="352"/>
      <c r="R136" s="226"/>
      <c r="S136" s="56"/>
      <c r="T136" s="56"/>
      <c r="U136" s="56"/>
      <c r="V136" s="56"/>
      <c r="W136" s="27"/>
      <c r="X136" s="27"/>
      <c r="Y136" s="27"/>
      <c r="Z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c r="EM136" s="27"/>
      <c r="EN136" s="27"/>
      <c r="EO136" s="27"/>
      <c r="EP136" s="27"/>
      <c r="EQ136" s="27"/>
      <c r="ER136" s="27"/>
      <c r="ES136" s="27"/>
      <c r="ET136" s="27"/>
      <c r="EU136" s="27"/>
      <c r="EV136" s="27"/>
      <c r="EW136" s="27"/>
      <c r="EX136" s="27"/>
      <c r="EY136" s="27"/>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c r="GB136" s="27"/>
      <c r="GC136" s="27"/>
      <c r="GD136" s="27"/>
      <c r="GE136" s="27"/>
      <c r="GF136" s="27"/>
      <c r="GG136" s="27"/>
      <c r="GH136" s="27"/>
      <c r="GI136" s="27"/>
      <c r="GJ136" s="27"/>
      <c r="GK136" s="27"/>
      <c r="GL136" s="27"/>
      <c r="GM136" s="27"/>
      <c r="GN136" s="27"/>
      <c r="GO136" s="27"/>
      <c r="GP136" s="27"/>
      <c r="GQ136" s="27"/>
      <c r="GR136" s="27"/>
      <c r="GS136" s="27"/>
      <c r="GT136" s="27"/>
      <c r="GU136" s="27"/>
      <c r="GV136" s="27"/>
      <c r="GW136" s="27"/>
      <c r="GX136" s="27"/>
      <c r="GY136" s="27"/>
      <c r="GZ136" s="27"/>
      <c r="HA136" s="27"/>
      <c r="HB136" s="219">
        <v>65</v>
      </c>
      <c r="HC136" s="219">
        <v>65</v>
      </c>
      <c r="HD136" s="219">
        <v>65.5</v>
      </c>
      <c r="HE136" s="219" t="s">
        <v>163</v>
      </c>
      <c r="HF136" s="219">
        <v>65</v>
      </c>
      <c r="HG136" s="219">
        <v>65</v>
      </c>
      <c r="HH136" s="27"/>
      <c r="HI136" s="27"/>
      <c r="HJ136" s="27"/>
      <c r="HK136" s="27"/>
      <c r="HL136" s="27"/>
      <c r="HM136" s="27"/>
      <c r="HN136" s="27"/>
      <c r="HO136" s="27"/>
      <c r="HP136" s="27"/>
      <c r="HQ136" s="27"/>
      <c r="HR136" s="27"/>
      <c r="HS136" s="27"/>
      <c r="HT136" s="27"/>
      <c r="HU136" s="27"/>
      <c r="HV136" s="27"/>
      <c r="HW136" s="27"/>
      <c r="HX136" s="27"/>
      <c r="HY136" s="27"/>
      <c r="HZ136" s="27"/>
      <c r="IA136" s="27"/>
      <c r="IB136" s="27"/>
      <c r="IC136" s="27"/>
      <c r="ID136" s="27"/>
      <c r="IE136" s="27"/>
      <c r="IF136" s="27"/>
      <c r="IG136" s="27"/>
      <c r="IH136" s="27"/>
      <c r="II136" s="27"/>
      <c r="IJ136" s="27"/>
      <c r="IK136" s="27"/>
      <c r="IL136" s="27"/>
      <c r="IM136" s="27"/>
      <c r="IN136" s="27"/>
      <c r="IO136" s="27"/>
      <c r="IP136" s="27"/>
      <c r="IQ136" s="27"/>
    </row>
    <row r="137" spans="1:251" ht="15" customHeight="1">
      <c r="A137" s="218" t="str">
        <f t="shared" si="1"/>
        <v/>
      </c>
      <c r="B137" s="226"/>
      <c r="C137" s="353"/>
      <c r="D137" s="353"/>
      <c r="E137" s="353"/>
      <c r="F137" s="353"/>
      <c r="G137" s="353"/>
      <c r="H137" s="353"/>
      <c r="I137" s="353"/>
      <c r="J137" s="364"/>
      <c r="K137" s="365"/>
      <c r="L137" s="226"/>
      <c r="M137" s="350"/>
      <c r="N137" s="351"/>
      <c r="O137" s="351"/>
      <c r="P137" s="351"/>
      <c r="Q137" s="352"/>
      <c r="R137" s="226"/>
      <c r="S137" s="56"/>
      <c r="T137" s="56"/>
      <c r="U137" s="56"/>
      <c r="V137" s="56"/>
      <c r="W137" s="27"/>
      <c r="X137" s="27"/>
      <c r="Y137" s="27"/>
      <c r="Z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c r="DN137" s="27"/>
      <c r="DO137" s="27"/>
      <c r="DP137" s="27"/>
      <c r="DQ137" s="27"/>
      <c r="DR137" s="27"/>
      <c r="DS137" s="27"/>
      <c r="DT137" s="27"/>
      <c r="DU137" s="27"/>
      <c r="DV137" s="27"/>
      <c r="DW137" s="27"/>
      <c r="DX137" s="27"/>
      <c r="DY137" s="27"/>
      <c r="DZ137" s="27"/>
      <c r="EA137" s="27"/>
      <c r="EB137" s="27"/>
      <c r="EC137" s="27"/>
      <c r="ED137" s="27"/>
      <c r="EE137" s="27"/>
      <c r="EF137" s="27"/>
      <c r="EG137" s="27"/>
      <c r="EH137" s="27"/>
      <c r="EI137" s="27"/>
      <c r="EJ137" s="27"/>
      <c r="EK137" s="27"/>
      <c r="EL137" s="27"/>
      <c r="EM137" s="27"/>
      <c r="EN137" s="27"/>
      <c r="EO137" s="27"/>
      <c r="EP137" s="27"/>
      <c r="EQ137" s="27"/>
      <c r="ER137" s="27"/>
      <c r="ES137" s="27"/>
      <c r="ET137" s="27"/>
      <c r="EU137" s="27"/>
      <c r="EV137" s="27"/>
      <c r="EW137" s="27"/>
      <c r="EX137" s="27"/>
      <c r="EY137" s="27"/>
      <c r="EZ137" s="27"/>
      <c r="FA137" s="27"/>
      <c r="FB137" s="27"/>
      <c r="FC137" s="27"/>
      <c r="FD137" s="27"/>
      <c r="FE137" s="27"/>
      <c r="FF137" s="27"/>
      <c r="FG137" s="27"/>
      <c r="FH137" s="27"/>
      <c r="FI137" s="27"/>
      <c r="FJ137" s="27"/>
      <c r="FK137" s="27"/>
      <c r="FL137" s="27"/>
      <c r="FM137" s="27"/>
      <c r="FN137" s="27"/>
      <c r="FO137" s="27"/>
      <c r="FP137" s="27"/>
      <c r="FQ137" s="27"/>
      <c r="FR137" s="27"/>
      <c r="FS137" s="27"/>
      <c r="FT137" s="27"/>
      <c r="FU137" s="27"/>
      <c r="FV137" s="27"/>
      <c r="FW137" s="27"/>
      <c r="FX137" s="27"/>
      <c r="FY137" s="27"/>
      <c r="FZ137" s="27"/>
      <c r="GA137" s="27"/>
      <c r="GB137" s="27"/>
      <c r="GC137" s="27"/>
      <c r="GD137" s="27"/>
      <c r="GE137" s="27"/>
      <c r="GF137" s="27"/>
      <c r="GG137" s="27"/>
      <c r="GH137" s="27"/>
      <c r="GI137" s="27"/>
      <c r="GJ137" s="27"/>
      <c r="GK137" s="27"/>
      <c r="GL137" s="27"/>
      <c r="GM137" s="27"/>
      <c r="GN137" s="27"/>
      <c r="GO137" s="27"/>
      <c r="GP137" s="27"/>
      <c r="GQ137" s="27"/>
      <c r="GR137" s="27"/>
      <c r="GS137" s="27"/>
      <c r="GT137" s="27"/>
      <c r="GU137" s="27"/>
      <c r="GV137" s="27"/>
      <c r="GW137" s="27"/>
      <c r="GX137" s="27"/>
      <c r="GY137" s="27"/>
      <c r="GZ137" s="27"/>
      <c r="HA137" s="27"/>
      <c r="HB137" s="221">
        <v>65.5</v>
      </c>
      <c r="HC137" s="221" t="s">
        <v>163</v>
      </c>
      <c r="HD137" s="221">
        <v>66</v>
      </c>
      <c r="HE137" s="221">
        <v>66</v>
      </c>
      <c r="HF137" s="221">
        <v>65.5</v>
      </c>
      <c r="HG137" s="221" t="s">
        <v>163</v>
      </c>
      <c r="HH137" s="27"/>
      <c r="HI137" s="27"/>
      <c r="HJ137" s="27"/>
      <c r="HK137" s="27"/>
      <c r="HL137" s="27"/>
      <c r="HM137" s="27"/>
      <c r="HN137" s="27"/>
      <c r="HO137" s="27"/>
      <c r="HP137" s="27"/>
      <c r="HQ137" s="27"/>
      <c r="HR137" s="27"/>
      <c r="HS137" s="27"/>
      <c r="HT137" s="27"/>
      <c r="HU137" s="27"/>
      <c r="HV137" s="27"/>
      <c r="HW137" s="27"/>
      <c r="HX137" s="27"/>
      <c r="HY137" s="27"/>
      <c r="HZ137" s="27"/>
      <c r="IA137" s="27"/>
      <c r="IB137" s="27"/>
      <c r="IC137" s="27"/>
      <c r="ID137" s="27"/>
      <c r="IE137" s="27"/>
      <c r="IF137" s="27"/>
      <c r="IG137" s="27"/>
      <c r="IH137" s="27"/>
      <c r="II137" s="27"/>
      <c r="IJ137" s="27"/>
      <c r="IK137" s="27"/>
      <c r="IL137" s="27"/>
      <c r="IM137" s="27"/>
      <c r="IN137" s="27"/>
      <c r="IO137" s="27"/>
      <c r="IP137" s="27"/>
      <c r="IQ137" s="27"/>
    </row>
    <row r="138" spans="1:251" ht="15" customHeight="1">
      <c r="A138" s="218" t="str">
        <f t="shared" si="1"/>
        <v/>
      </c>
      <c r="B138" s="226"/>
      <c r="C138" s="353"/>
      <c r="D138" s="353"/>
      <c r="E138" s="353"/>
      <c r="F138" s="353"/>
      <c r="G138" s="353"/>
      <c r="H138" s="353"/>
      <c r="I138" s="353"/>
      <c r="J138" s="364"/>
      <c r="K138" s="365"/>
      <c r="L138" s="226"/>
      <c r="M138" s="350"/>
      <c r="N138" s="351"/>
      <c r="O138" s="351"/>
      <c r="P138" s="351"/>
      <c r="Q138" s="352"/>
      <c r="R138" s="226"/>
      <c r="S138" s="56"/>
      <c r="T138" s="56"/>
      <c r="U138" s="56"/>
      <c r="V138" s="56"/>
      <c r="W138" s="27"/>
      <c r="X138" s="27"/>
      <c r="Y138" s="27"/>
      <c r="Z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27"/>
      <c r="EQ138" s="27"/>
      <c r="ER138" s="27"/>
      <c r="ES138" s="27"/>
      <c r="ET138" s="27"/>
      <c r="EU138" s="27"/>
      <c r="EV138" s="27"/>
      <c r="EW138" s="27"/>
      <c r="EX138" s="27"/>
      <c r="EY138" s="27"/>
      <c r="EZ138" s="27"/>
      <c r="FA138" s="27"/>
      <c r="FB138" s="27"/>
      <c r="FC138" s="27"/>
      <c r="FD138" s="27"/>
      <c r="FE138" s="27"/>
      <c r="FF138" s="27"/>
      <c r="FG138" s="27"/>
      <c r="FH138" s="27"/>
      <c r="FI138" s="27"/>
      <c r="FJ138" s="27"/>
      <c r="FK138" s="27"/>
      <c r="FL138" s="27"/>
      <c r="FM138" s="27"/>
      <c r="FN138" s="27"/>
      <c r="FO138" s="27"/>
      <c r="FP138" s="27"/>
      <c r="FQ138" s="27"/>
      <c r="FR138" s="27"/>
      <c r="FS138" s="27"/>
      <c r="FT138" s="27"/>
      <c r="FU138" s="27"/>
      <c r="FV138" s="27"/>
      <c r="FW138" s="27"/>
      <c r="FX138" s="27"/>
      <c r="FY138" s="27"/>
      <c r="FZ138" s="27"/>
      <c r="GA138" s="27"/>
      <c r="GB138" s="27"/>
      <c r="GC138" s="27"/>
      <c r="GD138" s="27"/>
      <c r="GE138" s="27"/>
      <c r="GF138" s="27"/>
      <c r="GG138" s="27"/>
      <c r="GH138" s="27"/>
      <c r="GI138" s="27"/>
      <c r="GJ138" s="27"/>
      <c r="GK138" s="27"/>
      <c r="GL138" s="27"/>
      <c r="GM138" s="27"/>
      <c r="GN138" s="27"/>
      <c r="GO138" s="27"/>
      <c r="GP138" s="27"/>
      <c r="GQ138" s="27"/>
      <c r="GR138" s="27"/>
      <c r="GS138" s="27"/>
      <c r="GT138" s="27"/>
      <c r="GU138" s="27"/>
      <c r="GV138" s="27"/>
      <c r="GW138" s="27"/>
      <c r="GX138" s="27"/>
      <c r="GY138" s="27"/>
      <c r="GZ138" s="27"/>
      <c r="HA138" s="27"/>
      <c r="HB138" s="219">
        <v>66</v>
      </c>
      <c r="HC138" s="219">
        <v>66</v>
      </c>
      <c r="HD138" s="219">
        <v>66.5</v>
      </c>
      <c r="HE138" s="219" t="s">
        <v>164</v>
      </c>
      <c r="HF138" s="219">
        <v>66</v>
      </c>
      <c r="HG138" s="219">
        <v>66</v>
      </c>
      <c r="HH138" s="27"/>
      <c r="HI138" s="27"/>
      <c r="HJ138" s="27"/>
      <c r="HK138" s="27"/>
      <c r="HL138" s="27"/>
      <c r="HM138" s="27"/>
      <c r="HN138" s="27"/>
      <c r="HO138" s="27"/>
      <c r="HP138" s="27"/>
      <c r="HQ138" s="27"/>
      <c r="HR138" s="27"/>
      <c r="HS138" s="27"/>
      <c r="HT138" s="27"/>
      <c r="HU138" s="27"/>
      <c r="HV138" s="27"/>
      <c r="HW138" s="27"/>
      <c r="HX138" s="27"/>
      <c r="HY138" s="27"/>
      <c r="HZ138" s="27"/>
      <c r="IA138" s="27"/>
      <c r="IB138" s="27"/>
      <c r="IC138" s="27"/>
      <c r="ID138" s="27"/>
      <c r="IE138" s="27"/>
      <c r="IF138" s="27"/>
      <c r="IG138" s="27"/>
      <c r="IH138" s="27"/>
      <c r="II138" s="27"/>
      <c r="IJ138" s="27"/>
      <c r="IK138" s="27"/>
      <c r="IL138" s="27"/>
      <c r="IM138" s="27"/>
      <c r="IN138" s="27"/>
      <c r="IO138" s="27"/>
      <c r="IP138" s="27"/>
      <c r="IQ138" s="27"/>
    </row>
    <row r="139" spans="1:251" ht="15" customHeight="1">
      <c r="A139" s="218" t="str">
        <f t="shared" si="1"/>
        <v/>
      </c>
      <c r="B139" s="226"/>
      <c r="C139" s="353"/>
      <c r="D139" s="353"/>
      <c r="E139" s="353"/>
      <c r="F139" s="353"/>
      <c r="G139" s="353"/>
      <c r="H139" s="353"/>
      <c r="I139" s="353"/>
      <c r="J139" s="364"/>
      <c r="K139" s="365"/>
      <c r="L139" s="226"/>
      <c r="M139" s="350"/>
      <c r="N139" s="351"/>
      <c r="O139" s="351"/>
      <c r="P139" s="351"/>
      <c r="Q139" s="352"/>
      <c r="R139" s="226"/>
      <c r="S139" s="56"/>
      <c r="T139" s="56"/>
      <c r="U139" s="56"/>
      <c r="V139" s="56"/>
      <c r="W139" s="27"/>
      <c r="X139" s="27"/>
      <c r="Y139" s="27"/>
      <c r="Z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c r="FD139" s="27"/>
      <c r="FE139" s="27"/>
      <c r="FF139" s="27"/>
      <c r="FG139" s="27"/>
      <c r="FH139" s="27"/>
      <c r="FI139" s="27"/>
      <c r="FJ139" s="27"/>
      <c r="FK139" s="27"/>
      <c r="FL139" s="27"/>
      <c r="FM139" s="27"/>
      <c r="FN139" s="27"/>
      <c r="FO139" s="27"/>
      <c r="FP139" s="27"/>
      <c r="FQ139" s="27"/>
      <c r="FR139" s="27"/>
      <c r="FS139" s="27"/>
      <c r="FT139" s="27"/>
      <c r="FU139" s="27"/>
      <c r="FV139" s="27"/>
      <c r="FW139" s="27"/>
      <c r="FX139" s="27"/>
      <c r="FY139" s="27"/>
      <c r="FZ139" s="27"/>
      <c r="GA139" s="27"/>
      <c r="GB139" s="27"/>
      <c r="GC139" s="27"/>
      <c r="GD139" s="27"/>
      <c r="GE139" s="27"/>
      <c r="GF139" s="27"/>
      <c r="GG139" s="27"/>
      <c r="GH139" s="27"/>
      <c r="GI139" s="27"/>
      <c r="GJ139" s="27"/>
      <c r="GK139" s="27"/>
      <c r="GL139" s="27"/>
      <c r="GM139" s="27"/>
      <c r="GN139" s="27"/>
      <c r="GO139" s="27"/>
      <c r="GP139" s="27"/>
      <c r="GQ139" s="27"/>
      <c r="GR139" s="27"/>
      <c r="GS139" s="27"/>
      <c r="GT139" s="27"/>
      <c r="GU139" s="27"/>
      <c r="GV139" s="27"/>
      <c r="GW139" s="27"/>
      <c r="GX139" s="27"/>
      <c r="GY139" s="27"/>
      <c r="GZ139" s="27"/>
      <c r="HA139" s="27"/>
      <c r="HB139" s="221">
        <v>66.5</v>
      </c>
      <c r="HC139" s="221" t="s">
        <v>164</v>
      </c>
      <c r="HD139" s="221">
        <v>67</v>
      </c>
      <c r="HE139" s="221">
        <v>67</v>
      </c>
      <c r="HF139" s="221">
        <v>66.5</v>
      </c>
      <c r="HG139" s="221" t="s">
        <v>164</v>
      </c>
      <c r="HH139" s="27"/>
      <c r="HI139" s="27"/>
      <c r="HJ139" s="27"/>
      <c r="HK139" s="27"/>
      <c r="HL139" s="27"/>
      <c r="HM139" s="27"/>
      <c r="HN139" s="27"/>
      <c r="HO139" s="27"/>
      <c r="HP139" s="27"/>
      <c r="HQ139" s="27"/>
      <c r="HR139" s="27"/>
      <c r="HS139" s="27"/>
      <c r="HT139" s="27"/>
      <c r="HU139" s="27"/>
      <c r="HV139" s="27"/>
      <c r="HW139" s="27"/>
      <c r="HX139" s="27"/>
      <c r="HY139" s="27"/>
      <c r="HZ139" s="27"/>
      <c r="IA139" s="27"/>
      <c r="IB139" s="27"/>
      <c r="IC139" s="27"/>
      <c r="ID139" s="27"/>
      <c r="IE139" s="27"/>
      <c r="IF139" s="27"/>
      <c r="IG139" s="27"/>
      <c r="IH139" s="27"/>
      <c r="II139" s="27"/>
      <c r="IJ139" s="27"/>
      <c r="IK139" s="27"/>
      <c r="IL139" s="27"/>
      <c r="IM139" s="27"/>
      <c r="IN139" s="27"/>
      <c r="IO139" s="27"/>
      <c r="IP139" s="27"/>
      <c r="IQ139" s="27"/>
    </row>
    <row r="140" spans="1:251" ht="15" customHeight="1">
      <c r="A140" s="218" t="str">
        <f t="shared" si="1"/>
        <v/>
      </c>
      <c r="B140" s="226"/>
      <c r="C140" s="353"/>
      <c r="D140" s="353"/>
      <c r="E140" s="353"/>
      <c r="F140" s="353"/>
      <c r="G140" s="353"/>
      <c r="H140" s="353"/>
      <c r="I140" s="353"/>
      <c r="J140" s="364"/>
      <c r="K140" s="365"/>
      <c r="L140" s="226"/>
      <c r="M140" s="350"/>
      <c r="N140" s="351"/>
      <c r="O140" s="351"/>
      <c r="P140" s="351"/>
      <c r="Q140" s="352"/>
      <c r="R140" s="226"/>
      <c r="S140" s="56"/>
      <c r="T140" s="56"/>
      <c r="U140" s="56"/>
      <c r="V140" s="56"/>
      <c r="W140" s="27"/>
      <c r="X140" s="27"/>
      <c r="Y140" s="27"/>
      <c r="Z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c r="EM140" s="27"/>
      <c r="EN140" s="27"/>
      <c r="EO140" s="27"/>
      <c r="EP140" s="27"/>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c r="GB140" s="27"/>
      <c r="GC140" s="27"/>
      <c r="GD140" s="27"/>
      <c r="GE140" s="27"/>
      <c r="GF140" s="27"/>
      <c r="GG140" s="27"/>
      <c r="GH140" s="27"/>
      <c r="GI140" s="27"/>
      <c r="GJ140" s="27"/>
      <c r="GK140" s="27"/>
      <c r="GL140" s="27"/>
      <c r="GM140" s="27"/>
      <c r="GN140" s="27"/>
      <c r="GO140" s="27"/>
      <c r="GP140" s="27"/>
      <c r="GQ140" s="27"/>
      <c r="GR140" s="27"/>
      <c r="GS140" s="27"/>
      <c r="GT140" s="27"/>
      <c r="GU140" s="27"/>
      <c r="GV140" s="27"/>
      <c r="GW140" s="27"/>
      <c r="GX140" s="27"/>
      <c r="GY140" s="27"/>
      <c r="GZ140" s="27"/>
      <c r="HA140" s="27"/>
      <c r="HB140" s="219">
        <v>67</v>
      </c>
      <c r="HC140" s="219">
        <v>67</v>
      </c>
      <c r="HD140" s="219">
        <v>67.5</v>
      </c>
      <c r="HE140" s="219" t="s">
        <v>165</v>
      </c>
      <c r="HF140" s="219">
        <v>67</v>
      </c>
      <c r="HG140" s="219">
        <v>67</v>
      </c>
      <c r="HH140" s="27"/>
      <c r="HI140" s="27"/>
      <c r="HJ140" s="27"/>
      <c r="HK140" s="27"/>
      <c r="HL140" s="27"/>
      <c r="HM140" s="27"/>
      <c r="HN140" s="27"/>
      <c r="HO140" s="27"/>
      <c r="HP140" s="27"/>
      <c r="HQ140" s="27"/>
      <c r="HR140" s="27"/>
      <c r="HS140" s="27"/>
      <c r="HT140" s="27"/>
      <c r="HU140" s="27"/>
      <c r="HV140" s="27"/>
      <c r="HW140" s="27"/>
      <c r="HX140" s="27"/>
      <c r="HY140" s="27"/>
      <c r="HZ140" s="27"/>
      <c r="IA140" s="27"/>
      <c r="IB140" s="27"/>
      <c r="IC140" s="27"/>
      <c r="ID140" s="27"/>
      <c r="IE140" s="27"/>
      <c r="IF140" s="27"/>
      <c r="IG140" s="27"/>
      <c r="IH140" s="27"/>
      <c r="II140" s="27"/>
      <c r="IJ140" s="27"/>
      <c r="IK140" s="27"/>
      <c r="IL140" s="27"/>
      <c r="IM140" s="27"/>
      <c r="IN140" s="27"/>
      <c r="IO140" s="27"/>
      <c r="IP140" s="27"/>
      <c r="IQ140" s="27"/>
    </row>
    <row r="141" spans="1:251" ht="15" customHeight="1">
      <c r="A141" s="218" t="str">
        <f t="shared" si="1"/>
        <v/>
      </c>
      <c r="B141" s="226"/>
      <c r="C141" s="353"/>
      <c r="D141" s="353"/>
      <c r="E141" s="353"/>
      <c r="F141" s="353"/>
      <c r="G141" s="353"/>
      <c r="H141" s="353"/>
      <c r="I141" s="353"/>
      <c r="J141" s="364"/>
      <c r="K141" s="365"/>
      <c r="L141" s="226"/>
      <c r="M141" s="350"/>
      <c r="N141" s="351"/>
      <c r="O141" s="351"/>
      <c r="P141" s="351"/>
      <c r="Q141" s="352"/>
      <c r="R141" s="226"/>
      <c r="S141" s="56"/>
      <c r="T141" s="56"/>
      <c r="U141" s="56"/>
      <c r="V141" s="56"/>
      <c r="W141" s="27"/>
      <c r="X141" s="27"/>
      <c r="Y141" s="27"/>
      <c r="Z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c r="EM141" s="27"/>
      <c r="EN141" s="27"/>
      <c r="EO141" s="27"/>
      <c r="EP141" s="27"/>
      <c r="EQ141" s="27"/>
      <c r="ER141" s="27"/>
      <c r="ES141" s="27"/>
      <c r="ET141" s="27"/>
      <c r="EU141" s="27"/>
      <c r="EV141" s="27"/>
      <c r="EW141" s="27"/>
      <c r="EX141" s="27"/>
      <c r="EY141" s="27"/>
      <c r="EZ141" s="27"/>
      <c r="FA141" s="27"/>
      <c r="FB141" s="27"/>
      <c r="FC141" s="27"/>
      <c r="FD141" s="27"/>
      <c r="FE141" s="27"/>
      <c r="FF141" s="27"/>
      <c r="FG141" s="27"/>
      <c r="FH141" s="27"/>
      <c r="FI141" s="27"/>
      <c r="FJ141" s="27"/>
      <c r="FK141" s="27"/>
      <c r="FL141" s="27"/>
      <c r="FM141" s="27"/>
      <c r="FN141" s="27"/>
      <c r="FO141" s="27"/>
      <c r="FP141" s="27"/>
      <c r="FQ141" s="27"/>
      <c r="FR141" s="27"/>
      <c r="FS141" s="27"/>
      <c r="FT141" s="27"/>
      <c r="FU141" s="27"/>
      <c r="FV141" s="27"/>
      <c r="FW141" s="27"/>
      <c r="FX141" s="27"/>
      <c r="FY141" s="27"/>
      <c r="FZ141" s="27"/>
      <c r="GA141" s="27"/>
      <c r="GB141" s="27"/>
      <c r="GC141" s="27"/>
      <c r="GD141" s="27"/>
      <c r="GE141" s="27"/>
      <c r="GF141" s="27"/>
      <c r="GG141" s="27"/>
      <c r="GH141" s="27"/>
      <c r="GI141" s="27"/>
      <c r="GJ141" s="27"/>
      <c r="GK141" s="27"/>
      <c r="GL141" s="27"/>
      <c r="GM141" s="27"/>
      <c r="GN141" s="27"/>
      <c r="GO141" s="27"/>
      <c r="GP141" s="27"/>
      <c r="GQ141" s="27"/>
      <c r="GR141" s="27"/>
      <c r="GS141" s="27"/>
      <c r="GT141" s="27"/>
      <c r="GU141" s="27"/>
      <c r="GV141" s="27"/>
      <c r="GW141" s="27"/>
      <c r="GX141" s="27"/>
      <c r="GY141" s="27"/>
      <c r="GZ141" s="27"/>
      <c r="HA141" s="27"/>
      <c r="HB141" s="221">
        <v>67.5</v>
      </c>
      <c r="HC141" s="221" t="s">
        <v>165</v>
      </c>
      <c r="HD141" s="221">
        <v>68</v>
      </c>
      <c r="HE141" s="221">
        <v>68</v>
      </c>
      <c r="HF141" s="221">
        <v>67.5</v>
      </c>
      <c r="HG141" s="221" t="s">
        <v>165</v>
      </c>
      <c r="HH141" s="27"/>
      <c r="HI141" s="27"/>
      <c r="HJ141" s="27"/>
      <c r="HK141" s="27"/>
      <c r="HL141" s="27"/>
      <c r="HM141" s="27"/>
      <c r="HN141" s="27"/>
      <c r="HO141" s="27"/>
      <c r="HP141" s="27"/>
      <c r="HQ141" s="27"/>
      <c r="HR141" s="27"/>
      <c r="HS141" s="27"/>
      <c r="HT141" s="27"/>
      <c r="HU141" s="27"/>
      <c r="HV141" s="27"/>
      <c r="HW141" s="27"/>
      <c r="HX141" s="27"/>
      <c r="HY141" s="27"/>
      <c r="HZ141" s="27"/>
      <c r="IA141" s="27"/>
      <c r="IB141" s="27"/>
      <c r="IC141" s="27"/>
      <c r="ID141" s="27"/>
      <c r="IE141" s="27"/>
      <c r="IF141" s="27"/>
      <c r="IG141" s="27"/>
      <c r="IH141" s="27"/>
      <c r="II141" s="27"/>
      <c r="IJ141" s="27"/>
      <c r="IK141" s="27"/>
      <c r="IL141" s="27"/>
      <c r="IM141" s="27"/>
      <c r="IN141" s="27"/>
      <c r="IO141" s="27"/>
      <c r="IP141" s="27"/>
      <c r="IQ141" s="27"/>
    </row>
    <row r="142" spans="1:251" ht="15" customHeight="1">
      <c r="A142" s="218" t="str">
        <f t="shared" si="1"/>
        <v/>
      </c>
      <c r="B142" s="226"/>
      <c r="C142" s="353"/>
      <c r="D142" s="353"/>
      <c r="E142" s="353"/>
      <c r="F142" s="353"/>
      <c r="G142" s="353"/>
      <c r="H142" s="353"/>
      <c r="I142" s="353"/>
      <c r="J142" s="364"/>
      <c r="K142" s="365"/>
      <c r="L142" s="226"/>
      <c r="M142" s="350"/>
      <c r="N142" s="351"/>
      <c r="O142" s="351"/>
      <c r="P142" s="351"/>
      <c r="Q142" s="352"/>
      <c r="R142" s="226"/>
      <c r="S142" s="56"/>
      <c r="T142" s="56"/>
      <c r="U142" s="56"/>
      <c r="V142" s="56"/>
      <c r="W142" s="27"/>
      <c r="X142" s="27"/>
      <c r="Y142" s="27"/>
      <c r="Z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c r="EM142" s="27"/>
      <c r="EN142" s="27"/>
      <c r="EO142" s="27"/>
      <c r="EP142" s="27"/>
      <c r="EQ142" s="27"/>
      <c r="ER142" s="27"/>
      <c r="ES142" s="27"/>
      <c r="ET142" s="27"/>
      <c r="EU142" s="27"/>
      <c r="EV142" s="27"/>
      <c r="EW142" s="27"/>
      <c r="EX142" s="27"/>
      <c r="EY142" s="27"/>
      <c r="EZ142" s="27"/>
      <c r="FA142" s="27"/>
      <c r="FB142" s="27"/>
      <c r="FC142" s="27"/>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c r="GB142" s="27"/>
      <c r="GC142" s="27"/>
      <c r="GD142" s="27"/>
      <c r="GE142" s="27"/>
      <c r="GF142" s="27"/>
      <c r="GG142" s="27"/>
      <c r="GH142" s="27"/>
      <c r="GI142" s="27"/>
      <c r="GJ142" s="27"/>
      <c r="GK142" s="27"/>
      <c r="GL142" s="27"/>
      <c r="GM142" s="27"/>
      <c r="GN142" s="27"/>
      <c r="GO142" s="27"/>
      <c r="GP142" s="27"/>
      <c r="GQ142" s="27"/>
      <c r="GR142" s="27"/>
      <c r="GS142" s="27"/>
      <c r="GT142" s="27"/>
      <c r="GU142" s="27"/>
      <c r="GV142" s="27"/>
      <c r="GW142" s="27"/>
      <c r="GX142" s="27"/>
      <c r="GY142" s="27"/>
      <c r="GZ142" s="27"/>
      <c r="HA142" s="27"/>
      <c r="HB142" s="219">
        <v>68</v>
      </c>
      <c r="HC142" s="219">
        <v>68</v>
      </c>
      <c r="HD142" s="219">
        <v>68.5</v>
      </c>
      <c r="HE142" s="219" t="s">
        <v>166</v>
      </c>
      <c r="HF142" s="219">
        <v>68</v>
      </c>
      <c r="HG142" s="219">
        <v>68</v>
      </c>
      <c r="HH142" s="27"/>
      <c r="HI142" s="27"/>
      <c r="HJ142" s="27"/>
      <c r="HK142" s="27"/>
      <c r="HL142" s="27"/>
      <c r="HM142" s="27"/>
      <c r="HN142" s="27"/>
      <c r="HO142" s="27"/>
      <c r="HP142" s="27"/>
      <c r="HQ142" s="27"/>
      <c r="HR142" s="27"/>
      <c r="HS142" s="27"/>
      <c r="HT142" s="27"/>
      <c r="HU142" s="27"/>
      <c r="HV142" s="27"/>
      <c r="HW142" s="27"/>
      <c r="HX142" s="27"/>
      <c r="HY142" s="27"/>
      <c r="HZ142" s="27"/>
      <c r="IA142" s="27"/>
      <c r="IB142" s="27"/>
      <c r="IC142" s="27"/>
      <c r="ID142" s="27"/>
      <c r="IE142" s="27"/>
      <c r="IF142" s="27"/>
      <c r="IG142" s="27"/>
      <c r="IH142" s="27"/>
      <c r="II142" s="27"/>
      <c r="IJ142" s="27"/>
      <c r="IK142" s="27"/>
      <c r="IL142" s="27"/>
      <c r="IM142" s="27"/>
      <c r="IN142" s="27"/>
      <c r="IO142" s="27"/>
      <c r="IP142" s="27"/>
      <c r="IQ142" s="27"/>
    </row>
    <row r="143" spans="1:251" ht="15" customHeight="1">
      <c r="A143" s="218" t="str">
        <f t="shared" si="1"/>
        <v/>
      </c>
      <c r="B143" s="226"/>
      <c r="C143" s="353"/>
      <c r="D143" s="353"/>
      <c r="E143" s="353"/>
      <c r="F143" s="353"/>
      <c r="G143" s="353"/>
      <c r="H143" s="353"/>
      <c r="I143" s="353"/>
      <c r="J143" s="364"/>
      <c r="K143" s="365"/>
      <c r="L143" s="226"/>
      <c r="M143" s="350"/>
      <c r="N143" s="351"/>
      <c r="O143" s="351"/>
      <c r="P143" s="351"/>
      <c r="Q143" s="352"/>
      <c r="R143" s="226"/>
      <c r="S143" s="56"/>
      <c r="T143" s="56"/>
      <c r="U143" s="56"/>
      <c r="V143" s="56"/>
      <c r="W143" s="27"/>
      <c r="X143" s="27"/>
      <c r="Y143" s="27"/>
      <c r="Z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c r="EM143" s="27"/>
      <c r="EN143" s="27"/>
      <c r="EO143" s="27"/>
      <c r="EP143" s="27"/>
      <c r="EQ143" s="27"/>
      <c r="ER143" s="27"/>
      <c r="ES143" s="27"/>
      <c r="ET143" s="27"/>
      <c r="EU143" s="27"/>
      <c r="EV143" s="27"/>
      <c r="EW143" s="27"/>
      <c r="EX143" s="27"/>
      <c r="EY143" s="27"/>
      <c r="EZ143" s="27"/>
      <c r="FA143" s="27"/>
      <c r="FB143" s="27"/>
      <c r="FC143" s="27"/>
      <c r="FD143" s="27"/>
      <c r="FE143" s="27"/>
      <c r="FF143" s="27"/>
      <c r="FG143" s="27"/>
      <c r="FH143" s="27"/>
      <c r="FI143" s="27"/>
      <c r="FJ143" s="27"/>
      <c r="FK143" s="27"/>
      <c r="FL143" s="27"/>
      <c r="FM143" s="27"/>
      <c r="FN143" s="27"/>
      <c r="FO143" s="27"/>
      <c r="FP143" s="27"/>
      <c r="FQ143" s="27"/>
      <c r="FR143" s="27"/>
      <c r="FS143" s="27"/>
      <c r="FT143" s="27"/>
      <c r="FU143" s="27"/>
      <c r="FV143" s="27"/>
      <c r="FW143" s="27"/>
      <c r="FX143" s="27"/>
      <c r="FY143" s="27"/>
      <c r="FZ143" s="27"/>
      <c r="GA143" s="27"/>
      <c r="GB143" s="27"/>
      <c r="GC143" s="27"/>
      <c r="GD143" s="27"/>
      <c r="GE143" s="27"/>
      <c r="GF143" s="27"/>
      <c r="GG143" s="27"/>
      <c r="GH143" s="27"/>
      <c r="GI143" s="27"/>
      <c r="GJ143" s="27"/>
      <c r="GK143" s="27"/>
      <c r="GL143" s="27"/>
      <c r="GM143" s="27"/>
      <c r="GN143" s="27"/>
      <c r="GO143" s="27"/>
      <c r="GP143" s="27"/>
      <c r="GQ143" s="27"/>
      <c r="GR143" s="27"/>
      <c r="GS143" s="27"/>
      <c r="GT143" s="27"/>
      <c r="GU143" s="27"/>
      <c r="GV143" s="27"/>
      <c r="GW143" s="27"/>
      <c r="GX143" s="27"/>
      <c r="GY143" s="27"/>
      <c r="GZ143" s="27"/>
      <c r="HA143" s="27"/>
      <c r="HB143" s="221">
        <v>68.5</v>
      </c>
      <c r="HC143" s="221" t="s">
        <v>166</v>
      </c>
      <c r="HD143" s="221">
        <v>69</v>
      </c>
      <c r="HE143" s="221">
        <v>69</v>
      </c>
      <c r="HF143" s="221">
        <v>68.5</v>
      </c>
      <c r="HG143" s="221" t="s">
        <v>166</v>
      </c>
      <c r="HH143" s="27"/>
      <c r="HI143" s="27"/>
      <c r="HJ143" s="27"/>
      <c r="HK143" s="27"/>
      <c r="HL143" s="27"/>
      <c r="HM143" s="27"/>
      <c r="HN143" s="27"/>
      <c r="HO143" s="27"/>
      <c r="HP143" s="27"/>
      <c r="HQ143" s="27"/>
      <c r="HR143" s="27"/>
      <c r="HS143" s="27"/>
      <c r="HT143" s="27"/>
      <c r="HU143" s="27"/>
      <c r="HV143" s="27"/>
      <c r="HW143" s="27"/>
      <c r="HX143" s="27"/>
      <c r="HY143" s="27"/>
      <c r="HZ143" s="27"/>
      <c r="IA143" s="27"/>
      <c r="IB143" s="27"/>
      <c r="IC143" s="27"/>
      <c r="ID143" s="27"/>
      <c r="IE143" s="27"/>
      <c r="IF143" s="27"/>
      <c r="IG143" s="27"/>
      <c r="IH143" s="27"/>
      <c r="II143" s="27"/>
      <c r="IJ143" s="27"/>
      <c r="IK143" s="27"/>
      <c r="IL143" s="27"/>
      <c r="IM143" s="27"/>
      <c r="IN143" s="27"/>
      <c r="IO143" s="27"/>
      <c r="IP143" s="27"/>
      <c r="IQ143" s="27"/>
    </row>
    <row r="144" spans="1:251" ht="15" customHeight="1">
      <c r="A144" s="218" t="str">
        <f t="shared" si="1"/>
        <v/>
      </c>
      <c r="B144" s="226"/>
      <c r="C144" s="353"/>
      <c r="D144" s="353"/>
      <c r="E144" s="353"/>
      <c r="F144" s="353"/>
      <c r="G144" s="353"/>
      <c r="H144" s="353"/>
      <c r="I144" s="353"/>
      <c r="J144" s="364"/>
      <c r="K144" s="365"/>
      <c r="L144" s="226"/>
      <c r="M144" s="350"/>
      <c r="N144" s="351"/>
      <c r="O144" s="351"/>
      <c r="P144" s="351"/>
      <c r="Q144" s="352"/>
      <c r="R144" s="226"/>
      <c r="S144" s="56"/>
      <c r="T144" s="56"/>
      <c r="U144" s="56"/>
      <c r="V144" s="56"/>
      <c r="W144" s="27"/>
      <c r="X144" s="27"/>
      <c r="Y144" s="27"/>
      <c r="Z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19">
        <v>69</v>
      </c>
      <c r="HC144" s="219">
        <v>69</v>
      </c>
      <c r="HD144" s="219">
        <v>69.5</v>
      </c>
      <c r="HE144" s="219" t="s">
        <v>167</v>
      </c>
      <c r="HF144" s="219">
        <v>69</v>
      </c>
      <c r="HG144" s="219">
        <v>69</v>
      </c>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row>
    <row r="145" spans="1:251" ht="15" customHeight="1">
      <c r="A145" s="218" t="str">
        <f t="shared" si="1"/>
        <v/>
      </c>
      <c r="B145" s="226"/>
      <c r="C145" s="353"/>
      <c r="D145" s="353"/>
      <c r="E145" s="353"/>
      <c r="F145" s="353"/>
      <c r="G145" s="353"/>
      <c r="H145" s="353"/>
      <c r="I145" s="353"/>
      <c r="J145" s="364"/>
      <c r="K145" s="365"/>
      <c r="L145" s="226"/>
      <c r="M145" s="350"/>
      <c r="N145" s="351"/>
      <c r="O145" s="351"/>
      <c r="P145" s="351"/>
      <c r="Q145" s="352"/>
      <c r="R145" s="226"/>
      <c r="S145" s="56"/>
      <c r="T145" s="56"/>
      <c r="U145" s="56"/>
      <c r="V145" s="56"/>
      <c r="W145" s="27"/>
      <c r="X145" s="27"/>
      <c r="Y145" s="27"/>
      <c r="Z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c r="GB145" s="27"/>
      <c r="GC145" s="27"/>
      <c r="GD145" s="27"/>
      <c r="GE145" s="27"/>
      <c r="GF145" s="27"/>
      <c r="GG145" s="27"/>
      <c r="GH145" s="27"/>
      <c r="GI145" s="27"/>
      <c r="GJ145" s="27"/>
      <c r="GK145" s="27"/>
      <c r="GL145" s="27"/>
      <c r="GM145" s="27"/>
      <c r="GN145" s="27"/>
      <c r="GO145" s="27"/>
      <c r="GP145" s="27"/>
      <c r="GQ145" s="27"/>
      <c r="GR145" s="27"/>
      <c r="GS145" s="27"/>
      <c r="GT145" s="27"/>
      <c r="GU145" s="27"/>
      <c r="GV145" s="27"/>
      <c r="GW145" s="27"/>
      <c r="GX145" s="27"/>
      <c r="GY145" s="27"/>
      <c r="GZ145" s="27"/>
      <c r="HA145" s="27"/>
      <c r="HB145" s="221">
        <v>69.5</v>
      </c>
      <c r="HC145" s="221" t="s">
        <v>167</v>
      </c>
      <c r="HD145" s="221">
        <v>70</v>
      </c>
      <c r="HE145" s="221">
        <v>70</v>
      </c>
      <c r="HF145" s="221">
        <v>69.5</v>
      </c>
      <c r="HG145" s="221" t="s">
        <v>167</v>
      </c>
      <c r="HH145" s="27"/>
      <c r="HI145" s="27"/>
      <c r="HJ145" s="27"/>
      <c r="HK145" s="27"/>
      <c r="HL145" s="27"/>
      <c r="HM145" s="27"/>
      <c r="HN145" s="27"/>
      <c r="HO145" s="27"/>
      <c r="HP145" s="27"/>
      <c r="HQ145" s="27"/>
      <c r="HR145" s="27"/>
      <c r="HS145" s="27"/>
      <c r="HT145" s="27"/>
      <c r="HU145" s="27"/>
      <c r="HV145" s="27"/>
      <c r="HW145" s="27"/>
      <c r="HX145" s="27"/>
      <c r="HY145" s="27"/>
      <c r="HZ145" s="27"/>
      <c r="IA145" s="27"/>
      <c r="IB145" s="27"/>
      <c r="IC145" s="27"/>
      <c r="ID145" s="27"/>
      <c r="IE145" s="27"/>
      <c r="IF145" s="27"/>
      <c r="IG145" s="27"/>
      <c r="IH145" s="27"/>
      <c r="II145" s="27"/>
      <c r="IJ145" s="27"/>
      <c r="IK145" s="27"/>
      <c r="IL145" s="27"/>
      <c r="IM145" s="27"/>
      <c r="IN145" s="27"/>
      <c r="IO145" s="27"/>
      <c r="IP145" s="27"/>
      <c r="IQ145" s="27"/>
    </row>
    <row r="146" spans="1:251" ht="15" customHeight="1">
      <c r="A146" s="218" t="str">
        <f t="shared" si="1"/>
        <v/>
      </c>
      <c r="B146" s="226"/>
      <c r="C146" s="353"/>
      <c r="D146" s="353"/>
      <c r="E146" s="353"/>
      <c r="F146" s="353"/>
      <c r="G146" s="353"/>
      <c r="H146" s="353"/>
      <c r="I146" s="353"/>
      <c r="J146" s="364"/>
      <c r="K146" s="365"/>
      <c r="L146" s="226"/>
      <c r="M146" s="350"/>
      <c r="N146" s="351"/>
      <c r="O146" s="351"/>
      <c r="P146" s="351"/>
      <c r="Q146" s="352"/>
      <c r="R146" s="226"/>
      <c r="S146" s="56"/>
      <c r="T146" s="56"/>
      <c r="U146" s="56"/>
      <c r="V146" s="56"/>
      <c r="W146" s="27"/>
      <c r="X146" s="27"/>
      <c r="Y146" s="27"/>
      <c r="Z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c r="EM146" s="27"/>
      <c r="EN146" s="27"/>
      <c r="EO146" s="27"/>
      <c r="EP146" s="27"/>
      <c r="EQ146" s="27"/>
      <c r="ER146" s="27"/>
      <c r="ES146" s="27"/>
      <c r="ET146" s="27"/>
      <c r="EU146" s="27"/>
      <c r="EV146" s="27"/>
      <c r="EW146" s="27"/>
      <c r="EX146" s="27"/>
      <c r="EY146" s="27"/>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c r="GB146" s="27"/>
      <c r="GC146" s="27"/>
      <c r="GD146" s="27"/>
      <c r="GE146" s="27"/>
      <c r="GF146" s="27"/>
      <c r="GG146" s="27"/>
      <c r="GH146" s="27"/>
      <c r="GI146" s="27"/>
      <c r="GJ146" s="27"/>
      <c r="GK146" s="27"/>
      <c r="GL146" s="27"/>
      <c r="GM146" s="27"/>
      <c r="GN146" s="27"/>
      <c r="GO146" s="27"/>
      <c r="GP146" s="27"/>
      <c r="GQ146" s="27"/>
      <c r="GR146" s="27"/>
      <c r="GS146" s="27"/>
      <c r="GT146" s="27"/>
      <c r="GU146" s="27"/>
      <c r="GV146" s="27"/>
      <c r="GW146" s="27"/>
      <c r="GX146" s="27"/>
      <c r="GY146" s="27"/>
      <c r="GZ146" s="27"/>
      <c r="HA146" s="27"/>
      <c r="HB146" s="219">
        <v>70</v>
      </c>
      <c r="HC146" s="219">
        <v>70</v>
      </c>
      <c r="HD146" s="219">
        <v>70.5</v>
      </c>
      <c r="HE146" s="219" t="s">
        <v>168</v>
      </c>
      <c r="HF146" s="219">
        <v>70</v>
      </c>
      <c r="HG146" s="219">
        <v>70</v>
      </c>
      <c r="HH146" s="27"/>
      <c r="HI146" s="27"/>
      <c r="HJ146" s="27"/>
      <c r="HK146" s="27"/>
      <c r="HL146" s="27"/>
      <c r="HM146" s="27"/>
      <c r="HN146" s="27"/>
      <c r="HO146" s="27"/>
      <c r="HP146" s="27"/>
      <c r="HQ146" s="27"/>
      <c r="HR146" s="27"/>
      <c r="HS146" s="27"/>
      <c r="HT146" s="27"/>
      <c r="HU146" s="27"/>
      <c r="HV146" s="27"/>
      <c r="HW146" s="27"/>
      <c r="HX146" s="27"/>
      <c r="HY146" s="27"/>
      <c r="HZ146" s="27"/>
      <c r="IA146" s="27"/>
      <c r="IB146" s="27"/>
      <c r="IC146" s="27"/>
      <c r="ID146" s="27"/>
      <c r="IE146" s="27"/>
      <c r="IF146" s="27"/>
      <c r="IG146" s="27"/>
      <c r="IH146" s="27"/>
      <c r="II146" s="27"/>
      <c r="IJ146" s="27"/>
      <c r="IK146" s="27"/>
      <c r="IL146" s="27"/>
      <c r="IM146" s="27"/>
      <c r="IN146" s="27"/>
      <c r="IO146" s="27"/>
      <c r="IP146" s="27"/>
      <c r="IQ146" s="27"/>
    </row>
    <row r="147" spans="1:251" ht="15" customHeight="1">
      <c r="A147" s="218" t="str">
        <f t="shared" si="1"/>
        <v/>
      </c>
      <c r="B147" s="226"/>
      <c r="C147" s="353"/>
      <c r="D147" s="353"/>
      <c r="E147" s="353"/>
      <c r="F147" s="353"/>
      <c r="G147" s="353"/>
      <c r="H147" s="353"/>
      <c r="I147" s="353"/>
      <c r="J147" s="364"/>
      <c r="K147" s="365"/>
      <c r="L147" s="226"/>
      <c r="M147" s="350"/>
      <c r="N147" s="351"/>
      <c r="O147" s="351"/>
      <c r="P147" s="351"/>
      <c r="Q147" s="352"/>
      <c r="R147" s="226"/>
      <c r="S147" s="56"/>
      <c r="T147" s="56"/>
      <c r="U147" s="56"/>
      <c r="V147" s="56"/>
      <c r="W147" s="27"/>
      <c r="X147" s="27"/>
      <c r="Y147" s="27"/>
      <c r="Z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21">
        <v>70.5</v>
      </c>
      <c r="HC147" s="221" t="s">
        <v>168</v>
      </c>
      <c r="HD147" s="221">
        <v>71</v>
      </c>
      <c r="HE147" s="221">
        <v>71</v>
      </c>
      <c r="HF147" s="221">
        <v>70.5</v>
      </c>
      <c r="HG147" s="221" t="s">
        <v>168</v>
      </c>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row>
    <row r="148" spans="1:251" ht="15" customHeight="1">
      <c r="A148" s="218" t="str">
        <f t="shared" si="1"/>
        <v/>
      </c>
      <c r="B148" s="226"/>
      <c r="C148" s="353"/>
      <c r="D148" s="353"/>
      <c r="E148" s="353"/>
      <c r="F148" s="353"/>
      <c r="G148" s="353"/>
      <c r="H148" s="353"/>
      <c r="I148" s="353"/>
      <c r="J148" s="364"/>
      <c r="K148" s="365"/>
      <c r="L148" s="226"/>
      <c r="M148" s="350"/>
      <c r="N148" s="351"/>
      <c r="O148" s="351"/>
      <c r="P148" s="351"/>
      <c r="Q148" s="352"/>
      <c r="R148" s="226"/>
      <c r="S148" s="56"/>
      <c r="T148" s="56"/>
      <c r="U148" s="56"/>
      <c r="V148" s="56"/>
      <c r="W148" s="27"/>
      <c r="X148" s="27"/>
      <c r="Y148" s="27"/>
      <c r="Z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19">
        <v>71</v>
      </c>
      <c r="HC148" s="219">
        <v>71</v>
      </c>
      <c r="HD148" s="219">
        <v>71.5</v>
      </c>
      <c r="HE148" s="219" t="s">
        <v>169</v>
      </c>
      <c r="HF148" s="219">
        <v>71</v>
      </c>
      <c r="HG148" s="219">
        <v>71</v>
      </c>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row>
    <row r="149" spans="1:251" ht="15" customHeight="1">
      <c r="A149" s="218" t="str">
        <f t="shared" si="1"/>
        <v/>
      </c>
      <c r="B149" s="226"/>
      <c r="C149" s="353"/>
      <c r="D149" s="353"/>
      <c r="E149" s="353"/>
      <c r="F149" s="353"/>
      <c r="G149" s="353"/>
      <c r="H149" s="353"/>
      <c r="I149" s="353"/>
      <c r="J149" s="364"/>
      <c r="K149" s="365"/>
      <c r="L149" s="226"/>
      <c r="M149" s="350"/>
      <c r="N149" s="351"/>
      <c r="O149" s="351"/>
      <c r="P149" s="351"/>
      <c r="Q149" s="352"/>
      <c r="R149" s="226"/>
      <c r="S149" s="56"/>
      <c r="T149" s="56"/>
      <c r="U149" s="56"/>
      <c r="V149" s="56"/>
      <c r="W149" s="27"/>
      <c r="X149" s="27"/>
      <c r="Y149" s="27"/>
      <c r="Z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c r="GL149" s="27"/>
      <c r="GM149" s="27"/>
      <c r="GN149" s="27"/>
      <c r="GO149" s="27"/>
      <c r="GP149" s="27"/>
      <c r="GQ149" s="27"/>
      <c r="GR149" s="27"/>
      <c r="GS149" s="27"/>
      <c r="GT149" s="27"/>
      <c r="GU149" s="27"/>
      <c r="GV149" s="27"/>
      <c r="GW149" s="27"/>
      <c r="GX149" s="27"/>
      <c r="GY149" s="27"/>
      <c r="GZ149" s="27"/>
      <c r="HA149" s="27"/>
      <c r="HB149" s="221">
        <v>71.5</v>
      </c>
      <c r="HC149" s="221" t="s">
        <v>169</v>
      </c>
      <c r="HD149" s="221">
        <v>72</v>
      </c>
      <c r="HE149" s="221">
        <v>72</v>
      </c>
      <c r="HF149" s="221">
        <v>71.5</v>
      </c>
      <c r="HG149" s="221" t="s">
        <v>169</v>
      </c>
      <c r="HH149" s="27"/>
      <c r="HI149" s="27"/>
      <c r="HJ149" s="27"/>
      <c r="HK149" s="27"/>
      <c r="HL149" s="27"/>
      <c r="HM149" s="27"/>
      <c r="HN149" s="27"/>
      <c r="HO149" s="27"/>
      <c r="HP149" s="27"/>
      <c r="HQ149" s="27"/>
      <c r="HR149" s="27"/>
      <c r="HS149" s="27"/>
      <c r="HT149" s="27"/>
      <c r="HU149" s="27"/>
      <c r="HV149" s="27"/>
      <c r="HW149" s="27"/>
      <c r="HX149" s="27"/>
      <c r="HY149" s="27"/>
      <c r="HZ149" s="27"/>
      <c r="IA149" s="27"/>
      <c r="IB149" s="27"/>
      <c r="IC149" s="27"/>
      <c r="ID149" s="27"/>
      <c r="IE149" s="27"/>
      <c r="IF149" s="27"/>
      <c r="IG149" s="27"/>
      <c r="IH149" s="27"/>
      <c r="II149" s="27"/>
      <c r="IJ149" s="27"/>
      <c r="IK149" s="27"/>
      <c r="IL149" s="27"/>
      <c r="IM149" s="27"/>
      <c r="IN149" s="27"/>
      <c r="IO149" s="27"/>
      <c r="IP149" s="27"/>
      <c r="IQ149" s="27"/>
    </row>
    <row r="150" spans="1:251" ht="15" customHeight="1">
      <c r="A150" s="218" t="str">
        <f t="shared" si="1"/>
        <v/>
      </c>
      <c r="B150" s="226"/>
      <c r="C150" s="353"/>
      <c r="D150" s="353"/>
      <c r="E150" s="353"/>
      <c r="F150" s="353"/>
      <c r="G150" s="353"/>
      <c r="H150" s="353"/>
      <c r="I150" s="353"/>
      <c r="J150" s="364"/>
      <c r="K150" s="365"/>
      <c r="L150" s="226"/>
      <c r="M150" s="350"/>
      <c r="N150" s="351"/>
      <c r="O150" s="351"/>
      <c r="P150" s="351"/>
      <c r="Q150" s="352"/>
      <c r="R150" s="226"/>
      <c r="S150" s="56"/>
      <c r="T150" s="56"/>
      <c r="U150" s="56"/>
      <c r="V150" s="56"/>
      <c r="W150" s="27"/>
      <c r="X150" s="27"/>
      <c r="Y150" s="27"/>
      <c r="Z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c r="ER150" s="27"/>
      <c r="ES150" s="27"/>
      <c r="ET150" s="27"/>
      <c r="EU150" s="27"/>
      <c r="EV150" s="27"/>
      <c r="EW150" s="27"/>
      <c r="EX150" s="27"/>
      <c r="EY150" s="27"/>
      <c r="EZ150" s="27"/>
      <c r="FA150" s="27"/>
      <c r="FB150" s="27"/>
      <c r="FC150" s="27"/>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c r="GB150" s="27"/>
      <c r="GC150" s="27"/>
      <c r="GD150" s="27"/>
      <c r="GE150" s="27"/>
      <c r="GF150" s="27"/>
      <c r="GG150" s="27"/>
      <c r="GH150" s="27"/>
      <c r="GI150" s="27"/>
      <c r="GJ150" s="27"/>
      <c r="GK150" s="27"/>
      <c r="GL150" s="27"/>
      <c r="GM150" s="27"/>
      <c r="GN150" s="27"/>
      <c r="GO150" s="27"/>
      <c r="GP150" s="27"/>
      <c r="GQ150" s="27"/>
      <c r="GR150" s="27"/>
      <c r="GS150" s="27"/>
      <c r="GT150" s="27"/>
      <c r="GU150" s="27"/>
      <c r="GV150" s="27"/>
      <c r="GW150" s="27"/>
      <c r="GX150" s="27"/>
      <c r="GY150" s="27"/>
      <c r="GZ150" s="27"/>
      <c r="HA150" s="27"/>
      <c r="HB150" s="219">
        <v>72</v>
      </c>
      <c r="HC150" s="219">
        <v>72</v>
      </c>
      <c r="HD150" s="219">
        <v>72.5</v>
      </c>
      <c r="HE150" s="219" t="s">
        <v>170</v>
      </c>
      <c r="HF150" s="219">
        <v>72</v>
      </c>
      <c r="HG150" s="219">
        <v>72</v>
      </c>
      <c r="HH150" s="27"/>
      <c r="HI150" s="27"/>
      <c r="HJ150" s="27"/>
      <c r="HK150" s="27"/>
      <c r="HL150" s="27"/>
      <c r="HM150" s="27"/>
      <c r="HN150" s="27"/>
      <c r="HO150" s="27"/>
      <c r="HP150" s="27"/>
      <c r="HQ150" s="27"/>
      <c r="HR150" s="27"/>
      <c r="HS150" s="27"/>
      <c r="HT150" s="27"/>
      <c r="HU150" s="27"/>
      <c r="HV150" s="27"/>
      <c r="HW150" s="27"/>
      <c r="HX150" s="27"/>
      <c r="HY150" s="27"/>
      <c r="HZ150" s="27"/>
      <c r="IA150" s="27"/>
      <c r="IB150" s="27"/>
      <c r="IC150" s="27"/>
      <c r="ID150" s="27"/>
      <c r="IE150" s="27"/>
      <c r="IF150" s="27"/>
      <c r="IG150" s="27"/>
      <c r="IH150" s="27"/>
      <c r="II150" s="27"/>
      <c r="IJ150" s="27"/>
      <c r="IK150" s="27"/>
      <c r="IL150" s="27"/>
      <c r="IM150" s="27"/>
      <c r="IN150" s="27"/>
      <c r="IO150" s="27"/>
      <c r="IP150" s="27"/>
      <c r="IQ150" s="27"/>
    </row>
    <row r="151" spans="1:251" ht="15" customHeight="1">
      <c r="A151" s="218" t="str">
        <f t="shared" si="1"/>
        <v/>
      </c>
      <c r="B151" s="226"/>
      <c r="C151" s="353"/>
      <c r="D151" s="353"/>
      <c r="E151" s="353"/>
      <c r="F151" s="353"/>
      <c r="G151" s="353"/>
      <c r="H151" s="353"/>
      <c r="I151" s="353"/>
      <c r="J151" s="364"/>
      <c r="K151" s="365"/>
      <c r="L151" s="226"/>
      <c r="M151" s="350"/>
      <c r="N151" s="351"/>
      <c r="O151" s="351"/>
      <c r="P151" s="351"/>
      <c r="Q151" s="352"/>
      <c r="R151" s="226"/>
      <c r="S151" s="56"/>
      <c r="T151" s="56"/>
      <c r="U151" s="56"/>
      <c r="V151" s="56"/>
      <c r="W151" s="27"/>
      <c r="X151" s="27"/>
      <c r="Y151" s="27"/>
      <c r="Z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c r="GL151" s="27"/>
      <c r="GM151" s="27"/>
      <c r="GN151" s="27"/>
      <c r="GO151" s="27"/>
      <c r="GP151" s="27"/>
      <c r="GQ151" s="27"/>
      <c r="GR151" s="27"/>
      <c r="GS151" s="27"/>
      <c r="GT151" s="27"/>
      <c r="GU151" s="27"/>
      <c r="GV151" s="27"/>
      <c r="GW151" s="27"/>
      <c r="GX151" s="27"/>
      <c r="GY151" s="27"/>
      <c r="GZ151" s="27"/>
      <c r="HA151" s="27"/>
      <c r="HB151" s="221">
        <v>72.5</v>
      </c>
      <c r="HC151" s="221" t="s">
        <v>170</v>
      </c>
      <c r="HD151" s="221">
        <v>73</v>
      </c>
      <c r="HE151" s="221">
        <v>73</v>
      </c>
      <c r="HF151" s="221">
        <v>72.5</v>
      </c>
      <c r="HG151" s="221" t="s">
        <v>170</v>
      </c>
      <c r="HH151" s="27"/>
      <c r="HI151" s="27"/>
      <c r="HJ151" s="27"/>
      <c r="HK151" s="27"/>
      <c r="HL151" s="27"/>
      <c r="HM151" s="27"/>
      <c r="HN151" s="27"/>
      <c r="HO151" s="27"/>
      <c r="HP151" s="27"/>
      <c r="HQ151" s="27"/>
      <c r="HR151" s="27"/>
      <c r="HS151" s="27"/>
      <c r="HT151" s="27"/>
      <c r="HU151" s="27"/>
      <c r="HV151" s="27"/>
      <c r="HW151" s="27"/>
      <c r="HX151" s="27"/>
      <c r="HY151" s="27"/>
      <c r="HZ151" s="27"/>
      <c r="IA151" s="27"/>
      <c r="IB151" s="27"/>
      <c r="IC151" s="27"/>
      <c r="ID151" s="27"/>
      <c r="IE151" s="27"/>
      <c r="IF151" s="27"/>
      <c r="IG151" s="27"/>
      <c r="IH151" s="27"/>
      <c r="II151" s="27"/>
      <c r="IJ151" s="27"/>
      <c r="IK151" s="27"/>
      <c r="IL151" s="27"/>
      <c r="IM151" s="27"/>
      <c r="IN151" s="27"/>
      <c r="IO151" s="27"/>
      <c r="IP151" s="27"/>
      <c r="IQ151" s="27"/>
    </row>
    <row r="152" spans="1:251" ht="15" customHeight="1">
      <c r="A152" s="218" t="str">
        <f t="shared" si="1"/>
        <v/>
      </c>
      <c r="B152" s="226"/>
      <c r="C152" s="353"/>
      <c r="D152" s="353"/>
      <c r="E152" s="353"/>
      <c r="F152" s="353"/>
      <c r="G152" s="353"/>
      <c r="H152" s="353"/>
      <c r="I152" s="353"/>
      <c r="J152" s="364"/>
      <c r="K152" s="365"/>
      <c r="L152" s="226"/>
      <c r="M152" s="350"/>
      <c r="N152" s="351"/>
      <c r="O152" s="351"/>
      <c r="P152" s="351"/>
      <c r="Q152" s="352"/>
      <c r="R152" s="226"/>
      <c r="S152" s="56"/>
      <c r="T152" s="56"/>
      <c r="U152" s="56"/>
      <c r="V152" s="56"/>
      <c r="W152" s="27"/>
      <c r="X152" s="27"/>
      <c r="Y152" s="27"/>
      <c r="Z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c r="GL152" s="27"/>
      <c r="GM152" s="27"/>
      <c r="GN152" s="27"/>
      <c r="GO152" s="27"/>
      <c r="GP152" s="27"/>
      <c r="GQ152" s="27"/>
      <c r="GR152" s="27"/>
      <c r="GS152" s="27"/>
      <c r="GT152" s="27"/>
      <c r="GU152" s="27"/>
      <c r="GV152" s="27"/>
      <c r="GW152" s="27"/>
      <c r="GX152" s="27"/>
      <c r="GY152" s="27"/>
      <c r="GZ152" s="27"/>
      <c r="HA152" s="27"/>
      <c r="HB152" s="219">
        <v>73</v>
      </c>
      <c r="HC152" s="219">
        <v>73</v>
      </c>
      <c r="HD152" s="219">
        <v>73.5</v>
      </c>
      <c r="HE152" s="219" t="s">
        <v>171</v>
      </c>
      <c r="HF152" s="219">
        <v>73</v>
      </c>
      <c r="HG152" s="219">
        <v>73</v>
      </c>
      <c r="HH152" s="27"/>
      <c r="HI152" s="27"/>
      <c r="HJ152" s="27"/>
      <c r="HK152" s="27"/>
      <c r="HL152" s="27"/>
      <c r="HM152" s="27"/>
      <c r="HN152" s="27"/>
      <c r="HO152" s="27"/>
      <c r="HP152" s="27"/>
      <c r="HQ152" s="27"/>
      <c r="HR152" s="27"/>
      <c r="HS152" s="27"/>
      <c r="HT152" s="27"/>
      <c r="HU152" s="27"/>
      <c r="HV152" s="27"/>
      <c r="HW152" s="27"/>
      <c r="HX152" s="27"/>
      <c r="HY152" s="27"/>
      <c r="HZ152" s="27"/>
      <c r="IA152" s="27"/>
      <c r="IB152" s="27"/>
      <c r="IC152" s="27"/>
      <c r="ID152" s="27"/>
      <c r="IE152" s="27"/>
      <c r="IF152" s="27"/>
      <c r="IG152" s="27"/>
      <c r="IH152" s="27"/>
      <c r="II152" s="27"/>
      <c r="IJ152" s="27"/>
      <c r="IK152" s="27"/>
      <c r="IL152" s="27"/>
      <c r="IM152" s="27"/>
      <c r="IN152" s="27"/>
      <c r="IO152" s="27"/>
      <c r="IP152" s="27"/>
      <c r="IQ152" s="27"/>
    </row>
    <row r="153" spans="1:251" ht="15" customHeight="1">
      <c r="A153" s="218" t="str">
        <f t="shared" si="1"/>
        <v/>
      </c>
      <c r="B153" s="226"/>
      <c r="C153" s="353"/>
      <c r="D153" s="353"/>
      <c r="E153" s="353"/>
      <c r="F153" s="353"/>
      <c r="G153" s="353"/>
      <c r="H153" s="353"/>
      <c r="I153" s="353"/>
      <c r="J153" s="364"/>
      <c r="K153" s="365"/>
      <c r="L153" s="226"/>
      <c r="M153" s="350"/>
      <c r="N153" s="351"/>
      <c r="O153" s="351"/>
      <c r="P153" s="351"/>
      <c r="Q153" s="352"/>
      <c r="R153" s="226"/>
      <c r="S153" s="56"/>
      <c r="T153" s="56"/>
      <c r="U153" s="56"/>
      <c r="V153" s="56"/>
      <c r="W153" s="27"/>
      <c r="X153" s="27"/>
      <c r="Y153" s="27"/>
      <c r="Z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c r="GL153" s="27"/>
      <c r="GM153" s="27"/>
      <c r="GN153" s="27"/>
      <c r="GO153" s="27"/>
      <c r="GP153" s="27"/>
      <c r="GQ153" s="27"/>
      <c r="GR153" s="27"/>
      <c r="GS153" s="27"/>
      <c r="GT153" s="27"/>
      <c r="GU153" s="27"/>
      <c r="GV153" s="27"/>
      <c r="GW153" s="27"/>
      <c r="GX153" s="27"/>
      <c r="GY153" s="27"/>
      <c r="GZ153" s="27"/>
      <c r="HA153" s="27"/>
      <c r="HB153" s="221">
        <v>73.5</v>
      </c>
      <c r="HC153" s="221" t="s">
        <v>171</v>
      </c>
      <c r="HD153" s="221">
        <v>74</v>
      </c>
      <c r="HE153" s="221">
        <v>74</v>
      </c>
      <c r="HF153" s="221">
        <v>73.5</v>
      </c>
      <c r="HG153" s="221" t="s">
        <v>171</v>
      </c>
      <c r="HH153" s="27"/>
      <c r="HI153" s="27"/>
      <c r="HJ153" s="27"/>
      <c r="HK153" s="27"/>
      <c r="HL153" s="27"/>
      <c r="HM153" s="27"/>
      <c r="HN153" s="27"/>
      <c r="HO153" s="27"/>
      <c r="HP153" s="27"/>
      <c r="HQ153" s="27"/>
      <c r="HR153" s="27"/>
      <c r="HS153" s="27"/>
      <c r="HT153" s="27"/>
      <c r="HU153" s="27"/>
      <c r="HV153" s="27"/>
      <c r="HW153" s="27"/>
      <c r="HX153" s="27"/>
      <c r="HY153" s="27"/>
      <c r="HZ153" s="27"/>
      <c r="IA153" s="27"/>
      <c r="IB153" s="27"/>
      <c r="IC153" s="27"/>
      <c r="ID153" s="27"/>
      <c r="IE153" s="27"/>
      <c r="IF153" s="27"/>
      <c r="IG153" s="27"/>
      <c r="IH153" s="27"/>
      <c r="II153" s="27"/>
      <c r="IJ153" s="27"/>
      <c r="IK153" s="27"/>
      <c r="IL153" s="27"/>
      <c r="IM153" s="27"/>
      <c r="IN153" s="27"/>
      <c r="IO153" s="27"/>
      <c r="IP153" s="27"/>
      <c r="IQ153" s="27"/>
    </row>
    <row r="154" spans="1:251" ht="15" customHeight="1">
      <c r="A154" s="218" t="str">
        <f t="shared" si="1"/>
        <v/>
      </c>
      <c r="B154" s="226"/>
      <c r="C154" s="353"/>
      <c r="D154" s="353"/>
      <c r="E154" s="353"/>
      <c r="F154" s="353"/>
      <c r="G154" s="353"/>
      <c r="H154" s="353"/>
      <c r="I154" s="353"/>
      <c r="J154" s="364"/>
      <c r="K154" s="365"/>
      <c r="L154" s="226"/>
      <c r="M154" s="350"/>
      <c r="N154" s="351"/>
      <c r="O154" s="351"/>
      <c r="P154" s="351"/>
      <c r="Q154" s="352"/>
      <c r="R154" s="226"/>
      <c r="S154" s="56"/>
      <c r="T154" s="56"/>
      <c r="U154" s="56"/>
      <c r="V154" s="56"/>
      <c r="W154" s="27"/>
      <c r="X154" s="27"/>
      <c r="Y154" s="27"/>
      <c r="Z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c r="CU154" s="27"/>
      <c r="CV154" s="27"/>
      <c r="CW154" s="27"/>
      <c r="CX154" s="27"/>
      <c r="CY154" s="27"/>
      <c r="CZ154" s="27"/>
      <c r="DA154" s="27"/>
      <c r="DB154" s="27"/>
      <c r="DC154" s="27"/>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27"/>
      <c r="GO154" s="27"/>
      <c r="GP154" s="27"/>
      <c r="GQ154" s="27"/>
      <c r="GR154" s="27"/>
      <c r="GS154" s="27"/>
      <c r="GT154" s="27"/>
      <c r="GU154" s="27"/>
      <c r="GV154" s="27"/>
      <c r="GW154" s="27"/>
      <c r="GX154" s="27"/>
      <c r="GY154" s="27"/>
      <c r="GZ154" s="27"/>
      <c r="HA154" s="27"/>
      <c r="HB154" s="219">
        <v>74</v>
      </c>
      <c r="HC154" s="219">
        <v>74</v>
      </c>
      <c r="HD154" s="219">
        <v>74.5</v>
      </c>
      <c r="HE154" s="219" t="s">
        <v>172</v>
      </c>
      <c r="HF154" s="219">
        <v>74</v>
      </c>
      <c r="HG154" s="219">
        <v>74</v>
      </c>
      <c r="HH154" s="27"/>
      <c r="HI154" s="27"/>
      <c r="HJ154" s="27"/>
      <c r="HK154" s="27"/>
      <c r="HL154" s="27"/>
      <c r="HM154" s="27"/>
      <c r="HN154" s="27"/>
      <c r="HO154" s="27"/>
      <c r="HP154" s="27"/>
      <c r="HQ154" s="27"/>
      <c r="HR154" s="27"/>
      <c r="HS154" s="27"/>
      <c r="HT154" s="27"/>
      <c r="HU154" s="27"/>
      <c r="HV154" s="27"/>
      <c r="HW154" s="27"/>
      <c r="HX154" s="27"/>
      <c r="HY154" s="27"/>
      <c r="HZ154" s="27"/>
      <c r="IA154" s="27"/>
      <c r="IB154" s="27"/>
      <c r="IC154" s="27"/>
      <c r="ID154" s="27"/>
      <c r="IE154" s="27"/>
      <c r="IF154" s="27"/>
      <c r="IG154" s="27"/>
      <c r="IH154" s="27"/>
      <c r="II154" s="27"/>
      <c r="IJ154" s="27"/>
      <c r="IK154" s="27"/>
      <c r="IL154" s="27"/>
      <c r="IM154" s="27"/>
      <c r="IN154" s="27"/>
      <c r="IO154" s="27"/>
      <c r="IP154" s="27"/>
      <c r="IQ154" s="27"/>
    </row>
    <row r="155" spans="1:251" ht="15" customHeight="1">
      <c r="A155" s="218" t="str">
        <f t="shared" si="1"/>
        <v/>
      </c>
      <c r="B155" s="226"/>
      <c r="C155" s="353"/>
      <c r="D155" s="353"/>
      <c r="E155" s="353"/>
      <c r="F155" s="353"/>
      <c r="G155" s="353"/>
      <c r="H155" s="353"/>
      <c r="I155" s="353"/>
      <c r="J155" s="364"/>
      <c r="K155" s="365"/>
      <c r="L155" s="226"/>
      <c r="M155" s="350"/>
      <c r="N155" s="351"/>
      <c r="O155" s="351"/>
      <c r="P155" s="351"/>
      <c r="Q155" s="352"/>
      <c r="R155" s="226"/>
      <c r="S155" s="56"/>
      <c r="T155" s="56"/>
      <c r="U155" s="56"/>
      <c r="V155" s="56"/>
      <c r="W155" s="27"/>
      <c r="X155" s="27"/>
      <c r="Y155" s="27"/>
      <c r="Z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27"/>
      <c r="GP155" s="27"/>
      <c r="GQ155" s="27"/>
      <c r="GR155" s="27"/>
      <c r="GS155" s="27"/>
      <c r="GT155" s="27"/>
      <c r="GU155" s="27"/>
      <c r="GV155" s="27"/>
      <c r="GW155" s="27"/>
      <c r="GX155" s="27"/>
      <c r="GY155" s="27"/>
      <c r="GZ155" s="27"/>
      <c r="HA155" s="27"/>
      <c r="HB155" s="221">
        <v>74.5</v>
      </c>
      <c r="HC155" s="221" t="s">
        <v>172</v>
      </c>
      <c r="HD155" s="221">
        <v>75</v>
      </c>
      <c r="HE155" s="221">
        <v>75</v>
      </c>
      <c r="HF155" s="221">
        <v>74.5</v>
      </c>
      <c r="HG155" s="221" t="s">
        <v>172</v>
      </c>
      <c r="HH155" s="27"/>
      <c r="HI155" s="27"/>
      <c r="HJ155" s="27"/>
      <c r="HK155" s="27"/>
      <c r="HL155" s="27"/>
      <c r="HM155" s="27"/>
      <c r="HN155" s="27"/>
      <c r="HO155" s="27"/>
      <c r="HP155" s="27"/>
      <c r="HQ155" s="27"/>
      <c r="HR155" s="27"/>
      <c r="HS155" s="27"/>
      <c r="HT155" s="27"/>
      <c r="HU155" s="27"/>
      <c r="HV155" s="27"/>
      <c r="HW155" s="27"/>
      <c r="HX155" s="27"/>
      <c r="HY155" s="27"/>
      <c r="HZ155" s="27"/>
      <c r="IA155" s="27"/>
      <c r="IB155" s="27"/>
      <c r="IC155" s="27"/>
      <c r="ID155" s="27"/>
      <c r="IE155" s="27"/>
      <c r="IF155" s="27"/>
      <c r="IG155" s="27"/>
      <c r="IH155" s="27"/>
      <c r="II155" s="27"/>
      <c r="IJ155" s="27"/>
      <c r="IK155" s="27"/>
      <c r="IL155" s="27"/>
      <c r="IM155" s="27"/>
      <c r="IN155" s="27"/>
      <c r="IO155" s="27"/>
      <c r="IP155" s="27"/>
      <c r="IQ155" s="27"/>
    </row>
    <row r="156" spans="1:251" ht="15" customHeight="1">
      <c r="A156" s="218" t="str">
        <f t="shared" si="1"/>
        <v/>
      </c>
      <c r="B156" s="226"/>
      <c r="C156" s="353"/>
      <c r="D156" s="353"/>
      <c r="E156" s="353"/>
      <c r="F156" s="353"/>
      <c r="G156" s="353"/>
      <c r="H156" s="353"/>
      <c r="I156" s="353"/>
      <c r="J156" s="364"/>
      <c r="K156" s="365"/>
      <c r="L156" s="226"/>
      <c r="M156" s="350"/>
      <c r="N156" s="351"/>
      <c r="O156" s="351"/>
      <c r="P156" s="351"/>
      <c r="Q156" s="352"/>
      <c r="R156" s="226"/>
      <c r="S156" s="56"/>
      <c r="T156" s="56"/>
      <c r="U156" s="56"/>
      <c r="V156" s="56"/>
      <c r="W156" s="27"/>
      <c r="X156" s="27"/>
      <c r="Y156" s="27"/>
      <c r="Z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c r="GL156" s="27"/>
      <c r="GM156" s="27"/>
      <c r="GN156" s="27"/>
      <c r="GO156" s="27"/>
      <c r="GP156" s="27"/>
      <c r="GQ156" s="27"/>
      <c r="GR156" s="27"/>
      <c r="GS156" s="27"/>
      <c r="GT156" s="27"/>
      <c r="GU156" s="27"/>
      <c r="GV156" s="27"/>
      <c r="GW156" s="27"/>
      <c r="GX156" s="27"/>
      <c r="GY156" s="27"/>
      <c r="GZ156" s="27"/>
      <c r="HA156" s="27"/>
      <c r="HB156" s="219">
        <v>75</v>
      </c>
      <c r="HC156" s="219">
        <v>75</v>
      </c>
      <c r="HD156" s="219">
        <v>75.5</v>
      </c>
      <c r="HE156" s="219" t="s">
        <v>177</v>
      </c>
      <c r="HF156" s="219">
        <v>75</v>
      </c>
      <c r="HG156" s="219">
        <v>75</v>
      </c>
      <c r="HH156" s="27"/>
      <c r="HI156" s="27"/>
      <c r="HJ156" s="27"/>
      <c r="HK156" s="27"/>
      <c r="HL156" s="27"/>
      <c r="HM156" s="27"/>
      <c r="HN156" s="27"/>
      <c r="HO156" s="27"/>
      <c r="HP156" s="27"/>
      <c r="HQ156" s="27"/>
      <c r="HR156" s="27"/>
      <c r="HS156" s="27"/>
      <c r="HT156" s="27"/>
      <c r="HU156" s="27"/>
      <c r="HV156" s="27"/>
      <c r="HW156" s="27"/>
      <c r="HX156" s="27"/>
      <c r="HY156" s="27"/>
      <c r="HZ156" s="27"/>
      <c r="IA156" s="27"/>
      <c r="IB156" s="27"/>
      <c r="IC156" s="27"/>
      <c r="ID156" s="27"/>
      <c r="IE156" s="27"/>
      <c r="IF156" s="27"/>
      <c r="IG156" s="27"/>
      <c r="IH156" s="27"/>
      <c r="II156" s="27"/>
      <c r="IJ156" s="27"/>
      <c r="IK156" s="27"/>
      <c r="IL156" s="27"/>
      <c r="IM156" s="27"/>
      <c r="IN156" s="27"/>
      <c r="IO156" s="27"/>
      <c r="IP156" s="27"/>
      <c r="IQ156" s="27"/>
    </row>
    <row r="157" spans="1:251" ht="15" customHeight="1">
      <c r="A157" s="218" t="str">
        <f t="shared" si="1"/>
        <v/>
      </c>
      <c r="B157" s="226"/>
      <c r="C157" s="353"/>
      <c r="D157" s="353"/>
      <c r="E157" s="353"/>
      <c r="F157" s="353"/>
      <c r="G157" s="353"/>
      <c r="H157" s="353"/>
      <c r="I157" s="353"/>
      <c r="J157" s="364"/>
      <c r="K157" s="365"/>
      <c r="L157" s="226"/>
      <c r="M157" s="350"/>
      <c r="N157" s="351"/>
      <c r="O157" s="351"/>
      <c r="P157" s="351"/>
      <c r="Q157" s="352"/>
      <c r="R157" s="226"/>
      <c r="S157" s="56"/>
      <c r="T157" s="56"/>
      <c r="U157" s="56"/>
      <c r="V157" s="56"/>
      <c r="W157" s="27"/>
      <c r="X157" s="27"/>
      <c r="Y157" s="27"/>
      <c r="Z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c r="GI157" s="27"/>
      <c r="GJ157" s="27"/>
      <c r="GK157" s="27"/>
      <c r="GL157" s="27"/>
      <c r="GM157" s="27"/>
      <c r="GN157" s="27"/>
      <c r="GO157" s="27"/>
      <c r="GP157" s="27"/>
      <c r="GQ157" s="27"/>
      <c r="GR157" s="27"/>
      <c r="GS157" s="27"/>
      <c r="GT157" s="27"/>
      <c r="GU157" s="27"/>
      <c r="GV157" s="27"/>
      <c r="GW157" s="27"/>
      <c r="GX157" s="27"/>
      <c r="GY157" s="27"/>
      <c r="GZ157" s="27"/>
      <c r="HA157" s="27"/>
      <c r="HB157" s="221">
        <v>75.5</v>
      </c>
      <c r="HC157" s="221" t="s">
        <v>177</v>
      </c>
      <c r="HD157" s="221">
        <v>76</v>
      </c>
      <c r="HE157" s="221">
        <v>76</v>
      </c>
      <c r="HF157" s="221">
        <v>75.5</v>
      </c>
      <c r="HG157" s="221" t="s">
        <v>177</v>
      </c>
      <c r="HH157" s="27"/>
      <c r="HI157" s="27"/>
      <c r="HJ157" s="27"/>
      <c r="HK157" s="27"/>
      <c r="HL157" s="27"/>
      <c r="HM157" s="27"/>
      <c r="HN157" s="27"/>
      <c r="HO157" s="27"/>
      <c r="HP157" s="27"/>
      <c r="HQ157" s="27"/>
      <c r="HR157" s="27"/>
      <c r="HS157" s="27"/>
      <c r="HT157" s="27"/>
      <c r="HU157" s="27"/>
      <c r="HV157" s="27"/>
      <c r="HW157" s="27"/>
      <c r="HX157" s="27"/>
      <c r="HY157" s="27"/>
      <c r="HZ157" s="27"/>
      <c r="IA157" s="27"/>
      <c r="IB157" s="27"/>
      <c r="IC157" s="27"/>
      <c r="ID157" s="27"/>
      <c r="IE157" s="27"/>
      <c r="IF157" s="27"/>
      <c r="IG157" s="27"/>
      <c r="IH157" s="27"/>
      <c r="II157" s="27"/>
      <c r="IJ157" s="27"/>
      <c r="IK157" s="27"/>
      <c r="IL157" s="27"/>
      <c r="IM157" s="27"/>
      <c r="IN157" s="27"/>
      <c r="IO157" s="27"/>
      <c r="IP157" s="27"/>
      <c r="IQ157" s="27"/>
    </row>
    <row r="158" spans="1:251" ht="15" customHeight="1">
      <c r="A158" s="218" t="str">
        <f t="shared" si="1"/>
        <v/>
      </c>
      <c r="B158" s="226"/>
      <c r="C158" s="353"/>
      <c r="D158" s="353"/>
      <c r="E158" s="353"/>
      <c r="F158" s="353"/>
      <c r="G158" s="353"/>
      <c r="H158" s="353"/>
      <c r="I158" s="353"/>
      <c r="J158" s="364"/>
      <c r="K158" s="365"/>
      <c r="L158" s="226"/>
      <c r="M158" s="350"/>
      <c r="N158" s="351"/>
      <c r="O158" s="351"/>
      <c r="P158" s="351"/>
      <c r="Q158" s="352"/>
      <c r="R158" s="226"/>
      <c r="S158" s="56"/>
      <c r="T158" s="56"/>
      <c r="U158" s="56"/>
      <c r="V158" s="56"/>
      <c r="W158" s="27"/>
      <c r="X158" s="27"/>
      <c r="Y158" s="27"/>
      <c r="Z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c r="GL158" s="27"/>
      <c r="GM158" s="27"/>
      <c r="GN158" s="27"/>
      <c r="GO158" s="27"/>
      <c r="GP158" s="27"/>
      <c r="GQ158" s="27"/>
      <c r="GR158" s="27"/>
      <c r="GS158" s="27"/>
      <c r="GT158" s="27"/>
      <c r="GU158" s="27"/>
      <c r="GV158" s="27"/>
      <c r="GW158" s="27"/>
      <c r="GX158" s="27"/>
      <c r="GY158" s="27"/>
      <c r="GZ158" s="27"/>
      <c r="HA158" s="27"/>
      <c r="HB158" s="219">
        <v>76</v>
      </c>
      <c r="HC158" s="219">
        <v>76</v>
      </c>
      <c r="HD158" s="219">
        <v>76.5</v>
      </c>
      <c r="HE158" s="219" t="s">
        <v>178</v>
      </c>
      <c r="HF158" s="219">
        <v>76</v>
      </c>
      <c r="HG158" s="219">
        <v>76</v>
      </c>
      <c r="HH158" s="27"/>
      <c r="HI158" s="27"/>
      <c r="HJ158" s="27"/>
      <c r="HK158" s="27"/>
      <c r="HL158" s="27"/>
      <c r="HM158" s="27"/>
      <c r="HN158" s="27"/>
      <c r="HO158" s="27"/>
      <c r="HP158" s="27"/>
      <c r="HQ158" s="27"/>
      <c r="HR158" s="27"/>
      <c r="HS158" s="27"/>
      <c r="HT158" s="27"/>
      <c r="HU158" s="27"/>
      <c r="HV158" s="27"/>
      <c r="HW158" s="27"/>
      <c r="HX158" s="27"/>
      <c r="HY158" s="27"/>
      <c r="HZ158" s="27"/>
      <c r="IA158" s="27"/>
      <c r="IB158" s="27"/>
      <c r="IC158" s="27"/>
      <c r="ID158" s="27"/>
      <c r="IE158" s="27"/>
      <c r="IF158" s="27"/>
      <c r="IG158" s="27"/>
      <c r="IH158" s="27"/>
      <c r="II158" s="27"/>
      <c r="IJ158" s="27"/>
      <c r="IK158" s="27"/>
      <c r="IL158" s="27"/>
      <c r="IM158" s="27"/>
      <c r="IN158" s="27"/>
      <c r="IO158" s="27"/>
      <c r="IP158" s="27"/>
      <c r="IQ158" s="27"/>
    </row>
    <row r="159" spans="1:251" ht="15" customHeight="1">
      <c r="A159" s="218" t="str">
        <f t="shared" si="1"/>
        <v/>
      </c>
      <c r="B159" s="226"/>
      <c r="C159" s="353"/>
      <c r="D159" s="353"/>
      <c r="E159" s="353"/>
      <c r="F159" s="353"/>
      <c r="G159" s="353"/>
      <c r="H159" s="353"/>
      <c r="I159" s="353"/>
      <c r="J159" s="364"/>
      <c r="K159" s="365"/>
      <c r="L159" s="226"/>
      <c r="M159" s="350"/>
      <c r="N159" s="351"/>
      <c r="O159" s="351"/>
      <c r="P159" s="351"/>
      <c r="Q159" s="352"/>
      <c r="R159" s="226"/>
      <c r="S159" s="56"/>
      <c r="T159" s="56"/>
      <c r="U159" s="56"/>
      <c r="V159" s="56"/>
      <c r="W159" s="27"/>
      <c r="X159" s="27"/>
      <c r="Y159" s="27"/>
      <c r="Z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c r="GB159" s="27"/>
      <c r="GC159" s="27"/>
      <c r="GD159" s="27"/>
      <c r="GE159" s="27"/>
      <c r="GF159" s="27"/>
      <c r="GG159" s="27"/>
      <c r="GH159" s="27"/>
      <c r="GI159" s="27"/>
      <c r="GJ159" s="27"/>
      <c r="GK159" s="27"/>
      <c r="GL159" s="27"/>
      <c r="GM159" s="27"/>
      <c r="GN159" s="27"/>
      <c r="GO159" s="27"/>
      <c r="GP159" s="27"/>
      <c r="GQ159" s="27"/>
      <c r="GR159" s="27"/>
      <c r="GS159" s="27"/>
      <c r="GT159" s="27"/>
      <c r="GU159" s="27"/>
      <c r="GV159" s="27"/>
      <c r="GW159" s="27"/>
      <c r="GX159" s="27"/>
      <c r="GY159" s="27"/>
      <c r="GZ159" s="27"/>
      <c r="HA159" s="27"/>
      <c r="HB159" s="221">
        <v>76.5</v>
      </c>
      <c r="HC159" s="221" t="s">
        <v>178</v>
      </c>
      <c r="HD159" s="221">
        <v>77</v>
      </c>
      <c r="HE159" s="221">
        <v>77</v>
      </c>
      <c r="HF159" s="221">
        <v>76.5</v>
      </c>
      <c r="HG159" s="221" t="s">
        <v>178</v>
      </c>
      <c r="HH159" s="27"/>
      <c r="HI159" s="27"/>
      <c r="HJ159" s="27"/>
      <c r="HK159" s="27"/>
      <c r="HL159" s="27"/>
      <c r="HM159" s="27"/>
      <c r="HN159" s="27"/>
      <c r="HO159" s="27"/>
      <c r="HP159" s="27"/>
      <c r="HQ159" s="27"/>
      <c r="HR159" s="27"/>
      <c r="HS159" s="27"/>
      <c r="HT159" s="27"/>
      <c r="HU159" s="27"/>
      <c r="HV159" s="27"/>
      <c r="HW159" s="27"/>
      <c r="HX159" s="27"/>
      <c r="HY159" s="27"/>
      <c r="HZ159" s="27"/>
      <c r="IA159" s="27"/>
      <c r="IB159" s="27"/>
      <c r="IC159" s="27"/>
      <c r="ID159" s="27"/>
      <c r="IE159" s="27"/>
      <c r="IF159" s="27"/>
      <c r="IG159" s="27"/>
      <c r="IH159" s="27"/>
      <c r="II159" s="27"/>
      <c r="IJ159" s="27"/>
      <c r="IK159" s="27"/>
      <c r="IL159" s="27"/>
      <c r="IM159" s="27"/>
      <c r="IN159" s="27"/>
      <c r="IO159" s="27"/>
      <c r="IP159" s="27"/>
      <c r="IQ159" s="27"/>
    </row>
    <row r="160" spans="1:251" ht="15" customHeight="1">
      <c r="A160" s="218" t="str">
        <f t="shared" si="1"/>
        <v/>
      </c>
      <c r="B160" s="226"/>
      <c r="C160" s="353"/>
      <c r="D160" s="353"/>
      <c r="E160" s="353"/>
      <c r="F160" s="353"/>
      <c r="G160" s="353"/>
      <c r="H160" s="353"/>
      <c r="I160" s="353"/>
      <c r="J160" s="364"/>
      <c r="K160" s="365"/>
      <c r="L160" s="226"/>
      <c r="M160" s="350"/>
      <c r="N160" s="351"/>
      <c r="O160" s="351"/>
      <c r="P160" s="351"/>
      <c r="Q160" s="352"/>
      <c r="R160" s="226"/>
      <c r="S160" s="56"/>
      <c r="T160" s="56"/>
      <c r="U160" s="56"/>
      <c r="V160" s="56"/>
      <c r="W160" s="27"/>
      <c r="X160" s="27"/>
      <c r="Y160" s="27"/>
      <c r="Z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c r="GB160" s="27"/>
      <c r="GC160" s="27"/>
      <c r="GD160" s="27"/>
      <c r="GE160" s="27"/>
      <c r="GF160" s="27"/>
      <c r="GG160" s="27"/>
      <c r="GH160" s="27"/>
      <c r="GI160" s="27"/>
      <c r="GJ160" s="27"/>
      <c r="GK160" s="27"/>
      <c r="GL160" s="27"/>
      <c r="GM160" s="27"/>
      <c r="GN160" s="27"/>
      <c r="GO160" s="27"/>
      <c r="GP160" s="27"/>
      <c r="GQ160" s="27"/>
      <c r="GR160" s="27"/>
      <c r="GS160" s="27"/>
      <c r="GT160" s="27"/>
      <c r="GU160" s="27"/>
      <c r="GV160" s="27"/>
      <c r="GW160" s="27"/>
      <c r="GX160" s="27"/>
      <c r="GY160" s="27"/>
      <c r="GZ160" s="27"/>
      <c r="HA160" s="27"/>
      <c r="HB160" s="219">
        <v>77</v>
      </c>
      <c r="HC160" s="219">
        <v>77</v>
      </c>
      <c r="HD160" s="219">
        <v>77.5</v>
      </c>
      <c r="HE160" s="219" t="s">
        <v>179</v>
      </c>
      <c r="HF160" s="219">
        <v>77</v>
      </c>
      <c r="HG160" s="219">
        <v>77</v>
      </c>
      <c r="HH160" s="27"/>
      <c r="HI160" s="27"/>
      <c r="HJ160" s="27"/>
      <c r="HK160" s="27"/>
      <c r="HL160" s="27"/>
      <c r="HM160" s="27"/>
      <c r="HN160" s="27"/>
      <c r="HO160" s="27"/>
      <c r="HP160" s="27"/>
      <c r="HQ160" s="27"/>
      <c r="HR160" s="27"/>
      <c r="HS160" s="27"/>
      <c r="HT160" s="27"/>
      <c r="HU160" s="27"/>
      <c r="HV160" s="27"/>
      <c r="HW160" s="27"/>
      <c r="HX160" s="27"/>
      <c r="HY160" s="27"/>
      <c r="HZ160" s="27"/>
      <c r="IA160" s="27"/>
      <c r="IB160" s="27"/>
      <c r="IC160" s="27"/>
      <c r="ID160" s="27"/>
      <c r="IE160" s="27"/>
      <c r="IF160" s="27"/>
      <c r="IG160" s="27"/>
      <c r="IH160" s="27"/>
      <c r="II160" s="27"/>
      <c r="IJ160" s="27"/>
      <c r="IK160" s="27"/>
      <c r="IL160" s="27"/>
      <c r="IM160" s="27"/>
      <c r="IN160" s="27"/>
      <c r="IO160" s="27"/>
      <c r="IP160" s="27"/>
      <c r="IQ160" s="27"/>
    </row>
    <row r="161" spans="1:251" ht="15" customHeight="1">
      <c r="A161" s="218" t="str">
        <f t="shared" si="1"/>
        <v/>
      </c>
      <c r="B161" s="226"/>
      <c r="C161" s="353"/>
      <c r="D161" s="353"/>
      <c r="E161" s="353"/>
      <c r="F161" s="353"/>
      <c r="G161" s="353"/>
      <c r="H161" s="353"/>
      <c r="I161" s="353"/>
      <c r="J161" s="364"/>
      <c r="K161" s="365"/>
      <c r="L161" s="226"/>
      <c r="M161" s="350"/>
      <c r="N161" s="351"/>
      <c r="O161" s="351"/>
      <c r="P161" s="351"/>
      <c r="Q161" s="352"/>
      <c r="R161" s="226"/>
      <c r="S161" s="56"/>
      <c r="T161" s="56"/>
      <c r="U161" s="56"/>
      <c r="V161" s="56"/>
      <c r="W161" s="27"/>
      <c r="X161" s="27"/>
      <c r="Y161" s="27"/>
      <c r="Z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c r="GL161" s="27"/>
      <c r="GM161" s="27"/>
      <c r="GN161" s="27"/>
      <c r="GO161" s="27"/>
      <c r="GP161" s="27"/>
      <c r="GQ161" s="27"/>
      <c r="GR161" s="27"/>
      <c r="GS161" s="27"/>
      <c r="GT161" s="27"/>
      <c r="GU161" s="27"/>
      <c r="GV161" s="27"/>
      <c r="GW161" s="27"/>
      <c r="GX161" s="27"/>
      <c r="GY161" s="27"/>
      <c r="GZ161" s="27"/>
      <c r="HA161" s="27"/>
      <c r="HB161" s="221">
        <v>77.5</v>
      </c>
      <c r="HC161" s="221" t="s">
        <v>179</v>
      </c>
      <c r="HD161" s="221">
        <v>78</v>
      </c>
      <c r="HE161" s="221">
        <v>78</v>
      </c>
      <c r="HF161" s="221">
        <v>77.5</v>
      </c>
      <c r="HG161" s="221" t="s">
        <v>179</v>
      </c>
      <c r="HH161" s="27"/>
      <c r="HI161" s="27"/>
      <c r="HJ161" s="27"/>
      <c r="HK161" s="27"/>
      <c r="HL161" s="27"/>
      <c r="HM161" s="27"/>
      <c r="HN161" s="27"/>
      <c r="HO161" s="27"/>
      <c r="HP161" s="27"/>
      <c r="HQ161" s="27"/>
      <c r="HR161" s="27"/>
      <c r="HS161" s="27"/>
      <c r="HT161" s="27"/>
      <c r="HU161" s="27"/>
      <c r="HV161" s="27"/>
      <c r="HW161" s="27"/>
      <c r="HX161" s="27"/>
      <c r="HY161" s="27"/>
      <c r="HZ161" s="27"/>
      <c r="IA161" s="27"/>
      <c r="IB161" s="27"/>
      <c r="IC161" s="27"/>
      <c r="ID161" s="27"/>
      <c r="IE161" s="27"/>
      <c r="IF161" s="27"/>
      <c r="IG161" s="27"/>
      <c r="IH161" s="27"/>
      <c r="II161" s="27"/>
      <c r="IJ161" s="27"/>
      <c r="IK161" s="27"/>
      <c r="IL161" s="27"/>
      <c r="IM161" s="27"/>
      <c r="IN161" s="27"/>
      <c r="IO161" s="27"/>
      <c r="IP161" s="27"/>
      <c r="IQ161" s="27"/>
    </row>
    <row r="162" spans="1:251" ht="15" customHeight="1">
      <c r="A162" s="218" t="str">
        <f t="shared" si="1"/>
        <v/>
      </c>
      <c r="B162" s="226"/>
      <c r="C162" s="353"/>
      <c r="D162" s="353"/>
      <c r="E162" s="353"/>
      <c r="F162" s="353"/>
      <c r="G162" s="353"/>
      <c r="H162" s="353"/>
      <c r="I162" s="353"/>
      <c r="J162" s="364"/>
      <c r="K162" s="365"/>
      <c r="L162" s="226"/>
      <c r="M162" s="350"/>
      <c r="N162" s="351"/>
      <c r="O162" s="351"/>
      <c r="P162" s="351"/>
      <c r="Q162" s="352"/>
      <c r="R162" s="226"/>
      <c r="S162" s="56"/>
      <c r="T162" s="56"/>
      <c r="U162" s="56"/>
      <c r="V162" s="56"/>
      <c r="W162" s="27"/>
      <c r="X162" s="27"/>
      <c r="Y162" s="27"/>
      <c r="Z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c r="GB162" s="27"/>
      <c r="GC162" s="27"/>
      <c r="GD162" s="27"/>
      <c r="GE162" s="27"/>
      <c r="GF162" s="27"/>
      <c r="GG162" s="27"/>
      <c r="GH162" s="27"/>
      <c r="GI162" s="27"/>
      <c r="GJ162" s="27"/>
      <c r="GK162" s="27"/>
      <c r="GL162" s="27"/>
      <c r="GM162" s="27"/>
      <c r="GN162" s="27"/>
      <c r="GO162" s="27"/>
      <c r="GP162" s="27"/>
      <c r="GQ162" s="27"/>
      <c r="GR162" s="27"/>
      <c r="GS162" s="27"/>
      <c r="GT162" s="27"/>
      <c r="GU162" s="27"/>
      <c r="GV162" s="27"/>
      <c r="GW162" s="27"/>
      <c r="GX162" s="27"/>
      <c r="GY162" s="27"/>
      <c r="GZ162" s="27"/>
      <c r="HA162" s="27"/>
      <c r="HB162" s="219">
        <v>78</v>
      </c>
      <c r="HC162" s="219">
        <v>78</v>
      </c>
      <c r="HD162" s="219">
        <v>78.5</v>
      </c>
      <c r="HE162" s="219" t="s">
        <v>180</v>
      </c>
      <c r="HF162" s="219">
        <v>78</v>
      </c>
      <c r="HG162" s="219">
        <v>78</v>
      </c>
      <c r="HH162" s="27"/>
      <c r="HI162" s="27"/>
      <c r="HJ162" s="27"/>
      <c r="HK162" s="27"/>
      <c r="HL162" s="27"/>
      <c r="HM162" s="27"/>
      <c r="HN162" s="27"/>
      <c r="HO162" s="27"/>
      <c r="HP162" s="27"/>
      <c r="HQ162" s="27"/>
      <c r="HR162" s="27"/>
      <c r="HS162" s="27"/>
      <c r="HT162" s="27"/>
      <c r="HU162" s="27"/>
      <c r="HV162" s="27"/>
      <c r="HW162" s="27"/>
      <c r="HX162" s="27"/>
      <c r="HY162" s="27"/>
      <c r="HZ162" s="27"/>
      <c r="IA162" s="27"/>
      <c r="IB162" s="27"/>
      <c r="IC162" s="27"/>
      <c r="ID162" s="27"/>
      <c r="IE162" s="27"/>
      <c r="IF162" s="27"/>
      <c r="IG162" s="27"/>
      <c r="IH162" s="27"/>
      <c r="II162" s="27"/>
      <c r="IJ162" s="27"/>
      <c r="IK162" s="27"/>
      <c r="IL162" s="27"/>
      <c r="IM162" s="27"/>
      <c r="IN162" s="27"/>
      <c r="IO162" s="27"/>
      <c r="IP162" s="27"/>
      <c r="IQ162" s="27"/>
    </row>
    <row r="163" spans="1:251" ht="15" customHeight="1">
      <c r="A163" s="218" t="str">
        <f t="shared" si="1"/>
        <v/>
      </c>
      <c r="B163" s="226"/>
      <c r="C163" s="353"/>
      <c r="D163" s="353"/>
      <c r="E163" s="353"/>
      <c r="F163" s="353"/>
      <c r="G163" s="353"/>
      <c r="H163" s="353"/>
      <c r="I163" s="353"/>
      <c r="J163" s="364"/>
      <c r="K163" s="365"/>
      <c r="L163" s="226"/>
      <c r="M163" s="350"/>
      <c r="N163" s="351"/>
      <c r="O163" s="351"/>
      <c r="P163" s="351"/>
      <c r="Q163" s="352"/>
      <c r="R163" s="226"/>
      <c r="S163" s="56"/>
      <c r="T163" s="56"/>
      <c r="U163" s="56"/>
      <c r="V163" s="56"/>
      <c r="W163" s="27"/>
      <c r="X163" s="27"/>
      <c r="Y163" s="27"/>
      <c r="Z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c r="GL163" s="27"/>
      <c r="GM163" s="27"/>
      <c r="GN163" s="27"/>
      <c r="GO163" s="27"/>
      <c r="GP163" s="27"/>
      <c r="GQ163" s="27"/>
      <c r="GR163" s="27"/>
      <c r="GS163" s="27"/>
      <c r="GT163" s="27"/>
      <c r="GU163" s="27"/>
      <c r="GV163" s="27"/>
      <c r="GW163" s="27"/>
      <c r="GX163" s="27"/>
      <c r="GY163" s="27"/>
      <c r="GZ163" s="27"/>
      <c r="HA163" s="27"/>
      <c r="HB163" s="221">
        <v>78.5</v>
      </c>
      <c r="HC163" s="221" t="s">
        <v>180</v>
      </c>
      <c r="HD163" s="221">
        <v>79</v>
      </c>
      <c r="HE163" s="221">
        <v>79</v>
      </c>
      <c r="HF163" s="221">
        <v>78.5</v>
      </c>
      <c r="HG163" s="221" t="s">
        <v>180</v>
      </c>
      <c r="HH163" s="27"/>
      <c r="HI163" s="27"/>
      <c r="HJ163" s="27"/>
      <c r="HK163" s="27"/>
      <c r="HL163" s="27"/>
      <c r="HM163" s="27"/>
      <c r="HN163" s="27"/>
      <c r="HO163" s="27"/>
      <c r="HP163" s="27"/>
      <c r="HQ163" s="27"/>
      <c r="HR163" s="27"/>
      <c r="HS163" s="27"/>
      <c r="HT163" s="27"/>
      <c r="HU163" s="27"/>
      <c r="HV163" s="27"/>
      <c r="HW163" s="27"/>
      <c r="HX163" s="27"/>
      <c r="HY163" s="27"/>
      <c r="HZ163" s="27"/>
      <c r="IA163" s="27"/>
      <c r="IB163" s="27"/>
      <c r="IC163" s="27"/>
      <c r="ID163" s="27"/>
      <c r="IE163" s="27"/>
      <c r="IF163" s="27"/>
      <c r="IG163" s="27"/>
      <c r="IH163" s="27"/>
      <c r="II163" s="27"/>
      <c r="IJ163" s="27"/>
      <c r="IK163" s="27"/>
      <c r="IL163" s="27"/>
      <c r="IM163" s="27"/>
      <c r="IN163" s="27"/>
      <c r="IO163" s="27"/>
      <c r="IP163" s="27"/>
      <c r="IQ163" s="27"/>
    </row>
    <row r="164" spans="1:251" ht="15" customHeight="1">
      <c r="A164" s="218" t="str">
        <f t="shared" si="1"/>
        <v/>
      </c>
      <c r="B164" s="226"/>
      <c r="C164" s="353"/>
      <c r="D164" s="353"/>
      <c r="E164" s="353"/>
      <c r="F164" s="353"/>
      <c r="G164" s="353"/>
      <c r="H164" s="353"/>
      <c r="I164" s="353"/>
      <c r="J164" s="364"/>
      <c r="K164" s="365"/>
      <c r="L164" s="226"/>
      <c r="M164" s="350"/>
      <c r="N164" s="351"/>
      <c r="O164" s="351"/>
      <c r="P164" s="351"/>
      <c r="Q164" s="352"/>
      <c r="R164" s="226"/>
      <c r="S164" s="56"/>
      <c r="T164" s="56"/>
      <c r="U164" s="56"/>
      <c r="V164" s="56"/>
      <c r="W164" s="27"/>
      <c r="X164" s="27"/>
      <c r="Y164" s="27"/>
      <c r="Z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c r="GL164" s="27"/>
      <c r="GM164" s="27"/>
      <c r="GN164" s="27"/>
      <c r="GO164" s="27"/>
      <c r="GP164" s="27"/>
      <c r="GQ164" s="27"/>
      <c r="GR164" s="27"/>
      <c r="GS164" s="27"/>
      <c r="GT164" s="27"/>
      <c r="GU164" s="27"/>
      <c r="GV164" s="27"/>
      <c r="GW164" s="27"/>
      <c r="GX164" s="27"/>
      <c r="GY164" s="27"/>
      <c r="GZ164" s="27"/>
      <c r="HA164" s="27"/>
      <c r="HB164" s="219">
        <v>79</v>
      </c>
      <c r="HC164" s="219">
        <v>79</v>
      </c>
      <c r="HD164" s="219">
        <v>79.5</v>
      </c>
      <c r="HE164" s="219" t="s">
        <v>181</v>
      </c>
      <c r="HF164" s="219">
        <v>79</v>
      </c>
      <c r="HG164" s="219">
        <v>79</v>
      </c>
      <c r="HH164" s="27"/>
      <c r="HI164" s="27"/>
      <c r="HJ164" s="27"/>
      <c r="HK164" s="27"/>
      <c r="HL164" s="27"/>
      <c r="HM164" s="27"/>
      <c r="HN164" s="27"/>
      <c r="HO164" s="27"/>
      <c r="HP164" s="27"/>
      <c r="HQ164" s="27"/>
      <c r="HR164" s="27"/>
      <c r="HS164" s="27"/>
      <c r="HT164" s="27"/>
      <c r="HU164" s="27"/>
      <c r="HV164" s="27"/>
      <c r="HW164" s="27"/>
      <c r="HX164" s="27"/>
      <c r="HY164" s="27"/>
      <c r="HZ164" s="27"/>
      <c r="IA164" s="27"/>
      <c r="IB164" s="27"/>
      <c r="IC164" s="27"/>
      <c r="ID164" s="27"/>
      <c r="IE164" s="27"/>
      <c r="IF164" s="27"/>
      <c r="IG164" s="27"/>
      <c r="IH164" s="27"/>
      <c r="II164" s="27"/>
      <c r="IJ164" s="27"/>
      <c r="IK164" s="27"/>
      <c r="IL164" s="27"/>
      <c r="IM164" s="27"/>
      <c r="IN164" s="27"/>
      <c r="IO164" s="27"/>
      <c r="IP164" s="27"/>
      <c r="IQ164" s="27"/>
    </row>
    <row r="165" spans="1:251" ht="15" customHeight="1">
      <c r="A165" s="218" t="str">
        <f t="shared" si="1"/>
        <v/>
      </c>
      <c r="B165" s="226"/>
      <c r="C165" s="353"/>
      <c r="D165" s="353"/>
      <c r="E165" s="353"/>
      <c r="F165" s="353"/>
      <c r="G165" s="353"/>
      <c r="H165" s="353"/>
      <c r="I165" s="353"/>
      <c r="J165" s="364"/>
      <c r="K165" s="365"/>
      <c r="L165" s="226"/>
      <c r="M165" s="350"/>
      <c r="N165" s="351"/>
      <c r="O165" s="351"/>
      <c r="P165" s="351"/>
      <c r="Q165" s="352"/>
      <c r="R165" s="226"/>
      <c r="S165" s="56"/>
      <c r="T165" s="56"/>
      <c r="U165" s="56"/>
      <c r="V165" s="56"/>
      <c r="W165" s="27"/>
      <c r="X165" s="27"/>
      <c r="Y165" s="27"/>
      <c r="Z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c r="FB165" s="27"/>
      <c r="FC165" s="27"/>
      <c r="FD165" s="27"/>
      <c r="FE165" s="27"/>
      <c r="FF165" s="27"/>
      <c r="FG165" s="27"/>
      <c r="FH165" s="27"/>
      <c r="FI165" s="27"/>
      <c r="FJ165" s="27"/>
      <c r="FK165" s="27"/>
      <c r="FL165" s="27"/>
      <c r="FM165" s="27"/>
      <c r="FN165" s="27"/>
      <c r="FO165" s="27"/>
      <c r="FP165" s="27"/>
      <c r="FQ165" s="27"/>
      <c r="FR165" s="27"/>
      <c r="FS165" s="27"/>
      <c r="FT165" s="27"/>
      <c r="FU165" s="27"/>
      <c r="FV165" s="27"/>
      <c r="FW165" s="27"/>
      <c r="FX165" s="27"/>
      <c r="FY165" s="27"/>
      <c r="FZ165" s="27"/>
      <c r="GA165" s="27"/>
      <c r="GB165" s="27"/>
      <c r="GC165" s="27"/>
      <c r="GD165" s="27"/>
      <c r="GE165" s="27"/>
      <c r="GF165" s="27"/>
      <c r="GG165" s="27"/>
      <c r="GH165" s="27"/>
      <c r="GI165" s="27"/>
      <c r="GJ165" s="27"/>
      <c r="GK165" s="27"/>
      <c r="GL165" s="27"/>
      <c r="GM165" s="27"/>
      <c r="GN165" s="27"/>
      <c r="GO165" s="27"/>
      <c r="GP165" s="27"/>
      <c r="GQ165" s="27"/>
      <c r="GR165" s="27"/>
      <c r="GS165" s="27"/>
      <c r="GT165" s="27"/>
      <c r="GU165" s="27"/>
      <c r="GV165" s="27"/>
      <c r="GW165" s="27"/>
      <c r="GX165" s="27"/>
      <c r="GY165" s="27"/>
      <c r="GZ165" s="27"/>
      <c r="HA165" s="27"/>
      <c r="HB165" s="221">
        <v>79.5</v>
      </c>
      <c r="HC165" s="221" t="s">
        <v>181</v>
      </c>
      <c r="HD165" s="221">
        <v>80</v>
      </c>
      <c r="HE165" s="221">
        <v>80</v>
      </c>
      <c r="HF165" s="221">
        <v>79.5</v>
      </c>
      <c r="HG165" s="221" t="s">
        <v>181</v>
      </c>
      <c r="HH165" s="27"/>
      <c r="HI165" s="27"/>
      <c r="HJ165" s="27"/>
      <c r="HK165" s="27"/>
      <c r="HL165" s="27"/>
      <c r="HM165" s="27"/>
      <c r="HN165" s="27"/>
      <c r="HO165" s="27"/>
      <c r="HP165" s="27"/>
      <c r="HQ165" s="27"/>
      <c r="HR165" s="27"/>
      <c r="HS165" s="27"/>
      <c r="HT165" s="27"/>
      <c r="HU165" s="27"/>
      <c r="HV165" s="27"/>
      <c r="HW165" s="27"/>
      <c r="HX165" s="27"/>
      <c r="HY165" s="27"/>
      <c r="HZ165" s="27"/>
      <c r="IA165" s="27"/>
      <c r="IB165" s="27"/>
      <c r="IC165" s="27"/>
      <c r="ID165" s="27"/>
      <c r="IE165" s="27"/>
      <c r="IF165" s="27"/>
      <c r="IG165" s="27"/>
      <c r="IH165" s="27"/>
      <c r="II165" s="27"/>
      <c r="IJ165" s="27"/>
      <c r="IK165" s="27"/>
      <c r="IL165" s="27"/>
      <c r="IM165" s="27"/>
      <c r="IN165" s="27"/>
      <c r="IO165" s="27"/>
      <c r="IP165" s="27"/>
      <c r="IQ165" s="27"/>
    </row>
    <row r="166" spans="1:251" ht="15" customHeight="1">
      <c r="A166" s="218" t="str">
        <f t="shared" si="1"/>
        <v/>
      </c>
      <c r="B166" s="226"/>
      <c r="C166" s="353"/>
      <c r="D166" s="353"/>
      <c r="E166" s="353"/>
      <c r="F166" s="353"/>
      <c r="G166" s="353"/>
      <c r="H166" s="353"/>
      <c r="I166" s="353"/>
      <c r="J166" s="364"/>
      <c r="K166" s="365"/>
      <c r="L166" s="226"/>
      <c r="M166" s="350"/>
      <c r="N166" s="351"/>
      <c r="O166" s="351"/>
      <c r="P166" s="351"/>
      <c r="Q166" s="352"/>
      <c r="R166" s="226"/>
      <c r="S166" s="56"/>
      <c r="T166" s="56"/>
      <c r="U166" s="56"/>
      <c r="V166" s="56"/>
      <c r="W166" s="27"/>
      <c r="X166" s="27"/>
      <c r="Y166" s="27"/>
      <c r="Z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27"/>
      <c r="DR166" s="27"/>
      <c r="DS166" s="27"/>
      <c r="DT166" s="27"/>
      <c r="DU166" s="27"/>
      <c r="DV166" s="27"/>
      <c r="DW166" s="27"/>
      <c r="DX166" s="27"/>
      <c r="DY166" s="27"/>
      <c r="DZ166" s="27"/>
      <c r="EA166" s="27"/>
      <c r="EB166" s="27"/>
      <c r="EC166" s="27"/>
      <c r="ED166" s="27"/>
      <c r="EE166" s="27"/>
      <c r="EF166" s="27"/>
      <c r="EG166" s="27"/>
      <c r="EH166" s="27"/>
      <c r="EI166" s="27"/>
      <c r="EJ166" s="27"/>
      <c r="EK166" s="27"/>
      <c r="EL166" s="27"/>
      <c r="EM166" s="27"/>
      <c r="EN166" s="27"/>
      <c r="EO166" s="27"/>
      <c r="EP166" s="27"/>
      <c r="EQ166" s="27"/>
      <c r="ER166" s="27"/>
      <c r="ES166" s="27"/>
      <c r="ET166" s="27"/>
      <c r="EU166" s="27"/>
      <c r="EV166" s="27"/>
      <c r="EW166" s="27"/>
      <c r="EX166" s="27"/>
      <c r="EY166" s="27"/>
      <c r="EZ166" s="27"/>
      <c r="FA166" s="27"/>
      <c r="FB166" s="27"/>
      <c r="FC166" s="27"/>
      <c r="FD166" s="27"/>
      <c r="FE166" s="27"/>
      <c r="FF166" s="27"/>
      <c r="FG166" s="27"/>
      <c r="FH166" s="27"/>
      <c r="FI166" s="27"/>
      <c r="FJ166" s="27"/>
      <c r="FK166" s="27"/>
      <c r="FL166" s="27"/>
      <c r="FM166" s="27"/>
      <c r="FN166" s="27"/>
      <c r="FO166" s="27"/>
      <c r="FP166" s="27"/>
      <c r="FQ166" s="27"/>
      <c r="FR166" s="27"/>
      <c r="FS166" s="27"/>
      <c r="FT166" s="27"/>
      <c r="FU166" s="27"/>
      <c r="FV166" s="27"/>
      <c r="FW166" s="27"/>
      <c r="FX166" s="27"/>
      <c r="FY166" s="27"/>
      <c r="FZ166" s="27"/>
      <c r="GA166" s="27"/>
      <c r="GB166" s="27"/>
      <c r="GC166" s="27"/>
      <c r="GD166" s="27"/>
      <c r="GE166" s="27"/>
      <c r="GF166" s="27"/>
      <c r="GG166" s="27"/>
      <c r="GH166" s="27"/>
      <c r="GI166" s="27"/>
      <c r="GJ166" s="27"/>
      <c r="GK166" s="27"/>
      <c r="GL166" s="27"/>
      <c r="GM166" s="27"/>
      <c r="GN166" s="27"/>
      <c r="GO166" s="27"/>
      <c r="GP166" s="27"/>
      <c r="GQ166" s="27"/>
      <c r="GR166" s="27"/>
      <c r="GS166" s="27"/>
      <c r="GT166" s="27"/>
      <c r="GU166" s="27"/>
      <c r="GV166" s="27"/>
      <c r="GW166" s="27"/>
      <c r="GX166" s="27"/>
      <c r="GY166" s="27"/>
      <c r="GZ166" s="27"/>
      <c r="HA166" s="27"/>
      <c r="HB166" s="219">
        <v>80</v>
      </c>
      <c r="HC166" s="219">
        <v>80</v>
      </c>
      <c r="HF166" s="219">
        <v>80</v>
      </c>
      <c r="HG166" s="219">
        <v>80</v>
      </c>
      <c r="HH166" s="27"/>
      <c r="HI166" s="27"/>
      <c r="HJ166" s="27"/>
      <c r="HK166" s="27"/>
      <c r="HL166" s="27"/>
      <c r="HM166" s="27"/>
      <c r="HN166" s="27"/>
      <c r="HO166" s="27"/>
      <c r="HP166" s="27"/>
      <c r="HQ166" s="27"/>
      <c r="HR166" s="27"/>
      <c r="HS166" s="27"/>
      <c r="HT166" s="27"/>
      <c r="HU166" s="27"/>
      <c r="HV166" s="27"/>
      <c r="HW166" s="27"/>
      <c r="HX166" s="27"/>
      <c r="HY166" s="27"/>
      <c r="HZ166" s="27"/>
      <c r="IA166" s="27"/>
      <c r="IB166" s="27"/>
      <c r="IC166" s="27"/>
      <c r="ID166" s="27"/>
      <c r="IE166" s="27"/>
      <c r="IF166" s="27"/>
      <c r="IG166" s="27"/>
      <c r="IH166" s="27"/>
      <c r="II166" s="27"/>
      <c r="IJ166" s="27"/>
      <c r="IK166" s="27"/>
      <c r="IL166" s="27"/>
      <c r="IM166" s="27"/>
      <c r="IN166" s="27"/>
      <c r="IO166" s="27"/>
      <c r="IP166" s="27"/>
      <c r="IQ166" s="27"/>
    </row>
    <row r="167" spans="1:251" ht="15" customHeight="1">
      <c r="A167" s="218" t="str">
        <f t="shared" si="1"/>
        <v/>
      </c>
      <c r="B167" s="226"/>
      <c r="C167" s="353"/>
      <c r="D167" s="353"/>
      <c r="E167" s="353"/>
      <c r="F167" s="353"/>
      <c r="G167" s="353"/>
      <c r="H167" s="353"/>
      <c r="I167" s="353"/>
      <c r="J167" s="364"/>
      <c r="K167" s="365"/>
      <c r="L167" s="226"/>
      <c r="M167" s="350"/>
      <c r="N167" s="351"/>
      <c r="O167" s="351"/>
      <c r="P167" s="351"/>
      <c r="Q167" s="352"/>
      <c r="R167" s="226"/>
      <c r="S167" s="56"/>
      <c r="T167" s="56"/>
      <c r="U167" s="56"/>
      <c r="V167" s="56"/>
      <c r="W167" s="27"/>
      <c r="X167" s="27"/>
      <c r="Y167" s="27"/>
      <c r="Z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c r="GL167" s="27"/>
      <c r="GM167" s="27"/>
      <c r="GN167" s="27"/>
      <c r="GO167" s="27"/>
      <c r="GP167" s="27"/>
      <c r="GQ167" s="27"/>
      <c r="GR167" s="27"/>
      <c r="GS167" s="27"/>
      <c r="GT167" s="27"/>
      <c r="GU167" s="27"/>
      <c r="GV167" s="27"/>
      <c r="GW167" s="27"/>
      <c r="GX167" s="27"/>
      <c r="GY167" s="27"/>
      <c r="GZ167" s="27"/>
      <c r="HA167" s="27"/>
      <c r="HC167" s="220"/>
      <c r="HD167" s="221"/>
      <c r="HE167" s="222"/>
      <c r="HG167" s="220"/>
      <c r="HH167" s="27"/>
      <c r="HI167" s="27"/>
      <c r="HJ167" s="27"/>
      <c r="HK167" s="27"/>
      <c r="HL167" s="27"/>
      <c r="HM167" s="27"/>
      <c r="HN167" s="27"/>
      <c r="HO167" s="27"/>
      <c r="HP167" s="27"/>
      <c r="HQ167" s="27"/>
      <c r="HR167" s="27"/>
      <c r="HS167" s="27"/>
      <c r="HT167" s="27"/>
      <c r="HU167" s="27"/>
      <c r="HV167" s="27"/>
      <c r="HW167" s="27"/>
      <c r="HX167" s="27"/>
      <c r="HY167" s="27"/>
      <c r="HZ167" s="27"/>
      <c r="IA167" s="27"/>
      <c r="IB167" s="27"/>
      <c r="IC167" s="27"/>
      <c r="ID167" s="27"/>
      <c r="IE167" s="27"/>
      <c r="IF167" s="27"/>
      <c r="IG167" s="27"/>
      <c r="IH167" s="27"/>
      <c r="II167" s="27"/>
      <c r="IJ167" s="27"/>
      <c r="IK167" s="27"/>
      <c r="IL167" s="27"/>
      <c r="IM167" s="27"/>
      <c r="IN167" s="27"/>
      <c r="IO167" s="27"/>
      <c r="IP167" s="27"/>
      <c r="IQ167" s="27"/>
    </row>
    <row r="168" spans="1:251" ht="15" customHeight="1">
      <c r="A168" s="218" t="str">
        <f t="shared" si="1"/>
        <v/>
      </c>
      <c r="B168" s="226"/>
      <c r="C168" s="353"/>
      <c r="D168" s="353"/>
      <c r="E168" s="353"/>
      <c r="F168" s="353"/>
      <c r="G168" s="353"/>
      <c r="H168" s="353"/>
      <c r="I168" s="353"/>
      <c r="J168" s="364"/>
      <c r="K168" s="365"/>
      <c r="L168" s="226"/>
      <c r="M168" s="350"/>
      <c r="N168" s="351"/>
      <c r="O168" s="351"/>
      <c r="P168" s="351"/>
      <c r="Q168" s="352"/>
      <c r="R168" s="226"/>
      <c r="S168" s="56"/>
      <c r="T168" s="56"/>
      <c r="U168" s="56"/>
      <c r="V168" s="56"/>
      <c r="W168" s="27"/>
      <c r="X168" s="27"/>
      <c r="Y168" s="27"/>
      <c r="Z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c r="GB168" s="27"/>
      <c r="GC168" s="27"/>
      <c r="GD168" s="27"/>
      <c r="GE168" s="27"/>
      <c r="GF168" s="27"/>
      <c r="GG168" s="27"/>
      <c r="GH168" s="27"/>
      <c r="GI168" s="27"/>
      <c r="GJ168" s="27"/>
      <c r="GK168" s="27"/>
      <c r="GL168" s="27"/>
      <c r="GM168" s="27"/>
      <c r="GN168" s="27"/>
      <c r="GO168" s="27"/>
      <c r="GP168" s="27"/>
      <c r="GQ168" s="27"/>
      <c r="GR168" s="27"/>
      <c r="GS168" s="27"/>
      <c r="GT168" s="27"/>
      <c r="GU168" s="27"/>
      <c r="GV168" s="27"/>
      <c r="GW168" s="27"/>
      <c r="GX168" s="27"/>
      <c r="GY168" s="27"/>
      <c r="GZ168" s="27"/>
      <c r="HA168" s="27"/>
      <c r="HC168" s="220"/>
      <c r="HD168" s="221"/>
      <c r="HE168" s="222"/>
      <c r="HG168" s="220"/>
      <c r="HH168" s="27"/>
      <c r="HI168" s="27"/>
      <c r="HJ168" s="27"/>
      <c r="HK168" s="27"/>
      <c r="HL168" s="27"/>
      <c r="HM168" s="27"/>
      <c r="HN168" s="27"/>
      <c r="HO168" s="27"/>
      <c r="HP168" s="27"/>
      <c r="HQ168" s="27"/>
      <c r="HR168" s="27"/>
      <c r="HS168" s="27"/>
      <c r="HT168" s="27"/>
      <c r="HU168" s="27"/>
      <c r="HV168" s="27"/>
      <c r="HW168" s="27"/>
      <c r="HX168" s="27"/>
      <c r="HY168" s="27"/>
      <c r="HZ168" s="27"/>
      <c r="IA168" s="27"/>
      <c r="IB168" s="27"/>
      <c r="IC168" s="27"/>
      <c r="ID168" s="27"/>
      <c r="IE168" s="27"/>
      <c r="IF168" s="27"/>
      <c r="IG168" s="27"/>
      <c r="IH168" s="27"/>
      <c r="II168" s="27"/>
      <c r="IJ168" s="27"/>
      <c r="IK168" s="27"/>
      <c r="IL168" s="27"/>
      <c r="IM168" s="27"/>
      <c r="IN168" s="27"/>
      <c r="IO168" s="27"/>
      <c r="IP168" s="27"/>
      <c r="IQ168" s="27"/>
    </row>
    <row r="169" spans="1:251" ht="15" customHeight="1">
      <c r="A169" s="218" t="str">
        <f t="shared" si="1"/>
        <v/>
      </c>
      <c r="B169" s="226"/>
      <c r="C169" s="353"/>
      <c r="D169" s="353"/>
      <c r="E169" s="353"/>
      <c r="F169" s="353"/>
      <c r="G169" s="353"/>
      <c r="H169" s="353"/>
      <c r="I169" s="353"/>
      <c r="J169" s="364"/>
      <c r="K169" s="365"/>
      <c r="L169" s="226"/>
      <c r="M169" s="350"/>
      <c r="N169" s="351"/>
      <c r="O169" s="351"/>
      <c r="P169" s="351"/>
      <c r="Q169" s="352"/>
      <c r="R169" s="226"/>
      <c r="S169" s="56"/>
      <c r="T169" s="56"/>
      <c r="U169" s="56"/>
      <c r="V169" s="56"/>
      <c r="W169" s="27"/>
      <c r="X169" s="27"/>
      <c r="Y169" s="27"/>
      <c r="Z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c r="GL169" s="27"/>
      <c r="GM169" s="27"/>
      <c r="GN169" s="27"/>
      <c r="GO169" s="27"/>
      <c r="GP169" s="27"/>
      <c r="GQ169" s="27"/>
      <c r="GR169" s="27"/>
      <c r="GS169" s="27"/>
      <c r="GT169" s="27"/>
      <c r="GU169" s="27"/>
      <c r="GV169" s="27"/>
      <c r="GW169" s="27"/>
      <c r="GX169" s="27"/>
      <c r="GY169" s="27"/>
      <c r="GZ169" s="27"/>
      <c r="HA169" s="27"/>
      <c r="HB169" s="221"/>
      <c r="HC169" s="222"/>
      <c r="HE169" s="220"/>
      <c r="HF169" s="221"/>
      <c r="HG169" s="222"/>
      <c r="HH169" s="27"/>
      <c r="HI169" s="27"/>
      <c r="HJ169" s="27"/>
      <c r="HK169" s="27"/>
      <c r="HL169" s="27"/>
      <c r="HM169" s="27"/>
      <c r="HN169" s="27"/>
      <c r="HO169" s="27"/>
      <c r="HP169" s="27"/>
      <c r="HQ169" s="27"/>
      <c r="HR169" s="27"/>
      <c r="HS169" s="27"/>
      <c r="HT169" s="27"/>
      <c r="HU169" s="27"/>
      <c r="HV169" s="27"/>
      <c r="HW169" s="27"/>
      <c r="HX169" s="27"/>
      <c r="HY169" s="27"/>
      <c r="HZ169" s="27"/>
      <c r="IA169" s="27"/>
      <c r="IB169" s="27"/>
      <c r="IC169" s="27"/>
      <c r="ID169" s="27"/>
      <c r="IE169" s="27"/>
      <c r="IF169" s="27"/>
      <c r="IG169" s="27"/>
      <c r="IH169" s="27"/>
      <c r="II169" s="27"/>
      <c r="IJ169" s="27"/>
      <c r="IK169" s="27"/>
      <c r="IL169" s="27"/>
      <c r="IM169" s="27"/>
      <c r="IN169" s="27"/>
      <c r="IO169" s="27"/>
      <c r="IP169" s="27"/>
      <c r="IQ169" s="27"/>
    </row>
    <row r="170" spans="1:251" ht="15" customHeight="1">
      <c r="A170" s="218" t="str">
        <f t="shared" si="1"/>
        <v/>
      </c>
      <c r="B170" s="226"/>
      <c r="C170" s="353"/>
      <c r="D170" s="353"/>
      <c r="E170" s="353"/>
      <c r="F170" s="353"/>
      <c r="G170" s="353"/>
      <c r="H170" s="353"/>
      <c r="I170" s="353"/>
      <c r="J170" s="364"/>
      <c r="K170" s="365"/>
      <c r="L170" s="226"/>
      <c r="M170" s="350"/>
      <c r="N170" s="351"/>
      <c r="O170" s="351"/>
      <c r="P170" s="351"/>
      <c r="Q170" s="352"/>
      <c r="R170" s="226"/>
      <c r="S170" s="56"/>
      <c r="T170" s="56"/>
      <c r="U170" s="56"/>
      <c r="V170" s="56"/>
      <c r="W170" s="27"/>
      <c r="X170" s="27"/>
      <c r="Y170" s="27"/>
      <c r="Z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c r="GL170" s="27"/>
      <c r="GM170" s="27"/>
      <c r="GN170" s="27"/>
      <c r="GO170" s="27"/>
      <c r="GP170" s="27"/>
      <c r="GQ170" s="27"/>
      <c r="GR170" s="27"/>
      <c r="GS170" s="27"/>
      <c r="GT170" s="27"/>
      <c r="GU170" s="27"/>
      <c r="GV170" s="27"/>
      <c r="GW170" s="27"/>
      <c r="GX170" s="27"/>
      <c r="GY170" s="27"/>
      <c r="GZ170" s="27"/>
      <c r="HA170" s="27"/>
      <c r="HC170" s="220"/>
      <c r="HD170" s="223"/>
      <c r="HE170" s="223"/>
      <c r="HG170" s="220"/>
      <c r="HH170" s="27"/>
      <c r="HI170" s="27"/>
      <c r="HJ170" s="27"/>
      <c r="HK170" s="27"/>
      <c r="HL170" s="27"/>
      <c r="HM170" s="27"/>
      <c r="HN170" s="27"/>
      <c r="HO170" s="27"/>
      <c r="HP170" s="27"/>
      <c r="HQ170" s="27"/>
      <c r="HR170" s="27"/>
      <c r="HS170" s="27"/>
      <c r="HT170" s="27"/>
      <c r="HU170" s="27"/>
      <c r="HV170" s="27"/>
      <c r="HW170" s="27"/>
      <c r="HX170" s="27"/>
      <c r="HY170" s="27"/>
      <c r="HZ170" s="27"/>
      <c r="IA170" s="27"/>
      <c r="IB170" s="27"/>
      <c r="IC170" s="27"/>
      <c r="ID170" s="27"/>
      <c r="IE170" s="27"/>
      <c r="IF170" s="27"/>
      <c r="IG170" s="27"/>
      <c r="IH170" s="27"/>
      <c r="II170" s="27"/>
      <c r="IJ170" s="27"/>
      <c r="IK170" s="27"/>
      <c r="IL170" s="27"/>
      <c r="IM170" s="27"/>
      <c r="IN170" s="27"/>
      <c r="IO170" s="27"/>
      <c r="IP170" s="27"/>
      <c r="IQ170" s="27"/>
    </row>
    <row r="171" spans="1:251" ht="15" customHeight="1">
      <c r="A171" s="218" t="str">
        <f t="shared" si="1"/>
        <v/>
      </c>
      <c r="B171" s="226"/>
      <c r="C171" s="353"/>
      <c r="D171" s="353"/>
      <c r="E171" s="353"/>
      <c r="F171" s="353"/>
      <c r="G171" s="353"/>
      <c r="H171" s="353"/>
      <c r="I171" s="353"/>
      <c r="J171" s="364"/>
      <c r="K171" s="365"/>
      <c r="L171" s="226"/>
      <c r="M171" s="350"/>
      <c r="N171" s="351"/>
      <c r="O171" s="351"/>
      <c r="P171" s="351"/>
      <c r="Q171" s="352"/>
      <c r="R171" s="226"/>
      <c r="S171" s="56"/>
      <c r="T171" s="56"/>
      <c r="U171" s="56"/>
      <c r="V171" s="56"/>
      <c r="W171" s="27"/>
      <c r="X171" s="27"/>
      <c r="Y171" s="27"/>
      <c r="Z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c r="GB171" s="27"/>
      <c r="GC171" s="27"/>
      <c r="GD171" s="27"/>
      <c r="GE171" s="27"/>
      <c r="GF171" s="27"/>
      <c r="GG171" s="27"/>
      <c r="GH171" s="27"/>
      <c r="GI171" s="27"/>
      <c r="GJ171" s="27"/>
      <c r="GK171" s="27"/>
      <c r="GL171" s="27"/>
      <c r="GM171" s="27"/>
      <c r="GN171" s="27"/>
      <c r="GO171" s="27"/>
      <c r="GP171" s="27"/>
      <c r="GQ171" s="27"/>
      <c r="GR171" s="27"/>
      <c r="GS171" s="27"/>
      <c r="GT171" s="27"/>
      <c r="GU171" s="27"/>
      <c r="GV171" s="27"/>
      <c r="GW171" s="27"/>
      <c r="GX171" s="27"/>
      <c r="GY171" s="27"/>
      <c r="GZ171" s="27"/>
      <c r="HA171" s="27"/>
      <c r="HB171" s="223"/>
      <c r="HC171" s="223"/>
      <c r="HD171" s="223"/>
      <c r="HE171" s="223"/>
      <c r="HF171" s="223"/>
      <c r="HG171" s="223"/>
      <c r="HH171" s="27"/>
      <c r="HI171" s="27"/>
      <c r="HJ171" s="27"/>
      <c r="HK171" s="27"/>
      <c r="HL171" s="27"/>
      <c r="HM171" s="27"/>
      <c r="HN171" s="27"/>
      <c r="HO171" s="27"/>
      <c r="HP171" s="27"/>
      <c r="HQ171" s="27"/>
      <c r="HR171" s="27"/>
      <c r="HS171" s="27"/>
      <c r="HT171" s="27"/>
      <c r="HU171" s="27"/>
      <c r="HV171" s="27"/>
      <c r="HW171" s="27"/>
      <c r="HX171" s="27"/>
      <c r="HY171" s="27"/>
      <c r="HZ171" s="27"/>
      <c r="IA171" s="27"/>
      <c r="IB171" s="27"/>
      <c r="IC171" s="27"/>
      <c r="ID171" s="27"/>
      <c r="IE171" s="27"/>
      <c r="IF171" s="27"/>
      <c r="IG171" s="27"/>
      <c r="IH171" s="27"/>
      <c r="II171" s="27"/>
      <c r="IJ171" s="27"/>
      <c r="IK171" s="27"/>
      <c r="IL171" s="27"/>
      <c r="IM171" s="27"/>
      <c r="IN171" s="27"/>
      <c r="IO171" s="27"/>
      <c r="IP171" s="27"/>
      <c r="IQ171" s="27"/>
    </row>
    <row r="172" spans="1:251" ht="15" customHeight="1">
      <c r="A172" s="218" t="str">
        <f t="shared" si="1"/>
        <v/>
      </c>
      <c r="B172" s="226"/>
      <c r="C172" s="353"/>
      <c r="D172" s="353"/>
      <c r="E172" s="353"/>
      <c r="F172" s="353"/>
      <c r="G172" s="353"/>
      <c r="H172" s="353"/>
      <c r="I172" s="353"/>
      <c r="J172" s="364"/>
      <c r="K172" s="365"/>
      <c r="L172" s="226"/>
      <c r="M172" s="350"/>
      <c r="N172" s="351"/>
      <c r="O172" s="351"/>
      <c r="P172" s="351"/>
      <c r="Q172" s="352"/>
      <c r="R172" s="226"/>
      <c r="S172" s="56"/>
      <c r="T172" s="56"/>
      <c r="U172" s="56"/>
      <c r="V172" s="56"/>
      <c r="W172" s="27"/>
      <c r="X172" s="27"/>
      <c r="Y172" s="27"/>
      <c r="Z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c r="GB172" s="27"/>
      <c r="GC172" s="27"/>
      <c r="GD172" s="27"/>
      <c r="GE172" s="27"/>
      <c r="GF172" s="27"/>
      <c r="GG172" s="27"/>
      <c r="GH172" s="27"/>
      <c r="GI172" s="27"/>
      <c r="GJ172" s="27"/>
      <c r="GK172" s="27"/>
      <c r="GL172" s="27"/>
      <c r="GM172" s="27"/>
      <c r="GN172" s="27"/>
      <c r="GO172" s="27"/>
      <c r="GP172" s="27"/>
      <c r="GQ172" s="27"/>
      <c r="GR172" s="27"/>
      <c r="GS172" s="27"/>
      <c r="GT172" s="27"/>
      <c r="GU172" s="27"/>
      <c r="GV172" s="27"/>
      <c r="GW172" s="27"/>
      <c r="GX172" s="27"/>
      <c r="GY172" s="27"/>
      <c r="GZ172" s="27"/>
      <c r="HA172" s="27"/>
      <c r="HB172" s="223"/>
      <c r="HC172" s="223"/>
      <c r="HD172" s="223"/>
      <c r="HE172" s="223"/>
      <c r="HF172" s="223"/>
      <c r="HG172" s="223"/>
      <c r="HH172" s="27"/>
      <c r="HI172" s="27"/>
      <c r="HJ172" s="27"/>
      <c r="HK172" s="27"/>
      <c r="HL172" s="27"/>
      <c r="HM172" s="27"/>
      <c r="HN172" s="27"/>
      <c r="HO172" s="27"/>
      <c r="HP172" s="27"/>
      <c r="HQ172" s="27"/>
      <c r="HR172" s="27"/>
      <c r="HS172" s="27"/>
      <c r="HT172" s="27"/>
      <c r="HU172" s="27"/>
      <c r="HV172" s="27"/>
      <c r="HW172" s="27"/>
      <c r="HX172" s="27"/>
      <c r="HY172" s="27"/>
      <c r="HZ172" s="27"/>
      <c r="IA172" s="27"/>
      <c r="IB172" s="27"/>
      <c r="IC172" s="27"/>
      <c r="ID172" s="27"/>
      <c r="IE172" s="27"/>
      <c r="IF172" s="27"/>
      <c r="IG172" s="27"/>
      <c r="IH172" s="27"/>
      <c r="II172" s="27"/>
      <c r="IJ172" s="27"/>
      <c r="IK172" s="27"/>
      <c r="IL172" s="27"/>
      <c r="IM172" s="27"/>
      <c r="IN172" s="27"/>
      <c r="IO172" s="27"/>
      <c r="IP172" s="27"/>
      <c r="IQ172" s="27"/>
    </row>
    <row r="173" spans="1:251" ht="15" customHeight="1">
      <c r="A173" s="218" t="str">
        <f t="shared" si="1"/>
        <v/>
      </c>
      <c r="B173" s="226"/>
      <c r="C173" s="353"/>
      <c r="D173" s="353"/>
      <c r="E173" s="353"/>
      <c r="F173" s="353"/>
      <c r="G173" s="353"/>
      <c r="H173" s="353"/>
      <c r="I173" s="353"/>
      <c r="J173" s="364"/>
      <c r="K173" s="365"/>
      <c r="L173" s="226"/>
      <c r="M173" s="350"/>
      <c r="N173" s="351"/>
      <c r="O173" s="351"/>
      <c r="P173" s="351"/>
      <c r="Q173" s="352"/>
      <c r="R173" s="226"/>
      <c r="S173" s="56"/>
      <c r="T173" s="56"/>
      <c r="U173" s="56"/>
      <c r="V173" s="56"/>
      <c r="W173" s="27"/>
      <c r="X173" s="27"/>
      <c r="Y173" s="27"/>
      <c r="Z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c r="GL173" s="27"/>
      <c r="GM173" s="27"/>
      <c r="GN173" s="27"/>
      <c r="GO173" s="27"/>
      <c r="GP173" s="27"/>
      <c r="GQ173" s="27"/>
      <c r="GR173" s="27"/>
      <c r="GS173" s="27"/>
      <c r="GT173" s="27"/>
      <c r="GU173" s="27"/>
      <c r="GV173" s="27"/>
      <c r="GW173" s="27"/>
      <c r="GX173" s="27"/>
      <c r="GY173" s="27"/>
      <c r="GZ173" s="27"/>
      <c r="HA173" s="27"/>
      <c r="HB173" s="223"/>
      <c r="HC173" s="223"/>
      <c r="HD173" s="223"/>
      <c r="HE173" s="223"/>
      <c r="HF173" s="223"/>
      <c r="HG173" s="223"/>
      <c r="HH173" s="27"/>
      <c r="HI173" s="27"/>
      <c r="HJ173" s="27"/>
      <c r="HK173" s="27"/>
      <c r="HL173" s="27"/>
      <c r="HM173" s="27"/>
      <c r="HN173" s="27"/>
      <c r="HO173" s="27"/>
      <c r="HP173" s="27"/>
      <c r="HQ173" s="27"/>
      <c r="HR173" s="27"/>
      <c r="HS173" s="27"/>
      <c r="HT173" s="27"/>
      <c r="HU173" s="27"/>
      <c r="HV173" s="27"/>
      <c r="HW173" s="27"/>
      <c r="HX173" s="27"/>
      <c r="HY173" s="27"/>
      <c r="HZ173" s="27"/>
      <c r="IA173" s="27"/>
      <c r="IB173" s="27"/>
      <c r="IC173" s="27"/>
      <c r="ID173" s="27"/>
      <c r="IE173" s="27"/>
      <c r="IF173" s="27"/>
      <c r="IG173" s="27"/>
      <c r="IH173" s="27"/>
      <c r="II173" s="27"/>
      <c r="IJ173" s="27"/>
      <c r="IK173" s="27"/>
      <c r="IL173" s="27"/>
      <c r="IM173" s="27"/>
      <c r="IN173" s="27"/>
      <c r="IO173" s="27"/>
      <c r="IP173" s="27"/>
      <c r="IQ173" s="27"/>
    </row>
    <row r="174" spans="1:251" ht="15" customHeight="1">
      <c r="A174" s="218" t="str">
        <f t="shared" si="1"/>
        <v/>
      </c>
      <c r="B174" s="226"/>
      <c r="C174" s="353"/>
      <c r="D174" s="353"/>
      <c r="E174" s="353"/>
      <c r="F174" s="353"/>
      <c r="G174" s="353"/>
      <c r="H174" s="353"/>
      <c r="I174" s="353"/>
      <c r="J174" s="364"/>
      <c r="K174" s="365"/>
      <c r="L174" s="226"/>
      <c r="M174" s="350"/>
      <c r="N174" s="351"/>
      <c r="O174" s="351"/>
      <c r="P174" s="351"/>
      <c r="Q174" s="352"/>
      <c r="R174" s="226"/>
      <c r="S174" s="56"/>
      <c r="T174" s="56"/>
      <c r="U174" s="56"/>
      <c r="V174" s="56"/>
      <c r="W174" s="27"/>
      <c r="X174" s="27"/>
      <c r="Y174" s="27"/>
      <c r="Z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c r="GB174" s="27"/>
      <c r="GC174" s="27"/>
      <c r="GD174" s="27"/>
      <c r="GE174" s="27"/>
      <c r="GF174" s="27"/>
      <c r="GG174" s="27"/>
      <c r="GH174" s="27"/>
      <c r="GI174" s="27"/>
      <c r="GJ174" s="27"/>
      <c r="GK174" s="27"/>
      <c r="GL174" s="27"/>
      <c r="GM174" s="27"/>
      <c r="GN174" s="27"/>
      <c r="GO174" s="27"/>
      <c r="GP174" s="27"/>
      <c r="GQ174" s="27"/>
      <c r="GR174" s="27"/>
      <c r="GS174" s="27"/>
      <c r="GT174" s="27"/>
      <c r="GU174" s="27"/>
      <c r="GV174" s="27"/>
      <c r="GW174" s="27"/>
      <c r="GX174" s="27"/>
      <c r="GY174" s="27"/>
      <c r="GZ174" s="27"/>
      <c r="HA174" s="27"/>
      <c r="HB174" s="223"/>
      <c r="HC174" s="223"/>
      <c r="HD174" s="223"/>
      <c r="HE174" s="223"/>
      <c r="HF174" s="223"/>
      <c r="HG174" s="223"/>
      <c r="HH174" s="27"/>
      <c r="HI174" s="27"/>
      <c r="HJ174" s="27"/>
      <c r="HK174" s="27"/>
      <c r="HL174" s="27"/>
      <c r="HM174" s="27"/>
      <c r="HN174" s="27"/>
      <c r="HO174" s="27"/>
      <c r="HP174" s="27"/>
      <c r="HQ174" s="27"/>
      <c r="HR174" s="27"/>
      <c r="HS174" s="27"/>
      <c r="HT174" s="27"/>
      <c r="HU174" s="27"/>
      <c r="HV174" s="27"/>
      <c r="HW174" s="27"/>
      <c r="HX174" s="27"/>
      <c r="HY174" s="27"/>
      <c r="HZ174" s="27"/>
      <c r="IA174" s="27"/>
      <c r="IB174" s="27"/>
      <c r="IC174" s="27"/>
      <c r="ID174" s="27"/>
      <c r="IE174" s="27"/>
      <c r="IF174" s="27"/>
      <c r="IG174" s="27"/>
      <c r="IH174" s="27"/>
      <c r="II174" s="27"/>
      <c r="IJ174" s="27"/>
      <c r="IK174" s="27"/>
      <c r="IL174" s="27"/>
      <c r="IM174" s="27"/>
      <c r="IN174" s="27"/>
      <c r="IO174" s="27"/>
      <c r="IP174" s="27"/>
      <c r="IQ174" s="27"/>
    </row>
    <row r="175" spans="1:251" ht="15" customHeight="1">
      <c r="A175" s="218" t="str">
        <f t="shared" si="1"/>
        <v/>
      </c>
      <c r="B175" s="226"/>
      <c r="C175" s="353"/>
      <c r="D175" s="353"/>
      <c r="E175" s="353"/>
      <c r="F175" s="353"/>
      <c r="G175" s="353"/>
      <c r="H175" s="353"/>
      <c r="I175" s="353"/>
      <c r="J175" s="364"/>
      <c r="K175" s="365"/>
      <c r="L175" s="226"/>
      <c r="M175" s="350"/>
      <c r="N175" s="351"/>
      <c r="O175" s="351"/>
      <c r="P175" s="351"/>
      <c r="Q175" s="352"/>
      <c r="R175" s="226"/>
      <c r="S175" s="56"/>
      <c r="T175" s="56"/>
      <c r="U175" s="56"/>
      <c r="V175" s="56"/>
      <c r="W175" s="27"/>
      <c r="X175" s="27"/>
      <c r="Y175" s="27"/>
      <c r="Z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c r="GB175" s="27"/>
      <c r="GC175" s="27"/>
      <c r="GD175" s="27"/>
      <c r="GE175" s="27"/>
      <c r="GF175" s="27"/>
      <c r="GG175" s="27"/>
      <c r="GH175" s="27"/>
      <c r="GI175" s="27"/>
      <c r="GJ175" s="27"/>
      <c r="GK175" s="27"/>
      <c r="GL175" s="27"/>
      <c r="GM175" s="27"/>
      <c r="GN175" s="27"/>
      <c r="GO175" s="27"/>
      <c r="GP175" s="27"/>
      <c r="GQ175" s="27"/>
      <c r="GR175" s="27"/>
      <c r="GS175" s="27"/>
      <c r="GT175" s="27"/>
      <c r="GU175" s="27"/>
      <c r="GV175" s="27"/>
      <c r="GW175" s="27"/>
      <c r="GX175" s="27"/>
      <c r="GY175" s="27"/>
      <c r="GZ175" s="27"/>
      <c r="HA175" s="27"/>
      <c r="HB175" s="223"/>
      <c r="HC175" s="223"/>
      <c r="HD175" s="223"/>
      <c r="HE175" s="223"/>
      <c r="HF175" s="223"/>
      <c r="HG175" s="223"/>
      <c r="HH175" s="27"/>
      <c r="HI175" s="27"/>
      <c r="HJ175" s="27"/>
      <c r="HK175" s="27"/>
      <c r="HL175" s="27"/>
      <c r="HM175" s="27"/>
      <c r="HN175" s="27"/>
      <c r="HO175" s="27"/>
      <c r="HP175" s="27"/>
      <c r="HQ175" s="27"/>
      <c r="HR175" s="27"/>
      <c r="HS175" s="27"/>
      <c r="HT175" s="27"/>
      <c r="HU175" s="27"/>
      <c r="HV175" s="27"/>
      <c r="HW175" s="27"/>
      <c r="HX175" s="27"/>
      <c r="HY175" s="27"/>
      <c r="HZ175" s="27"/>
      <c r="IA175" s="27"/>
      <c r="IB175" s="27"/>
      <c r="IC175" s="27"/>
      <c r="ID175" s="27"/>
      <c r="IE175" s="27"/>
      <c r="IF175" s="27"/>
      <c r="IG175" s="27"/>
      <c r="IH175" s="27"/>
      <c r="II175" s="27"/>
      <c r="IJ175" s="27"/>
      <c r="IK175" s="27"/>
      <c r="IL175" s="27"/>
      <c r="IM175" s="27"/>
      <c r="IN175" s="27"/>
      <c r="IO175" s="27"/>
      <c r="IP175" s="27"/>
      <c r="IQ175" s="27"/>
    </row>
    <row r="176" spans="1:251" ht="15" customHeight="1">
      <c r="A176" s="218" t="str">
        <f t="shared" si="1"/>
        <v/>
      </c>
      <c r="B176" s="226"/>
      <c r="C176" s="353"/>
      <c r="D176" s="353"/>
      <c r="E176" s="353"/>
      <c r="F176" s="353"/>
      <c r="G176" s="353"/>
      <c r="H176" s="353"/>
      <c r="I176" s="353"/>
      <c r="J176" s="364"/>
      <c r="K176" s="365"/>
      <c r="L176" s="226"/>
      <c r="M176" s="350"/>
      <c r="N176" s="351"/>
      <c r="O176" s="351"/>
      <c r="P176" s="351"/>
      <c r="Q176" s="352"/>
      <c r="R176" s="226"/>
      <c r="S176" s="56"/>
      <c r="T176" s="56"/>
      <c r="U176" s="56"/>
      <c r="V176" s="56"/>
      <c r="W176" s="27"/>
      <c r="X176" s="27"/>
      <c r="Y176" s="27"/>
      <c r="Z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23"/>
      <c r="HC176" s="223"/>
      <c r="HD176" s="223"/>
      <c r="HE176" s="223"/>
      <c r="HF176" s="223"/>
      <c r="HG176" s="223"/>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row>
    <row r="177" spans="1:251" ht="15" customHeight="1">
      <c r="A177" s="218" t="str">
        <f t="shared" si="1"/>
        <v/>
      </c>
      <c r="B177" s="226"/>
      <c r="C177" s="353"/>
      <c r="D177" s="353"/>
      <c r="E177" s="353"/>
      <c r="F177" s="353"/>
      <c r="G177" s="353"/>
      <c r="H177" s="353"/>
      <c r="I177" s="353"/>
      <c r="J177" s="364"/>
      <c r="K177" s="365"/>
      <c r="L177" s="226"/>
      <c r="M177" s="350"/>
      <c r="N177" s="351"/>
      <c r="O177" s="351"/>
      <c r="P177" s="351"/>
      <c r="Q177" s="352"/>
      <c r="R177" s="226"/>
      <c r="S177" s="56"/>
      <c r="T177" s="56"/>
      <c r="U177" s="56"/>
      <c r="V177" s="56"/>
      <c r="W177" s="27"/>
      <c r="X177" s="27"/>
      <c r="Y177" s="27"/>
      <c r="Z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c r="GB177" s="27"/>
      <c r="GC177" s="27"/>
      <c r="GD177" s="27"/>
      <c r="GE177" s="27"/>
      <c r="GF177" s="27"/>
      <c r="GG177" s="27"/>
      <c r="GH177" s="27"/>
      <c r="GI177" s="27"/>
      <c r="GJ177" s="27"/>
      <c r="GK177" s="27"/>
      <c r="GL177" s="27"/>
      <c r="GM177" s="27"/>
      <c r="GN177" s="27"/>
      <c r="GO177" s="27"/>
      <c r="GP177" s="27"/>
      <c r="GQ177" s="27"/>
      <c r="GR177" s="27"/>
      <c r="GS177" s="27"/>
      <c r="GT177" s="27"/>
      <c r="GU177" s="27"/>
      <c r="GV177" s="27"/>
      <c r="GW177" s="27"/>
      <c r="GX177" s="27"/>
      <c r="GY177" s="27"/>
      <c r="GZ177" s="27"/>
      <c r="HA177" s="27"/>
      <c r="HB177" s="223"/>
      <c r="HC177" s="223"/>
      <c r="HD177" s="223"/>
      <c r="HE177" s="223"/>
      <c r="HF177" s="223"/>
      <c r="HG177" s="223"/>
      <c r="HH177" s="27"/>
      <c r="HI177" s="27"/>
      <c r="HJ177" s="27"/>
      <c r="HK177" s="27"/>
      <c r="HL177" s="27"/>
      <c r="HM177" s="27"/>
      <c r="HN177" s="27"/>
      <c r="HO177" s="27"/>
      <c r="HP177" s="27"/>
      <c r="HQ177" s="27"/>
      <c r="HR177" s="27"/>
      <c r="HS177" s="27"/>
      <c r="HT177" s="27"/>
      <c r="HU177" s="27"/>
      <c r="HV177" s="27"/>
      <c r="HW177" s="27"/>
      <c r="HX177" s="27"/>
      <c r="HY177" s="27"/>
      <c r="HZ177" s="27"/>
      <c r="IA177" s="27"/>
      <c r="IB177" s="27"/>
      <c r="IC177" s="27"/>
      <c r="ID177" s="27"/>
      <c r="IE177" s="27"/>
      <c r="IF177" s="27"/>
      <c r="IG177" s="27"/>
      <c r="IH177" s="27"/>
      <c r="II177" s="27"/>
      <c r="IJ177" s="27"/>
      <c r="IK177" s="27"/>
      <c r="IL177" s="27"/>
      <c r="IM177" s="27"/>
      <c r="IN177" s="27"/>
      <c r="IO177" s="27"/>
      <c r="IP177" s="27"/>
      <c r="IQ177" s="27"/>
    </row>
    <row r="178" spans="1:251" ht="15" customHeight="1">
      <c r="A178" s="218" t="str">
        <f t="shared" si="1"/>
        <v/>
      </c>
      <c r="B178" s="226"/>
      <c r="C178" s="353"/>
      <c r="D178" s="353"/>
      <c r="E178" s="353"/>
      <c r="F178" s="353"/>
      <c r="G178" s="353"/>
      <c r="H178" s="353"/>
      <c r="I178" s="353"/>
      <c r="J178" s="364"/>
      <c r="K178" s="365"/>
      <c r="L178" s="226"/>
      <c r="M178" s="350"/>
      <c r="N178" s="351"/>
      <c r="O178" s="351"/>
      <c r="P178" s="351"/>
      <c r="Q178" s="352"/>
      <c r="R178" s="226"/>
      <c r="S178" s="56"/>
      <c r="T178" s="56"/>
      <c r="U178" s="56"/>
      <c r="V178" s="56"/>
      <c r="W178" s="27"/>
      <c r="X178" s="27"/>
      <c r="Y178" s="27"/>
      <c r="Z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23"/>
      <c r="HC178" s="223"/>
      <c r="HD178" s="223"/>
      <c r="HE178" s="223"/>
      <c r="HF178" s="223"/>
      <c r="HG178" s="223"/>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row>
    <row r="179" spans="1:251" ht="15" customHeight="1">
      <c r="A179" s="218" t="str">
        <f t="shared" si="1"/>
        <v/>
      </c>
      <c r="B179" s="226"/>
      <c r="C179" s="353"/>
      <c r="D179" s="353"/>
      <c r="E179" s="353"/>
      <c r="F179" s="353"/>
      <c r="G179" s="353"/>
      <c r="H179" s="353"/>
      <c r="I179" s="353"/>
      <c r="J179" s="364"/>
      <c r="K179" s="365"/>
      <c r="L179" s="226"/>
      <c r="M179" s="350"/>
      <c r="N179" s="351"/>
      <c r="O179" s="351"/>
      <c r="P179" s="351"/>
      <c r="Q179" s="352"/>
      <c r="R179" s="226"/>
      <c r="S179" s="56"/>
      <c r="T179" s="56"/>
      <c r="U179" s="56"/>
      <c r="V179" s="56"/>
      <c r="W179" s="27"/>
      <c r="X179" s="27"/>
      <c r="Y179" s="27"/>
      <c r="Z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c r="GB179" s="27"/>
      <c r="GC179" s="27"/>
      <c r="GD179" s="27"/>
      <c r="GE179" s="27"/>
      <c r="GF179" s="27"/>
      <c r="GG179" s="27"/>
      <c r="GH179" s="27"/>
      <c r="GI179" s="27"/>
      <c r="GJ179" s="27"/>
      <c r="GK179" s="27"/>
      <c r="GL179" s="27"/>
      <c r="GM179" s="27"/>
      <c r="GN179" s="27"/>
      <c r="GO179" s="27"/>
      <c r="GP179" s="27"/>
      <c r="GQ179" s="27"/>
      <c r="GR179" s="27"/>
      <c r="GS179" s="27"/>
      <c r="GT179" s="27"/>
      <c r="GU179" s="27"/>
      <c r="GV179" s="27"/>
      <c r="GW179" s="27"/>
      <c r="GX179" s="27"/>
      <c r="GY179" s="27"/>
      <c r="GZ179" s="27"/>
      <c r="HA179" s="27"/>
      <c r="HB179" s="223"/>
      <c r="HC179" s="223"/>
      <c r="HD179" s="223"/>
      <c r="HE179" s="223"/>
      <c r="HF179" s="223"/>
      <c r="HG179" s="223"/>
      <c r="HH179" s="27"/>
      <c r="HI179" s="27"/>
      <c r="HJ179" s="27"/>
      <c r="HK179" s="27"/>
      <c r="HL179" s="27"/>
      <c r="HM179" s="27"/>
      <c r="HN179" s="27"/>
      <c r="HO179" s="27"/>
      <c r="HP179" s="27"/>
      <c r="HQ179" s="27"/>
      <c r="HR179" s="27"/>
      <c r="HS179" s="27"/>
      <c r="HT179" s="27"/>
      <c r="HU179" s="27"/>
      <c r="HV179" s="27"/>
      <c r="HW179" s="27"/>
      <c r="HX179" s="27"/>
      <c r="HY179" s="27"/>
      <c r="HZ179" s="27"/>
      <c r="IA179" s="27"/>
      <c r="IB179" s="27"/>
      <c r="IC179" s="27"/>
      <c r="ID179" s="27"/>
      <c r="IE179" s="27"/>
      <c r="IF179" s="27"/>
      <c r="IG179" s="27"/>
      <c r="IH179" s="27"/>
      <c r="II179" s="27"/>
      <c r="IJ179" s="27"/>
      <c r="IK179" s="27"/>
      <c r="IL179" s="27"/>
      <c r="IM179" s="27"/>
      <c r="IN179" s="27"/>
      <c r="IO179" s="27"/>
      <c r="IP179" s="27"/>
      <c r="IQ179" s="27"/>
    </row>
    <row r="180" spans="1:251" ht="15" customHeight="1">
      <c r="A180" s="218" t="str">
        <f t="shared" si="1"/>
        <v/>
      </c>
      <c r="B180" s="226"/>
      <c r="C180" s="353"/>
      <c r="D180" s="353"/>
      <c r="E180" s="353"/>
      <c r="F180" s="353"/>
      <c r="G180" s="353"/>
      <c r="H180" s="353"/>
      <c r="I180" s="353"/>
      <c r="J180" s="364"/>
      <c r="K180" s="365"/>
      <c r="L180" s="226"/>
      <c r="M180" s="350"/>
      <c r="N180" s="351"/>
      <c r="O180" s="351"/>
      <c r="P180" s="351"/>
      <c r="Q180" s="352"/>
      <c r="R180" s="226"/>
      <c r="S180" s="56"/>
      <c r="T180" s="56"/>
      <c r="U180" s="56"/>
      <c r="V180" s="56"/>
      <c r="W180" s="27"/>
      <c r="X180" s="27"/>
      <c r="Y180" s="27"/>
      <c r="Z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c r="GB180" s="27"/>
      <c r="GC180" s="27"/>
      <c r="GD180" s="27"/>
      <c r="GE180" s="27"/>
      <c r="GF180" s="27"/>
      <c r="GG180" s="27"/>
      <c r="GH180" s="27"/>
      <c r="GI180" s="27"/>
      <c r="GJ180" s="27"/>
      <c r="GK180" s="27"/>
      <c r="GL180" s="27"/>
      <c r="GM180" s="27"/>
      <c r="GN180" s="27"/>
      <c r="GO180" s="27"/>
      <c r="GP180" s="27"/>
      <c r="GQ180" s="27"/>
      <c r="GR180" s="27"/>
      <c r="GS180" s="27"/>
      <c r="GT180" s="27"/>
      <c r="GU180" s="27"/>
      <c r="GV180" s="27"/>
      <c r="GW180" s="27"/>
      <c r="GX180" s="27"/>
      <c r="GY180" s="27"/>
      <c r="GZ180" s="27"/>
      <c r="HA180" s="27"/>
      <c r="HB180" s="223"/>
      <c r="HC180" s="223"/>
      <c r="HD180" s="223"/>
      <c r="HE180" s="223"/>
      <c r="HF180" s="223"/>
      <c r="HG180" s="223"/>
      <c r="HH180" s="27"/>
      <c r="HI180" s="27"/>
      <c r="HJ180" s="27"/>
      <c r="HK180" s="27"/>
      <c r="HL180" s="27"/>
      <c r="HM180" s="27"/>
      <c r="HN180" s="27"/>
      <c r="HO180" s="27"/>
      <c r="HP180" s="27"/>
      <c r="HQ180" s="27"/>
      <c r="HR180" s="27"/>
      <c r="HS180" s="27"/>
      <c r="HT180" s="27"/>
      <c r="HU180" s="27"/>
      <c r="HV180" s="27"/>
      <c r="HW180" s="27"/>
      <c r="HX180" s="27"/>
      <c r="HY180" s="27"/>
      <c r="HZ180" s="27"/>
      <c r="IA180" s="27"/>
      <c r="IB180" s="27"/>
      <c r="IC180" s="27"/>
      <c r="ID180" s="27"/>
      <c r="IE180" s="27"/>
      <c r="IF180" s="27"/>
      <c r="IG180" s="27"/>
      <c r="IH180" s="27"/>
      <c r="II180" s="27"/>
      <c r="IJ180" s="27"/>
      <c r="IK180" s="27"/>
      <c r="IL180" s="27"/>
      <c r="IM180" s="27"/>
      <c r="IN180" s="27"/>
      <c r="IO180" s="27"/>
      <c r="IP180" s="27"/>
      <c r="IQ180" s="27"/>
    </row>
    <row r="181" spans="1:251" ht="15" customHeight="1">
      <c r="A181" s="218" t="str">
        <f t="shared" si="1"/>
        <v/>
      </c>
      <c r="B181" s="226"/>
      <c r="C181" s="353"/>
      <c r="D181" s="353"/>
      <c r="E181" s="353"/>
      <c r="F181" s="353"/>
      <c r="G181" s="353"/>
      <c r="H181" s="353"/>
      <c r="I181" s="353"/>
      <c r="J181" s="364"/>
      <c r="K181" s="365"/>
      <c r="L181" s="226"/>
      <c r="M181" s="350"/>
      <c r="N181" s="351"/>
      <c r="O181" s="351"/>
      <c r="P181" s="351"/>
      <c r="Q181" s="352"/>
      <c r="R181" s="226"/>
      <c r="S181" s="56"/>
      <c r="T181" s="56"/>
      <c r="U181" s="56"/>
      <c r="V181" s="56"/>
      <c r="W181" s="27"/>
      <c r="X181" s="27"/>
      <c r="Y181" s="27"/>
      <c r="Z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c r="GB181" s="27"/>
      <c r="GC181" s="27"/>
      <c r="GD181" s="27"/>
      <c r="GE181" s="27"/>
      <c r="GF181" s="27"/>
      <c r="GG181" s="27"/>
      <c r="GH181" s="27"/>
      <c r="GI181" s="27"/>
      <c r="GJ181" s="27"/>
      <c r="GK181" s="27"/>
      <c r="GL181" s="27"/>
      <c r="GM181" s="27"/>
      <c r="GN181" s="27"/>
      <c r="GO181" s="27"/>
      <c r="GP181" s="27"/>
      <c r="GQ181" s="27"/>
      <c r="GR181" s="27"/>
      <c r="GS181" s="27"/>
      <c r="GT181" s="27"/>
      <c r="GU181" s="27"/>
      <c r="GV181" s="27"/>
      <c r="GW181" s="27"/>
      <c r="GX181" s="27"/>
      <c r="GY181" s="27"/>
      <c r="GZ181" s="27"/>
      <c r="HA181" s="27"/>
      <c r="HB181" s="223"/>
      <c r="HC181" s="223"/>
      <c r="HD181" s="223"/>
      <c r="HE181" s="223"/>
      <c r="HF181" s="223"/>
      <c r="HG181" s="223"/>
      <c r="HH181" s="27"/>
      <c r="HI181" s="27"/>
      <c r="HJ181" s="27"/>
      <c r="HK181" s="27"/>
      <c r="HL181" s="27"/>
      <c r="HM181" s="27"/>
      <c r="HN181" s="27"/>
      <c r="HO181" s="27"/>
      <c r="HP181" s="27"/>
      <c r="HQ181" s="27"/>
      <c r="HR181" s="27"/>
      <c r="HS181" s="27"/>
      <c r="HT181" s="27"/>
      <c r="HU181" s="27"/>
      <c r="HV181" s="27"/>
      <c r="HW181" s="27"/>
      <c r="HX181" s="27"/>
      <c r="HY181" s="27"/>
      <c r="HZ181" s="27"/>
      <c r="IA181" s="27"/>
      <c r="IB181" s="27"/>
      <c r="IC181" s="27"/>
      <c r="ID181" s="27"/>
      <c r="IE181" s="27"/>
      <c r="IF181" s="27"/>
      <c r="IG181" s="27"/>
      <c r="IH181" s="27"/>
      <c r="II181" s="27"/>
      <c r="IJ181" s="27"/>
      <c r="IK181" s="27"/>
      <c r="IL181" s="27"/>
      <c r="IM181" s="27"/>
      <c r="IN181" s="27"/>
      <c r="IO181" s="27"/>
      <c r="IP181" s="27"/>
      <c r="IQ181" s="27"/>
    </row>
    <row r="182" spans="1:251" ht="15" customHeight="1">
      <c r="A182" s="218" t="str">
        <f t="shared" si="1"/>
        <v/>
      </c>
      <c r="B182" s="226"/>
      <c r="C182" s="353"/>
      <c r="D182" s="353"/>
      <c r="E182" s="353"/>
      <c r="F182" s="353"/>
      <c r="G182" s="353"/>
      <c r="H182" s="353"/>
      <c r="I182" s="353"/>
      <c r="J182" s="364"/>
      <c r="K182" s="365"/>
      <c r="L182" s="226"/>
      <c r="M182" s="350"/>
      <c r="N182" s="351"/>
      <c r="O182" s="351"/>
      <c r="P182" s="351"/>
      <c r="Q182" s="352"/>
      <c r="R182" s="226"/>
      <c r="S182" s="56"/>
      <c r="T182" s="56"/>
      <c r="U182" s="56"/>
      <c r="V182" s="56"/>
      <c r="W182" s="27"/>
      <c r="X182" s="27"/>
      <c r="Y182" s="27"/>
      <c r="Z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c r="GB182" s="27"/>
      <c r="GC182" s="27"/>
      <c r="GD182" s="27"/>
      <c r="GE182" s="27"/>
      <c r="GF182" s="27"/>
      <c r="GG182" s="27"/>
      <c r="GH182" s="27"/>
      <c r="GI182" s="27"/>
      <c r="GJ182" s="27"/>
      <c r="GK182" s="27"/>
      <c r="GL182" s="27"/>
      <c r="GM182" s="27"/>
      <c r="GN182" s="27"/>
      <c r="GO182" s="27"/>
      <c r="GP182" s="27"/>
      <c r="GQ182" s="27"/>
      <c r="GR182" s="27"/>
      <c r="GS182" s="27"/>
      <c r="GT182" s="27"/>
      <c r="GU182" s="27"/>
      <c r="GV182" s="27"/>
      <c r="GW182" s="27"/>
      <c r="GX182" s="27"/>
      <c r="GY182" s="27"/>
      <c r="GZ182" s="27"/>
      <c r="HA182" s="27"/>
      <c r="HB182" s="223"/>
      <c r="HC182" s="223"/>
      <c r="HD182" s="223"/>
      <c r="HE182" s="223"/>
      <c r="HF182" s="223"/>
      <c r="HG182" s="223"/>
      <c r="HH182" s="27"/>
      <c r="HI182" s="27"/>
      <c r="HJ182" s="27"/>
      <c r="HK182" s="27"/>
      <c r="HL182" s="27"/>
      <c r="HM182" s="27"/>
      <c r="HN182" s="27"/>
      <c r="HO182" s="27"/>
      <c r="HP182" s="27"/>
      <c r="HQ182" s="27"/>
      <c r="HR182" s="27"/>
      <c r="HS182" s="27"/>
      <c r="HT182" s="27"/>
      <c r="HU182" s="27"/>
      <c r="HV182" s="27"/>
      <c r="HW182" s="27"/>
      <c r="HX182" s="27"/>
      <c r="HY182" s="27"/>
      <c r="HZ182" s="27"/>
      <c r="IA182" s="27"/>
      <c r="IB182" s="27"/>
      <c r="IC182" s="27"/>
      <c r="ID182" s="27"/>
      <c r="IE182" s="27"/>
      <c r="IF182" s="27"/>
      <c r="IG182" s="27"/>
      <c r="IH182" s="27"/>
      <c r="II182" s="27"/>
      <c r="IJ182" s="27"/>
      <c r="IK182" s="27"/>
      <c r="IL182" s="27"/>
      <c r="IM182" s="27"/>
      <c r="IN182" s="27"/>
      <c r="IO182" s="27"/>
      <c r="IP182" s="27"/>
      <c r="IQ182" s="27"/>
    </row>
    <row r="183" spans="1:251" ht="15" customHeight="1">
      <c r="A183" s="218" t="str">
        <f t="shared" si="1"/>
        <v/>
      </c>
      <c r="B183" s="226"/>
      <c r="C183" s="353"/>
      <c r="D183" s="353"/>
      <c r="E183" s="353"/>
      <c r="F183" s="353"/>
      <c r="G183" s="353"/>
      <c r="H183" s="353"/>
      <c r="I183" s="353"/>
      <c r="J183" s="364"/>
      <c r="K183" s="365"/>
      <c r="L183" s="226"/>
      <c r="M183" s="350"/>
      <c r="N183" s="351"/>
      <c r="O183" s="351"/>
      <c r="P183" s="351"/>
      <c r="Q183" s="352"/>
      <c r="R183" s="226"/>
      <c r="S183" s="56"/>
      <c r="T183" s="56"/>
      <c r="U183" s="56"/>
      <c r="V183" s="56"/>
      <c r="W183" s="27"/>
      <c r="X183" s="27"/>
      <c r="Y183" s="27"/>
      <c r="Z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c r="GB183" s="27"/>
      <c r="GC183" s="27"/>
      <c r="GD183" s="27"/>
      <c r="GE183" s="27"/>
      <c r="GF183" s="27"/>
      <c r="GG183" s="27"/>
      <c r="GH183" s="27"/>
      <c r="GI183" s="27"/>
      <c r="GJ183" s="27"/>
      <c r="GK183" s="27"/>
      <c r="GL183" s="27"/>
      <c r="GM183" s="27"/>
      <c r="GN183" s="27"/>
      <c r="GO183" s="27"/>
      <c r="GP183" s="27"/>
      <c r="GQ183" s="27"/>
      <c r="GR183" s="27"/>
      <c r="GS183" s="27"/>
      <c r="GT183" s="27"/>
      <c r="GU183" s="27"/>
      <c r="GV183" s="27"/>
      <c r="GW183" s="27"/>
      <c r="GX183" s="27"/>
      <c r="GY183" s="27"/>
      <c r="GZ183" s="27"/>
      <c r="HA183" s="27"/>
      <c r="HB183" s="223"/>
      <c r="HC183" s="223"/>
      <c r="HD183" s="223"/>
      <c r="HE183" s="223"/>
      <c r="HF183" s="223"/>
      <c r="HG183" s="223"/>
      <c r="HH183" s="27"/>
      <c r="HI183" s="27"/>
      <c r="HJ183" s="27"/>
      <c r="HK183" s="27"/>
      <c r="HL183" s="27"/>
      <c r="HM183" s="27"/>
      <c r="HN183" s="27"/>
      <c r="HO183" s="27"/>
      <c r="HP183" s="27"/>
      <c r="HQ183" s="27"/>
      <c r="HR183" s="27"/>
      <c r="HS183" s="27"/>
      <c r="HT183" s="27"/>
      <c r="HU183" s="27"/>
      <c r="HV183" s="27"/>
      <c r="HW183" s="27"/>
      <c r="HX183" s="27"/>
      <c r="HY183" s="27"/>
      <c r="HZ183" s="27"/>
      <c r="IA183" s="27"/>
      <c r="IB183" s="27"/>
      <c r="IC183" s="27"/>
      <c r="ID183" s="27"/>
      <c r="IE183" s="27"/>
      <c r="IF183" s="27"/>
      <c r="IG183" s="27"/>
      <c r="IH183" s="27"/>
      <c r="II183" s="27"/>
      <c r="IJ183" s="27"/>
      <c r="IK183" s="27"/>
      <c r="IL183" s="27"/>
      <c r="IM183" s="27"/>
      <c r="IN183" s="27"/>
      <c r="IO183" s="27"/>
      <c r="IP183" s="27"/>
      <c r="IQ183" s="27"/>
    </row>
    <row r="184" spans="1:251" ht="15" customHeight="1">
      <c r="A184" s="218" t="str">
        <f t="shared" si="1"/>
        <v/>
      </c>
      <c r="B184" s="226"/>
      <c r="C184" s="353"/>
      <c r="D184" s="353"/>
      <c r="E184" s="353"/>
      <c r="F184" s="353"/>
      <c r="G184" s="353"/>
      <c r="H184" s="353"/>
      <c r="I184" s="353"/>
      <c r="J184" s="364"/>
      <c r="K184" s="365"/>
      <c r="L184" s="226"/>
      <c r="M184" s="350"/>
      <c r="N184" s="351"/>
      <c r="O184" s="351"/>
      <c r="P184" s="351"/>
      <c r="Q184" s="352"/>
      <c r="R184" s="226"/>
      <c r="S184" s="56"/>
      <c r="T184" s="56"/>
      <c r="U184" s="56"/>
      <c r="V184" s="56"/>
      <c r="W184" s="27"/>
      <c r="X184" s="27"/>
      <c r="Y184" s="27"/>
      <c r="Z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23"/>
      <c r="HC184" s="223"/>
      <c r="HD184" s="223"/>
      <c r="HE184" s="223"/>
      <c r="HF184" s="223"/>
      <c r="HG184" s="223"/>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row>
    <row r="185" spans="1:251" ht="15" customHeight="1">
      <c r="A185" s="218" t="str">
        <f t="shared" ref="A185:A248" si="2">IF(B185 &amp; C185 &amp; J185 &amp; L185 &amp;M185&amp; R185= "","",ROW()-ROW($A$53))</f>
        <v/>
      </c>
      <c r="B185" s="226"/>
      <c r="C185" s="353"/>
      <c r="D185" s="353"/>
      <c r="E185" s="353"/>
      <c r="F185" s="353"/>
      <c r="G185" s="353"/>
      <c r="H185" s="353"/>
      <c r="I185" s="353"/>
      <c r="J185" s="364"/>
      <c r="K185" s="365"/>
      <c r="L185" s="226"/>
      <c r="M185" s="350"/>
      <c r="N185" s="351"/>
      <c r="O185" s="351"/>
      <c r="P185" s="351"/>
      <c r="Q185" s="352"/>
      <c r="R185" s="226"/>
      <c r="S185" s="56"/>
      <c r="T185" s="56"/>
      <c r="U185" s="56"/>
      <c r="V185" s="56"/>
      <c r="W185" s="27"/>
      <c r="X185" s="27"/>
      <c r="Y185" s="27"/>
      <c r="Z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23"/>
      <c r="HC185" s="223"/>
      <c r="HD185" s="223"/>
      <c r="HE185" s="223"/>
      <c r="HF185" s="223"/>
      <c r="HG185" s="223"/>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row>
    <row r="186" spans="1:251" ht="15" customHeight="1">
      <c r="A186" s="218" t="str">
        <f t="shared" si="2"/>
        <v/>
      </c>
      <c r="B186" s="226"/>
      <c r="C186" s="353"/>
      <c r="D186" s="353"/>
      <c r="E186" s="353"/>
      <c r="F186" s="353"/>
      <c r="G186" s="353"/>
      <c r="H186" s="353"/>
      <c r="I186" s="353"/>
      <c r="J186" s="364"/>
      <c r="K186" s="365"/>
      <c r="L186" s="226"/>
      <c r="M186" s="350"/>
      <c r="N186" s="351"/>
      <c r="O186" s="351"/>
      <c r="P186" s="351"/>
      <c r="Q186" s="352"/>
      <c r="R186" s="226"/>
      <c r="S186" s="56"/>
      <c r="T186" s="56"/>
      <c r="U186" s="56"/>
      <c r="V186" s="56"/>
      <c r="W186" s="27"/>
      <c r="X186" s="27"/>
      <c r="Y186" s="27"/>
      <c r="Z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23"/>
      <c r="HC186" s="223"/>
      <c r="HD186" s="223"/>
      <c r="HE186" s="223"/>
      <c r="HF186" s="223"/>
      <c r="HG186" s="223"/>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row>
    <row r="187" spans="1:251" ht="15" customHeight="1">
      <c r="A187" s="218" t="str">
        <f t="shared" si="2"/>
        <v/>
      </c>
      <c r="B187" s="226"/>
      <c r="C187" s="353"/>
      <c r="D187" s="353"/>
      <c r="E187" s="353"/>
      <c r="F187" s="353"/>
      <c r="G187" s="353"/>
      <c r="H187" s="353"/>
      <c r="I187" s="353"/>
      <c r="J187" s="364"/>
      <c r="K187" s="365"/>
      <c r="L187" s="226"/>
      <c r="M187" s="350"/>
      <c r="N187" s="351"/>
      <c r="O187" s="351"/>
      <c r="P187" s="351"/>
      <c r="Q187" s="352"/>
      <c r="R187" s="226"/>
      <c r="S187" s="56"/>
      <c r="T187" s="56"/>
      <c r="U187" s="56"/>
      <c r="V187" s="56"/>
      <c r="W187" s="27"/>
      <c r="X187" s="27"/>
      <c r="Y187" s="27"/>
      <c r="Z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23"/>
      <c r="HC187" s="223"/>
      <c r="HD187" s="223"/>
      <c r="HE187" s="223"/>
      <c r="HF187" s="223"/>
      <c r="HG187" s="223"/>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row>
    <row r="188" spans="1:251" ht="15" customHeight="1">
      <c r="A188" s="218" t="str">
        <f t="shared" si="2"/>
        <v/>
      </c>
      <c r="B188" s="226"/>
      <c r="C188" s="353"/>
      <c r="D188" s="353"/>
      <c r="E188" s="353"/>
      <c r="F188" s="353"/>
      <c r="G188" s="353"/>
      <c r="H188" s="353"/>
      <c r="I188" s="353"/>
      <c r="J188" s="364"/>
      <c r="K188" s="365"/>
      <c r="L188" s="226"/>
      <c r="M188" s="350"/>
      <c r="N188" s="351"/>
      <c r="O188" s="351"/>
      <c r="P188" s="351"/>
      <c r="Q188" s="352"/>
      <c r="R188" s="226"/>
      <c r="S188" s="56"/>
      <c r="T188" s="56"/>
      <c r="U188" s="56"/>
      <c r="V188" s="56"/>
      <c r="W188" s="27"/>
      <c r="X188" s="27"/>
      <c r="Y188" s="27"/>
      <c r="Z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23"/>
      <c r="HC188" s="223"/>
      <c r="HD188" s="223"/>
      <c r="HE188" s="223"/>
      <c r="HF188" s="223"/>
      <c r="HG188" s="223"/>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row>
    <row r="189" spans="1:251" ht="15" customHeight="1">
      <c r="A189" s="218" t="str">
        <f t="shared" si="2"/>
        <v/>
      </c>
      <c r="B189" s="226"/>
      <c r="C189" s="353"/>
      <c r="D189" s="353"/>
      <c r="E189" s="353"/>
      <c r="F189" s="353"/>
      <c r="G189" s="353"/>
      <c r="H189" s="353"/>
      <c r="I189" s="353"/>
      <c r="J189" s="364"/>
      <c r="K189" s="365"/>
      <c r="L189" s="226"/>
      <c r="M189" s="350"/>
      <c r="N189" s="351"/>
      <c r="O189" s="351"/>
      <c r="P189" s="351"/>
      <c r="Q189" s="352"/>
      <c r="R189" s="226"/>
      <c r="S189" s="56"/>
      <c r="T189" s="56"/>
      <c r="U189" s="56"/>
      <c r="V189" s="56"/>
      <c r="W189" s="27"/>
      <c r="X189" s="27"/>
      <c r="Y189" s="27"/>
      <c r="Z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c r="GB189" s="27"/>
      <c r="GC189" s="27"/>
      <c r="GD189" s="27"/>
      <c r="GE189" s="27"/>
      <c r="GF189" s="27"/>
      <c r="GG189" s="27"/>
      <c r="GH189" s="27"/>
      <c r="GI189" s="27"/>
      <c r="GJ189" s="27"/>
      <c r="GK189" s="27"/>
      <c r="GL189" s="27"/>
      <c r="GM189" s="27"/>
      <c r="GN189" s="27"/>
      <c r="GO189" s="27"/>
      <c r="GP189" s="27"/>
      <c r="GQ189" s="27"/>
      <c r="GR189" s="27"/>
      <c r="GS189" s="27"/>
      <c r="GT189" s="27"/>
      <c r="GU189" s="27"/>
      <c r="GV189" s="27"/>
      <c r="GW189" s="27"/>
      <c r="GX189" s="27"/>
      <c r="GY189" s="27"/>
      <c r="GZ189" s="27"/>
      <c r="HA189" s="27"/>
      <c r="HB189" s="223"/>
      <c r="HC189" s="223"/>
      <c r="HD189" s="223"/>
      <c r="HE189" s="223"/>
      <c r="HF189" s="223"/>
      <c r="HG189" s="223"/>
      <c r="HH189" s="27"/>
      <c r="HI189" s="27"/>
      <c r="HJ189" s="27"/>
      <c r="HK189" s="27"/>
      <c r="HL189" s="27"/>
      <c r="HM189" s="27"/>
      <c r="HN189" s="27"/>
      <c r="HO189" s="27"/>
      <c r="HP189" s="27"/>
      <c r="HQ189" s="27"/>
      <c r="HR189" s="27"/>
      <c r="HS189" s="27"/>
      <c r="HT189" s="27"/>
      <c r="HU189" s="27"/>
      <c r="HV189" s="27"/>
      <c r="HW189" s="27"/>
      <c r="HX189" s="27"/>
      <c r="HY189" s="27"/>
      <c r="HZ189" s="27"/>
      <c r="IA189" s="27"/>
      <c r="IB189" s="27"/>
      <c r="IC189" s="27"/>
      <c r="ID189" s="27"/>
      <c r="IE189" s="27"/>
      <c r="IF189" s="27"/>
      <c r="IG189" s="27"/>
      <c r="IH189" s="27"/>
      <c r="II189" s="27"/>
      <c r="IJ189" s="27"/>
      <c r="IK189" s="27"/>
      <c r="IL189" s="27"/>
      <c r="IM189" s="27"/>
      <c r="IN189" s="27"/>
      <c r="IO189" s="27"/>
      <c r="IP189" s="27"/>
      <c r="IQ189" s="27"/>
    </row>
    <row r="190" spans="1:251" ht="15" customHeight="1">
      <c r="A190" s="218" t="str">
        <f t="shared" si="2"/>
        <v/>
      </c>
      <c r="B190" s="226"/>
      <c r="C190" s="353"/>
      <c r="D190" s="353"/>
      <c r="E190" s="353"/>
      <c r="F190" s="353"/>
      <c r="G190" s="353"/>
      <c r="H190" s="353"/>
      <c r="I190" s="353"/>
      <c r="J190" s="364"/>
      <c r="K190" s="365"/>
      <c r="L190" s="226"/>
      <c r="M190" s="350"/>
      <c r="N190" s="351"/>
      <c r="O190" s="351"/>
      <c r="P190" s="351"/>
      <c r="Q190" s="352"/>
      <c r="R190" s="226"/>
      <c r="S190" s="56"/>
      <c r="T190" s="56"/>
      <c r="U190" s="56"/>
      <c r="V190" s="56"/>
      <c r="W190" s="27"/>
      <c r="X190" s="27"/>
      <c r="Y190" s="27"/>
      <c r="Z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23"/>
      <c r="HC190" s="223"/>
      <c r="HD190" s="223"/>
      <c r="HE190" s="223"/>
      <c r="HF190" s="223"/>
      <c r="HG190" s="223"/>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row>
    <row r="191" spans="1:251" ht="15" customHeight="1">
      <c r="A191" s="218" t="str">
        <f t="shared" si="2"/>
        <v/>
      </c>
      <c r="B191" s="226"/>
      <c r="C191" s="353"/>
      <c r="D191" s="353"/>
      <c r="E191" s="353"/>
      <c r="F191" s="353"/>
      <c r="G191" s="353"/>
      <c r="H191" s="353"/>
      <c r="I191" s="353"/>
      <c r="J191" s="364"/>
      <c r="K191" s="365"/>
      <c r="L191" s="226"/>
      <c r="M191" s="350"/>
      <c r="N191" s="351"/>
      <c r="O191" s="351"/>
      <c r="P191" s="351"/>
      <c r="Q191" s="352"/>
      <c r="R191" s="226"/>
      <c r="S191" s="56"/>
      <c r="T191" s="56"/>
      <c r="U191" s="56"/>
      <c r="V191" s="56"/>
      <c r="W191" s="27"/>
      <c r="X191" s="27"/>
      <c r="Y191" s="27"/>
      <c r="Z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c r="GB191" s="27"/>
      <c r="GC191" s="27"/>
      <c r="GD191" s="27"/>
      <c r="GE191" s="27"/>
      <c r="GF191" s="27"/>
      <c r="GG191" s="27"/>
      <c r="GH191" s="27"/>
      <c r="GI191" s="27"/>
      <c r="GJ191" s="27"/>
      <c r="GK191" s="27"/>
      <c r="GL191" s="27"/>
      <c r="GM191" s="27"/>
      <c r="GN191" s="27"/>
      <c r="GO191" s="27"/>
      <c r="GP191" s="27"/>
      <c r="GQ191" s="27"/>
      <c r="GR191" s="27"/>
      <c r="GS191" s="27"/>
      <c r="GT191" s="27"/>
      <c r="GU191" s="27"/>
      <c r="GV191" s="27"/>
      <c r="GW191" s="27"/>
      <c r="GX191" s="27"/>
      <c r="GY191" s="27"/>
      <c r="GZ191" s="27"/>
      <c r="HA191" s="27"/>
      <c r="HB191" s="223"/>
      <c r="HC191" s="223"/>
      <c r="HD191" s="223"/>
      <c r="HE191" s="223"/>
      <c r="HF191" s="223"/>
      <c r="HG191" s="223"/>
      <c r="HH191" s="27"/>
      <c r="HI191" s="27"/>
      <c r="HJ191" s="27"/>
      <c r="HK191" s="27"/>
      <c r="HL191" s="27"/>
      <c r="HM191" s="27"/>
      <c r="HN191" s="27"/>
      <c r="HO191" s="27"/>
      <c r="HP191" s="27"/>
      <c r="HQ191" s="27"/>
      <c r="HR191" s="27"/>
      <c r="HS191" s="27"/>
      <c r="HT191" s="27"/>
      <c r="HU191" s="27"/>
      <c r="HV191" s="27"/>
      <c r="HW191" s="27"/>
      <c r="HX191" s="27"/>
      <c r="HY191" s="27"/>
      <c r="HZ191" s="27"/>
      <c r="IA191" s="27"/>
      <c r="IB191" s="27"/>
      <c r="IC191" s="27"/>
      <c r="ID191" s="27"/>
      <c r="IE191" s="27"/>
      <c r="IF191" s="27"/>
      <c r="IG191" s="27"/>
      <c r="IH191" s="27"/>
      <c r="II191" s="27"/>
      <c r="IJ191" s="27"/>
      <c r="IK191" s="27"/>
      <c r="IL191" s="27"/>
      <c r="IM191" s="27"/>
      <c r="IN191" s="27"/>
      <c r="IO191" s="27"/>
      <c r="IP191" s="27"/>
      <c r="IQ191" s="27"/>
    </row>
    <row r="192" spans="1:251" ht="15" customHeight="1">
      <c r="A192" s="218" t="str">
        <f t="shared" si="2"/>
        <v/>
      </c>
      <c r="B192" s="226"/>
      <c r="C192" s="353"/>
      <c r="D192" s="353"/>
      <c r="E192" s="353"/>
      <c r="F192" s="353"/>
      <c r="G192" s="353"/>
      <c r="H192" s="353"/>
      <c r="I192" s="353"/>
      <c r="J192" s="364"/>
      <c r="K192" s="365"/>
      <c r="L192" s="226"/>
      <c r="M192" s="350"/>
      <c r="N192" s="351"/>
      <c r="O192" s="351"/>
      <c r="P192" s="351"/>
      <c r="Q192" s="352"/>
      <c r="R192" s="226"/>
      <c r="S192" s="56"/>
      <c r="T192" s="56"/>
      <c r="U192" s="56"/>
      <c r="V192" s="56"/>
      <c r="W192" s="27"/>
      <c r="X192" s="27"/>
      <c r="Y192" s="27"/>
      <c r="Z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c r="GB192" s="27"/>
      <c r="GC192" s="27"/>
      <c r="GD192" s="27"/>
      <c r="GE192" s="27"/>
      <c r="GF192" s="27"/>
      <c r="GG192" s="27"/>
      <c r="GH192" s="27"/>
      <c r="GI192" s="27"/>
      <c r="GJ192" s="27"/>
      <c r="GK192" s="27"/>
      <c r="GL192" s="27"/>
      <c r="GM192" s="27"/>
      <c r="GN192" s="27"/>
      <c r="GO192" s="27"/>
      <c r="GP192" s="27"/>
      <c r="GQ192" s="27"/>
      <c r="GR192" s="27"/>
      <c r="GS192" s="27"/>
      <c r="GT192" s="27"/>
      <c r="GU192" s="27"/>
      <c r="GV192" s="27"/>
      <c r="GW192" s="27"/>
      <c r="GX192" s="27"/>
      <c r="GY192" s="27"/>
      <c r="GZ192" s="27"/>
      <c r="HA192" s="27"/>
      <c r="HB192" s="223"/>
      <c r="HC192" s="223"/>
      <c r="HD192" s="223"/>
      <c r="HE192" s="223"/>
      <c r="HF192" s="223"/>
      <c r="HG192" s="223"/>
      <c r="HH192" s="27"/>
      <c r="HI192" s="27"/>
      <c r="HJ192" s="27"/>
      <c r="HK192" s="27"/>
      <c r="HL192" s="27"/>
      <c r="HM192" s="27"/>
      <c r="HN192" s="27"/>
      <c r="HO192" s="27"/>
      <c r="HP192" s="27"/>
      <c r="HQ192" s="27"/>
      <c r="HR192" s="27"/>
      <c r="HS192" s="27"/>
      <c r="HT192" s="27"/>
      <c r="HU192" s="27"/>
      <c r="HV192" s="27"/>
      <c r="HW192" s="27"/>
      <c r="HX192" s="27"/>
      <c r="HY192" s="27"/>
      <c r="HZ192" s="27"/>
      <c r="IA192" s="27"/>
      <c r="IB192" s="27"/>
      <c r="IC192" s="27"/>
      <c r="ID192" s="27"/>
      <c r="IE192" s="27"/>
      <c r="IF192" s="27"/>
      <c r="IG192" s="27"/>
      <c r="IH192" s="27"/>
      <c r="II192" s="27"/>
      <c r="IJ192" s="27"/>
      <c r="IK192" s="27"/>
      <c r="IL192" s="27"/>
      <c r="IM192" s="27"/>
      <c r="IN192" s="27"/>
      <c r="IO192" s="27"/>
      <c r="IP192" s="27"/>
      <c r="IQ192" s="27"/>
    </row>
    <row r="193" spans="1:251" ht="15" customHeight="1">
      <c r="A193" s="218" t="str">
        <f t="shared" si="2"/>
        <v/>
      </c>
      <c r="B193" s="226"/>
      <c r="C193" s="353"/>
      <c r="D193" s="353"/>
      <c r="E193" s="353"/>
      <c r="F193" s="353"/>
      <c r="G193" s="353"/>
      <c r="H193" s="353"/>
      <c r="I193" s="353"/>
      <c r="J193" s="364"/>
      <c r="K193" s="365"/>
      <c r="L193" s="226"/>
      <c r="M193" s="350"/>
      <c r="N193" s="351"/>
      <c r="O193" s="351"/>
      <c r="P193" s="351"/>
      <c r="Q193" s="352"/>
      <c r="R193" s="226"/>
      <c r="S193" s="56"/>
      <c r="T193" s="56"/>
      <c r="U193" s="56"/>
      <c r="V193" s="56"/>
      <c r="W193" s="27"/>
      <c r="X193" s="27"/>
      <c r="Y193" s="27"/>
      <c r="Z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23"/>
      <c r="HC193" s="223"/>
      <c r="HD193" s="223"/>
      <c r="HE193" s="223"/>
      <c r="HF193" s="223"/>
      <c r="HG193" s="223"/>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row>
    <row r="194" spans="1:251" ht="15" customHeight="1">
      <c r="A194" s="218" t="str">
        <f t="shared" si="2"/>
        <v/>
      </c>
      <c r="B194" s="226"/>
      <c r="C194" s="353"/>
      <c r="D194" s="353"/>
      <c r="E194" s="353"/>
      <c r="F194" s="353"/>
      <c r="G194" s="353"/>
      <c r="H194" s="353"/>
      <c r="I194" s="353"/>
      <c r="J194" s="364"/>
      <c r="K194" s="365"/>
      <c r="L194" s="226"/>
      <c r="M194" s="350"/>
      <c r="N194" s="351"/>
      <c r="O194" s="351"/>
      <c r="P194" s="351"/>
      <c r="Q194" s="352"/>
      <c r="R194" s="226"/>
      <c r="S194" s="56"/>
      <c r="T194" s="56"/>
      <c r="U194" s="56"/>
      <c r="V194" s="56"/>
      <c r="W194" s="27"/>
      <c r="X194" s="27"/>
      <c r="Y194" s="27"/>
      <c r="Z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23"/>
      <c r="HC194" s="223"/>
      <c r="HD194" s="223"/>
      <c r="HE194" s="223"/>
      <c r="HF194" s="223"/>
      <c r="HG194" s="223"/>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row>
    <row r="195" spans="1:251" ht="15" customHeight="1">
      <c r="A195" s="218" t="str">
        <f t="shared" si="2"/>
        <v/>
      </c>
      <c r="B195" s="226"/>
      <c r="C195" s="353"/>
      <c r="D195" s="353"/>
      <c r="E195" s="353"/>
      <c r="F195" s="353"/>
      <c r="G195" s="353"/>
      <c r="H195" s="353"/>
      <c r="I195" s="353"/>
      <c r="J195" s="364"/>
      <c r="K195" s="365"/>
      <c r="L195" s="226"/>
      <c r="M195" s="350"/>
      <c r="N195" s="351"/>
      <c r="O195" s="351"/>
      <c r="P195" s="351"/>
      <c r="Q195" s="352"/>
      <c r="R195" s="226"/>
      <c r="S195" s="56"/>
      <c r="T195" s="56"/>
      <c r="U195" s="56"/>
      <c r="V195" s="56"/>
      <c r="W195" s="27"/>
      <c r="X195" s="27"/>
      <c r="Y195" s="27"/>
      <c r="Z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23"/>
      <c r="HC195" s="223"/>
      <c r="HD195" s="223"/>
      <c r="HE195" s="223"/>
      <c r="HF195" s="223"/>
      <c r="HG195" s="223"/>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row>
    <row r="196" spans="1:251" ht="15" customHeight="1">
      <c r="A196" s="218" t="str">
        <f t="shared" si="2"/>
        <v/>
      </c>
      <c r="B196" s="226"/>
      <c r="C196" s="353"/>
      <c r="D196" s="353"/>
      <c r="E196" s="353"/>
      <c r="F196" s="353"/>
      <c r="G196" s="353"/>
      <c r="H196" s="353"/>
      <c r="I196" s="353"/>
      <c r="J196" s="364"/>
      <c r="K196" s="365"/>
      <c r="L196" s="226"/>
      <c r="M196" s="350"/>
      <c r="N196" s="351"/>
      <c r="O196" s="351"/>
      <c r="P196" s="351"/>
      <c r="Q196" s="352"/>
      <c r="R196" s="226"/>
      <c r="W196" s="2"/>
      <c r="X196" s="2"/>
      <c r="Y196" s="2"/>
      <c r="Z196" s="2"/>
      <c r="HB196" s="223"/>
      <c r="HC196" s="223"/>
      <c r="HD196" s="223"/>
      <c r="HE196" s="223"/>
      <c r="HF196" s="223"/>
      <c r="HG196" s="223"/>
    </row>
    <row r="197" spans="1:251" ht="15" customHeight="1">
      <c r="A197" s="218" t="str">
        <f t="shared" si="2"/>
        <v/>
      </c>
      <c r="B197" s="226"/>
      <c r="C197" s="353"/>
      <c r="D197" s="353"/>
      <c r="E197" s="353"/>
      <c r="F197" s="353"/>
      <c r="G197" s="353"/>
      <c r="H197" s="353"/>
      <c r="I197" s="353"/>
      <c r="J197" s="364"/>
      <c r="K197" s="365"/>
      <c r="L197" s="226"/>
      <c r="M197" s="350"/>
      <c r="N197" s="351"/>
      <c r="O197" s="351"/>
      <c r="P197" s="351"/>
      <c r="Q197" s="352"/>
      <c r="R197" s="226"/>
      <c r="W197" s="2"/>
      <c r="X197" s="2"/>
      <c r="Y197" s="2"/>
      <c r="Z197" s="2"/>
      <c r="HB197" s="223"/>
      <c r="HC197" s="223"/>
      <c r="HD197" s="223"/>
      <c r="HE197" s="223"/>
      <c r="HF197" s="223"/>
      <c r="HG197" s="223"/>
    </row>
    <row r="198" spans="1:251" ht="15" customHeight="1">
      <c r="A198" s="218" t="str">
        <f t="shared" si="2"/>
        <v/>
      </c>
      <c r="B198" s="226"/>
      <c r="C198" s="353"/>
      <c r="D198" s="353"/>
      <c r="E198" s="353"/>
      <c r="F198" s="353"/>
      <c r="G198" s="353"/>
      <c r="H198" s="353"/>
      <c r="I198" s="353"/>
      <c r="J198" s="364"/>
      <c r="K198" s="365"/>
      <c r="L198" s="226"/>
      <c r="M198" s="350"/>
      <c r="N198" s="351"/>
      <c r="O198" s="351"/>
      <c r="P198" s="351"/>
      <c r="Q198" s="352"/>
      <c r="R198" s="226"/>
      <c r="W198" s="2"/>
      <c r="X198" s="2"/>
      <c r="Y198" s="2"/>
      <c r="Z198" s="2"/>
      <c r="HB198" s="223"/>
      <c r="HC198" s="223"/>
      <c r="HD198" s="223"/>
      <c r="HE198" s="223"/>
      <c r="HF198" s="223"/>
      <c r="HG198" s="223"/>
    </row>
    <row r="199" spans="1:251" ht="15" customHeight="1">
      <c r="A199" s="218" t="str">
        <f t="shared" si="2"/>
        <v/>
      </c>
      <c r="B199" s="226"/>
      <c r="C199" s="353"/>
      <c r="D199" s="353"/>
      <c r="E199" s="353"/>
      <c r="F199" s="353"/>
      <c r="G199" s="353"/>
      <c r="H199" s="353"/>
      <c r="I199" s="353"/>
      <c r="J199" s="364"/>
      <c r="K199" s="365"/>
      <c r="L199" s="226"/>
      <c r="M199" s="350"/>
      <c r="N199" s="351"/>
      <c r="O199" s="351"/>
      <c r="P199" s="351"/>
      <c r="Q199" s="352"/>
      <c r="R199" s="226"/>
      <c r="W199" s="2"/>
      <c r="X199" s="2"/>
      <c r="Y199" s="2"/>
      <c r="Z199" s="2"/>
      <c r="HB199" s="223"/>
      <c r="HC199" s="223"/>
      <c r="HD199" s="223"/>
      <c r="HE199" s="223"/>
      <c r="HF199" s="223"/>
      <c r="HG199" s="223"/>
    </row>
    <row r="200" spans="1:251" ht="15" customHeight="1">
      <c r="A200" s="218" t="str">
        <f t="shared" si="2"/>
        <v/>
      </c>
      <c r="B200" s="226"/>
      <c r="C200" s="353"/>
      <c r="D200" s="353"/>
      <c r="E200" s="353"/>
      <c r="F200" s="353"/>
      <c r="G200" s="353"/>
      <c r="H200" s="353"/>
      <c r="I200" s="353"/>
      <c r="J200" s="364"/>
      <c r="K200" s="365"/>
      <c r="L200" s="226"/>
      <c r="M200" s="350"/>
      <c r="N200" s="351"/>
      <c r="O200" s="351"/>
      <c r="P200" s="351"/>
      <c r="Q200" s="352"/>
      <c r="R200" s="226"/>
      <c r="W200" s="2"/>
      <c r="X200" s="2"/>
      <c r="Y200" s="2"/>
      <c r="Z200" s="2"/>
      <c r="HB200" s="223"/>
      <c r="HC200" s="223"/>
      <c r="HD200" s="223"/>
      <c r="HE200" s="223"/>
      <c r="HF200" s="223"/>
      <c r="HG200" s="223"/>
    </row>
    <row r="201" spans="1:251" ht="15" customHeight="1">
      <c r="A201" s="218" t="str">
        <f t="shared" si="2"/>
        <v/>
      </c>
      <c r="B201" s="226"/>
      <c r="C201" s="353"/>
      <c r="D201" s="353"/>
      <c r="E201" s="353"/>
      <c r="F201" s="353"/>
      <c r="G201" s="353"/>
      <c r="H201" s="353"/>
      <c r="I201" s="353"/>
      <c r="J201" s="364"/>
      <c r="K201" s="365"/>
      <c r="L201" s="226"/>
      <c r="M201" s="350"/>
      <c r="N201" s="351"/>
      <c r="O201" s="351"/>
      <c r="P201" s="351"/>
      <c r="Q201" s="352"/>
      <c r="R201" s="226"/>
      <c r="W201" s="2"/>
      <c r="X201" s="2"/>
      <c r="Y201" s="2"/>
      <c r="Z201" s="2"/>
      <c r="HB201" s="223"/>
      <c r="HC201" s="223"/>
      <c r="HD201" s="223"/>
      <c r="HE201" s="223"/>
      <c r="HF201" s="223"/>
      <c r="HG201" s="223"/>
    </row>
    <row r="202" spans="1:251" ht="15" customHeight="1">
      <c r="A202" s="218" t="str">
        <f t="shared" si="2"/>
        <v/>
      </c>
      <c r="B202" s="226"/>
      <c r="C202" s="353"/>
      <c r="D202" s="353"/>
      <c r="E202" s="353"/>
      <c r="F202" s="353"/>
      <c r="G202" s="353"/>
      <c r="H202" s="353"/>
      <c r="I202" s="353"/>
      <c r="J202" s="364"/>
      <c r="K202" s="365"/>
      <c r="L202" s="226"/>
      <c r="M202" s="350"/>
      <c r="N202" s="351"/>
      <c r="O202" s="351"/>
      <c r="P202" s="351"/>
      <c r="Q202" s="352"/>
      <c r="R202" s="226"/>
      <c r="W202" s="2"/>
      <c r="X202" s="2"/>
      <c r="Y202" s="2"/>
      <c r="Z202" s="2"/>
      <c r="HB202" s="223"/>
      <c r="HC202" s="223"/>
      <c r="HD202" s="223"/>
      <c r="HE202" s="223"/>
      <c r="HF202" s="223"/>
      <c r="HG202" s="223"/>
    </row>
    <row r="203" spans="1:251" ht="15" customHeight="1">
      <c r="A203" s="218" t="str">
        <f t="shared" si="2"/>
        <v/>
      </c>
      <c r="B203" s="226"/>
      <c r="C203" s="353"/>
      <c r="D203" s="353"/>
      <c r="E203" s="353"/>
      <c r="F203" s="353"/>
      <c r="G203" s="353"/>
      <c r="H203" s="353"/>
      <c r="I203" s="353"/>
      <c r="J203" s="364"/>
      <c r="K203" s="365"/>
      <c r="L203" s="226"/>
      <c r="M203" s="350"/>
      <c r="N203" s="351"/>
      <c r="O203" s="351"/>
      <c r="P203" s="351"/>
      <c r="Q203" s="352"/>
      <c r="R203" s="226"/>
      <c r="W203" s="2"/>
      <c r="X203" s="2"/>
      <c r="Y203" s="2"/>
      <c r="Z203" s="2"/>
      <c r="HB203" s="223"/>
      <c r="HC203" s="223"/>
      <c r="HD203" s="223"/>
      <c r="HE203" s="223"/>
      <c r="HF203" s="223"/>
      <c r="HG203" s="223"/>
    </row>
    <row r="204" spans="1:251" ht="15" customHeight="1">
      <c r="A204" s="218" t="str">
        <f t="shared" si="2"/>
        <v/>
      </c>
      <c r="B204" s="226"/>
      <c r="C204" s="353"/>
      <c r="D204" s="353"/>
      <c r="E204" s="353"/>
      <c r="F204" s="353"/>
      <c r="G204" s="353"/>
      <c r="H204" s="353"/>
      <c r="I204" s="353"/>
      <c r="J204" s="364"/>
      <c r="K204" s="365"/>
      <c r="L204" s="226"/>
      <c r="M204" s="350"/>
      <c r="N204" s="351"/>
      <c r="O204" s="351"/>
      <c r="P204" s="351"/>
      <c r="Q204" s="352"/>
      <c r="R204" s="226"/>
      <c r="W204" s="2"/>
      <c r="X204" s="2"/>
      <c r="Y204" s="2"/>
      <c r="Z204" s="2"/>
      <c r="HB204" s="223"/>
      <c r="HC204" s="223"/>
      <c r="HD204" s="223"/>
      <c r="HE204" s="223"/>
      <c r="HF204" s="223"/>
      <c r="HG204" s="223"/>
    </row>
    <row r="205" spans="1:251" ht="15" customHeight="1">
      <c r="A205" s="218" t="str">
        <f t="shared" si="2"/>
        <v/>
      </c>
      <c r="B205" s="226"/>
      <c r="C205" s="353"/>
      <c r="D205" s="353"/>
      <c r="E205" s="353"/>
      <c r="F205" s="353"/>
      <c r="G205" s="353"/>
      <c r="H205" s="353"/>
      <c r="I205" s="353"/>
      <c r="J205" s="364"/>
      <c r="K205" s="365"/>
      <c r="L205" s="226"/>
      <c r="M205" s="350"/>
      <c r="N205" s="351"/>
      <c r="O205" s="351"/>
      <c r="P205" s="351"/>
      <c r="Q205" s="352"/>
      <c r="R205" s="226"/>
      <c r="W205" s="2"/>
      <c r="X205" s="2"/>
      <c r="Y205" s="2"/>
      <c r="Z205" s="2"/>
      <c r="HB205" s="223"/>
      <c r="HC205" s="223"/>
      <c r="HD205" s="223"/>
      <c r="HE205" s="223"/>
      <c r="HF205" s="223"/>
      <c r="HG205" s="223"/>
    </row>
    <row r="206" spans="1:251" ht="15" customHeight="1">
      <c r="A206" s="218" t="str">
        <f t="shared" si="2"/>
        <v/>
      </c>
      <c r="B206" s="226"/>
      <c r="C206" s="353"/>
      <c r="D206" s="353"/>
      <c r="E206" s="353"/>
      <c r="F206" s="353"/>
      <c r="G206" s="353"/>
      <c r="H206" s="353"/>
      <c r="I206" s="353"/>
      <c r="J206" s="364"/>
      <c r="K206" s="365"/>
      <c r="L206" s="226"/>
      <c r="M206" s="350"/>
      <c r="N206" s="351"/>
      <c r="O206" s="351"/>
      <c r="P206" s="351"/>
      <c r="Q206" s="352"/>
      <c r="R206" s="226"/>
      <c r="W206" s="2"/>
      <c r="X206" s="2"/>
      <c r="Y206" s="2"/>
      <c r="Z206" s="2"/>
      <c r="HB206" s="223"/>
      <c r="HC206" s="223"/>
      <c r="HD206" s="223"/>
      <c r="HE206" s="223"/>
      <c r="HF206" s="223"/>
      <c r="HG206" s="223"/>
    </row>
    <row r="207" spans="1:251" ht="15" customHeight="1">
      <c r="A207" s="218" t="str">
        <f t="shared" si="2"/>
        <v/>
      </c>
      <c r="B207" s="226"/>
      <c r="C207" s="353"/>
      <c r="D207" s="353"/>
      <c r="E207" s="353"/>
      <c r="F207" s="353"/>
      <c r="G207" s="353"/>
      <c r="H207" s="353"/>
      <c r="I207" s="353"/>
      <c r="J207" s="364"/>
      <c r="K207" s="365"/>
      <c r="L207" s="226"/>
      <c r="M207" s="350"/>
      <c r="N207" s="351"/>
      <c r="O207" s="351"/>
      <c r="P207" s="351"/>
      <c r="Q207" s="352"/>
      <c r="R207" s="226"/>
      <c r="W207" s="2"/>
      <c r="X207" s="2"/>
      <c r="Y207" s="2"/>
      <c r="Z207" s="2"/>
      <c r="HB207" s="223"/>
      <c r="HC207" s="223"/>
      <c r="HD207" s="223"/>
      <c r="HE207" s="223"/>
      <c r="HF207" s="223"/>
      <c r="HG207" s="223"/>
    </row>
    <row r="208" spans="1:251" ht="15" customHeight="1">
      <c r="A208" s="218" t="str">
        <f t="shared" si="2"/>
        <v/>
      </c>
      <c r="B208" s="226"/>
      <c r="C208" s="353"/>
      <c r="D208" s="353"/>
      <c r="E208" s="353"/>
      <c r="F208" s="353"/>
      <c r="G208" s="353"/>
      <c r="H208" s="353"/>
      <c r="I208" s="353"/>
      <c r="J208" s="364"/>
      <c r="K208" s="365"/>
      <c r="L208" s="226"/>
      <c r="M208" s="350"/>
      <c r="N208" s="351"/>
      <c r="O208" s="351"/>
      <c r="P208" s="351"/>
      <c r="Q208" s="352"/>
      <c r="R208" s="226"/>
      <c r="W208" s="2"/>
      <c r="X208" s="2"/>
      <c r="Y208" s="2"/>
      <c r="Z208" s="2"/>
      <c r="HB208" s="223"/>
      <c r="HC208" s="223"/>
      <c r="HD208" s="223"/>
      <c r="HE208" s="223"/>
      <c r="HF208" s="223"/>
      <c r="HG208" s="223"/>
    </row>
    <row r="209" spans="1:215" ht="15" customHeight="1">
      <c r="A209" s="218" t="str">
        <f t="shared" si="2"/>
        <v/>
      </c>
      <c r="B209" s="226"/>
      <c r="C209" s="353"/>
      <c r="D209" s="353"/>
      <c r="E209" s="353"/>
      <c r="F209" s="353"/>
      <c r="G209" s="353"/>
      <c r="H209" s="353"/>
      <c r="I209" s="353"/>
      <c r="J209" s="364"/>
      <c r="K209" s="365"/>
      <c r="L209" s="226"/>
      <c r="M209" s="350"/>
      <c r="N209" s="351"/>
      <c r="O209" s="351"/>
      <c r="P209" s="351"/>
      <c r="Q209" s="352"/>
      <c r="R209" s="226"/>
      <c r="W209" s="2"/>
      <c r="X209" s="2"/>
      <c r="Y209" s="2"/>
      <c r="Z209" s="2"/>
      <c r="HB209" s="223"/>
      <c r="HC209" s="223"/>
      <c r="HF209" s="223"/>
      <c r="HG209" s="223"/>
    </row>
    <row r="210" spans="1:215" ht="15" customHeight="1">
      <c r="A210" s="218" t="str">
        <f t="shared" si="2"/>
        <v/>
      </c>
      <c r="B210" s="226"/>
      <c r="C210" s="353"/>
      <c r="D210" s="353"/>
      <c r="E210" s="353"/>
      <c r="F210" s="353"/>
      <c r="G210" s="353"/>
      <c r="H210" s="353"/>
      <c r="I210" s="353"/>
      <c r="J210" s="364"/>
      <c r="K210" s="365"/>
      <c r="L210" s="226"/>
      <c r="M210" s="350"/>
      <c r="N210" s="351"/>
      <c r="O210" s="351"/>
      <c r="P210" s="351"/>
      <c r="Q210" s="352"/>
      <c r="R210" s="226"/>
      <c r="W210" s="2"/>
      <c r="X210" s="2"/>
      <c r="Y210" s="2"/>
      <c r="Z210" s="2"/>
    </row>
    <row r="211" spans="1:215" ht="15" customHeight="1">
      <c r="A211" s="218" t="str">
        <f t="shared" si="2"/>
        <v/>
      </c>
      <c r="B211" s="226"/>
      <c r="C211" s="353"/>
      <c r="D211" s="353"/>
      <c r="E211" s="353"/>
      <c r="F211" s="353"/>
      <c r="G211" s="353"/>
      <c r="H211" s="353"/>
      <c r="I211" s="353"/>
      <c r="J211" s="364"/>
      <c r="K211" s="365"/>
      <c r="L211" s="226"/>
      <c r="M211" s="350"/>
      <c r="N211" s="351"/>
      <c r="O211" s="351"/>
      <c r="P211" s="351"/>
      <c r="Q211" s="352"/>
      <c r="R211" s="226"/>
      <c r="W211" s="2"/>
      <c r="X211" s="2"/>
      <c r="Y211" s="2"/>
      <c r="Z211" s="2"/>
    </row>
    <row r="212" spans="1:215" ht="15" customHeight="1">
      <c r="A212" s="218" t="str">
        <f t="shared" si="2"/>
        <v/>
      </c>
      <c r="B212" s="226"/>
      <c r="C212" s="353"/>
      <c r="D212" s="353"/>
      <c r="E212" s="353"/>
      <c r="F212" s="353"/>
      <c r="G212" s="353"/>
      <c r="H212" s="353"/>
      <c r="I212" s="353"/>
      <c r="J212" s="364"/>
      <c r="K212" s="365"/>
      <c r="L212" s="226"/>
      <c r="M212" s="350"/>
      <c r="N212" s="351"/>
      <c r="O212" s="351"/>
      <c r="P212" s="351"/>
      <c r="Q212" s="352"/>
      <c r="R212" s="226"/>
      <c r="W212" s="2"/>
      <c r="X212" s="2"/>
      <c r="Y212" s="2"/>
      <c r="Z212" s="2"/>
    </row>
    <row r="213" spans="1:215" ht="15" customHeight="1">
      <c r="A213" s="218" t="str">
        <f t="shared" si="2"/>
        <v/>
      </c>
      <c r="B213" s="226"/>
      <c r="C213" s="353"/>
      <c r="D213" s="353"/>
      <c r="E213" s="353"/>
      <c r="F213" s="353"/>
      <c r="G213" s="353"/>
      <c r="H213" s="353"/>
      <c r="I213" s="353"/>
      <c r="J213" s="364"/>
      <c r="K213" s="365"/>
      <c r="L213" s="226"/>
      <c r="M213" s="350"/>
      <c r="N213" s="351"/>
      <c r="O213" s="351"/>
      <c r="P213" s="351"/>
      <c r="Q213" s="352"/>
      <c r="R213" s="226"/>
      <c r="W213" s="2"/>
      <c r="X213" s="2"/>
      <c r="Y213" s="2"/>
      <c r="Z213" s="2"/>
    </row>
    <row r="214" spans="1:215" ht="15" customHeight="1">
      <c r="A214" s="218" t="str">
        <f t="shared" si="2"/>
        <v/>
      </c>
      <c r="B214" s="226"/>
      <c r="C214" s="353"/>
      <c r="D214" s="353"/>
      <c r="E214" s="353"/>
      <c r="F214" s="353"/>
      <c r="G214" s="353"/>
      <c r="H214" s="353"/>
      <c r="I214" s="353"/>
      <c r="J214" s="364"/>
      <c r="K214" s="365"/>
      <c r="L214" s="226"/>
      <c r="M214" s="350"/>
      <c r="N214" s="351"/>
      <c r="O214" s="351"/>
      <c r="P214" s="351"/>
      <c r="Q214" s="352"/>
      <c r="R214" s="226"/>
      <c r="W214" s="2"/>
      <c r="X214" s="2"/>
      <c r="Y214" s="2"/>
      <c r="Z214" s="2"/>
    </row>
    <row r="215" spans="1:215" ht="15" customHeight="1">
      <c r="A215" s="218" t="str">
        <f t="shared" si="2"/>
        <v/>
      </c>
      <c r="B215" s="226"/>
      <c r="C215" s="353"/>
      <c r="D215" s="353"/>
      <c r="E215" s="353"/>
      <c r="F215" s="353"/>
      <c r="G215" s="353"/>
      <c r="H215" s="353"/>
      <c r="I215" s="353"/>
      <c r="J215" s="364"/>
      <c r="K215" s="365"/>
      <c r="L215" s="226"/>
      <c r="M215" s="350"/>
      <c r="N215" s="351"/>
      <c r="O215" s="351"/>
      <c r="P215" s="351"/>
      <c r="Q215" s="352"/>
      <c r="R215" s="226"/>
      <c r="W215" s="2"/>
      <c r="X215" s="2"/>
      <c r="Y215" s="2"/>
      <c r="Z215" s="2"/>
    </row>
    <row r="216" spans="1:215" ht="15" customHeight="1">
      <c r="A216" s="218" t="str">
        <f t="shared" si="2"/>
        <v/>
      </c>
      <c r="B216" s="226"/>
      <c r="C216" s="353"/>
      <c r="D216" s="353"/>
      <c r="E216" s="353"/>
      <c r="F216" s="353"/>
      <c r="G216" s="353"/>
      <c r="H216" s="353"/>
      <c r="I216" s="353"/>
      <c r="J216" s="364"/>
      <c r="K216" s="365"/>
      <c r="L216" s="226"/>
      <c r="M216" s="350"/>
      <c r="N216" s="351"/>
      <c r="O216" s="351"/>
      <c r="P216" s="351"/>
      <c r="Q216" s="352"/>
      <c r="R216" s="226"/>
      <c r="W216" s="2"/>
      <c r="X216" s="2"/>
      <c r="Y216" s="2"/>
      <c r="Z216" s="2"/>
    </row>
    <row r="217" spans="1:215" ht="15" customHeight="1">
      <c r="A217" s="218" t="str">
        <f t="shared" si="2"/>
        <v/>
      </c>
      <c r="B217" s="226"/>
      <c r="C217" s="353"/>
      <c r="D217" s="353"/>
      <c r="E217" s="353"/>
      <c r="F217" s="353"/>
      <c r="G217" s="353"/>
      <c r="H217" s="353"/>
      <c r="I217" s="353"/>
      <c r="J217" s="364"/>
      <c r="K217" s="365"/>
      <c r="L217" s="226"/>
      <c r="M217" s="350"/>
      <c r="N217" s="351"/>
      <c r="O217" s="351"/>
      <c r="P217" s="351"/>
      <c r="Q217" s="352"/>
      <c r="R217" s="226"/>
      <c r="W217" s="2"/>
      <c r="X217" s="2"/>
      <c r="Y217" s="2"/>
      <c r="Z217" s="2"/>
    </row>
    <row r="218" spans="1:215" ht="15" customHeight="1">
      <c r="A218" s="218" t="str">
        <f t="shared" si="2"/>
        <v/>
      </c>
      <c r="B218" s="226"/>
      <c r="C218" s="353"/>
      <c r="D218" s="353"/>
      <c r="E218" s="353"/>
      <c r="F218" s="353"/>
      <c r="G218" s="353"/>
      <c r="H218" s="353"/>
      <c r="I218" s="353"/>
      <c r="J218" s="364"/>
      <c r="K218" s="365"/>
      <c r="L218" s="226"/>
      <c r="M218" s="350"/>
      <c r="N218" s="351"/>
      <c r="O218" s="351"/>
      <c r="P218" s="351"/>
      <c r="Q218" s="352"/>
      <c r="R218" s="226"/>
      <c r="W218" s="2"/>
      <c r="X218" s="2"/>
      <c r="Y218" s="2"/>
      <c r="Z218" s="2"/>
    </row>
    <row r="219" spans="1:215" ht="15" customHeight="1">
      <c r="A219" s="218" t="str">
        <f t="shared" si="2"/>
        <v/>
      </c>
      <c r="B219" s="226"/>
      <c r="C219" s="353"/>
      <c r="D219" s="353"/>
      <c r="E219" s="353"/>
      <c r="F219" s="353"/>
      <c r="G219" s="353"/>
      <c r="H219" s="353"/>
      <c r="I219" s="353"/>
      <c r="J219" s="364"/>
      <c r="K219" s="365"/>
      <c r="L219" s="226"/>
      <c r="M219" s="350"/>
      <c r="N219" s="351"/>
      <c r="O219" s="351"/>
      <c r="P219" s="351"/>
      <c r="Q219" s="352"/>
      <c r="R219" s="226"/>
      <c r="W219" s="2"/>
      <c r="X219" s="2"/>
      <c r="Y219" s="2"/>
      <c r="Z219" s="2"/>
    </row>
    <row r="220" spans="1:215" ht="15" customHeight="1">
      <c r="A220" s="218" t="str">
        <f t="shared" si="2"/>
        <v/>
      </c>
      <c r="B220" s="226"/>
      <c r="C220" s="353"/>
      <c r="D220" s="353"/>
      <c r="E220" s="353"/>
      <c r="F220" s="353"/>
      <c r="G220" s="353"/>
      <c r="H220" s="353"/>
      <c r="I220" s="353"/>
      <c r="J220" s="364"/>
      <c r="K220" s="365"/>
      <c r="L220" s="226"/>
      <c r="M220" s="350"/>
      <c r="N220" s="351"/>
      <c r="O220" s="351"/>
      <c r="P220" s="351"/>
      <c r="Q220" s="352"/>
      <c r="R220" s="226"/>
      <c r="W220" s="2"/>
      <c r="X220" s="2"/>
      <c r="Y220" s="2"/>
      <c r="Z220" s="2"/>
    </row>
    <row r="221" spans="1:215" ht="15" customHeight="1">
      <c r="A221" s="218" t="str">
        <f t="shared" si="2"/>
        <v/>
      </c>
      <c r="B221" s="226"/>
      <c r="C221" s="353"/>
      <c r="D221" s="353"/>
      <c r="E221" s="353"/>
      <c r="F221" s="353"/>
      <c r="G221" s="353"/>
      <c r="H221" s="353"/>
      <c r="I221" s="353"/>
      <c r="J221" s="364"/>
      <c r="K221" s="365"/>
      <c r="L221" s="226"/>
      <c r="M221" s="350"/>
      <c r="N221" s="351"/>
      <c r="O221" s="351"/>
      <c r="P221" s="351"/>
      <c r="Q221" s="352"/>
      <c r="R221" s="226"/>
      <c r="W221" s="2"/>
      <c r="X221" s="2"/>
      <c r="Y221" s="2"/>
      <c r="Z221" s="2"/>
    </row>
    <row r="222" spans="1:215" ht="15" customHeight="1">
      <c r="A222" s="218" t="str">
        <f t="shared" si="2"/>
        <v/>
      </c>
      <c r="B222" s="226"/>
      <c r="C222" s="353"/>
      <c r="D222" s="353"/>
      <c r="E222" s="353"/>
      <c r="F222" s="353"/>
      <c r="G222" s="353"/>
      <c r="H222" s="353"/>
      <c r="I222" s="353"/>
      <c r="J222" s="364"/>
      <c r="K222" s="365"/>
      <c r="L222" s="226"/>
      <c r="M222" s="350"/>
      <c r="N222" s="351"/>
      <c r="O222" s="351"/>
      <c r="P222" s="351"/>
      <c r="Q222" s="352"/>
      <c r="R222" s="226"/>
      <c r="W222" s="2"/>
      <c r="X222" s="2"/>
      <c r="Y222" s="2"/>
      <c r="Z222" s="2"/>
    </row>
    <row r="223" spans="1:215" ht="15" customHeight="1">
      <c r="A223" s="218" t="str">
        <f t="shared" si="2"/>
        <v/>
      </c>
      <c r="B223" s="226"/>
      <c r="C223" s="353"/>
      <c r="D223" s="353"/>
      <c r="E223" s="353"/>
      <c r="F223" s="353"/>
      <c r="G223" s="353"/>
      <c r="H223" s="353"/>
      <c r="I223" s="353"/>
      <c r="J223" s="364"/>
      <c r="K223" s="365"/>
      <c r="L223" s="226"/>
      <c r="M223" s="350"/>
      <c r="N223" s="351"/>
      <c r="O223" s="351"/>
      <c r="P223" s="351"/>
      <c r="Q223" s="352"/>
      <c r="R223" s="226"/>
      <c r="W223" s="2"/>
      <c r="X223" s="2"/>
      <c r="Y223" s="2"/>
      <c r="Z223" s="2"/>
    </row>
    <row r="224" spans="1:215" ht="15" customHeight="1">
      <c r="A224" s="218" t="str">
        <f t="shared" si="2"/>
        <v/>
      </c>
      <c r="B224" s="226"/>
      <c r="C224" s="353"/>
      <c r="D224" s="353"/>
      <c r="E224" s="353"/>
      <c r="F224" s="353"/>
      <c r="G224" s="353"/>
      <c r="H224" s="353"/>
      <c r="I224" s="353"/>
      <c r="J224" s="364"/>
      <c r="K224" s="365"/>
      <c r="L224" s="226"/>
      <c r="M224" s="350"/>
      <c r="N224" s="351"/>
      <c r="O224" s="351"/>
      <c r="P224" s="351"/>
      <c r="Q224" s="352"/>
      <c r="R224" s="226"/>
      <c r="W224" s="2"/>
      <c r="X224" s="2"/>
      <c r="Y224" s="2"/>
      <c r="Z224" s="2"/>
    </row>
    <row r="225" spans="1:251" ht="15" customHeight="1">
      <c r="A225" s="218" t="str">
        <f t="shared" si="2"/>
        <v/>
      </c>
      <c r="B225" s="226"/>
      <c r="C225" s="353"/>
      <c r="D225" s="353"/>
      <c r="E225" s="353"/>
      <c r="F225" s="353"/>
      <c r="G225" s="353"/>
      <c r="H225" s="353"/>
      <c r="I225" s="353"/>
      <c r="J225" s="364"/>
      <c r="K225" s="365"/>
      <c r="L225" s="226"/>
      <c r="M225" s="350"/>
      <c r="N225" s="351"/>
      <c r="O225" s="351"/>
      <c r="P225" s="351"/>
      <c r="Q225" s="352"/>
      <c r="R225" s="226"/>
      <c r="W225" s="2"/>
      <c r="X225" s="2"/>
      <c r="Y225" s="2"/>
      <c r="Z225" s="2"/>
    </row>
    <row r="226" spans="1:251" ht="15" customHeight="1">
      <c r="A226" s="218" t="str">
        <f t="shared" si="2"/>
        <v/>
      </c>
      <c r="B226" s="226"/>
      <c r="C226" s="353"/>
      <c r="D226" s="353"/>
      <c r="E226" s="353"/>
      <c r="F226" s="353"/>
      <c r="G226" s="353"/>
      <c r="H226" s="353"/>
      <c r="I226" s="353"/>
      <c r="J226" s="364"/>
      <c r="K226" s="365"/>
      <c r="L226" s="226"/>
      <c r="M226" s="350"/>
      <c r="N226" s="351"/>
      <c r="O226" s="351"/>
      <c r="P226" s="351"/>
      <c r="Q226" s="352"/>
      <c r="R226" s="226"/>
      <c r="W226" s="2"/>
      <c r="X226" s="2"/>
      <c r="Y226" s="2"/>
      <c r="Z226" s="2"/>
    </row>
    <row r="227" spans="1:251" ht="15" customHeight="1">
      <c r="A227" s="218" t="str">
        <f t="shared" si="2"/>
        <v/>
      </c>
      <c r="B227" s="226"/>
      <c r="C227" s="353"/>
      <c r="D227" s="353"/>
      <c r="E227" s="353"/>
      <c r="F227" s="353"/>
      <c r="G227" s="353"/>
      <c r="H227" s="353"/>
      <c r="I227" s="353"/>
      <c r="J227" s="364"/>
      <c r="K227" s="365"/>
      <c r="L227" s="226"/>
      <c r="M227" s="350"/>
      <c r="N227" s="351"/>
      <c r="O227" s="351"/>
      <c r="P227" s="351"/>
      <c r="Q227" s="352"/>
      <c r="R227" s="226"/>
      <c r="W227" s="2"/>
      <c r="X227" s="2"/>
      <c r="Y227" s="2"/>
      <c r="Z227" s="2"/>
    </row>
    <row r="228" spans="1:251" s="27" customFormat="1" ht="15" customHeight="1" collapsed="1">
      <c r="A228" s="218" t="str">
        <f t="shared" si="2"/>
        <v/>
      </c>
      <c r="B228" s="226"/>
      <c r="C228" s="353"/>
      <c r="D228" s="353"/>
      <c r="E228" s="353"/>
      <c r="F228" s="353"/>
      <c r="G228" s="353"/>
      <c r="H228" s="353"/>
      <c r="I228" s="353"/>
      <c r="J228" s="364"/>
      <c r="K228" s="365"/>
      <c r="L228" s="226"/>
      <c r="M228" s="350"/>
      <c r="N228" s="351"/>
      <c r="O228" s="351"/>
      <c r="P228" s="351"/>
      <c r="Q228" s="352"/>
      <c r="R228" s="226"/>
      <c r="S228" s="44"/>
      <c r="T228" s="44"/>
      <c r="U228" s="44"/>
      <c r="V228" s="44"/>
      <c r="W228" s="2"/>
      <c r="X228" s="2"/>
      <c r="Y228" s="2"/>
      <c r="Z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19"/>
      <c r="HC228" s="219"/>
      <c r="HD228" s="219"/>
      <c r="HE228" s="219"/>
      <c r="HF228" s="219"/>
      <c r="HG228" s="219"/>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row>
    <row r="229" spans="1:251" s="27" customFormat="1" ht="15" customHeight="1">
      <c r="A229" s="218" t="str">
        <f t="shared" si="2"/>
        <v/>
      </c>
      <c r="B229" s="226"/>
      <c r="C229" s="353"/>
      <c r="D229" s="353"/>
      <c r="E229" s="353"/>
      <c r="F229" s="353"/>
      <c r="G229" s="353"/>
      <c r="H229" s="353"/>
      <c r="I229" s="353"/>
      <c r="J229" s="364"/>
      <c r="K229" s="365"/>
      <c r="L229" s="226"/>
      <c r="M229" s="350"/>
      <c r="N229" s="351"/>
      <c r="O229" s="351"/>
      <c r="P229" s="351"/>
      <c r="Q229" s="352"/>
      <c r="R229" s="226"/>
      <c r="S229" s="44"/>
      <c r="T229" s="44"/>
      <c r="U229" s="44"/>
      <c r="V229" s="44"/>
      <c r="W229" s="2"/>
      <c r="X229" s="2"/>
      <c r="Y229" s="2"/>
      <c r="Z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19"/>
      <c r="HC229" s="219"/>
      <c r="HD229" s="219"/>
      <c r="HE229" s="219"/>
      <c r="HF229" s="219"/>
      <c r="HG229" s="219"/>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row>
    <row r="230" spans="1:251" s="27" customFormat="1" ht="15" customHeight="1">
      <c r="A230" s="218" t="str">
        <f t="shared" si="2"/>
        <v/>
      </c>
      <c r="B230" s="226"/>
      <c r="C230" s="353"/>
      <c r="D230" s="353"/>
      <c r="E230" s="353"/>
      <c r="F230" s="353"/>
      <c r="G230" s="353"/>
      <c r="H230" s="353"/>
      <c r="I230" s="353"/>
      <c r="J230" s="364"/>
      <c r="K230" s="365"/>
      <c r="L230" s="226"/>
      <c r="M230" s="350"/>
      <c r="N230" s="351"/>
      <c r="O230" s="351"/>
      <c r="P230" s="351"/>
      <c r="Q230" s="352"/>
      <c r="R230" s="226"/>
      <c r="S230" s="44"/>
      <c r="T230" s="44"/>
      <c r="U230" s="44"/>
      <c r="V230" s="44"/>
      <c r="W230" s="2"/>
      <c r="X230" s="2"/>
      <c r="Y230" s="2"/>
      <c r="Z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19"/>
      <c r="HC230" s="219"/>
      <c r="HD230" s="219"/>
      <c r="HE230" s="219"/>
      <c r="HF230" s="219"/>
      <c r="HG230" s="219"/>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row>
    <row r="231" spans="1:251" s="27" customFormat="1" ht="15" customHeight="1">
      <c r="A231" s="218" t="str">
        <f t="shared" si="2"/>
        <v/>
      </c>
      <c r="B231" s="226"/>
      <c r="C231" s="353"/>
      <c r="D231" s="353"/>
      <c r="E231" s="353"/>
      <c r="F231" s="353"/>
      <c r="G231" s="353"/>
      <c r="H231" s="353"/>
      <c r="I231" s="353"/>
      <c r="J231" s="364"/>
      <c r="K231" s="365"/>
      <c r="L231" s="226"/>
      <c r="M231" s="350"/>
      <c r="N231" s="351"/>
      <c r="O231" s="351"/>
      <c r="P231" s="351"/>
      <c r="Q231" s="352"/>
      <c r="R231" s="226"/>
      <c r="S231" s="44"/>
      <c r="T231" s="44"/>
      <c r="U231" s="44"/>
      <c r="V231" s="44"/>
      <c r="W231" s="2"/>
      <c r="X231" s="2"/>
      <c r="Y231" s="2"/>
      <c r="Z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19"/>
      <c r="HC231" s="219"/>
      <c r="HD231" s="219"/>
      <c r="HE231" s="219"/>
      <c r="HF231" s="219"/>
      <c r="HG231" s="219"/>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row>
    <row r="232" spans="1:251" s="27" customFormat="1" ht="15" customHeight="1">
      <c r="A232" s="218" t="str">
        <f t="shared" si="2"/>
        <v/>
      </c>
      <c r="B232" s="226"/>
      <c r="C232" s="353"/>
      <c r="D232" s="353"/>
      <c r="E232" s="353"/>
      <c r="F232" s="353"/>
      <c r="G232" s="353"/>
      <c r="H232" s="353"/>
      <c r="I232" s="353"/>
      <c r="J232" s="364"/>
      <c r="K232" s="365"/>
      <c r="L232" s="226"/>
      <c r="M232" s="350"/>
      <c r="N232" s="351"/>
      <c r="O232" s="351"/>
      <c r="P232" s="351"/>
      <c r="Q232" s="352"/>
      <c r="R232" s="226"/>
      <c r="S232" s="44"/>
      <c r="T232" s="44"/>
      <c r="U232" s="44"/>
      <c r="V232" s="44"/>
      <c r="W232" s="2"/>
      <c r="X232" s="2"/>
      <c r="Y232" s="2"/>
      <c r="Z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19"/>
      <c r="HC232" s="219"/>
      <c r="HD232" s="219"/>
      <c r="HE232" s="219"/>
      <c r="HF232" s="219"/>
      <c r="HG232" s="219"/>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row>
    <row r="233" spans="1:251" s="27" customFormat="1" ht="15" customHeight="1">
      <c r="A233" s="218" t="str">
        <f t="shared" si="2"/>
        <v/>
      </c>
      <c r="B233" s="226"/>
      <c r="C233" s="353"/>
      <c r="D233" s="353"/>
      <c r="E233" s="353"/>
      <c r="F233" s="353"/>
      <c r="G233" s="353"/>
      <c r="H233" s="353"/>
      <c r="I233" s="353"/>
      <c r="J233" s="364"/>
      <c r="K233" s="365"/>
      <c r="L233" s="226"/>
      <c r="M233" s="350"/>
      <c r="N233" s="351"/>
      <c r="O233" s="351"/>
      <c r="P233" s="351"/>
      <c r="Q233" s="352"/>
      <c r="R233" s="226"/>
      <c r="S233" s="44"/>
      <c r="T233" s="44"/>
      <c r="U233" s="44"/>
      <c r="V233" s="44"/>
      <c r="W233" s="2"/>
      <c r="X233" s="2"/>
      <c r="Y233" s="2"/>
      <c r="Z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19"/>
      <c r="HC233" s="219"/>
      <c r="HD233" s="219"/>
      <c r="HE233" s="219"/>
      <c r="HF233" s="219"/>
      <c r="HG233" s="219"/>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row>
    <row r="234" spans="1:251" s="27" customFormat="1" ht="15" customHeight="1">
      <c r="A234" s="218" t="str">
        <f t="shared" si="2"/>
        <v/>
      </c>
      <c r="B234" s="226"/>
      <c r="C234" s="353"/>
      <c r="D234" s="353"/>
      <c r="E234" s="353"/>
      <c r="F234" s="353"/>
      <c r="G234" s="353"/>
      <c r="H234" s="353"/>
      <c r="I234" s="353"/>
      <c r="J234" s="364"/>
      <c r="K234" s="365"/>
      <c r="L234" s="226"/>
      <c r="M234" s="350"/>
      <c r="N234" s="351"/>
      <c r="O234" s="351"/>
      <c r="P234" s="351"/>
      <c r="Q234" s="352"/>
      <c r="R234" s="226"/>
      <c r="S234" s="44"/>
      <c r="T234" s="44"/>
      <c r="U234" s="44"/>
      <c r="V234" s="44"/>
      <c r="W234" s="2"/>
      <c r="X234" s="2"/>
      <c r="Y234" s="2"/>
      <c r="Z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19"/>
      <c r="HC234" s="219"/>
      <c r="HD234" s="219"/>
      <c r="HE234" s="219"/>
      <c r="HF234" s="219"/>
      <c r="HG234" s="219"/>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row>
    <row r="235" spans="1:251" s="27" customFormat="1" ht="15" customHeight="1">
      <c r="A235" s="218" t="str">
        <f t="shared" si="2"/>
        <v/>
      </c>
      <c r="B235" s="226"/>
      <c r="C235" s="353"/>
      <c r="D235" s="353"/>
      <c r="E235" s="353"/>
      <c r="F235" s="353"/>
      <c r="G235" s="353"/>
      <c r="H235" s="353"/>
      <c r="I235" s="353"/>
      <c r="J235" s="364"/>
      <c r="K235" s="365"/>
      <c r="L235" s="226"/>
      <c r="M235" s="350"/>
      <c r="N235" s="351"/>
      <c r="O235" s="351"/>
      <c r="P235" s="351"/>
      <c r="Q235" s="352"/>
      <c r="R235" s="226"/>
      <c r="S235" s="44"/>
      <c r="T235" s="44"/>
      <c r="U235" s="44"/>
      <c r="V235" s="44"/>
      <c r="W235" s="2"/>
      <c r="X235" s="2"/>
      <c r="Y235" s="2"/>
      <c r="Z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19"/>
      <c r="HC235" s="219"/>
      <c r="HD235" s="219"/>
      <c r="HE235" s="219"/>
      <c r="HF235" s="219"/>
      <c r="HG235" s="219"/>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row>
    <row r="236" spans="1:251" s="27" customFormat="1" ht="15" customHeight="1">
      <c r="A236" s="218" t="str">
        <f t="shared" si="2"/>
        <v/>
      </c>
      <c r="B236" s="226"/>
      <c r="C236" s="353"/>
      <c r="D236" s="353"/>
      <c r="E236" s="353"/>
      <c r="F236" s="353"/>
      <c r="G236" s="353"/>
      <c r="H236" s="353"/>
      <c r="I236" s="353"/>
      <c r="J236" s="364"/>
      <c r="K236" s="365"/>
      <c r="L236" s="226"/>
      <c r="M236" s="350"/>
      <c r="N236" s="351"/>
      <c r="O236" s="351"/>
      <c r="P236" s="351"/>
      <c r="Q236" s="352"/>
      <c r="R236" s="226"/>
      <c r="S236" s="44"/>
      <c r="T236" s="44"/>
      <c r="U236" s="44"/>
      <c r="V236" s="44"/>
      <c r="W236" s="2"/>
      <c r="X236" s="2"/>
      <c r="Y236" s="2"/>
      <c r="Z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19"/>
      <c r="HC236" s="219"/>
      <c r="HD236" s="219"/>
      <c r="HE236" s="219"/>
      <c r="HF236" s="219"/>
      <c r="HG236" s="219"/>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row>
    <row r="237" spans="1:251" s="27" customFormat="1" ht="15" customHeight="1">
      <c r="A237" s="218" t="str">
        <f t="shared" si="2"/>
        <v/>
      </c>
      <c r="B237" s="226"/>
      <c r="C237" s="353"/>
      <c r="D237" s="353"/>
      <c r="E237" s="353"/>
      <c r="F237" s="353"/>
      <c r="G237" s="353"/>
      <c r="H237" s="353"/>
      <c r="I237" s="353"/>
      <c r="J237" s="364"/>
      <c r="K237" s="365"/>
      <c r="L237" s="226"/>
      <c r="M237" s="350"/>
      <c r="N237" s="351"/>
      <c r="O237" s="351"/>
      <c r="P237" s="351"/>
      <c r="Q237" s="352"/>
      <c r="R237" s="226"/>
      <c r="S237" s="44"/>
      <c r="T237" s="44"/>
      <c r="U237" s="44"/>
      <c r="V237" s="44"/>
      <c r="W237" s="2"/>
      <c r="X237" s="2"/>
      <c r="Y237" s="2"/>
      <c r="Z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19"/>
      <c r="HC237" s="219"/>
      <c r="HD237" s="219"/>
      <c r="HE237" s="219"/>
      <c r="HF237" s="219"/>
      <c r="HG237" s="219"/>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row>
    <row r="238" spans="1:251" ht="15" customHeight="1">
      <c r="A238" s="218" t="str">
        <f t="shared" si="2"/>
        <v/>
      </c>
      <c r="B238" s="226"/>
      <c r="C238" s="353"/>
      <c r="D238" s="353"/>
      <c r="E238" s="353"/>
      <c r="F238" s="353"/>
      <c r="G238" s="353"/>
      <c r="H238" s="353"/>
      <c r="I238" s="353"/>
      <c r="J238" s="364"/>
      <c r="K238" s="365"/>
      <c r="L238" s="226"/>
      <c r="M238" s="350"/>
      <c r="N238" s="351"/>
      <c r="O238" s="351"/>
      <c r="P238" s="351"/>
      <c r="Q238" s="352"/>
      <c r="R238" s="226"/>
      <c r="W238" s="2"/>
      <c r="X238" s="2"/>
      <c r="Y238" s="2"/>
      <c r="Z238" s="2"/>
    </row>
    <row r="239" spans="1:251" ht="15" customHeight="1">
      <c r="A239" s="218" t="str">
        <f t="shared" si="2"/>
        <v/>
      </c>
      <c r="B239" s="226"/>
      <c r="C239" s="353"/>
      <c r="D239" s="353"/>
      <c r="E239" s="353"/>
      <c r="F239" s="353"/>
      <c r="G239" s="353"/>
      <c r="H239" s="353"/>
      <c r="I239" s="353"/>
      <c r="J239" s="364"/>
      <c r="K239" s="365"/>
      <c r="L239" s="226"/>
      <c r="M239" s="350"/>
      <c r="N239" s="351"/>
      <c r="O239" s="351"/>
      <c r="P239" s="351"/>
      <c r="Q239" s="352"/>
      <c r="R239" s="226"/>
      <c r="W239" s="2"/>
      <c r="X239" s="2"/>
      <c r="Y239" s="2"/>
      <c r="Z239" s="2"/>
    </row>
    <row r="240" spans="1:251" ht="15" customHeight="1">
      <c r="A240" s="218" t="str">
        <f t="shared" si="2"/>
        <v/>
      </c>
      <c r="B240" s="226"/>
      <c r="C240" s="353"/>
      <c r="D240" s="353"/>
      <c r="E240" s="353"/>
      <c r="F240" s="353"/>
      <c r="G240" s="353"/>
      <c r="H240" s="353"/>
      <c r="I240" s="353"/>
      <c r="J240" s="364"/>
      <c r="K240" s="365"/>
      <c r="L240" s="226"/>
      <c r="M240" s="350"/>
      <c r="N240" s="351"/>
      <c r="O240" s="351"/>
      <c r="P240" s="351"/>
      <c r="Q240" s="352"/>
      <c r="R240" s="226"/>
      <c r="W240" s="2"/>
      <c r="X240" s="2"/>
      <c r="Y240" s="2"/>
      <c r="Z240" s="2"/>
    </row>
    <row r="241" spans="1:255" ht="15" customHeight="1">
      <c r="A241" s="218" t="str">
        <f t="shared" si="2"/>
        <v/>
      </c>
      <c r="B241" s="226"/>
      <c r="C241" s="353"/>
      <c r="D241" s="353"/>
      <c r="E241" s="353"/>
      <c r="F241" s="353"/>
      <c r="G241" s="353"/>
      <c r="H241" s="353"/>
      <c r="I241" s="353"/>
      <c r="J241" s="364"/>
      <c r="K241" s="365"/>
      <c r="L241" s="226"/>
      <c r="M241" s="350"/>
      <c r="N241" s="351"/>
      <c r="O241" s="351"/>
      <c r="P241" s="351"/>
      <c r="Q241" s="352"/>
      <c r="R241" s="226"/>
      <c r="W241" s="2"/>
      <c r="X241" s="2"/>
      <c r="Y241" s="2"/>
      <c r="Z241" s="2"/>
    </row>
    <row r="242" spans="1:255" ht="15" customHeight="1">
      <c r="A242" s="218" t="str">
        <f t="shared" si="2"/>
        <v/>
      </c>
      <c r="B242" s="226"/>
      <c r="C242" s="353"/>
      <c r="D242" s="353"/>
      <c r="E242" s="353"/>
      <c r="F242" s="353"/>
      <c r="G242" s="353"/>
      <c r="H242" s="353"/>
      <c r="I242" s="353"/>
      <c r="J242" s="364"/>
      <c r="K242" s="365"/>
      <c r="L242" s="226"/>
      <c r="M242" s="350"/>
      <c r="N242" s="351"/>
      <c r="O242" s="351"/>
      <c r="P242" s="351"/>
      <c r="Q242" s="352"/>
      <c r="R242" s="226"/>
      <c r="W242" s="2"/>
      <c r="X242" s="2"/>
      <c r="Y242" s="2"/>
      <c r="Z242" s="2"/>
    </row>
    <row r="243" spans="1:255" ht="15" customHeight="1">
      <c r="A243" s="218" t="str">
        <f t="shared" si="2"/>
        <v/>
      </c>
      <c r="B243" s="226"/>
      <c r="C243" s="353"/>
      <c r="D243" s="353"/>
      <c r="E243" s="353"/>
      <c r="F243" s="353"/>
      <c r="G243" s="353"/>
      <c r="H243" s="353"/>
      <c r="I243" s="353"/>
      <c r="J243" s="364"/>
      <c r="K243" s="365"/>
      <c r="L243" s="226"/>
      <c r="M243" s="350"/>
      <c r="N243" s="351"/>
      <c r="O243" s="351"/>
      <c r="P243" s="351"/>
      <c r="Q243" s="352"/>
      <c r="R243" s="226"/>
      <c r="W243" s="2"/>
      <c r="X243" s="2"/>
      <c r="Y243" s="2"/>
      <c r="Z243" s="2"/>
    </row>
    <row r="244" spans="1:255" ht="15" customHeight="1">
      <c r="A244" s="218" t="str">
        <f t="shared" si="2"/>
        <v/>
      </c>
      <c r="B244" s="226"/>
      <c r="C244" s="353"/>
      <c r="D244" s="353"/>
      <c r="E244" s="353"/>
      <c r="F244" s="353"/>
      <c r="G244" s="353"/>
      <c r="H244" s="353"/>
      <c r="I244" s="353"/>
      <c r="J244" s="364"/>
      <c r="K244" s="365"/>
      <c r="L244" s="226"/>
      <c r="M244" s="350"/>
      <c r="N244" s="351"/>
      <c r="O244" s="351"/>
      <c r="P244" s="351"/>
      <c r="Q244" s="352"/>
      <c r="R244" s="226"/>
      <c r="W244" s="2"/>
      <c r="X244" s="2"/>
      <c r="Y244" s="2"/>
      <c r="Z244" s="2"/>
    </row>
    <row r="245" spans="1:255" ht="15" customHeight="1">
      <c r="A245" s="218" t="str">
        <f t="shared" si="2"/>
        <v/>
      </c>
      <c r="B245" s="226"/>
      <c r="C245" s="353"/>
      <c r="D245" s="353"/>
      <c r="E245" s="353"/>
      <c r="F245" s="353"/>
      <c r="G245" s="353"/>
      <c r="H245" s="353"/>
      <c r="I245" s="353"/>
      <c r="J245" s="364"/>
      <c r="K245" s="365"/>
      <c r="L245" s="226"/>
      <c r="M245" s="350"/>
      <c r="N245" s="351"/>
      <c r="O245" s="351"/>
      <c r="P245" s="351"/>
      <c r="Q245" s="352"/>
      <c r="R245" s="226"/>
      <c r="W245" s="2"/>
      <c r="X245" s="2"/>
      <c r="Y245" s="2"/>
      <c r="Z245" s="2"/>
    </row>
    <row r="246" spans="1:255" ht="15" customHeight="1">
      <c r="A246" s="218" t="str">
        <f t="shared" si="2"/>
        <v/>
      </c>
      <c r="B246" s="226"/>
      <c r="C246" s="353"/>
      <c r="D246" s="353"/>
      <c r="E246" s="353"/>
      <c r="F246" s="353"/>
      <c r="G246" s="353"/>
      <c r="H246" s="353"/>
      <c r="I246" s="353"/>
      <c r="J246" s="364"/>
      <c r="K246" s="365"/>
      <c r="L246" s="226"/>
      <c r="M246" s="350"/>
      <c r="N246" s="351"/>
      <c r="O246" s="351"/>
      <c r="P246" s="351"/>
      <c r="Q246" s="352"/>
      <c r="R246" s="226"/>
      <c r="W246" s="2"/>
      <c r="X246" s="2"/>
      <c r="Y246" s="2"/>
      <c r="Z246" s="2"/>
    </row>
    <row r="247" spans="1:255" ht="15" customHeight="1">
      <c r="A247" s="218" t="str">
        <f t="shared" si="2"/>
        <v/>
      </c>
      <c r="B247" s="226"/>
      <c r="C247" s="353"/>
      <c r="D247" s="353"/>
      <c r="E247" s="353"/>
      <c r="F247" s="353"/>
      <c r="G247" s="353"/>
      <c r="H247" s="353"/>
      <c r="I247" s="353"/>
      <c r="J247" s="364"/>
      <c r="K247" s="365"/>
      <c r="L247" s="226"/>
      <c r="M247" s="350"/>
      <c r="N247" s="351"/>
      <c r="O247" s="351"/>
      <c r="P247" s="351"/>
      <c r="Q247" s="352"/>
      <c r="R247" s="226"/>
      <c r="W247" s="2"/>
      <c r="X247" s="2"/>
      <c r="Y247" s="2"/>
      <c r="Z247" s="2"/>
    </row>
    <row r="248" spans="1:255" ht="15" customHeight="1">
      <c r="A248" s="218" t="str">
        <f t="shared" si="2"/>
        <v/>
      </c>
      <c r="B248" s="226"/>
      <c r="C248" s="353"/>
      <c r="D248" s="353"/>
      <c r="E248" s="353"/>
      <c r="F248" s="353"/>
      <c r="G248" s="353"/>
      <c r="H248" s="353"/>
      <c r="I248" s="353"/>
      <c r="J248" s="364"/>
      <c r="K248" s="365"/>
      <c r="L248" s="226"/>
      <c r="M248" s="350"/>
      <c r="N248" s="351"/>
      <c r="O248" s="351"/>
      <c r="P248" s="351"/>
      <c r="Q248" s="352"/>
      <c r="R248" s="226"/>
      <c r="W248" s="2"/>
      <c r="X248" s="2"/>
      <c r="Y248" s="2"/>
      <c r="Z248" s="2"/>
    </row>
    <row r="249" spans="1:255" ht="15" customHeight="1">
      <c r="A249" s="218" t="str">
        <f t="shared" ref="A249:A254" si="3">IF(B249 &amp; C249 &amp; J249 &amp; L249 &amp;M249&amp; R249= "","",ROW()-ROW($A$53))</f>
        <v/>
      </c>
      <c r="B249" s="226"/>
      <c r="C249" s="353"/>
      <c r="D249" s="353"/>
      <c r="E249" s="353"/>
      <c r="F249" s="353"/>
      <c r="G249" s="353"/>
      <c r="H249" s="353"/>
      <c r="I249" s="353"/>
      <c r="J249" s="364"/>
      <c r="K249" s="365"/>
      <c r="L249" s="226"/>
      <c r="M249" s="350"/>
      <c r="N249" s="351"/>
      <c r="O249" s="351"/>
      <c r="P249" s="351"/>
      <c r="Q249" s="352"/>
      <c r="R249" s="226"/>
      <c r="W249" s="2"/>
      <c r="X249" s="2"/>
      <c r="Y249" s="2"/>
      <c r="Z249" s="2"/>
    </row>
    <row r="250" spans="1:255" ht="15" customHeight="1">
      <c r="A250" s="218" t="str">
        <f t="shared" si="3"/>
        <v/>
      </c>
      <c r="B250" s="226"/>
      <c r="C250" s="353"/>
      <c r="D250" s="353"/>
      <c r="E250" s="353"/>
      <c r="F250" s="353"/>
      <c r="G250" s="353"/>
      <c r="H250" s="353"/>
      <c r="I250" s="353"/>
      <c r="J250" s="364"/>
      <c r="K250" s="365"/>
      <c r="L250" s="226"/>
      <c r="M250" s="350"/>
      <c r="N250" s="351"/>
      <c r="O250" s="351"/>
      <c r="P250" s="351"/>
      <c r="Q250" s="352"/>
      <c r="R250" s="226"/>
      <c r="W250" s="2"/>
      <c r="X250" s="2"/>
      <c r="Y250" s="2"/>
      <c r="Z250" s="2"/>
    </row>
    <row r="251" spans="1:255" ht="15" customHeight="1">
      <c r="A251" s="218" t="str">
        <f t="shared" si="3"/>
        <v/>
      </c>
      <c r="B251" s="226"/>
      <c r="C251" s="353"/>
      <c r="D251" s="353"/>
      <c r="E251" s="353"/>
      <c r="F251" s="353"/>
      <c r="G251" s="353"/>
      <c r="H251" s="353"/>
      <c r="I251" s="353"/>
      <c r="J251" s="364"/>
      <c r="K251" s="365"/>
      <c r="L251" s="226"/>
      <c r="M251" s="350"/>
      <c r="N251" s="351"/>
      <c r="O251" s="351"/>
      <c r="P251" s="351"/>
      <c r="Q251" s="352"/>
      <c r="R251" s="226"/>
      <c r="W251" s="2"/>
      <c r="X251" s="2"/>
      <c r="Y251" s="2"/>
      <c r="Z251" s="2"/>
    </row>
    <row r="252" spans="1:255" ht="15" customHeight="1">
      <c r="A252" s="218" t="str">
        <f t="shared" si="3"/>
        <v/>
      </c>
      <c r="B252" s="226"/>
      <c r="C252" s="353"/>
      <c r="D252" s="353"/>
      <c r="E252" s="353"/>
      <c r="F252" s="353"/>
      <c r="G252" s="353"/>
      <c r="H252" s="353"/>
      <c r="I252" s="353"/>
      <c r="J252" s="364"/>
      <c r="K252" s="365"/>
      <c r="L252" s="226"/>
      <c r="M252" s="350"/>
      <c r="N252" s="351"/>
      <c r="O252" s="351"/>
      <c r="P252" s="351"/>
      <c r="Q252" s="352"/>
      <c r="R252" s="226"/>
      <c r="S252" s="58"/>
      <c r="T252" s="58"/>
      <c r="U252" s="58"/>
      <c r="V252" s="58"/>
      <c r="W252" s="30"/>
      <c r="X252" s="30"/>
      <c r="Y252" s="30"/>
      <c r="Z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c r="FQ252" s="30"/>
      <c r="FR252" s="30"/>
      <c r="FS252" s="30"/>
      <c r="FT252" s="30"/>
      <c r="FU252" s="30"/>
      <c r="FV252" s="30"/>
      <c r="FW252" s="30"/>
      <c r="FX252" s="30"/>
      <c r="FY252" s="30"/>
      <c r="FZ252" s="30"/>
      <c r="GA252" s="30"/>
      <c r="GB252" s="30"/>
      <c r="GC252" s="30"/>
      <c r="GD252" s="30"/>
      <c r="GE252" s="30"/>
      <c r="GF252" s="30"/>
      <c r="GG252" s="30"/>
      <c r="GH252" s="30"/>
      <c r="GI252" s="30"/>
      <c r="GJ252" s="30"/>
      <c r="GK252" s="30"/>
      <c r="GL252" s="30"/>
      <c r="GM252" s="30"/>
      <c r="GN252" s="30"/>
      <c r="GO252" s="30"/>
      <c r="GP252" s="30"/>
      <c r="GQ252" s="30"/>
      <c r="GR252" s="30"/>
      <c r="GS252" s="30"/>
      <c r="GT252" s="30"/>
      <c r="GU252" s="30"/>
      <c r="GV252" s="30"/>
      <c r="GW252" s="30"/>
      <c r="GX252" s="30"/>
      <c r="GY252" s="30"/>
      <c r="GZ252" s="30"/>
      <c r="HA252" s="30"/>
      <c r="HH252" s="30"/>
      <c r="HI252" s="30"/>
      <c r="HJ252" s="30"/>
      <c r="HK252" s="30"/>
      <c r="HL252" s="30"/>
      <c r="HM252" s="30"/>
      <c r="HN252" s="30"/>
      <c r="HO252" s="30"/>
      <c r="HP252" s="30"/>
      <c r="HQ252" s="30"/>
      <c r="HR252" s="30"/>
      <c r="HS252" s="30"/>
      <c r="HT252" s="30"/>
      <c r="HU252" s="30"/>
      <c r="HV252" s="30"/>
      <c r="HW252" s="30"/>
      <c r="HX252" s="30"/>
      <c r="HY252" s="30"/>
      <c r="HZ252" s="30"/>
      <c r="IA252" s="30"/>
      <c r="IB252" s="30"/>
      <c r="IC252" s="30"/>
      <c r="ID252" s="30"/>
      <c r="IE252" s="30"/>
      <c r="IF252" s="30"/>
      <c r="IG252" s="30"/>
      <c r="IH252" s="30"/>
      <c r="II252" s="30"/>
      <c r="IJ252" s="30"/>
      <c r="IK252" s="30"/>
      <c r="IL252" s="30"/>
      <c r="IM252" s="30"/>
      <c r="IN252" s="30"/>
      <c r="IO252" s="30"/>
      <c r="IP252" s="30"/>
      <c r="IQ252" s="30"/>
    </row>
    <row r="253" spans="1:255" ht="15" customHeight="1">
      <c r="A253" s="218" t="str">
        <f t="shared" si="3"/>
        <v/>
      </c>
      <c r="B253" s="226"/>
      <c r="C253" s="353"/>
      <c r="D253" s="353"/>
      <c r="E253" s="353"/>
      <c r="F253" s="353"/>
      <c r="G253" s="353"/>
      <c r="H253" s="353"/>
      <c r="I253" s="353"/>
      <c r="J253" s="364"/>
      <c r="K253" s="365"/>
      <c r="L253" s="226"/>
      <c r="M253" s="350"/>
      <c r="N253" s="351"/>
      <c r="O253" s="351"/>
      <c r="P253" s="351"/>
      <c r="Q253" s="352"/>
      <c r="R253" s="226"/>
      <c r="S253" s="58"/>
      <c r="T253" s="58"/>
      <c r="U253" s="58"/>
      <c r="V253" s="58"/>
      <c r="W253" s="30"/>
      <c r="X253" s="30"/>
      <c r="Y253" s="30"/>
      <c r="Z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c r="EU253" s="30"/>
      <c r="EV253" s="30"/>
      <c r="EW253" s="30"/>
      <c r="EX253" s="30"/>
      <c r="EY253" s="30"/>
      <c r="EZ253" s="30"/>
      <c r="FA253" s="30"/>
      <c r="FB253" s="30"/>
      <c r="FC253" s="30"/>
      <c r="FD253" s="30"/>
      <c r="FE253" s="30"/>
      <c r="FF253" s="30"/>
      <c r="FG253" s="30"/>
      <c r="FH253" s="30"/>
      <c r="FI253" s="30"/>
      <c r="FJ253" s="30"/>
      <c r="FK253" s="30"/>
      <c r="FL253" s="30"/>
      <c r="FM253" s="30"/>
      <c r="FN253" s="30"/>
      <c r="FO253" s="30"/>
      <c r="FP253" s="30"/>
      <c r="FQ253" s="30"/>
      <c r="FR253" s="30"/>
      <c r="FS253" s="30"/>
      <c r="FT253" s="30"/>
      <c r="FU253" s="30"/>
      <c r="FV253" s="30"/>
      <c r="FW253" s="30"/>
      <c r="FX253" s="30"/>
      <c r="FY253" s="30"/>
      <c r="FZ253" s="30"/>
      <c r="GA253" s="30"/>
      <c r="GB253" s="30"/>
      <c r="GC253" s="30"/>
      <c r="GD253" s="30"/>
      <c r="GE253" s="30"/>
      <c r="GF253" s="30"/>
      <c r="GG253" s="30"/>
      <c r="GH253" s="30"/>
      <c r="GI253" s="30"/>
      <c r="GJ253" s="30"/>
      <c r="GK253" s="30"/>
      <c r="GL253" s="30"/>
      <c r="GM253" s="30"/>
      <c r="GN253" s="30"/>
      <c r="GO253" s="30"/>
      <c r="GP253" s="30"/>
      <c r="GQ253" s="30"/>
      <c r="GR253" s="30"/>
      <c r="GS253" s="30"/>
      <c r="GT253" s="30"/>
      <c r="GU253" s="30"/>
      <c r="GV253" s="30"/>
      <c r="GW253" s="30"/>
      <c r="GX253" s="30"/>
      <c r="GY253" s="30"/>
      <c r="GZ253" s="30"/>
      <c r="HA253" s="30"/>
      <c r="HH253" s="30"/>
      <c r="HI253" s="30"/>
      <c r="HJ253" s="30"/>
      <c r="HK253" s="30"/>
      <c r="HL253" s="30"/>
      <c r="HM253" s="30"/>
      <c r="HN253" s="30"/>
      <c r="HO253" s="30"/>
      <c r="HP253" s="30"/>
      <c r="HQ253" s="30"/>
      <c r="HR253" s="30"/>
      <c r="HS253" s="30"/>
      <c r="HT253" s="30"/>
      <c r="HU253" s="30"/>
      <c r="HV253" s="30"/>
      <c r="HW253" s="30"/>
      <c r="HX253" s="30"/>
      <c r="HY253" s="30"/>
      <c r="HZ253" s="30"/>
      <c r="IA253" s="30"/>
      <c r="IB253" s="30"/>
      <c r="IC253" s="30"/>
      <c r="ID253" s="30"/>
      <c r="IE253" s="30"/>
      <c r="IF253" s="30"/>
      <c r="IG253" s="30"/>
      <c r="IH253" s="30"/>
      <c r="II253" s="30"/>
      <c r="IJ253" s="30"/>
      <c r="IK253" s="30"/>
      <c r="IL253" s="30"/>
      <c r="IM253" s="30"/>
      <c r="IN253" s="30"/>
      <c r="IO253" s="30"/>
      <c r="IP253" s="30"/>
      <c r="IQ253" s="30"/>
    </row>
    <row r="254" spans="1:255" ht="15" customHeight="1" collapsed="1">
      <c r="A254" s="218" t="str">
        <f t="shared" si="3"/>
        <v/>
      </c>
      <c r="B254" s="226"/>
      <c r="C254" s="353"/>
      <c r="D254" s="353"/>
      <c r="E254" s="353"/>
      <c r="F254" s="353"/>
      <c r="G254" s="353"/>
      <c r="H254" s="353"/>
      <c r="I254" s="353"/>
      <c r="J254" s="364"/>
      <c r="K254" s="365"/>
      <c r="L254" s="226"/>
      <c r="M254" s="350"/>
      <c r="N254" s="351"/>
      <c r="O254" s="351"/>
      <c r="P254" s="351"/>
      <c r="Q254" s="352"/>
      <c r="R254" s="226"/>
      <c r="W254" s="2"/>
      <c r="X254" s="2"/>
      <c r="Y254" s="2"/>
      <c r="Z254" s="2"/>
    </row>
    <row r="255" spans="1:255" s="30" customFormat="1" ht="16.5">
      <c r="A255" s="187" t="s">
        <v>203</v>
      </c>
      <c r="B255" s="188"/>
      <c r="C255" s="189"/>
      <c r="D255" s="190"/>
      <c r="E255" s="190"/>
      <c r="F255" s="191"/>
      <c r="G255" s="192"/>
      <c r="H255" s="192"/>
      <c r="I255" s="193"/>
      <c r="J255" s="194"/>
      <c r="K255" s="194"/>
      <c r="L255" s="194"/>
      <c r="M255" s="194"/>
      <c r="N255" s="194"/>
      <c r="O255" s="194"/>
      <c r="P255" s="194"/>
      <c r="Q255" s="194"/>
      <c r="R255" s="195"/>
      <c r="S255" s="44"/>
      <c r="T255" s="44"/>
      <c r="U255" s="44"/>
      <c r="V255" s="44"/>
      <c r="W255" s="44"/>
      <c r="X255" s="44"/>
      <c r="Y255" s="44"/>
      <c r="Z255" s="44"/>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19"/>
      <c r="HC255" s="219"/>
      <c r="HD255" s="219"/>
      <c r="HE255" s="219"/>
      <c r="HF255" s="219"/>
      <c r="HG255" s="219"/>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row>
    <row r="256" spans="1:255" s="30" customFormat="1" ht="12.75">
      <c r="A256" s="196"/>
      <c r="B256" s="197"/>
      <c r="C256" s="197"/>
      <c r="D256" s="197"/>
      <c r="E256" s="197"/>
      <c r="F256" s="197"/>
      <c r="G256" s="197"/>
      <c r="H256" s="197"/>
      <c r="I256" s="198"/>
      <c r="J256" s="199"/>
      <c r="K256" s="199"/>
      <c r="L256" s="199"/>
      <c r="M256" s="199"/>
      <c r="N256" s="199"/>
      <c r="O256" s="199"/>
      <c r="P256" s="199"/>
      <c r="Q256" s="199"/>
      <c r="R256" s="200"/>
      <c r="S256" s="44"/>
      <c r="T256" s="44"/>
      <c r="U256" s="44"/>
      <c r="V256" s="44"/>
      <c r="W256" s="44"/>
      <c r="X256" s="44"/>
      <c r="Y256" s="44"/>
      <c r="Z256" s="44"/>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19"/>
      <c r="HC256" s="219"/>
      <c r="HD256" s="219"/>
      <c r="HE256" s="219"/>
      <c r="HF256" s="219"/>
      <c r="HG256" s="219"/>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row>
    <row r="257" spans="1:255" s="22" customFormat="1" ht="18" customHeight="1">
      <c r="A257" s="201"/>
      <c r="B257" s="199"/>
      <c r="C257" s="199"/>
      <c r="D257" s="199"/>
      <c r="E257" s="199"/>
      <c r="F257" s="199"/>
      <c r="G257" s="199"/>
      <c r="H257" s="199"/>
      <c r="I257" s="199"/>
      <c r="J257" s="199"/>
      <c r="K257" s="199"/>
      <c r="L257" s="199"/>
      <c r="M257" s="199"/>
      <c r="N257" s="199"/>
      <c r="O257" s="199"/>
      <c r="P257" s="199"/>
      <c r="Q257" s="199"/>
      <c r="R257" s="200"/>
      <c r="S257" s="44"/>
      <c r="T257" s="44"/>
      <c r="U257" s="44"/>
      <c r="V257" s="44"/>
      <c r="W257" s="44"/>
      <c r="X257" s="44"/>
      <c r="Y257" s="44"/>
      <c r="Z257" s="44"/>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19"/>
      <c r="HC257" s="219"/>
      <c r="HD257" s="219"/>
      <c r="HE257" s="219"/>
      <c r="HF257" s="219"/>
      <c r="HG257" s="219"/>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row>
    <row r="258" spans="1:255" ht="15.75" customHeight="1">
      <c r="A258" s="201"/>
      <c r="B258" s="199"/>
      <c r="C258" s="199"/>
      <c r="D258" s="199"/>
      <c r="E258" s="199"/>
      <c r="F258" s="199"/>
      <c r="G258" s="199"/>
      <c r="H258" s="199"/>
      <c r="I258" s="199"/>
      <c r="J258" s="199"/>
      <c r="K258" s="199"/>
      <c r="L258" s="199"/>
      <c r="M258" s="199"/>
      <c r="N258" s="199"/>
      <c r="O258" s="199"/>
      <c r="P258" s="199"/>
      <c r="Q258" s="199"/>
      <c r="R258" s="200"/>
    </row>
    <row r="259" spans="1:255" ht="15.75" customHeight="1">
      <c r="A259" s="201"/>
      <c r="B259" s="199"/>
      <c r="C259" s="199"/>
      <c r="D259" s="199"/>
      <c r="E259" s="199"/>
      <c r="F259" s="199"/>
      <c r="G259" s="199"/>
      <c r="H259" s="199"/>
      <c r="I259" s="199"/>
      <c r="J259" s="199"/>
      <c r="K259" s="199"/>
      <c r="L259" s="199"/>
      <c r="M259" s="199"/>
      <c r="N259" s="199"/>
      <c r="O259" s="199"/>
      <c r="P259" s="199"/>
      <c r="Q259" s="199"/>
      <c r="R259" s="200"/>
    </row>
    <row r="260" spans="1:255" ht="15.75" customHeight="1">
      <c r="A260" s="201"/>
      <c r="B260" s="199"/>
      <c r="C260" s="199"/>
      <c r="D260" s="199"/>
      <c r="E260" s="199"/>
      <c r="F260" s="199"/>
      <c r="G260" s="199"/>
      <c r="H260" s="199"/>
      <c r="I260" s="199"/>
      <c r="J260" s="199"/>
      <c r="K260" s="199"/>
      <c r="L260" s="199"/>
      <c r="M260" s="199"/>
      <c r="N260" s="199"/>
      <c r="O260" s="199"/>
      <c r="P260" s="199"/>
      <c r="Q260" s="199"/>
      <c r="R260" s="200"/>
    </row>
    <row r="261" spans="1:255" ht="15.75" customHeight="1">
      <c r="A261" s="201"/>
      <c r="B261" s="199"/>
      <c r="C261" s="199"/>
      <c r="D261" s="199"/>
      <c r="E261" s="199"/>
      <c r="F261" s="199"/>
      <c r="G261" s="199"/>
      <c r="H261" s="199"/>
      <c r="I261" s="199"/>
      <c r="J261" s="199"/>
      <c r="K261" s="199"/>
      <c r="L261" s="199"/>
      <c r="M261" s="199"/>
      <c r="N261" s="199"/>
      <c r="O261" s="199"/>
      <c r="P261" s="199"/>
      <c r="Q261" s="199"/>
      <c r="R261" s="200"/>
    </row>
    <row r="262" spans="1:255" ht="15.75" customHeight="1">
      <c r="A262" s="201"/>
      <c r="B262" s="199"/>
      <c r="C262" s="199"/>
      <c r="D262" s="199"/>
      <c r="E262" s="199"/>
      <c r="F262" s="199"/>
      <c r="G262" s="199"/>
      <c r="H262" s="199"/>
      <c r="I262" s="199"/>
      <c r="J262" s="199"/>
      <c r="K262" s="199"/>
      <c r="L262" s="199"/>
      <c r="M262" s="199"/>
      <c r="N262" s="199"/>
      <c r="O262" s="199"/>
      <c r="P262" s="199"/>
      <c r="Q262" s="199"/>
      <c r="R262" s="200"/>
    </row>
    <row r="263" spans="1:255" ht="15.75" customHeight="1">
      <c r="A263" s="201"/>
      <c r="B263" s="199"/>
      <c r="C263" s="199"/>
      <c r="D263" s="199"/>
      <c r="E263" s="199"/>
      <c r="F263" s="199"/>
      <c r="G263" s="199"/>
      <c r="H263" s="199"/>
      <c r="I263" s="199"/>
      <c r="J263" s="199"/>
      <c r="K263" s="199"/>
      <c r="L263" s="199"/>
      <c r="M263" s="199"/>
      <c r="N263" s="199"/>
      <c r="O263" s="199"/>
      <c r="P263" s="199"/>
      <c r="Q263" s="199"/>
      <c r="R263" s="200"/>
    </row>
    <row r="264" spans="1:255" ht="15.75" customHeight="1">
      <c r="A264" s="201"/>
      <c r="B264" s="199"/>
      <c r="C264" s="199"/>
      <c r="D264" s="199"/>
      <c r="E264" s="199"/>
      <c r="F264" s="199"/>
      <c r="G264" s="199"/>
      <c r="H264" s="199"/>
      <c r="I264" s="199"/>
      <c r="J264" s="199"/>
      <c r="K264" s="199"/>
      <c r="L264" s="199"/>
      <c r="M264" s="199"/>
      <c r="N264" s="199"/>
      <c r="O264" s="199"/>
      <c r="P264" s="199"/>
      <c r="Q264" s="199"/>
      <c r="R264" s="200"/>
    </row>
    <row r="265" spans="1:255" ht="15.75" customHeight="1">
      <c r="A265" s="201"/>
      <c r="B265" s="199"/>
      <c r="C265" s="199"/>
      <c r="D265" s="199"/>
      <c r="E265" s="199"/>
      <c r="F265" s="199"/>
      <c r="G265" s="199"/>
      <c r="H265" s="199"/>
      <c r="I265" s="199"/>
      <c r="J265" s="199"/>
      <c r="K265" s="199"/>
      <c r="L265" s="199"/>
      <c r="M265" s="199"/>
      <c r="N265" s="199"/>
      <c r="O265" s="199"/>
      <c r="P265" s="199"/>
      <c r="Q265" s="199"/>
      <c r="R265" s="200"/>
    </row>
    <row r="266" spans="1:255" ht="15.75" customHeight="1">
      <c r="A266" s="201"/>
      <c r="B266" s="199"/>
      <c r="C266" s="199"/>
      <c r="D266" s="199"/>
      <c r="E266" s="199"/>
      <c r="F266" s="199"/>
      <c r="G266" s="199"/>
      <c r="H266" s="199"/>
      <c r="I266" s="199"/>
      <c r="J266" s="199"/>
      <c r="K266" s="199"/>
      <c r="L266" s="199"/>
      <c r="M266" s="199"/>
      <c r="N266" s="199"/>
      <c r="O266" s="199"/>
      <c r="P266" s="199"/>
      <c r="Q266" s="199"/>
      <c r="R266" s="200"/>
    </row>
    <row r="267" spans="1:255" ht="15.75" customHeight="1">
      <c r="A267" s="201"/>
      <c r="B267" s="199"/>
      <c r="C267" s="199"/>
      <c r="D267" s="199"/>
      <c r="E267" s="199"/>
      <c r="F267" s="199"/>
      <c r="G267" s="199"/>
      <c r="H267" s="199"/>
      <c r="I267" s="199"/>
      <c r="J267" s="199"/>
      <c r="K267" s="199"/>
      <c r="L267" s="199"/>
      <c r="M267" s="199"/>
      <c r="N267" s="199"/>
      <c r="O267" s="199"/>
      <c r="P267" s="199"/>
      <c r="Q267" s="199"/>
      <c r="R267" s="200"/>
    </row>
    <row r="268" spans="1:255" ht="15.75" customHeight="1">
      <c r="A268" s="201"/>
      <c r="B268" s="199"/>
      <c r="C268" s="199"/>
      <c r="D268" s="199"/>
      <c r="E268" s="199"/>
      <c r="F268" s="199"/>
      <c r="G268" s="199"/>
      <c r="H268" s="199"/>
      <c r="I268" s="199"/>
      <c r="J268" s="199"/>
      <c r="K268" s="199"/>
      <c r="L268" s="199"/>
      <c r="M268" s="199"/>
      <c r="N268" s="199"/>
      <c r="O268" s="199"/>
      <c r="P268" s="199"/>
      <c r="Q268" s="199"/>
      <c r="R268" s="200"/>
    </row>
    <row r="269" spans="1:255" ht="15.75" customHeight="1">
      <c r="A269" s="201"/>
      <c r="B269" s="199"/>
      <c r="C269" s="199"/>
      <c r="D269" s="199"/>
      <c r="E269" s="199"/>
      <c r="F269" s="199"/>
      <c r="G269" s="199"/>
      <c r="H269" s="199"/>
      <c r="I269" s="199"/>
      <c r="J269" s="199"/>
      <c r="K269" s="199"/>
      <c r="L269" s="199"/>
      <c r="M269" s="199"/>
      <c r="N269" s="199"/>
      <c r="O269" s="199"/>
      <c r="P269" s="199"/>
      <c r="Q269" s="199"/>
      <c r="R269" s="200"/>
    </row>
    <row r="270" spans="1:255" ht="15.75" customHeight="1">
      <c r="A270" s="201"/>
      <c r="B270" s="199"/>
      <c r="C270" s="199"/>
      <c r="D270" s="199"/>
      <c r="E270" s="199"/>
      <c r="F270" s="199"/>
      <c r="G270" s="199"/>
      <c r="H270" s="199"/>
      <c r="I270" s="199"/>
      <c r="J270" s="199"/>
      <c r="K270" s="199"/>
      <c r="L270" s="199"/>
      <c r="M270" s="199"/>
      <c r="N270" s="199"/>
      <c r="O270" s="199"/>
      <c r="P270" s="199"/>
      <c r="Q270" s="199"/>
      <c r="R270" s="200"/>
    </row>
    <row r="271" spans="1:255" ht="15.75" customHeight="1">
      <c r="A271" s="201"/>
      <c r="B271" s="199"/>
      <c r="C271" s="199"/>
      <c r="D271" s="199"/>
      <c r="E271" s="199"/>
      <c r="F271" s="199"/>
      <c r="G271" s="199"/>
      <c r="H271" s="199"/>
      <c r="I271" s="199"/>
      <c r="J271" s="199"/>
      <c r="K271" s="199"/>
      <c r="L271" s="199"/>
      <c r="M271" s="199"/>
      <c r="N271" s="199"/>
      <c r="O271" s="199"/>
      <c r="P271" s="199"/>
      <c r="Q271" s="199"/>
      <c r="R271" s="200"/>
    </row>
    <row r="272" spans="1:255" ht="15.75" customHeight="1">
      <c r="A272" s="201"/>
      <c r="B272" s="199"/>
      <c r="C272" s="199"/>
      <c r="D272" s="199"/>
      <c r="E272" s="199"/>
      <c r="F272" s="199"/>
      <c r="G272" s="199"/>
      <c r="H272" s="199"/>
      <c r="I272" s="199"/>
      <c r="J272" s="199"/>
      <c r="K272" s="199"/>
      <c r="L272" s="199"/>
      <c r="M272" s="199"/>
      <c r="N272" s="199"/>
      <c r="O272" s="199"/>
      <c r="P272" s="199"/>
      <c r="Q272" s="199"/>
      <c r="R272" s="200"/>
    </row>
    <row r="273" spans="1:18" ht="15.75" customHeight="1">
      <c r="A273" s="201"/>
      <c r="B273" s="199"/>
      <c r="C273" s="199"/>
      <c r="D273" s="199"/>
      <c r="E273" s="199"/>
      <c r="F273" s="199"/>
      <c r="G273" s="199"/>
      <c r="H273" s="199"/>
      <c r="I273" s="199"/>
      <c r="J273" s="199"/>
      <c r="K273" s="199"/>
      <c r="L273" s="199"/>
      <c r="M273" s="199"/>
      <c r="N273" s="199"/>
      <c r="O273" s="199"/>
      <c r="P273" s="199"/>
      <c r="Q273" s="199"/>
      <c r="R273" s="200"/>
    </row>
    <row r="274" spans="1:18" ht="15.75" customHeight="1">
      <c r="A274" s="201"/>
      <c r="B274" s="199"/>
      <c r="C274" s="199"/>
      <c r="D274" s="199"/>
      <c r="E274" s="199"/>
      <c r="F274" s="199"/>
      <c r="G274" s="199"/>
      <c r="H274" s="199"/>
      <c r="I274" s="199"/>
      <c r="J274" s="199"/>
      <c r="K274" s="199"/>
      <c r="L274" s="199"/>
      <c r="M274" s="199"/>
      <c r="N274" s="199"/>
      <c r="O274" s="199"/>
      <c r="P274" s="199"/>
      <c r="Q274" s="199"/>
      <c r="R274" s="200"/>
    </row>
    <row r="275" spans="1:18" ht="15.75" customHeight="1">
      <c r="A275" s="201"/>
      <c r="B275" s="199"/>
      <c r="C275" s="199"/>
      <c r="D275" s="199"/>
      <c r="E275" s="199"/>
      <c r="F275" s="199"/>
      <c r="G275" s="199"/>
      <c r="H275" s="199"/>
      <c r="I275" s="199"/>
      <c r="J275" s="199"/>
      <c r="K275" s="199"/>
      <c r="L275" s="199"/>
      <c r="M275" s="199"/>
      <c r="N275" s="199"/>
      <c r="O275" s="199"/>
      <c r="P275" s="199"/>
      <c r="Q275" s="199"/>
      <c r="R275" s="200"/>
    </row>
    <row r="276" spans="1:18" ht="15.75" customHeight="1">
      <c r="A276" s="201"/>
      <c r="B276" s="199"/>
      <c r="C276" s="199"/>
      <c r="D276" s="199"/>
      <c r="E276" s="199"/>
      <c r="F276" s="199"/>
      <c r="G276" s="199"/>
      <c r="H276" s="199"/>
      <c r="I276" s="199"/>
      <c r="J276" s="199"/>
      <c r="K276" s="199"/>
      <c r="L276" s="199"/>
      <c r="M276" s="199"/>
      <c r="N276" s="199"/>
      <c r="O276" s="199"/>
      <c r="P276" s="199"/>
      <c r="Q276" s="199"/>
      <c r="R276" s="200"/>
    </row>
    <row r="277" spans="1:18" ht="15.75" customHeight="1">
      <c r="A277" s="201"/>
      <c r="B277" s="199"/>
      <c r="C277" s="199"/>
      <c r="D277" s="199"/>
      <c r="E277" s="199"/>
      <c r="F277" s="199"/>
      <c r="G277" s="199"/>
      <c r="H277" s="199"/>
      <c r="I277" s="199"/>
      <c r="J277" s="199"/>
      <c r="K277" s="199"/>
      <c r="L277" s="199"/>
      <c r="M277" s="199"/>
      <c r="N277" s="199"/>
      <c r="O277" s="199"/>
      <c r="P277" s="199"/>
      <c r="Q277" s="199"/>
      <c r="R277" s="200"/>
    </row>
    <row r="278" spans="1:18" ht="15.75" customHeight="1">
      <c r="A278" s="201"/>
      <c r="B278" s="199"/>
      <c r="C278" s="199"/>
      <c r="D278" s="199"/>
      <c r="E278" s="199"/>
      <c r="F278" s="199"/>
      <c r="G278" s="199"/>
      <c r="H278" s="199"/>
      <c r="I278" s="199"/>
      <c r="J278" s="199"/>
      <c r="K278" s="199"/>
      <c r="L278" s="199"/>
      <c r="M278" s="199"/>
      <c r="N278" s="199"/>
      <c r="O278" s="199"/>
      <c r="P278" s="199"/>
      <c r="Q278" s="199"/>
      <c r="R278" s="200"/>
    </row>
    <row r="279" spans="1:18" ht="15.75" customHeight="1">
      <c r="A279" s="201"/>
      <c r="B279" s="199"/>
      <c r="C279" s="199"/>
      <c r="D279" s="199"/>
      <c r="E279" s="199"/>
      <c r="F279" s="199"/>
      <c r="G279" s="199"/>
      <c r="H279" s="199"/>
      <c r="I279" s="199"/>
      <c r="J279" s="199"/>
      <c r="K279" s="199"/>
      <c r="L279" s="199"/>
      <c r="M279" s="199"/>
      <c r="N279" s="199"/>
      <c r="O279" s="199"/>
      <c r="P279" s="199"/>
      <c r="Q279" s="199"/>
      <c r="R279" s="200"/>
    </row>
    <row r="280" spans="1:18" ht="15.75" customHeight="1">
      <c r="A280" s="201"/>
      <c r="B280" s="199"/>
      <c r="C280" s="199"/>
      <c r="D280" s="199"/>
      <c r="E280" s="199"/>
      <c r="F280" s="199"/>
      <c r="G280" s="199"/>
      <c r="H280" s="199"/>
      <c r="I280" s="199"/>
      <c r="J280" s="199"/>
      <c r="K280" s="199"/>
      <c r="L280" s="199"/>
      <c r="M280" s="199"/>
      <c r="N280" s="199"/>
      <c r="O280" s="199"/>
      <c r="P280" s="199"/>
      <c r="Q280" s="199"/>
      <c r="R280" s="200"/>
    </row>
    <row r="281" spans="1:18" ht="15.75" customHeight="1">
      <c r="A281" s="201"/>
      <c r="B281" s="199"/>
      <c r="C281" s="199"/>
      <c r="D281" s="199"/>
      <c r="E281" s="199"/>
      <c r="F281" s="199"/>
      <c r="G281" s="199"/>
      <c r="H281" s="199"/>
      <c r="I281" s="199"/>
      <c r="J281" s="199"/>
      <c r="K281" s="199"/>
      <c r="L281" s="199"/>
      <c r="M281" s="199"/>
      <c r="N281" s="199"/>
      <c r="O281" s="199"/>
      <c r="P281" s="199"/>
      <c r="Q281" s="199"/>
      <c r="R281" s="200"/>
    </row>
    <row r="282" spans="1:18" ht="15.75" customHeight="1">
      <c r="A282" s="201"/>
      <c r="B282" s="199"/>
      <c r="C282" s="199"/>
      <c r="D282" s="199"/>
      <c r="E282" s="199"/>
      <c r="F282" s="199"/>
      <c r="G282" s="199"/>
      <c r="H282" s="199"/>
      <c r="I282" s="199"/>
      <c r="J282" s="199"/>
      <c r="K282" s="199"/>
      <c r="L282" s="199"/>
      <c r="M282" s="199"/>
      <c r="N282" s="199"/>
      <c r="O282" s="199"/>
      <c r="P282" s="199"/>
      <c r="Q282" s="199"/>
      <c r="R282" s="200"/>
    </row>
    <row r="283" spans="1:18" ht="15.75" customHeight="1">
      <c r="A283" s="201"/>
      <c r="B283" s="199"/>
      <c r="C283" s="199"/>
      <c r="D283" s="199"/>
      <c r="E283" s="199"/>
      <c r="F283" s="199"/>
      <c r="G283" s="199"/>
      <c r="H283" s="199"/>
      <c r="I283" s="199"/>
      <c r="J283" s="199"/>
      <c r="K283" s="199"/>
      <c r="L283" s="199"/>
      <c r="M283" s="199"/>
      <c r="N283" s="199"/>
      <c r="O283" s="199"/>
      <c r="P283" s="199"/>
      <c r="Q283" s="199"/>
      <c r="R283" s="200"/>
    </row>
    <row r="284" spans="1:18" ht="15.75" customHeight="1">
      <c r="A284" s="201"/>
      <c r="B284" s="199"/>
      <c r="C284" s="199"/>
      <c r="D284" s="199"/>
      <c r="E284" s="199"/>
      <c r="F284" s="199"/>
      <c r="G284" s="199"/>
      <c r="H284" s="199"/>
      <c r="I284" s="199"/>
      <c r="J284" s="199"/>
      <c r="K284" s="199"/>
      <c r="L284" s="199"/>
      <c r="M284" s="199"/>
      <c r="N284" s="199"/>
      <c r="O284" s="199"/>
      <c r="P284" s="199"/>
      <c r="Q284" s="199"/>
      <c r="R284" s="200"/>
    </row>
    <row r="285" spans="1:18" ht="15.75" customHeight="1">
      <c r="A285" s="201"/>
      <c r="B285" s="199"/>
      <c r="C285" s="199"/>
      <c r="D285" s="199"/>
      <c r="E285" s="199"/>
      <c r="F285" s="199"/>
      <c r="G285" s="199"/>
      <c r="H285" s="199"/>
      <c r="I285" s="199"/>
      <c r="J285" s="199"/>
      <c r="K285" s="199"/>
      <c r="L285" s="199"/>
      <c r="M285" s="199"/>
      <c r="N285" s="199"/>
      <c r="O285" s="199"/>
      <c r="P285" s="199"/>
      <c r="Q285" s="199"/>
      <c r="R285" s="200"/>
    </row>
    <row r="286" spans="1:18" ht="15.75" customHeight="1">
      <c r="A286" s="201"/>
      <c r="B286" s="199"/>
      <c r="C286" s="199"/>
      <c r="D286" s="199"/>
      <c r="E286" s="199"/>
      <c r="F286" s="199"/>
      <c r="G286" s="199"/>
      <c r="H286" s="199"/>
      <c r="I286" s="199"/>
      <c r="J286" s="199"/>
      <c r="K286" s="199"/>
      <c r="L286" s="199"/>
      <c r="M286" s="199"/>
      <c r="N286" s="199"/>
      <c r="O286" s="199"/>
      <c r="P286" s="199"/>
      <c r="Q286" s="199"/>
      <c r="R286" s="200"/>
    </row>
    <row r="287" spans="1:18" ht="15.75" customHeight="1">
      <c r="A287" s="201"/>
      <c r="B287" s="199"/>
      <c r="C287" s="199"/>
      <c r="D287" s="199"/>
      <c r="E287" s="199"/>
      <c r="F287" s="199"/>
      <c r="G287" s="199"/>
      <c r="H287" s="199"/>
      <c r="I287" s="199"/>
      <c r="J287" s="199"/>
      <c r="K287" s="199"/>
      <c r="L287" s="199"/>
      <c r="M287" s="199"/>
      <c r="N287" s="199"/>
      <c r="O287" s="199"/>
      <c r="P287" s="199"/>
      <c r="Q287" s="199"/>
      <c r="R287" s="200"/>
    </row>
    <row r="288" spans="1:18" ht="15.75" customHeight="1">
      <c r="A288" s="201"/>
      <c r="B288" s="199"/>
      <c r="C288" s="199"/>
      <c r="D288" s="199"/>
      <c r="E288" s="199"/>
      <c r="F288" s="199"/>
      <c r="G288" s="199"/>
      <c r="H288" s="199"/>
      <c r="I288" s="199"/>
      <c r="J288" s="199"/>
      <c r="K288" s="199"/>
      <c r="L288" s="199"/>
      <c r="M288" s="199"/>
      <c r="N288" s="199"/>
      <c r="O288" s="199"/>
      <c r="P288" s="199"/>
      <c r="Q288" s="199"/>
      <c r="R288" s="200"/>
    </row>
    <row r="289" spans="1:18" ht="15.75" customHeight="1">
      <c r="A289" s="201"/>
      <c r="B289" s="199"/>
      <c r="C289" s="199"/>
      <c r="D289" s="199"/>
      <c r="E289" s="199"/>
      <c r="F289" s="199"/>
      <c r="G289" s="199"/>
      <c r="H289" s="199"/>
      <c r="I289" s="199"/>
      <c r="J289" s="199"/>
      <c r="K289" s="199"/>
      <c r="L289" s="199"/>
      <c r="M289" s="199"/>
      <c r="N289" s="199"/>
      <c r="O289" s="199"/>
      <c r="P289" s="199"/>
      <c r="Q289" s="199"/>
      <c r="R289" s="200"/>
    </row>
    <row r="290" spans="1:18" ht="15.75" customHeight="1">
      <c r="A290" s="201"/>
      <c r="B290" s="199"/>
      <c r="C290" s="199"/>
      <c r="D290" s="199"/>
      <c r="E290" s="199"/>
      <c r="F290" s="199"/>
      <c r="G290" s="199"/>
      <c r="H290" s="199"/>
      <c r="I290" s="199"/>
      <c r="J290" s="199"/>
      <c r="K290" s="199"/>
      <c r="L290" s="199"/>
      <c r="M290" s="199"/>
      <c r="N290" s="199"/>
      <c r="O290" s="199"/>
      <c r="P290" s="199"/>
      <c r="Q290" s="199"/>
      <c r="R290" s="200"/>
    </row>
    <row r="291" spans="1:18" ht="15.75" customHeight="1">
      <c r="A291" s="201"/>
      <c r="B291" s="199"/>
      <c r="C291" s="199"/>
      <c r="D291" s="199"/>
      <c r="E291" s="199"/>
      <c r="F291" s="199"/>
      <c r="G291" s="199"/>
      <c r="H291" s="199"/>
      <c r="I291" s="199"/>
      <c r="J291" s="199"/>
      <c r="K291" s="199"/>
      <c r="L291" s="199"/>
      <c r="M291" s="199"/>
      <c r="N291" s="199"/>
      <c r="O291" s="199"/>
      <c r="P291" s="199"/>
      <c r="Q291" s="199"/>
      <c r="R291" s="200"/>
    </row>
    <row r="292" spans="1:18" ht="15.75" customHeight="1">
      <c r="A292" s="201"/>
      <c r="B292" s="199"/>
      <c r="C292" s="199"/>
      <c r="D292" s="199"/>
      <c r="E292" s="199"/>
      <c r="F292" s="199"/>
      <c r="G292" s="199"/>
      <c r="H292" s="199"/>
      <c r="I292" s="199"/>
      <c r="J292" s="199"/>
      <c r="K292" s="199"/>
      <c r="L292" s="199"/>
      <c r="M292" s="199"/>
      <c r="N292" s="199"/>
      <c r="O292" s="199"/>
      <c r="P292" s="199"/>
      <c r="Q292" s="199"/>
      <c r="R292" s="200"/>
    </row>
    <row r="293" spans="1:18" ht="15.75" customHeight="1">
      <c r="A293" s="201"/>
      <c r="B293" s="199"/>
      <c r="C293" s="199"/>
      <c r="D293" s="199"/>
      <c r="E293" s="199"/>
      <c r="F293" s="199"/>
      <c r="G293" s="199"/>
      <c r="H293" s="199"/>
      <c r="I293" s="199"/>
      <c r="J293" s="199"/>
      <c r="K293" s="199"/>
      <c r="L293" s="199"/>
      <c r="M293" s="199"/>
      <c r="N293" s="199"/>
      <c r="O293" s="199"/>
      <c r="P293" s="199"/>
      <c r="Q293" s="199"/>
      <c r="R293" s="200"/>
    </row>
    <row r="294" spans="1:18" ht="15.75" customHeight="1">
      <c r="A294" s="201"/>
      <c r="B294" s="199"/>
      <c r="C294" s="199"/>
      <c r="D294" s="199"/>
      <c r="E294" s="199"/>
      <c r="F294" s="199"/>
      <c r="G294" s="199"/>
      <c r="H294" s="199"/>
      <c r="I294" s="199"/>
      <c r="J294" s="199"/>
      <c r="K294" s="199"/>
      <c r="L294" s="199"/>
      <c r="M294" s="199"/>
      <c r="N294" s="199"/>
      <c r="O294" s="199"/>
      <c r="P294" s="199"/>
      <c r="Q294" s="199"/>
      <c r="R294" s="200"/>
    </row>
    <row r="295" spans="1:18" ht="15.75" customHeight="1">
      <c r="A295" s="201"/>
      <c r="B295" s="199"/>
      <c r="C295" s="199"/>
      <c r="D295" s="199"/>
      <c r="E295" s="199"/>
      <c r="F295" s="199"/>
      <c r="G295" s="199"/>
      <c r="H295" s="199"/>
      <c r="I295" s="199"/>
      <c r="J295" s="199"/>
      <c r="K295" s="199"/>
      <c r="L295" s="199"/>
      <c r="M295" s="199"/>
      <c r="N295" s="199"/>
      <c r="O295" s="199"/>
      <c r="P295" s="199"/>
      <c r="Q295" s="199"/>
      <c r="R295" s="200"/>
    </row>
    <row r="296" spans="1:18" ht="15.75" customHeight="1">
      <c r="A296" s="201"/>
      <c r="B296" s="199"/>
      <c r="C296" s="199"/>
      <c r="D296" s="199"/>
      <c r="E296" s="199"/>
      <c r="F296" s="199"/>
      <c r="G296" s="199"/>
      <c r="H296" s="199"/>
      <c r="I296" s="199"/>
      <c r="J296" s="199"/>
      <c r="K296" s="199"/>
      <c r="L296" s="199"/>
      <c r="M296" s="199"/>
      <c r="N296" s="199"/>
      <c r="O296" s="199"/>
      <c r="P296" s="199"/>
      <c r="Q296" s="199"/>
      <c r="R296" s="200"/>
    </row>
    <row r="297" spans="1:18" ht="15.75" customHeight="1">
      <c r="A297" s="201"/>
      <c r="B297" s="199"/>
      <c r="C297" s="199"/>
      <c r="D297" s="199"/>
      <c r="E297" s="199"/>
      <c r="F297" s="199"/>
      <c r="G297" s="199"/>
      <c r="H297" s="199"/>
      <c r="I297" s="199"/>
      <c r="J297" s="199"/>
      <c r="K297" s="199"/>
      <c r="L297" s="199"/>
      <c r="M297" s="199"/>
      <c r="N297" s="199"/>
      <c r="O297" s="199"/>
      <c r="P297" s="199"/>
      <c r="Q297" s="199"/>
      <c r="R297" s="200"/>
    </row>
    <row r="298" spans="1:18" ht="15.75" customHeight="1">
      <c r="A298" s="201"/>
      <c r="B298" s="199"/>
      <c r="C298" s="199"/>
      <c r="D298" s="199"/>
      <c r="E298" s="199"/>
      <c r="F298" s="199"/>
      <c r="G298" s="199"/>
      <c r="H298" s="199"/>
      <c r="I298" s="199"/>
      <c r="J298" s="199"/>
      <c r="K298" s="199"/>
      <c r="L298" s="199"/>
      <c r="M298" s="199"/>
      <c r="N298" s="199"/>
      <c r="O298" s="199"/>
      <c r="P298" s="199"/>
      <c r="Q298" s="199"/>
      <c r="R298" s="200"/>
    </row>
    <row r="299" spans="1:18" ht="15.75" customHeight="1">
      <c r="A299" s="201"/>
      <c r="B299" s="199"/>
      <c r="C299" s="199"/>
      <c r="D299" s="199"/>
      <c r="E299" s="199"/>
      <c r="F299" s="199"/>
      <c r="G299" s="199"/>
      <c r="H299" s="199"/>
      <c r="I299" s="199"/>
      <c r="J299" s="199"/>
      <c r="K299" s="199"/>
      <c r="L299" s="199"/>
      <c r="M299" s="199"/>
      <c r="N299" s="199"/>
      <c r="O299" s="199"/>
      <c r="P299" s="199"/>
      <c r="Q299" s="199"/>
      <c r="R299" s="200"/>
    </row>
    <row r="300" spans="1:18" ht="15.75" customHeight="1">
      <c r="A300" s="201"/>
      <c r="B300" s="199"/>
      <c r="C300" s="199"/>
      <c r="D300" s="199"/>
      <c r="E300" s="199"/>
      <c r="F300" s="199"/>
      <c r="G300" s="199"/>
      <c r="H300" s="199"/>
      <c r="I300" s="199"/>
      <c r="J300" s="199"/>
      <c r="K300" s="199"/>
      <c r="L300" s="199"/>
      <c r="M300" s="199"/>
      <c r="N300" s="199"/>
      <c r="O300" s="199"/>
      <c r="P300" s="199"/>
      <c r="Q300" s="199"/>
      <c r="R300" s="200"/>
    </row>
    <row r="301" spans="1:18" ht="15.75" customHeight="1">
      <c r="A301" s="201"/>
      <c r="B301" s="199"/>
      <c r="C301" s="199"/>
      <c r="D301" s="199"/>
      <c r="E301" s="199"/>
      <c r="F301" s="199"/>
      <c r="G301" s="199"/>
      <c r="H301" s="199"/>
      <c r="I301" s="199"/>
      <c r="J301" s="199"/>
      <c r="K301" s="199"/>
      <c r="L301" s="199"/>
      <c r="M301" s="199"/>
      <c r="N301" s="199"/>
      <c r="O301" s="199"/>
      <c r="P301" s="199"/>
      <c r="Q301" s="199"/>
      <c r="R301" s="200"/>
    </row>
    <row r="302" spans="1:18" ht="15.75" customHeight="1">
      <c r="A302" s="201"/>
      <c r="B302" s="199"/>
      <c r="C302" s="199"/>
      <c r="D302" s="199"/>
      <c r="E302" s="199"/>
      <c r="F302" s="199"/>
      <c r="G302" s="199"/>
      <c r="H302" s="199"/>
      <c r="I302" s="199"/>
      <c r="J302" s="199"/>
      <c r="K302" s="199"/>
      <c r="L302" s="199"/>
      <c r="M302" s="199"/>
      <c r="N302" s="199"/>
      <c r="O302" s="199"/>
      <c r="P302" s="199"/>
      <c r="Q302" s="199"/>
      <c r="R302" s="200"/>
    </row>
    <row r="303" spans="1:18" ht="15.75" customHeight="1">
      <c r="A303" s="201"/>
      <c r="B303" s="199"/>
      <c r="C303" s="199"/>
      <c r="D303" s="199"/>
      <c r="E303" s="199"/>
      <c r="F303" s="199"/>
      <c r="G303" s="199"/>
      <c r="H303" s="199"/>
      <c r="I303" s="199"/>
      <c r="J303" s="199"/>
      <c r="K303" s="199"/>
      <c r="L303" s="199"/>
      <c r="M303" s="199"/>
      <c r="N303" s="199"/>
      <c r="O303" s="199"/>
      <c r="P303" s="199"/>
      <c r="Q303" s="199"/>
      <c r="R303" s="200"/>
    </row>
    <row r="304" spans="1:18" ht="15.75" customHeight="1">
      <c r="A304" s="201"/>
      <c r="B304" s="199"/>
      <c r="C304" s="199"/>
      <c r="D304" s="199"/>
      <c r="E304" s="199"/>
      <c r="F304" s="199"/>
      <c r="G304" s="199"/>
      <c r="H304" s="199"/>
      <c r="I304" s="199"/>
      <c r="J304" s="199"/>
      <c r="K304" s="199"/>
      <c r="L304" s="199"/>
      <c r="M304" s="199"/>
      <c r="N304" s="199"/>
      <c r="O304" s="199"/>
      <c r="P304" s="199"/>
      <c r="Q304" s="199"/>
      <c r="R304" s="200"/>
    </row>
    <row r="305" spans="1:18" ht="15.75" customHeight="1">
      <c r="A305" s="201"/>
      <c r="B305" s="199"/>
      <c r="C305" s="199"/>
      <c r="D305" s="199"/>
      <c r="E305" s="199"/>
      <c r="F305" s="199"/>
      <c r="G305" s="199"/>
      <c r="H305" s="199"/>
      <c r="I305" s="199"/>
      <c r="J305" s="199"/>
      <c r="K305" s="199"/>
      <c r="L305" s="199"/>
      <c r="M305" s="199"/>
      <c r="N305" s="199"/>
      <c r="O305" s="199"/>
      <c r="P305" s="199"/>
      <c r="Q305" s="199"/>
      <c r="R305" s="200"/>
    </row>
    <row r="306" spans="1:18" ht="15.75" customHeight="1">
      <c r="A306" s="201"/>
      <c r="B306" s="199"/>
      <c r="C306" s="199"/>
      <c r="D306" s="199"/>
      <c r="E306" s="199"/>
      <c r="F306" s="199"/>
      <c r="G306" s="199"/>
      <c r="H306" s="199"/>
      <c r="I306" s="199"/>
      <c r="J306" s="199"/>
      <c r="K306" s="199"/>
      <c r="L306" s="199"/>
      <c r="M306" s="199"/>
      <c r="N306" s="199"/>
      <c r="O306" s="199"/>
      <c r="P306" s="199"/>
      <c r="Q306" s="199"/>
      <c r="R306" s="200"/>
    </row>
    <row r="307" spans="1:18" ht="15.75" customHeight="1">
      <c r="A307" s="201"/>
      <c r="B307" s="199"/>
      <c r="C307" s="199"/>
      <c r="D307" s="199"/>
      <c r="E307" s="199"/>
      <c r="F307" s="199"/>
      <c r="G307" s="199"/>
      <c r="H307" s="199"/>
      <c r="I307" s="199"/>
      <c r="J307" s="199"/>
      <c r="K307" s="199"/>
      <c r="L307" s="199"/>
      <c r="M307" s="199"/>
      <c r="N307" s="199"/>
      <c r="O307" s="199"/>
      <c r="P307" s="199"/>
      <c r="Q307" s="199"/>
      <c r="R307" s="200"/>
    </row>
    <row r="308" spans="1:18" ht="15.75" customHeight="1">
      <c r="A308" s="201"/>
      <c r="B308" s="199"/>
      <c r="C308" s="199"/>
      <c r="D308" s="199"/>
      <c r="E308" s="199"/>
      <c r="F308" s="199"/>
      <c r="G308" s="199"/>
      <c r="H308" s="199"/>
      <c r="I308" s="199"/>
      <c r="J308" s="199"/>
      <c r="K308" s="199"/>
      <c r="L308" s="199"/>
      <c r="M308" s="199"/>
      <c r="N308" s="199"/>
      <c r="O308" s="199"/>
      <c r="P308" s="199"/>
      <c r="Q308" s="199"/>
      <c r="R308" s="200"/>
    </row>
    <row r="309" spans="1:18" ht="15.75" customHeight="1">
      <c r="A309" s="201"/>
      <c r="B309" s="199"/>
      <c r="C309" s="199"/>
      <c r="D309" s="199"/>
      <c r="E309" s="199"/>
      <c r="F309" s="199"/>
      <c r="G309" s="199"/>
      <c r="H309" s="199"/>
      <c r="I309" s="199"/>
      <c r="J309" s="199"/>
      <c r="K309" s="199"/>
      <c r="L309" s="199"/>
      <c r="M309" s="199"/>
      <c r="N309" s="199"/>
      <c r="O309" s="199"/>
      <c r="P309" s="199"/>
      <c r="Q309" s="199"/>
      <c r="R309" s="200"/>
    </row>
    <row r="310" spans="1:18" ht="15.75" customHeight="1">
      <c r="A310" s="201"/>
      <c r="B310" s="199"/>
      <c r="C310" s="199"/>
      <c r="D310" s="199"/>
      <c r="E310" s="199"/>
      <c r="F310" s="199"/>
      <c r="G310" s="199"/>
      <c r="H310" s="199"/>
      <c r="I310" s="199"/>
      <c r="J310" s="199"/>
      <c r="K310" s="199"/>
      <c r="L310" s="199"/>
      <c r="M310" s="199"/>
      <c r="N310" s="199"/>
      <c r="O310" s="199"/>
      <c r="P310" s="199"/>
      <c r="Q310" s="199"/>
      <c r="R310" s="200"/>
    </row>
    <row r="311" spans="1:18" ht="15.75" customHeight="1">
      <c r="A311" s="201"/>
      <c r="B311" s="199"/>
      <c r="C311" s="199"/>
      <c r="D311" s="199"/>
      <c r="E311" s="199"/>
      <c r="F311" s="199"/>
      <c r="G311" s="199"/>
      <c r="H311" s="199"/>
      <c r="I311" s="199"/>
      <c r="J311" s="199"/>
      <c r="K311" s="199"/>
      <c r="L311" s="199"/>
      <c r="M311" s="199"/>
      <c r="N311" s="199"/>
      <c r="O311" s="199"/>
      <c r="P311" s="199"/>
      <c r="Q311" s="199"/>
      <c r="R311" s="200"/>
    </row>
    <row r="312" spans="1:18" ht="15.75" customHeight="1">
      <c r="A312" s="201"/>
      <c r="B312" s="199"/>
      <c r="C312" s="199"/>
      <c r="D312" s="199"/>
      <c r="E312" s="199"/>
      <c r="F312" s="199"/>
      <c r="G312" s="199"/>
      <c r="H312" s="199"/>
      <c r="I312" s="199"/>
      <c r="J312" s="199"/>
      <c r="K312" s="199"/>
      <c r="L312" s="199"/>
      <c r="M312" s="199"/>
      <c r="N312" s="199"/>
      <c r="O312" s="199"/>
      <c r="P312" s="199"/>
      <c r="Q312" s="199"/>
      <c r="R312" s="200"/>
    </row>
    <row r="313" spans="1:18" ht="15.75" customHeight="1">
      <c r="A313" s="201"/>
      <c r="B313" s="199"/>
      <c r="C313" s="199"/>
      <c r="D313" s="199"/>
      <c r="E313" s="199"/>
      <c r="F313" s="199"/>
      <c r="G313" s="199"/>
      <c r="H313" s="199"/>
      <c r="I313" s="199"/>
      <c r="J313" s="199"/>
      <c r="K313" s="199"/>
      <c r="L313" s="199"/>
      <c r="M313" s="199"/>
      <c r="N313" s="199"/>
      <c r="O313" s="199"/>
      <c r="P313" s="199"/>
      <c r="Q313" s="199"/>
      <c r="R313" s="200"/>
    </row>
    <row r="314" spans="1:18" ht="15.75" customHeight="1">
      <c r="A314" s="201"/>
      <c r="B314" s="199"/>
      <c r="C314" s="199"/>
      <c r="D314" s="199"/>
      <c r="E314" s="199"/>
      <c r="F314" s="199"/>
      <c r="G314" s="199"/>
      <c r="H314" s="199"/>
      <c r="I314" s="199"/>
      <c r="J314" s="199"/>
      <c r="K314" s="199"/>
      <c r="L314" s="199"/>
      <c r="M314" s="199"/>
      <c r="N314" s="199"/>
      <c r="O314" s="199"/>
      <c r="P314" s="199"/>
      <c r="Q314" s="199"/>
      <c r="R314" s="200"/>
    </row>
    <row r="315" spans="1:18" ht="15.75" customHeight="1">
      <c r="A315" s="201"/>
      <c r="B315" s="199"/>
      <c r="C315" s="199"/>
      <c r="D315" s="199"/>
      <c r="E315" s="199"/>
      <c r="F315" s="199"/>
      <c r="G315" s="199"/>
      <c r="H315" s="199"/>
      <c r="I315" s="199"/>
      <c r="J315" s="199"/>
      <c r="K315" s="199"/>
      <c r="L315" s="199"/>
      <c r="M315" s="199"/>
      <c r="N315" s="199"/>
      <c r="O315" s="199"/>
      <c r="P315" s="199"/>
      <c r="Q315" s="199"/>
      <c r="R315" s="200"/>
    </row>
    <row r="316" spans="1:18" ht="15.75" customHeight="1">
      <c r="A316" s="201"/>
      <c r="B316" s="199"/>
      <c r="C316" s="199"/>
      <c r="D316" s="199"/>
      <c r="E316" s="199"/>
      <c r="F316" s="199"/>
      <c r="G316" s="199"/>
      <c r="H316" s="199"/>
      <c r="I316" s="199"/>
      <c r="J316" s="199"/>
      <c r="K316" s="199"/>
      <c r="L316" s="199"/>
      <c r="M316" s="199"/>
      <c r="N316" s="199"/>
      <c r="O316" s="199"/>
      <c r="P316" s="199"/>
      <c r="Q316" s="199"/>
      <c r="R316" s="200"/>
    </row>
    <row r="317" spans="1:18" ht="15.75" customHeight="1">
      <c r="A317" s="201"/>
      <c r="B317" s="199"/>
      <c r="C317" s="199"/>
      <c r="D317" s="199"/>
      <c r="E317" s="199"/>
      <c r="F317" s="199"/>
      <c r="G317" s="199"/>
      <c r="H317" s="199"/>
      <c r="I317" s="199"/>
      <c r="J317" s="199"/>
      <c r="K317" s="199"/>
      <c r="L317" s="199"/>
      <c r="M317" s="199"/>
      <c r="N317" s="199"/>
      <c r="O317" s="199"/>
      <c r="P317" s="199"/>
      <c r="Q317" s="199"/>
      <c r="R317" s="200"/>
    </row>
    <row r="318" spans="1:18" ht="15.75" customHeight="1">
      <c r="A318" s="201"/>
      <c r="B318" s="199"/>
      <c r="C318" s="199"/>
      <c r="D318" s="199"/>
      <c r="E318" s="199"/>
      <c r="F318" s="199"/>
      <c r="G318" s="199"/>
      <c r="H318" s="199"/>
      <c r="I318" s="199"/>
      <c r="J318" s="199"/>
      <c r="K318" s="199"/>
      <c r="L318" s="199"/>
      <c r="M318" s="199"/>
      <c r="N318" s="199"/>
      <c r="O318" s="199"/>
      <c r="P318" s="199"/>
      <c r="Q318" s="199"/>
      <c r="R318" s="200"/>
    </row>
    <row r="319" spans="1:18" ht="15.75" customHeight="1">
      <c r="A319" s="201"/>
      <c r="B319" s="199"/>
      <c r="C319" s="199"/>
      <c r="D319" s="199"/>
      <c r="E319" s="199"/>
      <c r="F319" s="199"/>
      <c r="G319" s="199"/>
      <c r="H319" s="199"/>
      <c r="I319" s="199"/>
      <c r="J319" s="199"/>
      <c r="K319" s="199"/>
      <c r="L319" s="199"/>
      <c r="M319" s="199"/>
      <c r="N319" s="199"/>
      <c r="O319" s="199"/>
      <c r="P319" s="199"/>
      <c r="Q319" s="199"/>
      <c r="R319" s="200"/>
    </row>
    <row r="320" spans="1:18" ht="15.75" customHeight="1">
      <c r="A320" s="201"/>
      <c r="B320" s="199"/>
      <c r="C320" s="199"/>
      <c r="D320" s="199"/>
      <c r="E320" s="199"/>
      <c r="F320" s="199"/>
      <c r="G320" s="199"/>
      <c r="H320" s="199"/>
      <c r="I320" s="199"/>
      <c r="J320" s="199"/>
      <c r="K320" s="199"/>
      <c r="L320" s="199"/>
      <c r="M320" s="199"/>
      <c r="N320" s="199"/>
      <c r="O320" s="199"/>
      <c r="P320" s="199"/>
      <c r="Q320" s="199"/>
      <c r="R320" s="200"/>
    </row>
    <row r="321" spans="1:18" ht="15.75" customHeight="1">
      <c r="A321" s="201"/>
      <c r="B321" s="199"/>
      <c r="C321" s="199"/>
      <c r="D321" s="199"/>
      <c r="E321" s="199"/>
      <c r="F321" s="199"/>
      <c r="G321" s="199"/>
      <c r="H321" s="199"/>
      <c r="I321" s="199"/>
      <c r="J321" s="199"/>
      <c r="K321" s="199"/>
      <c r="L321" s="199"/>
      <c r="M321" s="199"/>
      <c r="N321" s="199"/>
      <c r="O321" s="199"/>
      <c r="P321" s="199"/>
      <c r="Q321" s="199"/>
      <c r="R321" s="200"/>
    </row>
    <row r="322" spans="1:18" ht="15.75" customHeight="1">
      <c r="A322" s="201"/>
      <c r="B322" s="199"/>
      <c r="C322" s="199"/>
      <c r="D322" s="199"/>
      <c r="E322" s="199"/>
      <c r="F322" s="199"/>
      <c r="G322" s="199"/>
      <c r="H322" s="199"/>
      <c r="I322" s="199"/>
      <c r="J322" s="199"/>
      <c r="K322" s="199"/>
      <c r="L322" s="199"/>
      <c r="M322" s="199"/>
      <c r="N322" s="199"/>
      <c r="O322" s="199"/>
      <c r="P322" s="199"/>
      <c r="Q322" s="199"/>
      <c r="R322" s="200"/>
    </row>
    <row r="323" spans="1:18" ht="15.75" customHeight="1">
      <c r="A323" s="201"/>
      <c r="B323" s="199"/>
      <c r="C323" s="199"/>
      <c r="D323" s="199"/>
      <c r="E323" s="199"/>
      <c r="F323" s="199"/>
      <c r="G323" s="199"/>
      <c r="H323" s="199"/>
      <c r="I323" s="199"/>
      <c r="J323" s="199"/>
      <c r="K323" s="199"/>
      <c r="L323" s="199"/>
      <c r="M323" s="199"/>
      <c r="N323" s="199"/>
      <c r="O323" s="199"/>
      <c r="P323" s="199"/>
      <c r="Q323" s="199"/>
      <c r="R323" s="200"/>
    </row>
    <row r="324" spans="1:18" ht="15.75" customHeight="1">
      <c r="A324" s="201"/>
      <c r="B324" s="199"/>
      <c r="C324" s="199"/>
      <c r="D324" s="199"/>
      <c r="E324" s="199"/>
      <c r="F324" s="199"/>
      <c r="G324" s="199"/>
      <c r="H324" s="199"/>
      <c r="I324" s="199"/>
      <c r="J324" s="199"/>
      <c r="K324" s="199"/>
      <c r="L324" s="199"/>
      <c r="M324" s="199"/>
      <c r="N324" s="199"/>
      <c r="O324" s="199"/>
      <c r="P324" s="199"/>
      <c r="Q324" s="199"/>
      <c r="R324" s="200"/>
    </row>
    <row r="325" spans="1:18" ht="15.75" customHeight="1">
      <c r="A325" s="201"/>
      <c r="B325" s="199"/>
      <c r="C325" s="199"/>
      <c r="D325" s="199"/>
      <c r="E325" s="199"/>
      <c r="F325" s="199"/>
      <c r="G325" s="199"/>
      <c r="H325" s="199"/>
      <c r="I325" s="199"/>
      <c r="J325" s="199"/>
      <c r="K325" s="199"/>
      <c r="L325" s="199"/>
      <c r="M325" s="199"/>
      <c r="N325" s="199"/>
      <c r="O325" s="199"/>
      <c r="P325" s="199"/>
      <c r="Q325" s="199"/>
      <c r="R325" s="200"/>
    </row>
    <row r="326" spans="1:18" ht="15.75" customHeight="1">
      <c r="A326" s="201"/>
      <c r="B326" s="199"/>
      <c r="C326" s="199"/>
      <c r="D326" s="199"/>
      <c r="E326" s="199"/>
      <c r="F326" s="199"/>
      <c r="G326" s="199"/>
      <c r="H326" s="199"/>
      <c r="I326" s="199"/>
      <c r="J326" s="199"/>
      <c r="K326" s="199"/>
      <c r="L326" s="199"/>
      <c r="M326" s="199"/>
      <c r="N326" s="199"/>
      <c r="O326" s="199"/>
      <c r="P326" s="199"/>
      <c r="Q326" s="199"/>
      <c r="R326" s="200"/>
    </row>
    <row r="327" spans="1:18" ht="15.75" customHeight="1">
      <c r="A327" s="201"/>
      <c r="B327" s="199"/>
      <c r="C327" s="199"/>
      <c r="D327" s="199"/>
      <c r="E327" s="199"/>
      <c r="F327" s="199"/>
      <c r="G327" s="199"/>
      <c r="H327" s="199"/>
      <c r="I327" s="199"/>
      <c r="J327" s="199"/>
      <c r="K327" s="199"/>
      <c r="L327" s="199"/>
      <c r="M327" s="199"/>
      <c r="N327" s="199"/>
      <c r="O327" s="199"/>
      <c r="P327" s="199"/>
      <c r="Q327" s="199"/>
      <c r="R327" s="200"/>
    </row>
    <row r="328" spans="1:18" ht="15.75" customHeight="1">
      <c r="A328" s="201"/>
      <c r="B328" s="199"/>
      <c r="C328" s="199"/>
      <c r="D328" s="199"/>
      <c r="E328" s="199"/>
      <c r="F328" s="199"/>
      <c r="G328" s="199"/>
      <c r="H328" s="199"/>
      <c r="I328" s="199"/>
      <c r="J328" s="199"/>
      <c r="K328" s="199"/>
      <c r="L328" s="199"/>
      <c r="M328" s="199"/>
      <c r="N328" s="199"/>
      <c r="O328" s="199"/>
      <c r="P328" s="199"/>
      <c r="Q328" s="199"/>
      <c r="R328" s="200"/>
    </row>
    <row r="329" spans="1:18" ht="15.75" customHeight="1">
      <c r="A329" s="201"/>
      <c r="B329" s="199"/>
      <c r="C329" s="199"/>
      <c r="D329" s="199"/>
      <c r="E329" s="199"/>
      <c r="F329" s="199"/>
      <c r="G329" s="199"/>
      <c r="H329" s="199"/>
      <c r="I329" s="199"/>
      <c r="J329" s="199"/>
      <c r="K329" s="199"/>
      <c r="L329" s="199"/>
      <c r="M329" s="199"/>
      <c r="N329" s="199"/>
      <c r="O329" s="199"/>
      <c r="P329" s="199"/>
      <c r="Q329" s="199"/>
      <c r="R329" s="200"/>
    </row>
    <row r="330" spans="1:18" ht="15.75" customHeight="1">
      <c r="A330" s="201"/>
      <c r="B330" s="199"/>
      <c r="C330" s="199"/>
      <c r="D330" s="199"/>
      <c r="E330" s="199"/>
      <c r="F330" s="199"/>
      <c r="G330" s="199"/>
      <c r="H330" s="199"/>
      <c r="I330" s="199"/>
      <c r="J330" s="199"/>
      <c r="K330" s="199"/>
      <c r="L330" s="199"/>
      <c r="M330" s="199"/>
      <c r="N330" s="199"/>
      <c r="O330" s="199"/>
      <c r="P330" s="199"/>
      <c r="Q330" s="199"/>
      <c r="R330" s="200"/>
    </row>
    <row r="331" spans="1:18" ht="15.75" customHeight="1">
      <c r="A331" s="201"/>
      <c r="B331" s="199"/>
      <c r="C331" s="199"/>
      <c r="D331" s="199"/>
      <c r="E331" s="199"/>
      <c r="F331" s="199"/>
      <c r="G331" s="199"/>
      <c r="H331" s="199"/>
      <c r="I331" s="199"/>
      <c r="J331" s="199"/>
      <c r="K331" s="199"/>
      <c r="L331" s="199"/>
      <c r="M331" s="199"/>
      <c r="N331" s="199"/>
      <c r="O331" s="199"/>
      <c r="P331" s="199"/>
      <c r="Q331" s="199"/>
      <c r="R331" s="200"/>
    </row>
    <row r="332" spans="1:18" ht="15.75" customHeight="1">
      <c r="A332" s="201"/>
      <c r="B332" s="199"/>
      <c r="C332" s="199"/>
      <c r="D332" s="199"/>
      <c r="E332" s="199"/>
      <c r="F332" s="199"/>
      <c r="G332" s="199"/>
      <c r="H332" s="199"/>
      <c r="I332" s="199"/>
      <c r="J332" s="199"/>
      <c r="K332" s="199"/>
      <c r="L332" s="199"/>
      <c r="M332" s="199"/>
      <c r="N332" s="199"/>
      <c r="O332" s="199"/>
      <c r="P332" s="199"/>
      <c r="Q332" s="199"/>
      <c r="R332" s="200"/>
    </row>
    <row r="333" spans="1:18" ht="15.75" customHeight="1">
      <c r="A333" s="201"/>
      <c r="B333" s="199"/>
      <c r="C333" s="199"/>
      <c r="D333" s="199"/>
      <c r="E333" s="199"/>
      <c r="F333" s="199"/>
      <c r="G333" s="199"/>
      <c r="H333" s="199"/>
      <c r="I333" s="199"/>
      <c r="J333" s="199"/>
      <c r="K333" s="199"/>
      <c r="L333" s="199"/>
      <c r="M333" s="199"/>
      <c r="N333" s="199"/>
      <c r="O333" s="199"/>
      <c r="P333" s="199"/>
      <c r="Q333" s="199"/>
      <c r="R333" s="200"/>
    </row>
    <row r="334" spans="1:18" ht="15.75" customHeight="1">
      <c r="A334" s="201"/>
      <c r="B334" s="199"/>
      <c r="C334" s="199"/>
      <c r="D334" s="199"/>
      <c r="E334" s="199"/>
      <c r="F334" s="199"/>
      <c r="G334" s="199"/>
      <c r="H334" s="199"/>
      <c r="I334" s="199"/>
      <c r="J334" s="199"/>
      <c r="K334" s="199"/>
      <c r="L334" s="199"/>
      <c r="M334" s="199"/>
      <c r="N334" s="199"/>
      <c r="O334" s="199"/>
      <c r="P334" s="199"/>
      <c r="Q334" s="199"/>
      <c r="R334" s="200"/>
    </row>
    <row r="335" spans="1:18" ht="15.75" customHeight="1">
      <c r="A335" s="201"/>
      <c r="B335" s="199"/>
      <c r="C335" s="199"/>
      <c r="D335" s="199"/>
      <c r="E335" s="199"/>
      <c r="F335" s="199"/>
      <c r="G335" s="199"/>
      <c r="H335" s="199"/>
      <c r="I335" s="199"/>
      <c r="J335" s="199"/>
      <c r="K335" s="199"/>
      <c r="L335" s="199"/>
      <c r="M335" s="199"/>
      <c r="N335" s="199"/>
      <c r="O335" s="199"/>
      <c r="P335" s="199"/>
      <c r="Q335" s="199"/>
      <c r="R335" s="200"/>
    </row>
    <row r="336" spans="1:18" ht="15.75" customHeight="1">
      <c r="A336" s="201"/>
      <c r="B336" s="199"/>
      <c r="C336" s="199"/>
      <c r="D336" s="199"/>
      <c r="E336" s="199"/>
      <c r="F336" s="199"/>
      <c r="G336" s="199"/>
      <c r="H336" s="199"/>
      <c r="I336" s="199"/>
      <c r="J336" s="199"/>
      <c r="K336" s="199"/>
      <c r="L336" s="199"/>
      <c r="M336" s="199"/>
      <c r="N336" s="199"/>
      <c r="O336" s="199"/>
      <c r="P336" s="199"/>
      <c r="Q336" s="199"/>
      <c r="R336" s="200"/>
    </row>
    <row r="337" spans="1:18" ht="15.75" customHeight="1">
      <c r="A337" s="201"/>
      <c r="B337" s="199"/>
      <c r="C337" s="199"/>
      <c r="D337" s="199"/>
      <c r="E337" s="199"/>
      <c r="F337" s="199"/>
      <c r="G337" s="199"/>
      <c r="H337" s="199"/>
      <c r="I337" s="199"/>
      <c r="J337" s="199"/>
      <c r="K337" s="199"/>
      <c r="L337" s="199"/>
      <c r="M337" s="199"/>
      <c r="N337" s="199"/>
      <c r="O337" s="199"/>
      <c r="P337" s="199"/>
      <c r="Q337" s="199"/>
      <c r="R337" s="200"/>
    </row>
    <row r="338" spans="1:18" ht="15.75" customHeight="1">
      <c r="A338" s="201"/>
      <c r="B338" s="199"/>
      <c r="C338" s="199"/>
      <c r="D338" s="199"/>
      <c r="E338" s="199"/>
      <c r="F338" s="199"/>
      <c r="G338" s="199"/>
      <c r="H338" s="199"/>
      <c r="I338" s="199"/>
      <c r="J338" s="199"/>
      <c r="K338" s="199"/>
      <c r="L338" s="199"/>
      <c r="M338" s="199"/>
      <c r="N338" s="199"/>
      <c r="O338" s="199"/>
      <c r="P338" s="199"/>
      <c r="Q338" s="199"/>
      <c r="R338" s="200"/>
    </row>
    <row r="339" spans="1:18" ht="15.75" customHeight="1">
      <c r="A339" s="201"/>
      <c r="B339" s="199"/>
      <c r="C339" s="199"/>
      <c r="D339" s="199"/>
      <c r="E339" s="199"/>
      <c r="F339" s="199"/>
      <c r="G339" s="199"/>
      <c r="H339" s="199"/>
      <c r="I339" s="199"/>
      <c r="J339" s="199"/>
      <c r="K339" s="199"/>
      <c r="L339" s="199"/>
      <c r="M339" s="199"/>
      <c r="N339" s="199"/>
      <c r="O339" s="199"/>
      <c r="P339" s="199"/>
      <c r="Q339" s="199"/>
      <c r="R339" s="200"/>
    </row>
    <row r="340" spans="1:18" ht="15.75" customHeight="1">
      <c r="A340" s="201"/>
      <c r="B340" s="199"/>
      <c r="C340" s="199"/>
      <c r="D340" s="199"/>
      <c r="E340" s="199"/>
      <c r="F340" s="199"/>
      <c r="G340" s="199"/>
      <c r="H340" s="199"/>
      <c r="I340" s="199"/>
      <c r="J340" s="199"/>
      <c r="K340" s="199"/>
      <c r="L340" s="199"/>
      <c r="M340" s="199"/>
      <c r="N340" s="199"/>
      <c r="O340" s="199"/>
      <c r="P340" s="199"/>
      <c r="Q340" s="199"/>
      <c r="R340" s="200"/>
    </row>
    <row r="341" spans="1:18" ht="15.75" customHeight="1">
      <c r="A341" s="201"/>
      <c r="B341" s="199"/>
      <c r="C341" s="199"/>
      <c r="D341" s="199"/>
      <c r="E341" s="199"/>
      <c r="F341" s="199"/>
      <c r="G341" s="199"/>
      <c r="H341" s="199"/>
      <c r="I341" s="199"/>
      <c r="J341" s="199"/>
      <c r="K341" s="199"/>
      <c r="L341" s="199"/>
      <c r="M341" s="199"/>
      <c r="N341" s="199"/>
      <c r="O341" s="199"/>
      <c r="P341" s="199"/>
      <c r="Q341" s="199"/>
      <c r="R341" s="200"/>
    </row>
    <row r="342" spans="1:18" ht="15.75" customHeight="1">
      <c r="A342" s="201"/>
      <c r="B342" s="199"/>
      <c r="C342" s="199"/>
      <c r="D342" s="199"/>
      <c r="E342" s="199"/>
      <c r="F342" s="199"/>
      <c r="G342" s="199"/>
      <c r="H342" s="199"/>
      <c r="I342" s="199"/>
      <c r="J342" s="199"/>
      <c r="K342" s="199"/>
      <c r="L342" s="199"/>
      <c r="M342" s="199"/>
      <c r="N342" s="199"/>
      <c r="O342" s="199"/>
      <c r="P342" s="199"/>
      <c r="Q342" s="199"/>
      <c r="R342" s="200"/>
    </row>
    <row r="343" spans="1:18" ht="15.75" customHeight="1">
      <c r="A343" s="201"/>
      <c r="B343" s="199"/>
      <c r="C343" s="199"/>
      <c r="D343" s="199"/>
      <c r="E343" s="199"/>
      <c r="F343" s="199"/>
      <c r="G343" s="199"/>
      <c r="H343" s="199"/>
      <c r="I343" s="199"/>
      <c r="J343" s="199"/>
      <c r="K343" s="199"/>
      <c r="L343" s="199"/>
      <c r="M343" s="199"/>
      <c r="N343" s="199"/>
      <c r="O343" s="199"/>
      <c r="P343" s="199"/>
      <c r="Q343" s="199"/>
      <c r="R343" s="200"/>
    </row>
    <row r="344" spans="1:18" ht="15.75" customHeight="1">
      <c r="A344" s="201"/>
      <c r="B344" s="199"/>
      <c r="C344" s="199"/>
      <c r="D344" s="199"/>
      <c r="E344" s="199"/>
      <c r="F344" s="199"/>
      <c r="G344" s="199"/>
      <c r="H344" s="199"/>
      <c r="I344" s="199"/>
      <c r="J344" s="199"/>
      <c r="K344" s="199"/>
      <c r="L344" s="199"/>
      <c r="M344" s="199"/>
      <c r="N344" s="199"/>
      <c r="O344" s="199"/>
      <c r="P344" s="199"/>
      <c r="Q344" s="199"/>
      <c r="R344" s="200"/>
    </row>
    <row r="345" spans="1:18" ht="15.75" customHeight="1">
      <c r="A345" s="201"/>
      <c r="B345" s="199"/>
      <c r="C345" s="199"/>
      <c r="D345" s="199"/>
      <c r="E345" s="199"/>
      <c r="F345" s="199"/>
      <c r="G345" s="199"/>
      <c r="H345" s="199"/>
      <c r="I345" s="199"/>
      <c r="J345" s="199"/>
      <c r="K345" s="199"/>
      <c r="L345" s="199"/>
      <c r="M345" s="199"/>
      <c r="N345" s="199"/>
      <c r="O345" s="199"/>
      <c r="P345" s="199"/>
      <c r="Q345" s="199"/>
      <c r="R345" s="200"/>
    </row>
    <row r="346" spans="1:18" ht="15.75" customHeight="1">
      <c r="A346" s="201"/>
      <c r="B346" s="199"/>
      <c r="C346" s="199"/>
      <c r="D346" s="199"/>
      <c r="E346" s="199"/>
      <c r="F346" s="199"/>
      <c r="G346" s="199"/>
      <c r="H346" s="199"/>
      <c r="I346" s="199"/>
      <c r="J346" s="199"/>
      <c r="K346" s="199"/>
      <c r="L346" s="199"/>
      <c r="M346" s="199"/>
      <c r="N346" s="199"/>
      <c r="O346" s="199"/>
      <c r="P346" s="199"/>
      <c r="Q346" s="199"/>
      <c r="R346" s="200"/>
    </row>
    <row r="347" spans="1:18" ht="15.75" customHeight="1">
      <c r="A347" s="201"/>
      <c r="B347" s="199"/>
      <c r="C347" s="199"/>
      <c r="D347" s="199"/>
      <c r="E347" s="199"/>
      <c r="F347" s="199"/>
      <c r="G347" s="199"/>
      <c r="H347" s="199"/>
      <c r="I347" s="199"/>
      <c r="J347" s="199"/>
      <c r="K347" s="199"/>
      <c r="L347" s="199"/>
      <c r="M347" s="199"/>
      <c r="N347" s="199"/>
      <c r="O347" s="199"/>
      <c r="P347" s="199"/>
      <c r="Q347" s="199"/>
      <c r="R347" s="200"/>
    </row>
    <row r="348" spans="1:18" ht="15.75" customHeight="1">
      <c r="A348" s="201"/>
      <c r="B348" s="199"/>
      <c r="C348" s="199"/>
      <c r="D348" s="199"/>
      <c r="E348" s="199"/>
      <c r="F348" s="199"/>
      <c r="G348" s="199"/>
      <c r="H348" s="199"/>
      <c r="I348" s="199"/>
      <c r="J348" s="199"/>
      <c r="K348" s="199"/>
      <c r="L348" s="199"/>
      <c r="M348" s="199"/>
      <c r="N348" s="199"/>
      <c r="O348" s="199"/>
      <c r="P348" s="199"/>
      <c r="Q348" s="199"/>
      <c r="R348" s="200"/>
    </row>
    <row r="349" spans="1:18" ht="15.75" customHeight="1">
      <c r="A349" s="201"/>
      <c r="B349" s="199"/>
      <c r="C349" s="199"/>
      <c r="D349" s="199"/>
      <c r="E349" s="199"/>
      <c r="F349" s="199"/>
      <c r="G349" s="199"/>
      <c r="H349" s="199"/>
      <c r="I349" s="199"/>
      <c r="J349" s="199"/>
      <c r="K349" s="199"/>
      <c r="L349" s="199"/>
      <c r="M349" s="199"/>
      <c r="N349" s="199"/>
      <c r="O349" s="199"/>
      <c r="P349" s="199"/>
      <c r="Q349" s="199"/>
      <c r="R349" s="200"/>
    </row>
    <row r="350" spans="1:18" ht="15.75" customHeight="1">
      <c r="A350" s="201"/>
      <c r="B350" s="199"/>
      <c r="C350" s="199"/>
      <c r="D350" s="199"/>
      <c r="E350" s="199"/>
      <c r="F350" s="199"/>
      <c r="G350" s="199"/>
      <c r="H350" s="199"/>
      <c r="I350" s="199"/>
      <c r="J350" s="199"/>
      <c r="K350" s="199"/>
      <c r="L350" s="199"/>
      <c r="M350" s="199"/>
      <c r="N350" s="199"/>
      <c r="O350" s="199"/>
      <c r="P350" s="199"/>
      <c r="Q350" s="199"/>
      <c r="R350" s="200"/>
    </row>
    <row r="351" spans="1:18" ht="15.75" customHeight="1">
      <c r="A351" s="201"/>
      <c r="B351" s="199"/>
      <c r="C351" s="199"/>
      <c r="D351" s="199"/>
      <c r="E351" s="199"/>
      <c r="F351" s="199"/>
      <c r="G351" s="199"/>
      <c r="H351" s="199"/>
      <c r="I351" s="199"/>
      <c r="J351" s="199"/>
      <c r="K351" s="199"/>
      <c r="L351" s="199"/>
      <c r="M351" s="199"/>
      <c r="N351" s="199"/>
      <c r="O351" s="199"/>
      <c r="P351" s="199"/>
      <c r="Q351" s="199"/>
      <c r="R351" s="200"/>
    </row>
    <row r="352" spans="1:18" ht="15.75" customHeight="1">
      <c r="A352" s="201"/>
      <c r="B352" s="199"/>
      <c r="C352" s="199"/>
      <c r="D352" s="199"/>
      <c r="E352" s="199"/>
      <c r="F352" s="199"/>
      <c r="G352" s="199"/>
      <c r="H352" s="199"/>
      <c r="I352" s="199"/>
      <c r="J352" s="199"/>
      <c r="K352" s="199"/>
      <c r="L352" s="199"/>
      <c r="M352" s="199"/>
      <c r="N352" s="199"/>
      <c r="O352" s="199"/>
      <c r="P352" s="199"/>
      <c r="Q352" s="199"/>
      <c r="R352" s="200"/>
    </row>
    <row r="353" spans="1:18" ht="15.75" customHeight="1">
      <c r="A353" s="201"/>
      <c r="B353" s="199"/>
      <c r="C353" s="199"/>
      <c r="D353" s="199"/>
      <c r="E353" s="199"/>
      <c r="F353" s="199"/>
      <c r="G353" s="199"/>
      <c r="H353" s="199"/>
      <c r="I353" s="199"/>
      <c r="J353" s="199"/>
      <c r="K353" s="199"/>
      <c r="L353" s="199"/>
      <c r="M353" s="199"/>
      <c r="N353" s="199"/>
      <c r="O353" s="199"/>
      <c r="P353" s="199"/>
      <c r="Q353" s="199"/>
      <c r="R353" s="200"/>
    </row>
    <row r="354" spans="1:18" ht="15.75" customHeight="1">
      <c r="A354" s="201"/>
      <c r="B354" s="199"/>
      <c r="C354" s="199"/>
      <c r="D354" s="199"/>
      <c r="E354" s="199"/>
      <c r="F354" s="199"/>
      <c r="G354" s="199"/>
      <c r="H354" s="199"/>
      <c r="I354" s="199"/>
      <c r="J354" s="199"/>
      <c r="K354" s="199"/>
      <c r="L354" s="199"/>
      <c r="M354" s="199"/>
      <c r="N354" s="199"/>
      <c r="O354" s="199"/>
      <c r="P354" s="199"/>
      <c r="Q354" s="199"/>
      <c r="R354" s="200"/>
    </row>
    <row r="355" spans="1:18" ht="15.75" customHeight="1">
      <c r="A355" s="201"/>
      <c r="B355" s="199"/>
      <c r="C355" s="199"/>
      <c r="D355" s="199"/>
      <c r="E355" s="199"/>
      <c r="F355" s="199"/>
      <c r="G355" s="199"/>
      <c r="H355" s="199"/>
      <c r="I355" s="199"/>
      <c r="J355" s="199"/>
      <c r="K355" s="199"/>
      <c r="L355" s="199"/>
      <c r="M355" s="199"/>
      <c r="N355" s="199"/>
      <c r="O355" s="199"/>
      <c r="P355" s="199"/>
      <c r="Q355" s="199"/>
      <c r="R355" s="200"/>
    </row>
    <row r="356" spans="1:18" ht="15.75" customHeight="1">
      <c r="A356" s="201"/>
      <c r="B356" s="199"/>
      <c r="C356" s="199"/>
      <c r="D356" s="199"/>
      <c r="E356" s="199"/>
      <c r="F356" s="199"/>
      <c r="G356" s="199"/>
      <c r="H356" s="199"/>
      <c r="I356" s="199"/>
      <c r="J356" s="199"/>
      <c r="K356" s="199"/>
      <c r="L356" s="199"/>
      <c r="M356" s="199"/>
      <c r="N356" s="199"/>
      <c r="O356" s="199"/>
      <c r="P356" s="199"/>
      <c r="Q356" s="199"/>
      <c r="R356" s="200"/>
    </row>
    <row r="357" spans="1:18" ht="15.75" customHeight="1">
      <c r="A357" s="201"/>
      <c r="B357" s="199"/>
      <c r="C357" s="199"/>
      <c r="D357" s="199"/>
      <c r="E357" s="199"/>
      <c r="F357" s="199"/>
      <c r="G357" s="199"/>
      <c r="H357" s="199"/>
      <c r="I357" s="199"/>
      <c r="J357" s="199"/>
      <c r="K357" s="199"/>
      <c r="L357" s="199"/>
      <c r="M357" s="199"/>
      <c r="N357" s="199"/>
      <c r="O357" s="199"/>
      <c r="P357" s="199"/>
      <c r="Q357" s="199"/>
      <c r="R357" s="200"/>
    </row>
    <row r="358" spans="1:18" ht="15.75" customHeight="1">
      <c r="A358" s="201"/>
      <c r="B358" s="199"/>
      <c r="C358" s="199"/>
      <c r="D358" s="199"/>
      <c r="E358" s="199"/>
      <c r="F358" s="199"/>
      <c r="G358" s="199"/>
      <c r="H358" s="199"/>
      <c r="I358" s="199"/>
      <c r="J358" s="199"/>
      <c r="K358" s="199"/>
      <c r="L358" s="199"/>
      <c r="M358" s="199"/>
      <c r="N358" s="199"/>
      <c r="O358" s="199"/>
      <c r="P358" s="199"/>
      <c r="Q358" s="199"/>
      <c r="R358" s="200"/>
    </row>
    <row r="359" spans="1:18" ht="15.75" customHeight="1">
      <c r="A359" s="201"/>
      <c r="B359" s="199"/>
      <c r="C359" s="199"/>
      <c r="D359" s="199"/>
      <c r="E359" s="199"/>
      <c r="F359" s="199"/>
      <c r="G359" s="199"/>
      <c r="H359" s="199"/>
      <c r="I359" s="199"/>
      <c r="J359" s="199"/>
      <c r="K359" s="199"/>
      <c r="L359" s="199"/>
      <c r="M359" s="199"/>
      <c r="N359" s="199"/>
      <c r="O359" s="199"/>
      <c r="P359" s="199"/>
      <c r="Q359" s="199"/>
      <c r="R359" s="200"/>
    </row>
    <row r="360" spans="1:18" ht="15.75" customHeight="1">
      <c r="A360" s="201"/>
      <c r="B360" s="199"/>
      <c r="C360" s="199"/>
      <c r="D360" s="199"/>
      <c r="E360" s="199"/>
      <c r="F360" s="199"/>
      <c r="G360" s="199"/>
      <c r="H360" s="199"/>
      <c r="I360" s="199"/>
      <c r="J360" s="199"/>
      <c r="K360" s="199"/>
      <c r="L360" s="199"/>
      <c r="M360" s="199"/>
      <c r="N360" s="199"/>
      <c r="O360" s="199"/>
      <c r="P360" s="199"/>
      <c r="Q360" s="199"/>
      <c r="R360" s="200"/>
    </row>
    <row r="361" spans="1:18" ht="15.75" customHeight="1">
      <c r="A361" s="201"/>
      <c r="B361" s="199"/>
      <c r="C361" s="199"/>
      <c r="D361" s="199"/>
      <c r="E361" s="199"/>
      <c r="F361" s="199"/>
      <c r="G361" s="199"/>
      <c r="H361" s="199"/>
      <c r="I361" s="199"/>
      <c r="J361" s="199"/>
      <c r="K361" s="199"/>
      <c r="L361" s="199"/>
      <c r="M361" s="199"/>
      <c r="N361" s="199"/>
      <c r="O361" s="199"/>
      <c r="P361" s="199"/>
      <c r="Q361" s="199"/>
      <c r="R361" s="200"/>
    </row>
    <row r="362" spans="1:18" ht="15.75" customHeight="1">
      <c r="A362" s="201"/>
      <c r="B362" s="199"/>
      <c r="C362" s="199"/>
      <c r="D362" s="199"/>
      <c r="E362" s="199"/>
      <c r="F362" s="199"/>
      <c r="G362" s="199"/>
      <c r="H362" s="199"/>
      <c r="I362" s="199"/>
      <c r="J362" s="199"/>
      <c r="K362" s="199"/>
      <c r="L362" s="199"/>
      <c r="M362" s="199"/>
      <c r="N362" s="199"/>
      <c r="O362" s="199"/>
      <c r="P362" s="199"/>
      <c r="Q362" s="199"/>
      <c r="R362" s="200"/>
    </row>
    <row r="363" spans="1:18" ht="15.75" customHeight="1">
      <c r="A363" s="201"/>
      <c r="B363" s="199"/>
      <c r="C363" s="199"/>
      <c r="D363" s="199"/>
      <c r="E363" s="199"/>
      <c r="F363" s="199"/>
      <c r="G363" s="199"/>
      <c r="H363" s="199"/>
      <c r="I363" s="199"/>
      <c r="J363" s="199"/>
      <c r="K363" s="199"/>
      <c r="L363" s="199"/>
      <c r="M363" s="199"/>
      <c r="N363" s="199"/>
      <c r="O363" s="199"/>
      <c r="P363" s="199"/>
      <c r="Q363" s="199"/>
      <c r="R363" s="200"/>
    </row>
    <row r="364" spans="1:18" ht="15.75" customHeight="1">
      <c r="A364" s="201"/>
      <c r="B364" s="199"/>
      <c r="C364" s="199"/>
      <c r="D364" s="199"/>
      <c r="E364" s="199"/>
      <c r="F364" s="199"/>
      <c r="G364" s="199"/>
      <c r="H364" s="199"/>
      <c r="I364" s="199"/>
      <c r="J364" s="199"/>
      <c r="K364" s="199"/>
      <c r="L364" s="199"/>
      <c r="M364" s="199"/>
      <c r="N364" s="199"/>
      <c r="O364" s="199"/>
      <c r="P364" s="199"/>
      <c r="Q364" s="199"/>
      <c r="R364" s="200"/>
    </row>
    <row r="365" spans="1:18" ht="15.75" customHeight="1">
      <c r="A365" s="201"/>
      <c r="B365" s="199"/>
      <c r="C365" s="199"/>
      <c r="D365" s="199"/>
      <c r="E365" s="199"/>
      <c r="F365" s="199"/>
      <c r="G365" s="199"/>
      <c r="H365" s="199"/>
      <c r="I365" s="199"/>
      <c r="J365" s="199"/>
      <c r="K365" s="199"/>
      <c r="L365" s="199"/>
      <c r="M365" s="199"/>
      <c r="N365" s="199"/>
      <c r="O365" s="199"/>
      <c r="P365" s="199"/>
      <c r="Q365" s="199"/>
      <c r="R365" s="200"/>
    </row>
    <row r="366" spans="1:18" ht="15.75" customHeight="1">
      <c r="A366" s="201"/>
      <c r="B366" s="199"/>
      <c r="C366" s="199"/>
      <c r="D366" s="199"/>
      <c r="E366" s="199"/>
      <c r="F366" s="199"/>
      <c r="G366" s="199"/>
      <c r="H366" s="199"/>
      <c r="I366" s="199"/>
      <c r="J366" s="199"/>
      <c r="K366" s="199"/>
      <c r="L366" s="199"/>
      <c r="M366" s="199"/>
      <c r="N366" s="199"/>
      <c r="O366" s="199"/>
      <c r="P366" s="199"/>
      <c r="Q366" s="199"/>
      <c r="R366" s="200"/>
    </row>
    <row r="367" spans="1:18" ht="15.75" customHeight="1">
      <c r="A367" s="201"/>
      <c r="B367" s="199"/>
      <c r="C367" s="199"/>
      <c r="D367" s="199"/>
      <c r="E367" s="199"/>
      <c r="F367" s="199"/>
      <c r="G367" s="199"/>
      <c r="H367" s="199"/>
      <c r="I367" s="199"/>
      <c r="J367" s="199"/>
      <c r="K367" s="199"/>
      <c r="L367" s="199"/>
      <c r="M367" s="199"/>
      <c r="N367" s="199"/>
      <c r="O367" s="199"/>
      <c r="P367" s="199"/>
      <c r="Q367" s="199"/>
      <c r="R367" s="200"/>
    </row>
    <row r="368" spans="1:18" ht="15.75" customHeight="1">
      <c r="A368" s="201"/>
      <c r="B368" s="199"/>
      <c r="C368" s="199"/>
      <c r="D368" s="199"/>
      <c r="E368" s="199"/>
      <c r="F368" s="199"/>
      <c r="G368" s="199"/>
      <c r="H368" s="199"/>
      <c r="I368" s="199"/>
      <c r="J368" s="199"/>
      <c r="K368" s="199"/>
      <c r="L368" s="199"/>
      <c r="M368" s="199"/>
      <c r="N368" s="199"/>
      <c r="O368" s="199"/>
      <c r="P368" s="199"/>
      <c r="Q368" s="199"/>
      <c r="R368" s="200"/>
    </row>
    <row r="369" spans="1:18" ht="15.75" customHeight="1">
      <c r="A369" s="201"/>
      <c r="B369" s="199"/>
      <c r="C369" s="199"/>
      <c r="D369" s="199"/>
      <c r="E369" s="199"/>
      <c r="F369" s="199"/>
      <c r="G369" s="199"/>
      <c r="H369" s="199"/>
      <c r="I369" s="199"/>
      <c r="J369" s="199"/>
      <c r="K369" s="199"/>
      <c r="L369" s="199"/>
      <c r="M369" s="199"/>
      <c r="N369" s="199"/>
      <c r="O369" s="199"/>
      <c r="P369" s="199"/>
      <c r="Q369" s="199"/>
      <c r="R369" s="200"/>
    </row>
    <row r="370" spans="1:18" ht="15.75" customHeight="1">
      <c r="A370" s="201"/>
      <c r="B370" s="199"/>
      <c r="C370" s="199"/>
      <c r="D370" s="199"/>
      <c r="E370" s="199"/>
      <c r="F370" s="199"/>
      <c r="G370" s="199"/>
      <c r="H370" s="199"/>
      <c r="I370" s="199"/>
      <c r="J370" s="199"/>
      <c r="K370" s="199"/>
      <c r="L370" s="199"/>
      <c r="M370" s="199"/>
      <c r="N370" s="199"/>
      <c r="O370" s="199"/>
      <c r="P370" s="199"/>
      <c r="Q370" s="199"/>
      <c r="R370" s="200"/>
    </row>
    <row r="371" spans="1:18" ht="15.75" customHeight="1">
      <c r="A371" s="201"/>
      <c r="B371" s="199"/>
      <c r="C371" s="199"/>
      <c r="D371" s="199"/>
      <c r="E371" s="199"/>
      <c r="F371" s="199"/>
      <c r="G371" s="199"/>
      <c r="H371" s="199"/>
      <c r="I371" s="199"/>
      <c r="J371" s="199"/>
      <c r="K371" s="199"/>
      <c r="L371" s="199"/>
      <c r="M371" s="199"/>
      <c r="N371" s="199"/>
      <c r="O371" s="199"/>
      <c r="P371" s="199"/>
      <c r="Q371" s="199"/>
      <c r="R371" s="200"/>
    </row>
    <row r="372" spans="1:18" ht="15.75" customHeight="1">
      <c r="A372" s="202"/>
      <c r="B372" s="203"/>
      <c r="C372" s="203"/>
      <c r="D372" s="203"/>
      <c r="E372" s="203"/>
      <c r="F372" s="203"/>
      <c r="G372" s="203"/>
      <c r="H372" s="203"/>
      <c r="I372" s="203"/>
      <c r="J372" s="203"/>
      <c r="K372" s="203"/>
      <c r="L372" s="203"/>
      <c r="M372" s="203"/>
      <c r="N372" s="203"/>
      <c r="O372" s="203"/>
      <c r="P372" s="203"/>
      <c r="Q372" s="203"/>
      <c r="R372" s="204"/>
    </row>
    <row r="373" spans="1:18" ht="15.75" customHeight="1">
      <c r="A373" s="31"/>
    </row>
    <row r="374" spans="1:18" ht="15.75" customHeight="1">
      <c r="A374" s="31"/>
    </row>
    <row r="375" spans="1:18" ht="15.75" customHeight="1">
      <c r="A375" s="31"/>
    </row>
    <row r="376" spans="1:18" ht="15.75" customHeight="1">
      <c r="A376" s="31"/>
    </row>
    <row r="377" spans="1:18" ht="15.75" customHeight="1">
      <c r="A377" s="31"/>
    </row>
    <row r="378" spans="1:18" ht="15.75" customHeight="1">
      <c r="A378" s="31"/>
    </row>
    <row r="379" spans="1:18" ht="15.75" customHeight="1">
      <c r="A379" s="31"/>
    </row>
    <row r="380" spans="1:18" ht="15.75" customHeight="1">
      <c r="A380" s="31"/>
    </row>
    <row r="381" spans="1:18" ht="15.75" customHeight="1">
      <c r="A381" s="31"/>
    </row>
    <row r="382" spans="1:18" ht="15.75" customHeight="1">
      <c r="A382" s="31"/>
    </row>
    <row r="383" spans="1:18" ht="15.75" customHeight="1">
      <c r="A383" s="31"/>
    </row>
    <row r="384" spans="1:18" ht="15.75" customHeight="1">
      <c r="A384" s="31"/>
    </row>
    <row r="385" spans="1:1" ht="15.75" customHeight="1">
      <c r="A385" s="31"/>
    </row>
    <row r="386" spans="1:1" ht="15.75" customHeight="1">
      <c r="A386" s="31"/>
    </row>
    <row r="387" spans="1:1" ht="15.75" customHeight="1">
      <c r="A387" s="31"/>
    </row>
    <row r="388" spans="1:1" ht="15.75" customHeight="1">
      <c r="A388" s="31"/>
    </row>
    <row r="389" spans="1:1" ht="15.75" customHeight="1">
      <c r="A389" s="31"/>
    </row>
    <row r="390" spans="1:1" ht="15.75" customHeight="1">
      <c r="A390" s="31"/>
    </row>
    <row r="391" spans="1:1" ht="15.75" customHeight="1">
      <c r="A391" s="31"/>
    </row>
    <row r="392" spans="1:1" ht="15.75" customHeight="1">
      <c r="A392" s="31"/>
    </row>
    <row r="393" spans="1:1" ht="15.75" customHeight="1">
      <c r="A393" s="31"/>
    </row>
    <row r="394" spans="1:1" ht="15.75" customHeight="1">
      <c r="A394" s="31"/>
    </row>
    <row r="395" spans="1:1" ht="15.75" customHeight="1">
      <c r="A395" s="31"/>
    </row>
    <row r="396" spans="1:1" ht="15.75" customHeight="1">
      <c r="A396" s="31"/>
    </row>
    <row r="397" spans="1:1" ht="15.75" customHeight="1">
      <c r="A397" s="31"/>
    </row>
    <row r="398" spans="1:1" ht="15.75" customHeight="1">
      <c r="A398" s="31"/>
    </row>
    <row r="399" spans="1:1" ht="15.75" customHeight="1">
      <c r="A399" s="31"/>
    </row>
    <row r="400" spans="1:1" ht="15.75" customHeight="1">
      <c r="A400" s="31"/>
    </row>
    <row r="401" spans="1:1" ht="15.75" customHeight="1">
      <c r="A401" s="31"/>
    </row>
    <row r="402" spans="1:1" ht="15.75" customHeight="1">
      <c r="A402" s="31"/>
    </row>
    <row r="403" spans="1:1" ht="15.75" customHeight="1">
      <c r="A403" s="31"/>
    </row>
    <row r="404" spans="1:1" ht="15.75" customHeight="1">
      <c r="A404" s="31"/>
    </row>
    <row r="405" spans="1:1" ht="15.75" customHeight="1">
      <c r="A405" s="31"/>
    </row>
    <row r="406" spans="1:1" ht="15.75" customHeight="1">
      <c r="A406" s="31"/>
    </row>
    <row r="407" spans="1:1" ht="15.75" customHeight="1">
      <c r="A407" s="31"/>
    </row>
    <row r="408" spans="1:1" ht="15.75" customHeight="1">
      <c r="A408" s="31"/>
    </row>
    <row r="409" spans="1:1" ht="15.75" customHeight="1">
      <c r="A409" s="31"/>
    </row>
    <row r="410" spans="1:1" ht="15.75" customHeight="1">
      <c r="A410" s="31"/>
    </row>
    <row r="411" spans="1:1" ht="15.75" customHeight="1">
      <c r="A411" s="31"/>
    </row>
    <row r="412" spans="1:1" ht="15.75" customHeight="1">
      <c r="A412" s="31"/>
    </row>
    <row r="413" spans="1:1" ht="15.75" customHeight="1">
      <c r="A413" s="31"/>
    </row>
    <row r="414" spans="1:1" ht="15.75" customHeight="1">
      <c r="A414" s="31"/>
    </row>
    <row r="415" spans="1:1" ht="15.75" customHeight="1">
      <c r="A415" s="31"/>
    </row>
    <row r="416" spans="1:1" ht="15.75" customHeight="1">
      <c r="A416" s="31"/>
    </row>
    <row r="417" spans="1:1" ht="15.75" customHeight="1">
      <c r="A417" s="31"/>
    </row>
    <row r="418" spans="1:1" ht="15.75" customHeight="1">
      <c r="A418" s="31"/>
    </row>
    <row r="419" spans="1:1" ht="15.75" customHeight="1">
      <c r="A419" s="31"/>
    </row>
    <row r="420" spans="1:1" ht="15.75" customHeight="1">
      <c r="A420" s="31"/>
    </row>
    <row r="421" spans="1:1" ht="15.75" customHeight="1">
      <c r="A421" s="31"/>
    </row>
    <row r="422" spans="1:1" ht="15.75" customHeight="1">
      <c r="A422" s="31"/>
    </row>
    <row r="423" spans="1:1" ht="15.75" customHeight="1">
      <c r="A423" s="31"/>
    </row>
    <row r="424" spans="1:1" ht="15.75" customHeight="1">
      <c r="A424" s="31"/>
    </row>
    <row r="425" spans="1:1" ht="15.75" customHeight="1">
      <c r="A425" s="31"/>
    </row>
    <row r="426" spans="1:1" ht="15.75" customHeight="1">
      <c r="A426" s="31"/>
    </row>
    <row r="427" spans="1:1" ht="15.75" customHeight="1">
      <c r="A427" s="31"/>
    </row>
    <row r="428" spans="1:1" ht="15.75" customHeight="1">
      <c r="A428" s="31"/>
    </row>
    <row r="429" spans="1:1" ht="15.75" customHeight="1">
      <c r="A429" s="31"/>
    </row>
    <row r="430" spans="1:1" ht="15.75" customHeight="1">
      <c r="A430" s="31"/>
    </row>
    <row r="431" spans="1:1" ht="15.75" customHeight="1">
      <c r="A431" s="31"/>
    </row>
    <row r="432" spans="1:1" ht="15.75" customHeight="1">
      <c r="A432" s="31"/>
    </row>
    <row r="433" spans="1:1" ht="15.75" customHeight="1">
      <c r="A433" s="31"/>
    </row>
    <row r="434" spans="1:1" ht="15.75" customHeight="1">
      <c r="A434" s="31"/>
    </row>
    <row r="435" spans="1:1" ht="15.75" customHeight="1">
      <c r="A435" s="31"/>
    </row>
    <row r="436" spans="1:1" ht="15.75" customHeight="1">
      <c r="A436" s="31"/>
    </row>
    <row r="437" spans="1:1" ht="15.75" customHeight="1">
      <c r="A437" s="31"/>
    </row>
    <row r="438" spans="1:1" ht="15.75" customHeight="1">
      <c r="A438" s="31"/>
    </row>
    <row r="439" spans="1:1" ht="15.75" customHeight="1">
      <c r="A439" s="31"/>
    </row>
    <row r="440" spans="1:1" ht="15.75" customHeight="1">
      <c r="A440" s="31"/>
    </row>
    <row r="441" spans="1:1" ht="15.75" customHeight="1">
      <c r="A441" s="31"/>
    </row>
    <row r="442" spans="1:1" ht="15.75" customHeight="1">
      <c r="A442" s="31"/>
    </row>
    <row r="443" spans="1:1" ht="15.75" customHeight="1">
      <c r="A443" s="31"/>
    </row>
    <row r="444" spans="1:1" ht="15.75" customHeight="1">
      <c r="A444" s="31"/>
    </row>
    <row r="445" spans="1:1" ht="15.75" customHeight="1">
      <c r="A445" s="31"/>
    </row>
    <row r="446" spans="1:1" ht="15.75" customHeight="1">
      <c r="A446" s="31"/>
    </row>
    <row r="447" spans="1:1" ht="15.75" customHeight="1">
      <c r="A447" s="31"/>
    </row>
    <row r="448" spans="1:1" ht="15.75" customHeight="1">
      <c r="A448" s="31"/>
    </row>
    <row r="449" spans="1:1" ht="15.75" customHeight="1">
      <c r="A449" s="31"/>
    </row>
    <row r="450" spans="1:1" ht="15.75" customHeight="1">
      <c r="A450" s="31"/>
    </row>
    <row r="451" spans="1:1" ht="15.75" customHeight="1">
      <c r="A451" s="31"/>
    </row>
    <row r="452" spans="1:1" ht="15.75" customHeight="1">
      <c r="A452" s="31"/>
    </row>
    <row r="453" spans="1:1" ht="15.75" customHeight="1">
      <c r="A453" s="31"/>
    </row>
    <row r="454" spans="1:1" ht="15.75" customHeight="1">
      <c r="A454" s="31"/>
    </row>
    <row r="455" spans="1:1" ht="15.75" customHeight="1">
      <c r="A455" s="31"/>
    </row>
    <row r="456" spans="1:1" ht="15.75" customHeight="1">
      <c r="A456" s="31"/>
    </row>
    <row r="457" spans="1:1" ht="15.75" customHeight="1">
      <c r="A457" s="31"/>
    </row>
    <row r="458" spans="1:1" ht="15.75" customHeight="1">
      <c r="A458" s="31"/>
    </row>
    <row r="459" spans="1:1" ht="15.75" customHeight="1">
      <c r="A459" s="31"/>
    </row>
    <row r="460" spans="1:1" ht="15.75" customHeight="1">
      <c r="A460" s="31"/>
    </row>
    <row r="461" spans="1:1" ht="15.75" customHeight="1">
      <c r="A461" s="31"/>
    </row>
    <row r="462" spans="1:1" ht="15.75" customHeight="1">
      <c r="A462" s="31"/>
    </row>
    <row r="463" spans="1:1" ht="15.75" customHeight="1">
      <c r="A463" s="31"/>
    </row>
    <row r="464" spans="1:1" ht="15.75" customHeight="1">
      <c r="A464" s="31"/>
    </row>
    <row r="465" spans="1:1" ht="15.75" customHeight="1">
      <c r="A465" s="31"/>
    </row>
    <row r="466" spans="1:1" ht="15.75" customHeight="1">
      <c r="A466" s="31"/>
    </row>
    <row r="467" spans="1:1" ht="15.75" customHeight="1">
      <c r="A467" s="31"/>
    </row>
    <row r="468" spans="1:1" ht="15.75" customHeight="1">
      <c r="A468" s="31"/>
    </row>
    <row r="469" spans="1:1" ht="15.75" customHeight="1">
      <c r="A469" s="31"/>
    </row>
    <row r="470" spans="1:1" ht="15.75" customHeight="1">
      <c r="A470" s="31"/>
    </row>
    <row r="471" spans="1:1" ht="15.75" customHeight="1">
      <c r="A471" s="31"/>
    </row>
    <row r="472" spans="1:1" ht="15.75" customHeight="1">
      <c r="A472" s="31"/>
    </row>
    <row r="473" spans="1:1" ht="15.75" customHeight="1">
      <c r="A473" s="31"/>
    </row>
    <row r="474" spans="1:1" ht="15.75" customHeight="1">
      <c r="A474" s="31"/>
    </row>
    <row r="475" spans="1:1" ht="15.75" customHeight="1">
      <c r="A475" s="31"/>
    </row>
    <row r="476" spans="1:1" ht="15.75" customHeight="1">
      <c r="A476" s="31"/>
    </row>
    <row r="477" spans="1:1" ht="15.75" customHeight="1">
      <c r="A477" s="31"/>
    </row>
    <row r="478" spans="1:1" ht="15.75" customHeight="1">
      <c r="A478" s="31"/>
    </row>
    <row r="479" spans="1:1" ht="15.75" customHeight="1">
      <c r="A479" s="31"/>
    </row>
    <row r="480" spans="1:1" ht="15.75" customHeight="1">
      <c r="A480" s="31"/>
    </row>
    <row r="481" spans="1:1" ht="15.75" customHeight="1">
      <c r="A481" s="31"/>
    </row>
    <row r="482" spans="1:1" ht="15.75" customHeight="1">
      <c r="A482" s="31"/>
    </row>
    <row r="483" spans="1:1" ht="15.75" customHeight="1">
      <c r="A483" s="31"/>
    </row>
    <row r="484" spans="1:1" ht="15.75" customHeight="1">
      <c r="A484" s="31"/>
    </row>
    <row r="485" spans="1:1" ht="15.75" customHeight="1">
      <c r="A485" s="31"/>
    </row>
    <row r="486" spans="1:1" ht="15.75" customHeight="1">
      <c r="A486" s="31"/>
    </row>
    <row r="487" spans="1:1" ht="15.75" customHeight="1">
      <c r="A487" s="31"/>
    </row>
    <row r="488" spans="1:1" ht="15.75" customHeight="1">
      <c r="A488" s="31"/>
    </row>
    <row r="489" spans="1:1" ht="15.75" customHeight="1">
      <c r="A489" s="31"/>
    </row>
    <row r="490" spans="1:1" ht="15.75" customHeight="1">
      <c r="A490" s="31"/>
    </row>
    <row r="491" spans="1:1" ht="15.75" customHeight="1">
      <c r="A491" s="31"/>
    </row>
    <row r="492" spans="1:1" ht="15.75" customHeight="1">
      <c r="A492" s="31"/>
    </row>
    <row r="493" spans="1:1" ht="15.75" customHeight="1">
      <c r="A493" s="31"/>
    </row>
    <row r="494" spans="1:1" ht="15.75" customHeight="1">
      <c r="A494" s="31"/>
    </row>
    <row r="495" spans="1:1" ht="15.75" customHeight="1">
      <c r="A495" s="31"/>
    </row>
    <row r="496" spans="1:1" ht="15.75" customHeight="1">
      <c r="A496" s="31"/>
    </row>
    <row r="497" spans="1:1" ht="15.75" customHeight="1">
      <c r="A497" s="31"/>
    </row>
    <row r="498" spans="1:1" ht="15.75" customHeight="1">
      <c r="A498" s="31"/>
    </row>
    <row r="499" spans="1:1" ht="15.75" customHeight="1">
      <c r="A499" s="31"/>
    </row>
    <row r="500" spans="1:1" ht="15.75" customHeight="1">
      <c r="A500" s="31"/>
    </row>
    <row r="501" spans="1:1" ht="15.75" customHeight="1">
      <c r="A501" s="31"/>
    </row>
    <row r="502" spans="1:1" ht="15.75" customHeight="1">
      <c r="A502" s="31"/>
    </row>
    <row r="503" spans="1:1" ht="15.75" customHeight="1">
      <c r="A503" s="31"/>
    </row>
    <row r="504" spans="1:1" ht="15.75" customHeight="1">
      <c r="A504" s="31"/>
    </row>
    <row r="505" spans="1:1" ht="15.75" customHeight="1">
      <c r="A505" s="31"/>
    </row>
    <row r="506" spans="1:1" ht="15.75" customHeight="1">
      <c r="A506" s="31"/>
    </row>
    <row r="507" spans="1:1" ht="15.75" customHeight="1">
      <c r="A507" s="31"/>
    </row>
    <row r="508" spans="1:1" ht="15.75" customHeight="1">
      <c r="A508" s="31"/>
    </row>
    <row r="509" spans="1:1" ht="15.75" customHeight="1">
      <c r="A509" s="31"/>
    </row>
    <row r="510" spans="1:1" ht="15.75" customHeight="1">
      <c r="A510" s="31"/>
    </row>
    <row r="511" spans="1:1" ht="15.75" customHeight="1">
      <c r="A511" s="31"/>
    </row>
    <row r="512" spans="1:1" ht="15.75" customHeight="1">
      <c r="A512" s="31"/>
    </row>
    <row r="513" spans="1:1" ht="15.75" customHeight="1">
      <c r="A513" s="31"/>
    </row>
    <row r="514" spans="1:1" ht="15.75" customHeight="1">
      <c r="A514" s="31"/>
    </row>
    <row r="515" spans="1:1" ht="15.75" customHeight="1">
      <c r="A515" s="31"/>
    </row>
    <row r="516" spans="1:1" ht="15.75" customHeight="1">
      <c r="A516" s="31"/>
    </row>
    <row r="517" spans="1:1" ht="15.75" customHeight="1">
      <c r="A517" s="31"/>
    </row>
    <row r="518" spans="1:1" ht="15.75" customHeight="1">
      <c r="A518" s="31"/>
    </row>
    <row r="519" spans="1:1" ht="15.75" customHeight="1">
      <c r="A519" s="31"/>
    </row>
    <row r="520" spans="1:1" ht="15.75" customHeight="1">
      <c r="A520" s="31"/>
    </row>
    <row r="521" spans="1:1" ht="15.75" customHeight="1">
      <c r="A521" s="31"/>
    </row>
    <row r="522" spans="1:1" ht="15.75" customHeight="1">
      <c r="A522" s="31"/>
    </row>
    <row r="523" spans="1:1" ht="15.75" customHeight="1">
      <c r="A523" s="31"/>
    </row>
    <row r="524" spans="1:1" ht="15.75" customHeight="1">
      <c r="A524" s="31"/>
    </row>
    <row r="525" spans="1:1" ht="15.75" customHeight="1">
      <c r="A525" s="31"/>
    </row>
    <row r="526" spans="1:1" ht="15.75" customHeight="1">
      <c r="A526" s="31"/>
    </row>
    <row r="527" spans="1:1" ht="15.75" customHeight="1">
      <c r="A527" s="31"/>
    </row>
    <row r="528" spans="1:1" ht="15.75" customHeight="1">
      <c r="A528" s="31"/>
    </row>
    <row r="529" spans="1:1" ht="15.75" customHeight="1">
      <c r="A529" s="31"/>
    </row>
    <row r="530" spans="1:1" ht="15.75" customHeight="1">
      <c r="A530" s="31"/>
    </row>
    <row r="531" spans="1:1" ht="15.75" customHeight="1">
      <c r="A531" s="31"/>
    </row>
    <row r="532" spans="1:1" ht="15.75" customHeight="1">
      <c r="A532" s="31"/>
    </row>
    <row r="533" spans="1:1" ht="15.75" customHeight="1">
      <c r="A533" s="31"/>
    </row>
    <row r="534" spans="1:1" ht="15.75" customHeight="1">
      <c r="A534" s="31"/>
    </row>
    <row r="535" spans="1:1" ht="15.75" customHeight="1">
      <c r="A535" s="31"/>
    </row>
    <row r="536" spans="1:1" ht="15.75" customHeight="1">
      <c r="A536" s="31"/>
    </row>
    <row r="537" spans="1:1" ht="15.75" customHeight="1">
      <c r="A537" s="31"/>
    </row>
    <row r="538" spans="1:1" ht="15.75" customHeight="1">
      <c r="A538" s="31"/>
    </row>
    <row r="539" spans="1:1" ht="15.75" customHeight="1">
      <c r="A539" s="31"/>
    </row>
    <row r="540" spans="1:1" ht="15.75" customHeight="1">
      <c r="A540" s="31"/>
    </row>
    <row r="541" spans="1:1" ht="15.75" customHeight="1">
      <c r="A541" s="31"/>
    </row>
    <row r="542" spans="1:1" ht="15.75" customHeight="1">
      <c r="A542" s="31"/>
    </row>
    <row r="543" spans="1:1" ht="15.75" customHeight="1">
      <c r="A543" s="31"/>
    </row>
    <row r="544" spans="1:1" ht="15.75" customHeight="1">
      <c r="A544" s="31"/>
    </row>
    <row r="545" spans="1:1" ht="15.75" customHeight="1">
      <c r="A545" s="31"/>
    </row>
    <row r="546" spans="1:1" ht="15.75" customHeight="1">
      <c r="A546" s="31"/>
    </row>
    <row r="547" spans="1:1" ht="15.75" customHeight="1">
      <c r="A547" s="31"/>
    </row>
    <row r="548" spans="1:1" ht="15.75" customHeight="1">
      <c r="A548" s="31"/>
    </row>
    <row r="549" spans="1:1" ht="15.75" customHeight="1">
      <c r="A549" s="31"/>
    </row>
    <row r="550" spans="1:1" ht="15.75" customHeight="1">
      <c r="A550" s="31"/>
    </row>
    <row r="551" spans="1:1" ht="15.75" customHeight="1">
      <c r="A551" s="31"/>
    </row>
    <row r="552" spans="1:1" ht="15.75" customHeight="1">
      <c r="A552" s="31"/>
    </row>
    <row r="553" spans="1:1" ht="15.75" customHeight="1">
      <c r="A553" s="31"/>
    </row>
    <row r="554" spans="1:1" ht="15.75" customHeight="1">
      <c r="A554" s="31"/>
    </row>
    <row r="555" spans="1:1" ht="15.75" customHeight="1">
      <c r="A555" s="31"/>
    </row>
    <row r="556" spans="1:1" ht="15.75" customHeight="1">
      <c r="A556" s="31"/>
    </row>
    <row r="557" spans="1:1" ht="15.75" customHeight="1">
      <c r="A557" s="31"/>
    </row>
    <row r="558" spans="1:1" ht="15.75" customHeight="1">
      <c r="A558" s="31"/>
    </row>
    <row r="559" spans="1:1" ht="15.75" customHeight="1">
      <c r="A559" s="31"/>
    </row>
    <row r="560" spans="1:1" ht="15.75" customHeight="1">
      <c r="A560" s="31"/>
    </row>
    <row r="561" spans="1:1" ht="15.75" customHeight="1">
      <c r="A561" s="31"/>
    </row>
    <row r="562" spans="1:1" ht="15.75" customHeight="1">
      <c r="A562" s="31"/>
    </row>
    <row r="563" spans="1:1" ht="15.75" customHeight="1">
      <c r="A563" s="31"/>
    </row>
    <row r="564" spans="1:1" ht="15.75" customHeight="1">
      <c r="A564" s="31"/>
    </row>
    <row r="565" spans="1:1" ht="15.75" customHeight="1">
      <c r="A565" s="31"/>
    </row>
    <row r="566" spans="1:1" ht="15.75" customHeight="1">
      <c r="A566" s="31"/>
    </row>
    <row r="567" spans="1:1" ht="15.75" customHeight="1">
      <c r="A567" s="31"/>
    </row>
    <row r="568" spans="1:1" ht="15.75" customHeight="1">
      <c r="A568" s="31"/>
    </row>
    <row r="569" spans="1:1" ht="15.75" customHeight="1">
      <c r="A569" s="31"/>
    </row>
    <row r="570" spans="1:1" ht="15.75" customHeight="1">
      <c r="A570" s="31"/>
    </row>
    <row r="571" spans="1:1" ht="15.75" customHeight="1">
      <c r="A571" s="31"/>
    </row>
    <row r="572" spans="1:1" ht="15.75" customHeight="1">
      <c r="A572" s="31"/>
    </row>
    <row r="573" spans="1:1" ht="15.75" customHeight="1">
      <c r="A573" s="31"/>
    </row>
    <row r="574" spans="1:1" ht="15.75" customHeight="1">
      <c r="A574" s="31"/>
    </row>
    <row r="575" spans="1:1" ht="15.75" customHeight="1">
      <c r="A575" s="31"/>
    </row>
    <row r="576" spans="1:1" ht="15.75" customHeight="1">
      <c r="A576" s="31"/>
    </row>
    <row r="577" spans="1:1" ht="15.75" customHeight="1">
      <c r="A577" s="31"/>
    </row>
    <row r="578" spans="1:1" ht="15.75" customHeight="1">
      <c r="A578" s="31"/>
    </row>
    <row r="579" spans="1:1" ht="15.75" customHeight="1">
      <c r="A579" s="31"/>
    </row>
    <row r="580" spans="1:1" ht="15.75" customHeight="1">
      <c r="A580" s="31"/>
    </row>
    <row r="581" spans="1:1" ht="15.75" customHeight="1">
      <c r="A581" s="31"/>
    </row>
    <row r="582" spans="1:1" ht="15.75" customHeight="1">
      <c r="A582" s="31"/>
    </row>
    <row r="583" spans="1:1" ht="15.75" customHeight="1">
      <c r="A583" s="31"/>
    </row>
    <row r="584" spans="1:1" ht="15.75" customHeight="1">
      <c r="A584" s="31"/>
    </row>
    <row r="585" spans="1:1" ht="15.75" customHeight="1">
      <c r="A585" s="31"/>
    </row>
    <row r="586" spans="1:1" ht="15.75" customHeight="1">
      <c r="A586" s="31"/>
    </row>
    <row r="587" spans="1:1" ht="15.75" customHeight="1">
      <c r="A587" s="31"/>
    </row>
    <row r="588" spans="1:1" ht="15.75" customHeight="1">
      <c r="A588" s="31"/>
    </row>
    <row r="589" spans="1:1" ht="15.75" customHeight="1">
      <c r="A589" s="31"/>
    </row>
    <row r="590" spans="1:1" ht="15.75" customHeight="1">
      <c r="A590" s="31"/>
    </row>
    <row r="591" spans="1:1" ht="15.75" customHeight="1">
      <c r="A591" s="31"/>
    </row>
    <row r="592" spans="1:1" ht="15.75" customHeight="1">
      <c r="A592" s="31"/>
    </row>
    <row r="593" spans="1:1" ht="15.75" customHeight="1">
      <c r="A593" s="31"/>
    </row>
    <row r="594" spans="1:1" ht="15.75" customHeight="1">
      <c r="A594" s="31"/>
    </row>
    <row r="595" spans="1:1" ht="15.75" customHeight="1">
      <c r="A595" s="31"/>
    </row>
    <row r="596" spans="1:1" ht="15.75" customHeight="1">
      <c r="A596" s="31"/>
    </row>
    <row r="597" spans="1:1" ht="15.75" customHeight="1">
      <c r="A597" s="31"/>
    </row>
    <row r="598" spans="1:1" ht="15.75" customHeight="1">
      <c r="A598" s="31"/>
    </row>
    <row r="599" spans="1:1" ht="15.75" customHeight="1">
      <c r="A599" s="31"/>
    </row>
    <row r="600" spans="1:1" ht="15.75" customHeight="1">
      <c r="A600" s="31"/>
    </row>
    <row r="601" spans="1:1" ht="15.75" customHeight="1">
      <c r="A601" s="31"/>
    </row>
    <row r="602" spans="1:1" ht="15.75" customHeight="1">
      <c r="A602" s="31"/>
    </row>
    <row r="603" spans="1:1" ht="15.75" customHeight="1">
      <c r="A603" s="31"/>
    </row>
    <row r="604" spans="1:1" ht="15.75" customHeight="1">
      <c r="A604" s="31"/>
    </row>
    <row r="605" spans="1:1" ht="15.75" customHeight="1">
      <c r="A605" s="31"/>
    </row>
    <row r="606" spans="1:1" ht="15.75" customHeight="1">
      <c r="A606" s="31"/>
    </row>
    <row r="607" spans="1:1" ht="15.75" customHeight="1">
      <c r="A607" s="31"/>
    </row>
    <row r="608" spans="1:1" ht="15.75" customHeight="1">
      <c r="A608" s="31"/>
    </row>
    <row r="609" spans="1:1" ht="15.75" customHeight="1">
      <c r="A609" s="31"/>
    </row>
    <row r="610" spans="1:1" ht="15.75" customHeight="1">
      <c r="A610" s="31"/>
    </row>
    <row r="611" spans="1:1" ht="15.75" customHeight="1">
      <c r="A611" s="31"/>
    </row>
    <row r="612" spans="1:1" ht="15.75" customHeight="1">
      <c r="A612" s="31"/>
    </row>
    <row r="613" spans="1:1" ht="15.75" customHeight="1">
      <c r="A613" s="31"/>
    </row>
    <row r="614" spans="1:1" ht="15.75" customHeight="1">
      <c r="A614" s="31"/>
    </row>
    <row r="615" spans="1:1" ht="15.75" customHeight="1">
      <c r="A615" s="31"/>
    </row>
    <row r="616" spans="1:1" ht="15.75" customHeight="1">
      <c r="A616" s="31"/>
    </row>
    <row r="617" spans="1:1" ht="15.75" customHeight="1">
      <c r="A617" s="31"/>
    </row>
    <row r="618" spans="1:1" ht="15.75" customHeight="1">
      <c r="A618" s="31"/>
    </row>
    <row r="619" spans="1:1" ht="15.75" customHeight="1">
      <c r="A619" s="31"/>
    </row>
    <row r="620" spans="1:1" ht="15.75" customHeight="1">
      <c r="A620" s="31"/>
    </row>
    <row r="621" spans="1:1" ht="15.75" customHeight="1">
      <c r="A621" s="31"/>
    </row>
    <row r="622" spans="1:1" ht="15.75" customHeight="1">
      <c r="A622" s="31"/>
    </row>
    <row r="623" spans="1:1" ht="15.75" customHeight="1">
      <c r="A623" s="31"/>
    </row>
    <row r="624" spans="1:1" ht="15.75" customHeight="1">
      <c r="A624" s="31"/>
    </row>
    <row r="625" spans="1:1" ht="15.75" customHeight="1">
      <c r="A625" s="31"/>
    </row>
    <row r="626" spans="1:1" ht="15.75" customHeight="1">
      <c r="A626" s="31"/>
    </row>
    <row r="627" spans="1:1" ht="15.75" customHeight="1">
      <c r="A627" s="31"/>
    </row>
    <row r="628" spans="1:1" ht="15.75" customHeight="1">
      <c r="A628" s="31"/>
    </row>
    <row r="629" spans="1:1" ht="15.75" customHeight="1">
      <c r="A629" s="31"/>
    </row>
    <row r="630" spans="1:1" ht="15.75" customHeight="1">
      <c r="A630" s="31"/>
    </row>
    <row r="631" spans="1:1" ht="15.75" customHeight="1">
      <c r="A631" s="31"/>
    </row>
    <row r="632" spans="1:1" ht="15.75" customHeight="1">
      <c r="A632" s="31"/>
    </row>
    <row r="633" spans="1:1" ht="15.75" customHeight="1">
      <c r="A633" s="31"/>
    </row>
    <row r="634" spans="1:1" ht="15.75" customHeight="1">
      <c r="A634" s="31"/>
    </row>
    <row r="635" spans="1:1" ht="15.75" customHeight="1">
      <c r="A635" s="31"/>
    </row>
    <row r="636" spans="1:1" ht="15.75" customHeight="1">
      <c r="A636" s="31"/>
    </row>
    <row r="637" spans="1:1" ht="15.75" customHeight="1">
      <c r="A637" s="31"/>
    </row>
    <row r="638" spans="1:1" ht="15.75" customHeight="1">
      <c r="A638" s="31"/>
    </row>
    <row r="639" spans="1:1" ht="15.75" customHeight="1">
      <c r="A639" s="31"/>
    </row>
    <row r="640" spans="1:1" ht="15.75" customHeight="1">
      <c r="A640" s="31"/>
    </row>
    <row r="641" spans="1:1" ht="15.75" customHeight="1">
      <c r="A641" s="31"/>
    </row>
    <row r="642" spans="1:1" ht="15.75" customHeight="1">
      <c r="A642" s="31"/>
    </row>
    <row r="643" spans="1:1" ht="15.75" customHeight="1">
      <c r="A643" s="31"/>
    </row>
    <row r="644" spans="1:1" ht="15.75" customHeight="1">
      <c r="A644" s="31"/>
    </row>
    <row r="645" spans="1:1" ht="15.75" customHeight="1">
      <c r="A645" s="31"/>
    </row>
    <row r="646" spans="1:1" ht="15.75" customHeight="1">
      <c r="A646" s="31"/>
    </row>
    <row r="647" spans="1:1" ht="15.75" customHeight="1">
      <c r="A647" s="31"/>
    </row>
    <row r="648" spans="1:1" ht="15.75" customHeight="1">
      <c r="A648" s="31"/>
    </row>
    <row r="649" spans="1:1" ht="15.75" customHeight="1">
      <c r="A649" s="31"/>
    </row>
    <row r="650" spans="1:1" ht="15.75" customHeight="1">
      <c r="A650" s="31"/>
    </row>
    <row r="651" spans="1:1" ht="15.75" customHeight="1">
      <c r="A651" s="31"/>
    </row>
    <row r="652" spans="1:1" ht="15.75" customHeight="1">
      <c r="A652" s="31"/>
    </row>
    <row r="653" spans="1:1" ht="15.75" customHeight="1">
      <c r="A653" s="31"/>
    </row>
    <row r="654" spans="1:1" ht="15.75" customHeight="1">
      <c r="A654" s="31"/>
    </row>
    <row r="655" spans="1:1" ht="15.75" customHeight="1">
      <c r="A655" s="31"/>
    </row>
    <row r="656" spans="1:1" ht="15.75" customHeight="1">
      <c r="A656" s="31"/>
    </row>
    <row r="657" spans="1:1" ht="15.75" customHeight="1">
      <c r="A657" s="31"/>
    </row>
    <row r="658" spans="1:1" ht="15.75" customHeight="1">
      <c r="A658" s="31"/>
    </row>
    <row r="659" spans="1:1" ht="15.75" customHeight="1">
      <c r="A659" s="31"/>
    </row>
    <row r="660" spans="1:1" ht="15.75" customHeight="1">
      <c r="A660" s="31"/>
    </row>
    <row r="661" spans="1:1" ht="15.75" customHeight="1">
      <c r="A661" s="31"/>
    </row>
    <row r="662" spans="1:1" ht="15.75" customHeight="1">
      <c r="A662" s="31"/>
    </row>
    <row r="663" spans="1:1" ht="15.75" customHeight="1">
      <c r="A663" s="31"/>
    </row>
    <row r="664" spans="1:1" ht="15.75" customHeight="1">
      <c r="A664" s="31"/>
    </row>
    <row r="665" spans="1:1" ht="15.75" customHeight="1">
      <c r="A665" s="31"/>
    </row>
    <row r="666" spans="1:1" ht="15.75" customHeight="1">
      <c r="A666" s="31"/>
    </row>
    <row r="667" spans="1:1" ht="15.75" customHeight="1">
      <c r="A667" s="31"/>
    </row>
    <row r="668" spans="1:1" ht="15.75" customHeight="1">
      <c r="A668" s="31"/>
    </row>
    <row r="669" spans="1:1" ht="15.75" customHeight="1">
      <c r="A669" s="31"/>
    </row>
    <row r="670" spans="1:1" ht="15.75" customHeight="1">
      <c r="A670" s="31"/>
    </row>
    <row r="671" spans="1:1" ht="15.75" customHeight="1">
      <c r="A671" s="31"/>
    </row>
    <row r="672" spans="1:1" ht="15.75" customHeight="1">
      <c r="A672" s="31"/>
    </row>
    <row r="673" spans="1:1" ht="15.75" customHeight="1">
      <c r="A673" s="31"/>
    </row>
    <row r="674" spans="1:1" ht="15.75" customHeight="1">
      <c r="A674" s="31"/>
    </row>
    <row r="675" spans="1:1" ht="15.75" customHeight="1">
      <c r="A675" s="31"/>
    </row>
    <row r="676" spans="1:1" ht="15.75" customHeight="1">
      <c r="A676" s="31"/>
    </row>
    <row r="677" spans="1:1" ht="15.75" customHeight="1">
      <c r="A677" s="31"/>
    </row>
    <row r="678" spans="1:1" ht="15.75" customHeight="1">
      <c r="A678" s="31"/>
    </row>
    <row r="679" spans="1:1" ht="15.75" customHeight="1">
      <c r="A679" s="31"/>
    </row>
    <row r="680" spans="1:1" ht="15.75" customHeight="1">
      <c r="A680" s="31"/>
    </row>
    <row r="681" spans="1:1" ht="15.75" customHeight="1">
      <c r="A681" s="31"/>
    </row>
    <row r="682" spans="1:1" ht="15.75" customHeight="1">
      <c r="A682" s="31"/>
    </row>
    <row r="683" spans="1:1" ht="15.75" customHeight="1">
      <c r="A683" s="31"/>
    </row>
    <row r="684" spans="1:1" ht="15.75" customHeight="1">
      <c r="A684" s="31"/>
    </row>
    <row r="685" spans="1:1" ht="15.75" customHeight="1">
      <c r="A685" s="31"/>
    </row>
    <row r="686" spans="1:1" ht="15.75" customHeight="1">
      <c r="A686" s="31"/>
    </row>
    <row r="687" spans="1:1" ht="15.75" customHeight="1">
      <c r="A687" s="31"/>
    </row>
    <row r="688" spans="1:1" ht="15.75" customHeight="1">
      <c r="A688" s="31"/>
    </row>
    <row r="689" spans="1:1" ht="15.75" customHeight="1">
      <c r="A689" s="31"/>
    </row>
    <row r="690" spans="1:1" ht="15.75" customHeight="1">
      <c r="A690" s="31"/>
    </row>
    <row r="691" spans="1:1" ht="15.75" customHeight="1">
      <c r="A691" s="31"/>
    </row>
    <row r="692" spans="1:1" ht="15.75" customHeight="1">
      <c r="A692" s="31"/>
    </row>
    <row r="693" spans="1:1" ht="15.75" customHeight="1">
      <c r="A693" s="31"/>
    </row>
    <row r="694" spans="1:1" ht="15.75" customHeight="1">
      <c r="A694" s="31"/>
    </row>
    <row r="695" spans="1:1" ht="15.75" customHeight="1">
      <c r="A695" s="31"/>
    </row>
    <row r="696" spans="1:1" ht="15.75" customHeight="1">
      <c r="A696" s="31"/>
    </row>
    <row r="697" spans="1:1" ht="15.75" customHeight="1">
      <c r="A697" s="31"/>
    </row>
    <row r="698" spans="1:1" ht="15.75" customHeight="1">
      <c r="A698" s="31"/>
    </row>
    <row r="699" spans="1:1" ht="15.75" customHeight="1">
      <c r="A699" s="31"/>
    </row>
    <row r="700" spans="1:1" ht="15.75" customHeight="1">
      <c r="A700" s="31"/>
    </row>
    <row r="701" spans="1:1" ht="15.75" customHeight="1">
      <c r="A701" s="31"/>
    </row>
    <row r="702" spans="1:1" ht="15.75" customHeight="1">
      <c r="A702" s="31"/>
    </row>
    <row r="703" spans="1:1" ht="15.75" customHeight="1">
      <c r="A703" s="31"/>
    </row>
    <row r="704" spans="1:1" ht="15.75" customHeight="1">
      <c r="A704" s="31"/>
    </row>
    <row r="705" spans="1:1" ht="15.75" customHeight="1">
      <c r="A705" s="31"/>
    </row>
    <row r="706" spans="1:1" ht="15.75" customHeight="1">
      <c r="A706" s="31"/>
    </row>
    <row r="707" spans="1:1" ht="15.75" customHeight="1">
      <c r="A707" s="31"/>
    </row>
    <row r="708" spans="1:1" ht="15.75" customHeight="1">
      <c r="A708" s="31"/>
    </row>
    <row r="709" spans="1:1" ht="15.75" customHeight="1">
      <c r="A709" s="31"/>
    </row>
    <row r="710" spans="1:1" ht="15.75" customHeight="1">
      <c r="A710" s="31"/>
    </row>
    <row r="711" spans="1:1" ht="15.75" customHeight="1">
      <c r="A711" s="31"/>
    </row>
    <row r="712" spans="1:1" ht="15.75" customHeight="1">
      <c r="A712" s="31"/>
    </row>
    <row r="713" spans="1:1" ht="15.75" customHeight="1">
      <c r="A713" s="31"/>
    </row>
    <row r="714" spans="1:1" ht="15.75" customHeight="1">
      <c r="A714" s="31"/>
    </row>
    <row r="715" spans="1:1" ht="15.75" customHeight="1">
      <c r="A715" s="31"/>
    </row>
    <row r="716" spans="1:1" ht="15.75" customHeight="1">
      <c r="A716" s="31"/>
    </row>
    <row r="717" spans="1:1" ht="15.75" customHeight="1">
      <c r="A717" s="31"/>
    </row>
    <row r="718" spans="1:1" ht="15.75" customHeight="1">
      <c r="A718" s="31"/>
    </row>
    <row r="719" spans="1:1" ht="15.75" customHeight="1">
      <c r="A719" s="31"/>
    </row>
    <row r="720" spans="1:1" ht="15.75" customHeight="1">
      <c r="A720" s="31"/>
    </row>
    <row r="721" spans="1:1" ht="15.75" customHeight="1">
      <c r="A721" s="31"/>
    </row>
    <row r="722" spans="1:1" ht="15.75" customHeight="1">
      <c r="A722" s="31"/>
    </row>
    <row r="723" spans="1:1" ht="15.75" customHeight="1">
      <c r="A723" s="31"/>
    </row>
    <row r="724" spans="1:1" ht="15.75" customHeight="1">
      <c r="A724" s="31"/>
    </row>
    <row r="725" spans="1:1" ht="15.75" customHeight="1">
      <c r="A725" s="31"/>
    </row>
    <row r="726" spans="1:1" ht="15.75" customHeight="1">
      <c r="A726" s="31"/>
    </row>
    <row r="727" spans="1:1" ht="15.75" customHeight="1">
      <c r="A727" s="31"/>
    </row>
    <row r="728" spans="1:1" ht="15.75" customHeight="1">
      <c r="A728" s="31"/>
    </row>
    <row r="729" spans="1:1" ht="15.75" customHeight="1">
      <c r="A729" s="31"/>
    </row>
    <row r="730" spans="1:1" ht="15.75" customHeight="1">
      <c r="A730" s="31"/>
    </row>
    <row r="731" spans="1:1" ht="15.75" customHeight="1">
      <c r="A731" s="31"/>
    </row>
    <row r="732" spans="1:1" ht="15.75" customHeight="1">
      <c r="A732" s="31"/>
    </row>
    <row r="733" spans="1:1" ht="15.75" customHeight="1">
      <c r="A733" s="31"/>
    </row>
    <row r="734" spans="1:1" ht="15.75" customHeight="1">
      <c r="A734" s="31"/>
    </row>
    <row r="735" spans="1:1" ht="15.75" customHeight="1">
      <c r="A735" s="31"/>
    </row>
    <row r="736" spans="1:1" ht="15.75" customHeight="1">
      <c r="A736" s="31"/>
    </row>
    <row r="737" spans="1:1" ht="15.75" customHeight="1">
      <c r="A737" s="31"/>
    </row>
    <row r="738" spans="1:1" ht="15.75" customHeight="1">
      <c r="A738" s="31"/>
    </row>
    <row r="739" spans="1:1" ht="15.75" customHeight="1">
      <c r="A739" s="31"/>
    </row>
    <row r="740" spans="1:1" ht="15.75" customHeight="1">
      <c r="A740" s="31"/>
    </row>
    <row r="741" spans="1:1" ht="15.75" customHeight="1">
      <c r="A741" s="31"/>
    </row>
    <row r="742" spans="1:1" ht="15.75" customHeight="1">
      <c r="A742" s="31"/>
    </row>
    <row r="743" spans="1:1" ht="15.75" customHeight="1">
      <c r="A743" s="31"/>
    </row>
    <row r="744" spans="1:1" ht="15.75" customHeight="1">
      <c r="A744" s="31"/>
    </row>
    <row r="745" spans="1:1" ht="15.75" customHeight="1">
      <c r="A745" s="31"/>
    </row>
    <row r="746" spans="1:1" ht="15.75" customHeight="1">
      <c r="A746" s="31"/>
    </row>
    <row r="747" spans="1:1" ht="15.75" customHeight="1">
      <c r="A747" s="31"/>
    </row>
    <row r="748" spans="1:1" ht="15.75" customHeight="1">
      <c r="A748" s="31"/>
    </row>
    <row r="749" spans="1:1" ht="15.75" customHeight="1">
      <c r="A749" s="31"/>
    </row>
    <row r="750" spans="1:1" ht="15.75" customHeight="1">
      <c r="A750" s="31"/>
    </row>
    <row r="751" spans="1:1" ht="15.75" customHeight="1">
      <c r="A751" s="31"/>
    </row>
    <row r="752" spans="1:1" ht="15.75" customHeight="1">
      <c r="A752" s="31"/>
    </row>
    <row r="753" spans="1:1" ht="15.75" customHeight="1">
      <c r="A753" s="31"/>
    </row>
    <row r="754" spans="1:1" ht="15.75" customHeight="1">
      <c r="A754" s="31"/>
    </row>
    <row r="755" spans="1:1" ht="15.75" customHeight="1">
      <c r="A755" s="31"/>
    </row>
    <row r="756" spans="1:1" ht="15.75" customHeight="1">
      <c r="A756" s="31"/>
    </row>
    <row r="757" spans="1:1" ht="15.75" customHeight="1">
      <c r="A757" s="31"/>
    </row>
    <row r="758" spans="1:1" ht="15.75" customHeight="1">
      <c r="A758" s="31"/>
    </row>
    <row r="759" spans="1:1" ht="15.75" customHeight="1">
      <c r="A759" s="31"/>
    </row>
    <row r="760" spans="1:1" ht="15.75" customHeight="1">
      <c r="A760" s="31"/>
    </row>
    <row r="761" spans="1:1" ht="15.75" customHeight="1">
      <c r="A761" s="31"/>
    </row>
    <row r="762" spans="1:1" ht="15.75" customHeight="1">
      <c r="A762" s="31"/>
    </row>
    <row r="763" spans="1:1" ht="15.75" customHeight="1">
      <c r="A763" s="31"/>
    </row>
    <row r="764" spans="1:1" ht="15.75" customHeight="1">
      <c r="A764" s="31"/>
    </row>
    <row r="765" spans="1:1" ht="15.75" customHeight="1">
      <c r="A765" s="31"/>
    </row>
    <row r="766" spans="1:1" ht="15.75" customHeight="1">
      <c r="A766" s="31"/>
    </row>
    <row r="767" spans="1:1" ht="15.75" customHeight="1">
      <c r="A767" s="31"/>
    </row>
    <row r="768" spans="1:1" ht="15.75" customHeight="1">
      <c r="A768" s="31"/>
    </row>
    <row r="769" spans="1:1" ht="15.75" customHeight="1">
      <c r="A769" s="31"/>
    </row>
    <row r="770" spans="1:1" ht="15.75" customHeight="1">
      <c r="A770" s="31"/>
    </row>
    <row r="771" spans="1:1" ht="15.75" customHeight="1">
      <c r="A771" s="31"/>
    </row>
    <row r="772" spans="1:1" ht="15.75" customHeight="1">
      <c r="A772" s="31"/>
    </row>
    <row r="773" spans="1:1" ht="15.75" customHeight="1">
      <c r="A773" s="31"/>
    </row>
    <row r="774" spans="1:1" ht="15.75" customHeight="1">
      <c r="A774" s="31"/>
    </row>
    <row r="775" spans="1:1" ht="15.75" customHeight="1">
      <c r="A775" s="31"/>
    </row>
    <row r="776" spans="1:1" ht="15.75" customHeight="1">
      <c r="A776" s="31"/>
    </row>
    <row r="777" spans="1:1" ht="15.75" customHeight="1">
      <c r="A777" s="31"/>
    </row>
    <row r="778" spans="1:1" ht="15.75" customHeight="1">
      <c r="A778" s="31"/>
    </row>
    <row r="779" spans="1:1" ht="15.75" customHeight="1">
      <c r="A779" s="31"/>
    </row>
    <row r="780" spans="1:1" ht="15.75" customHeight="1">
      <c r="A780" s="31"/>
    </row>
    <row r="781" spans="1:1" ht="15.75" customHeight="1">
      <c r="A781" s="31"/>
    </row>
    <row r="782" spans="1:1" ht="15.75" customHeight="1">
      <c r="A782" s="31"/>
    </row>
    <row r="783" spans="1:1" ht="15.75" customHeight="1">
      <c r="A783" s="31"/>
    </row>
    <row r="784" spans="1:1" ht="15.75" customHeight="1">
      <c r="A784" s="31"/>
    </row>
    <row r="785" spans="1:1" ht="15.75" customHeight="1">
      <c r="A785" s="31"/>
    </row>
    <row r="786" spans="1:1" ht="15.75" customHeight="1">
      <c r="A786" s="31"/>
    </row>
    <row r="787" spans="1:1" ht="15.75" customHeight="1">
      <c r="A787" s="31"/>
    </row>
    <row r="788" spans="1:1" ht="15.75" customHeight="1">
      <c r="A788" s="31"/>
    </row>
    <row r="789" spans="1:1" ht="15.75" customHeight="1">
      <c r="A789" s="31"/>
    </row>
    <row r="790" spans="1:1" ht="15.75" customHeight="1">
      <c r="A790" s="31"/>
    </row>
    <row r="791" spans="1:1" ht="15.75" customHeight="1">
      <c r="A791" s="31"/>
    </row>
    <row r="792" spans="1:1" ht="15.75" customHeight="1">
      <c r="A792" s="31"/>
    </row>
    <row r="793" spans="1:1" ht="15.75" customHeight="1">
      <c r="A793" s="31"/>
    </row>
    <row r="794" spans="1:1" ht="15.75" customHeight="1">
      <c r="A794" s="31"/>
    </row>
    <row r="795" spans="1:1" ht="15.75" customHeight="1">
      <c r="A795" s="31"/>
    </row>
    <row r="796" spans="1:1" ht="15.75" customHeight="1">
      <c r="A796" s="31"/>
    </row>
    <row r="797" spans="1:1" ht="15.75" customHeight="1">
      <c r="A797" s="31"/>
    </row>
    <row r="798" spans="1:1" ht="15.75" customHeight="1">
      <c r="A798" s="31"/>
    </row>
    <row r="799" spans="1:1" ht="15.75" customHeight="1">
      <c r="A799" s="31"/>
    </row>
    <row r="800" spans="1:1" ht="15.75" customHeight="1">
      <c r="A800" s="31"/>
    </row>
    <row r="801" spans="1:1" ht="15.75" customHeight="1">
      <c r="A801" s="31"/>
    </row>
    <row r="802" spans="1:1" ht="15.75" customHeight="1">
      <c r="A802" s="31"/>
    </row>
    <row r="803" spans="1:1" ht="15.75" customHeight="1">
      <c r="A803" s="31"/>
    </row>
    <row r="804" spans="1:1" ht="15.75" customHeight="1">
      <c r="A804" s="31"/>
    </row>
    <row r="805" spans="1:1" ht="15.75" customHeight="1">
      <c r="A805" s="31"/>
    </row>
    <row r="806" spans="1:1" ht="15.75" customHeight="1">
      <c r="A806" s="31"/>
    </row>
    <row r="807" spans="1:1" ht="15.75" customHeight="1">
      <c r="A807" s="31"/>
    </row>
    <row r="808" spans="1:1" ht="15.75" customHeight="1">
      <c r="A808" s="31"/>
    </row>
    <row r="809" spans="1:1" ht="15.75" customHeight="1">
      <c r="A809" s="31"/>
    </row>
    <row r="810" spans="1:1" ht="15.75" customHeight="1">
      <c r="A810" s="31"/>
    </row>
    <row r="811" spans="1:1" ht="15.75" customHeight="1">
      <c r="A811" s="31"/>
    </row>
    <row r="812" spans="1:1" ht="15.75" customHeight="1">
      <c r="A812" s="31"/>
    </row>
    <row r="813" spans="1:1" ht="15.75" customHeight="1">
      <c r="A813" s="31"/>
    </row>
    <row r="814" spans="1:1" ht="15.75" customHeight="1">
      <c r="A814" s="31"/>
    </row>
    <row r="815" spans="1:1" ht="15.75" customHeight="1">
      <c r="A815" s="31"/>
    </row>
    <row r="816" spans="1:1" ht="15.75" customHeight="1">
      <c r="A816" s="31"/>
    </row>
    <row r="817" spans="1:1" ht="15.75" customHeight="1">
      <c r="A817" s="31"/>
    </row>
    <row r="818" spans="1:1" ht="15.75" customHeight="1">
      <c r="A818" s="31"/>
    </row>
    <row r="819" spans="1:1" ht="15.75" customHeight="1">
      <c r="A819" s="31"/>
    </row>
    <row r="820" spans="1:1" ht="15.75" customHeight="1">
      <c r="A820" s="31"/>
    </row>
    <row r="821" spans="1:1" ht="15.75" customHeight="1">
      <c r="A821" s="31"/>
    </row>
    <row r="822" spans="1:1" ht="15.75" customHeight="1">
      <c r="A822" s="31"/>
    </row>
    <row r="823" spans="1:1" ht="15.75" customHeight="1">
      <c r="A823" s="31"/>
    </row>
    <row r="824" spans="1:1" ht="15.75" customHeight="1">
      <c r="A824" s="31"/>
    </row>
    <row r="825" spans="1:1" ht="15.75" customHeight="1">
      <c r="A825" s="31"/>
    </row>
    <row r="826" spans="1:1" ht="15.75" customHeight="1">
      <c r="A826" s="31"/>
    </row>
    <row r="827" spans="1:1" ht="15.75" customHeight="1">
      <c r="A827" s="31"/>
    </row>
    <row r="828" spans="1:1" ht="15.75" customHeight="1">
      <c r="A828" s="31"/>
    </row>
    <row r="829" spans="1:1" ht="15.75" customHeight="1">
      <c r="A829" s="31"/>
    </row>
    <row r="830" spans="1:1" ht="15.75" customHeight="1">
      <c r="A830" s="31"/>
    </row>
    <row r="831" spans="1:1" ht="15.75" customHeight="1">
      <c r="A831" s="31"/>
    </row>
    <row r="832" spans="1:1" ht="15.75" customHeight="1">
      <c r="A832" s="31"/>
    </row>
    <row r="833" spans="1:1" ht="15.75" customHeight="1">
      <c r="A833" s="31"/>
    </row>
    <row r="834" spans="1:1" ht="15.75" customHeight="1">
      <c r="A834" s="31"/>
    </row>
    <row r="835" spans="1:1" ht="15.75" customHeight="1">
      <c r="A835" s="31"/>
    </row>
    <row r="836" spans="1:1" ht="15.75" customHeight="1">
      <c r="A836" s="31"/>
    </row>
    <row r="837" spans="1:1" ht="15.75" customHeight="1">
      <c r="A837" s="31"/>
    </row>
    <row r="838" spans="1:1" ht="15.75" customHeight="1">
      <c r="A838" s="31"/>
    </row>
    <row r="839" spans="1:1" ht="15.75" customHeight="1">
      <c r="A839" s="31"/>
    </row>
    <row r="840" spans="1:1" ht="15.75" customHeight="1">
      <c r="A840" s="31"/>
    </row>
    <row r="841" spans="1:1" ht="15.75" customHeight="1">
      <c r="A841" s="31"/>
    </row>
    <row r="842" spans="1:1" ht="15.75" customHeight="1">
      <c r="A842" s="31"/>
    </row>
    <row r="843" spans="1:1" ht="15.75" customHeight="1">
      <c r="A843" s="31"/>
    </row>
    <row r="844" spans="1:1" ht="15.75" customHeight="1">
      <c r="A844" s="31"/>
    </row>
    <row r="845" spans="1:1" ht="15.75" customHeight="1">
      <c r="A845" s="31"/>
    </row>
    <row r="846" spans="1:1" ht="15.75" customHeight="1">
      <c r="A846" s="31"/>
    </row>
    <row r="847" spans="1:1" ht="15.75" customHeight="1">
      <c r="A847" s="31"/>
    </row>
    <row r="848" spans="1:1" ht="15.75" customHeight="1">
      <c r="A848" s="31"/>
    </row>
    <row r="849" spans="1:1" ht="15.75" customHeight="1">
      <c r="A849" s="31"/>
    </row>
    <row r="850" spans="1:1" ht="15.75" customHeight="1">
      <c r="A850" s="31"/>
    </row>
    <row r="851" spans="1:1" ht="15.75" customHeight="1">
      <c r="A851" s="31"/>
    </row>
    <row r="852" spans="1:1" ht="15.75" customHeight="1">
      <c r="A852" s="31"/>
    </row>
    <row r="853" spans="1:1" ht="15.75" customHeight="1">
      <c r="A853" s="31"/>
    </row>
    <row r="854" spans="1:1" ht="15.75" customHeight="1">
      <c r="A854" s="31"/>
    </row>
    <row r="855" spans="1:1" ht="15.75" customHeight="1">
      <c r="A855" s="31"/>
    </row>
    <row r="856" spans="1:1" ht="15.75" customHeight="1">
      <c r="A856" s="31"/>
    </row>
    <row r="857" spans="1:1" ht="15.75" customHeight="1">
      <c r="A857" s="31"/>
    </row>
    <row r="858" spans="1:1" ht="15.75" customHeight="1">
      <c r="A858" s="31"/>
    </row>
    <row r="859" spans="1:1" ht="15.75" customHeight="1">
      <c r="A859" s="31"/>
    </row>
    <row r="860" spans="1:1" ht="15.75" customHeight="1">
      <c r="A860" s="31"/>
    </row>
    <row r="861" spans="1:1" ht="15.75" customHeight="1">
      <c r="A861" s="31"/>
    </row>
    <row r="862" spans="1:1" ht="15.75" customHeight="1">
      <c r="A862" s="31"/>
    </row>
    <row r="863" spans="1:1" ht="15.75" customHeight="1">
      <c r="A863" s="31"/>
    </row>
    <row r="864" spans="1:1" ht="15.75" customHeight="1">
      <c r="A864" s="31"/>
    </row>
    <row r="865" spans="1:1" ht="15.75" customHeight="1">
      <c r="A865" s="31"/>
    </row>
    <row r="866" spans="1:1" ht="15.75" customHeight="1">
      <c r="A866" s="31"/>
    </row>
    <row r="867" spans="1:1" ht="15.75" customHeight="1">
      <c r="A867" s="31"/>
    </row>
    <row r="868" spans="1:1" ht="15.75" customHeight="1">
      <c r="A868" s="31"/>
    </row>
    <row r="869" spans="1:1" ht="15.75" customHeight="1">
      <c r="A869" s="31"/>
    </row>
    <row r="870" spans="1:1" ht="15.75" customHeight="1">
      <c r="A870" s="31"/>
    </row>
    <row r="871" spans="1:1" ht="15.75" customHeight="1">
      <c r="A871" s="31"/>
    </row>
    <row r="872" spans="1:1" ht="15.75" customHeight="1">
      <c r="A872" s="31"/>
    </row>
    <row r="873" spans="1:1" ht="15.75" customHeight="1">
      <c r="A873" s="31"/>
    </row>
    <row r="874" spans="1:1" ht="15.75" customHeight="1">
      <c r="A874" s="31"/>
    </row>
    <row r="875" spans="1:1" ht="15.75" customHeight="1">
      <c r="A875" s="31"/>
    </row>
    <row r="876" spans="1:1" ht="15.75" customHeight="1">
      <c r="A876" s="31"/>
    </row>
    <row r="877" spans="1:1" ht="15.75" customHeight="1">
      <c r="A877" s="31"/>
    </row>
    <row r="878" spans="1:1" ht="15.75" customHeight="1">
      <c r="A878" s="31"/>
    </row>
    <row r="879" spans="1:1" ht="15.75" customHeight="1">
      <c r="A879" s="31"/>
    </row>
    <row r="880" spans="1:1" ht="15.75" customHeight="1">
      <c r="A880" s="31"/>
    </row>
    <row r="881" spans="1:1" ht="15.75" customHeight="1">
      <c r="A881" s="31"/>
    </row>
    <row r="882" spans="1:1" ht="15.75" customHeight="1">
      <c r="A882" s="31"/>
    </row>
    <row r="883" spans="1:1" ht="15.75" customHeight="1">
      <c r="A883" s="31"/>
    </row>
    <row r="884" spans="1:1" ht="15.75" customHeight="1">
      <c r="A884" s="31"/>
    </row>
    <row r="885" spans="1:1" ht="15.75" customHeight="1">
      <c r="A885" s="31"/>
    </row>
    <row r="886" spans="1:1" ht="15.75" customHeight="1">
      <c r="A886" s="31"/>
    </row>
    <row r="887" spans="1:1" ht="15.75" customHeight="1">
      <c r="A887" s="31"/>
    </row>
    <row r="888" spans="1:1" ht="15.75" customHeight="1">
      <c r="A888" s="31"/>
    </row>
    <row r="889" spans="1:1" ht="15.75" customHeight="1">
      <c r="A889" s="31"/>
    </row>
    <row r="890" spans="1:1" ht="15.75" customHeight="1">
      <c r="A890" s="31"/>
    </row>
    <row r="891" spans="1:1" ht="15.75" customHeight="1">
      <c r="A891" s="31"/>
    </row>
    <row r="892" spans="1:1" ht="15.75" customHeight="1">
      <c r="A892" s="31"/>
    </row>
    <row r="893" spans="1:1" ht="15.75" customHeight="1">
      <c r="A893" s="31"/>
    </row>
    <row r="894" spans="1:1" ht="15.75" customHeight="1">
      <c r="A894" s="31"/>
    </row>
    <row r="895" spans="1:1" ht="15.75" customHeight="1">
      <c r="A895" s="31"/>
    </row>
    <row r="896" spans="1:1" ht="15.75" customHeight="1">
      <c r="A896" s="31"/>
    </row>
    <row r="897" spans="1:1" ht="15.75" customHeight="1">
      <c r="A897" s="31"/>
    </row>
    <row r="898" spans="1:1" ht="15.75" customHeight="1">
      <c r="A898" s="31"/>
    </row>
    <row r="899" spans="1:1" ht="15.75" customHeight="1">
      <c r="A899" s="31"/>
    </row>
    <row r="900" spans="1:1" ht="15.75" customHeight="1">
      <c r="A900" s="31"/>
    </row>
    <row r="901" spans="1:1" ht="15.75" customHeight="1">
      <c r="A901" s="31"/>
    </row>
    <row r="902" spans="1:1" ht="15.75" customHeight="1">
      <c r="A902" s="31"/>
    </row>
    <row r="903" spans="1:1" ht="15.75" customHeight="1">
      <c r="A903" s="31"/>
    </row>
    <row r="904" spans="1:1" ht="15.75" customHeight="1">
      <c r="A904" s="31"/>
    </row>
    <row r="905" spans="1:1" ht="15.75" customHeight="1">
      <c r="A905" s="31"/>
    </row>
    <row r="906" spans="1:1" ht="15.75" customHeight="1">
      <c r="A906" s="31"/>
    </row>
    <row r="907" spans="1:1" ht="15.75" customHeight="1">
      <c r="A907" s="31"/>
    </row>
    <row r="908" spans="1:1" ht="15.75" customHeight="1">
      <c r="A908" s="31"/>
    </row>
    <row r="909" spans="1:1" ht="15.75" customHeight="1">
      <c r="A909" s="31"/>
    </row>
    <row r="910" spans="1:1" ht="15.75" customHeight="1">
      <c r="A910" s="31"/>
    </row>
    <row r="911" spans="1:1" ht="15.75" customHeight="1">
      <c r="A911" s="31"/>
    </row>
    <row r="912" spans="1:1" ht="15.75" customHeight="1">
      <c r="A912" s="31"/>
    </row>
    <row r="913" spans="1:1" ht="15.75" customHeight="1">
      <c r="A913" s="31"/>
    </row>
    <row r="914" spans="1:1" ht="15.75" customHeight="1">
      <c r="A914" s="31"/>
    </row>
    <row r="915" spans="1:1" ht="15.75" customHeight="1">
      <c r="A915" s="31"/>
    </row>
    <row r="916" spans="1:1" ht="15.75" customHeight="1">
      <c r="A916" s="31"/>
    </row>
    <row r="917" spans="1:1" ht="15.75" customHeight="1">
      <c r="A917" s="31"/>
    </row>
    <row r="918" spans="1:1" ht="15.75" customHeight="1">
      <c r="A918" s="31"/>
    </row>
    <row r="919" spans="1:1" ht="15.75" customHeight="1">
      <c r="A919" s="31"/>
    </row>
    <row r="920" spans="1:1" ht="15.75" customHeight="1">
      <c r="A920" s="31"/>
    </row>
    <row r="921" spans="1:1" ht="15.75" customHeight="1">
      <c r="A921" s="31"/>
    </row>
    <row r="922" spans="1:1" ht="15.75" customHeight="1">
      <c r="A922" s="31"/>
    </row>
    <row r="923" spans="1:1" ht="15.75" customHeight="1">
      <c r="A923" s="31"/>
    </row>
    <row r="924" spans="1:1" ht="15.75" customHeight="1">
      <c r="A924" s="31"/>
    </row>
    <row r="925" spans="1:1" ht="15.75" customHeight="1">
      <c r="A925" s="31"/>
    </row>
    <row r="926" spans="1:1" ht="15.75" customHeight="1">
      <c r="A926" s="31"/>
    </row>
    <row r="927" spans="1:1" ht="15.75" customHeight="1">
      <c r="A927" s="31"/>
    </row>
    <row r="928" spans="1:1" ht="15.75" customHeight="1">
      <c r="A928" s="31"/>
    </row>
    <row r="929" spans="1:1" ht="15.75" customHeight="1">
      <c r="A929" s="31"/>
    </row>
    <row r="930" spans="1:1" ht="15.75" customHeight="1">
      <c r="A930" s="31"/>
    </row>
    <row r="931" spans="1:1" ht="15.75" customHeight="1">
      <c r="A931" s="31"/>
    </row>
    <row r="932" spans="1:1" ht="15.75" customHeight="1">
      <c r="A932" s="31"/>
    </row>
    <row r="933" spans="1:1" ht="15.75" customHeight="1">
      <c r="A933" s="31"/>
    </row>
    <row r="934" spans="1:1" ht="15.75" customHeight="1">
      <c r="A934" s="31"/>
    </row>
    <row r="935" spans="1:1" ht="15.75" customHeight="1">
      <c r="A935" s="31"/>
    </row>
    <row r="936" spans="1:1" ht="15.75" customHeight="1">
      <c r="A936" s="31"/>
    </row>
    <row r="937" spans="1:1" ht="15.75" customHeight="1">
      <c r="A937" s="31"/>
    </row>
    <row r="938" spans="1:1" ht="15.75" customHeight="1">
      <c r="A938" s="31"/>
    </row>
    <row r="939" spans="1:1" ht="15.75" customHeight="1">
      <c r="A939" s="31"/>
    </row>
    <row r="940" spans="1:1" ht="15.75" customHeight="1">
      <c r="A940" s="31"/>
    </row>
    <row r="941" spans="1:1" ht="15.75" customHeight="1">
      <c r="A941" s="31"/>
    </row>
    <row r="942" spans="1:1" ht="15.75" customHeight="1">
      <c r="A942" s="31"/>
    </row>
    <row r="943" spans="1:1" ht="15.75" customHeight="1">
      <c r="A943" s="31"/>
    </row>
    <row r="944" spans="1:1" ht="15.75" customHeight="1">
      <c r="A944" s="31"/>
    </row>
    <row r="945" spans="1:1" ht="15.75" customHeight="1">
      <c r="A945" s="31"/>
    </row>
    <row r="946" spans="1:1" ht="15.75" customHeight="1">
      <c r="A946" s="31"/>
    </row>
    <row r="947" spans="1:1" ht="15.75" customHeight="1">
      <c r="A947" s="31"/>
    </row>
    <row r="948" spans="1:1" ht="15.75" customHeight="1">
      <c r="A948" s="31"/>
    </row>
    <row r="949" spans="1:1" ht="15.75" customHeight="1">
      <c r="A949" s="31"/>
    </row>
    <row r="950" spans="1:1" ht="15.75" customHeight="1">
      <c r="A950" s="31"/>
    </row>
    <row r="951" spans="1:1" ht="15.75" customHeight="1">
      <c r="A951" s="31"/>
    </row>
    <row r="952" spans="1:1" ht="15.75" customHeight="1">
      <c r="A952" s="31"/>
    </row>
    <row r="953" spans="1:1" ht="15.75" customHeight="1">
      <c r="A953" s="31"/>
    </row>
    <row r="954" spans="1:1" ht="15.75" customHeight="1">
      <c r="A954" s="31"/>
    </row>
    <row r="955" spans="1:1" ht="15.75" customHeight="1">
      <c r="A955" s="31"/>
    </row>
    <row r="956" spans="1:1" ht="15.75" customHeight="1">
      <c r="A956" s="31"/>
    </row>
    <row r="957" spans="1:1" ht="15.75" customHeight="1">
      <c r="A957" s="31"/>
    </row>
    <row r="958" spans="1:1" ht="15.75" customHeight="1">
      <c r="A958" s="31"/>
    </row>
    <row r="959" spans="1:1" ht="15.75" customHeight="1">
      <c r="A959" s="31"/>
    </row>
    <row r="960" spans="1:1" ht="15.75" customHeight="1">
      <c r="A960" s="31"/>
    </row>
    <row r="961" spans="1:1" ht="15.75" customHeight="1">
      <c r="A961" s="31"/>
    </row>
    <row r="962" spans="1:1" ht="15.75" customHeight="1">
      <c r="A962" s="31"/>
    </row>
    <row r="963" spans="1:1" ht="15.75" customHeight="1">
      <c r="A963" s="31"/>
    </row>
    <row r="964" spans="1:1" ht="15.75" customHeight="1">
      <c r="A964" s="31"/>
    </row>
    <row r="965" spans="1:1" ht="15.75" customHeight="1">
      <c r="A965" s="31"/>
    </row>
    <row r="966" spans="1:1" ht="15.75" customHeight="1">
      <c r="A966" s="31"/>
    </row>
    <row r="967" spans="1:1" ht="15.75" customHeight="1">
      <c r="A967" s="31"/>
    </row>
    <row r="968" spans="1:1" ht="15.75" customHeight="1">
      <c r="A968" s="31"/>
    </row>
    <row r="969" spans="1:1" ht="15.75" customHeight="1">
      <c r="A969" s="31"/>
    </row>
    <row r="970" spans="1:1" ht="15.75" customHeight="1">
      <c r="A970" s="31"/>
    </row>
    <row r="971" spans="1:1" ht="15.75" customHeight="1">
      <c r="A971" s="31"/>
    </row>
    <row r="972" spans="1:1" ht="15.75" customHeight="1">
      <c r="A972" s="31"/>
    </row>
    <row r="973" spans="1:1" ht="15.75" customHeight="1">
      <c r="A973" s="31"/>
    </row>
    <row r="974" spans="1:1" ht="15.75" customHeight="1">
      <c r="A974" s="31"/>
    </row>
    <row r="975" spans="1:1" ht="15.75" customHeight="1">
      <c r="A975" s="31"/>
    </row>
    <row r="976" spans="1:1" ht="15.75" customHeight="1">
      <c r="A976" s="31"/>
    </row>
    <row r="977" spans="1:1" ht="15.75" customHeight="1">
      <c r="A977" s="31"/>
    </row>
    <row r="978" spans="1:1" ht="15.75" customHeight="1">
      <c r="A978" s="31"/>
    </row>
    <row r="979" spans="1:1" ht="15.75" customHeight="1">
      <c r="A979" s="31"/>
    </row>
    <row r="980" spans="1:1" ht="15.75" customHeight="1">
      <c r="A980" s="31"/>
    </row>
    <row r="981" spans="1:1" ht="15.75" customHeight="1">
      <c r="A981" s="31"/>
    </row>
    <row r="982" spans="1:1" ht="15.75" customHeight="1">
      <c r="A982" s="31"/>
    </row>
    <row r="983" spans="1:1" ht="15.75" customHeight="1">
      <c r="A983" s="31"/>
    </row>
    <row r="984" spans="1:1" ht="15.75" customHeight="1">
      <c r="A984" s="31"/>
    </row>
    <row r="985" spans="1:1" ht="15.75" customHeight="1">
      <c r="A985" s="31"/>
    </row>
    <row r="986" spans="1:1" ht="15.75" customHeight="1">
      <c r="A986" s="31"/>
    </row>
    <row r="987" spans="1:1" ht="15.75" customHeight="1">
      <c r="A987" s="31"/>
    </row>
    <row r="988" spans="1:1" ht="15.75" customHeight="1">
      <c r="A988" s="31"/>
    </row>
    <row r="989" spans="1:1" ht="15.75" customHeight="1">
      <c r="A989" s="31"/>
    </row>
    <row r="990" spans="1:1" ht="15.75" customHeight="1">
      <c r="A990" s="31"/>
    </row>
    <row r="991" spans="1:1" ht="15.75" customHeight="1">
      <c r="A991" s="31"/>
    </row>
    <row r="992" spans="1:1" ht="15.75" customHeight="1">
      <c r="A992" s="31"/>
    </row>
    <row r="993" spans="1:1" ht="15.75" customHeight="1">
      <c r="A993" s="31"/>
    </row>
    <row r="994" spans="1:1" ht="15.75" customHeight="1">
      <c r="A994" s="31"/>
    </row>
    <row r="995" spans="1:1" ht="15.75" customHeight="1">
      <c r="A995" s="31"/>
    </row>
    <row r="996" spans="1:1" ht="15.75" customHeight="1">
      <c r="A996" s="31"/>
    </row>
    <row r="997" spans="1:1" ht="15.75" customHeight="1">
      <c r="A997" s="31"/>
    </row>
    <row r="998" spans="1:1" ht="15.75" customHeight="1">
      <c r="A998" s="31"/>
    </row>
    <row r="999" spans="1:1" ht="15.75" customHeight="1">
      <c r="A999" s="31"/>
    </row>
    <row r="1000" spans="1:1" ht="15.75" customHeight="1">
      <c r="A1000" s="31"/>
    </row>
    <row r="1001" spans="1:1" ht="15.75" customHeight="1">
      <c r="A1001" s="31"/>
    </row>
    <row r="1002" spans="1:1" ht="15.75" customHeight="1">
      <c r="A1002" s="31"/>
    </row>
    <row r="1003" spans="1:1" ht="15.75" customHeight="1">
      <c r="A1003" s="31"/>
    </row>
    <row r="1004" spans="1:1" ht="15.75" customHeight="1">
      <c r="A1004" s="31"/>
    </row>
    <row r="1005" spans="1:1" ht="15.75" customHeight="1">
      <c r="A1005" s="31"/>
    </row>
    <row r="1006" spans="1:1" ht="15.75" customHeight="1">
      <c r="A1006" s="31"/>
    </row>
    <row r="1007" spans="1:1" ht="15.75" customHeight="1">
      <c r="A1007" s="31"/>
    </row>
    <row r="1008" spans="1:1" ht="15.75" customHeight="1">
      <c r="A1008" s="31"/>
    </row>
    <row r="1009" spans="1:1" ht="15.75" customHeight="1">
      <c r="A1009" s="31"/>
    </row>
    <row r="1010" spans="1:1" ht="15.75" customHeight="1">
      <c r="A1010" s="31"/>
    </row>
    <row r="1011" spans="1:1" ht="15.75" customHeight="1">
      <c r="A1011" s="31"/>
    </row>
    <row r="1012" spans="1:1" ht="15.75" customHeight="1">
      <c r="A1012" s="31"/>
    </row>
    <row r="1013" spans="1:1" ht="15.75" customHeight="1">
      <c r="A1013" s="31"/>
    </row>
    <row r="1014" spans="1:1" ht="15.75" customHeight="1">
      <c r="A1014" s="31"/>
    </row>
    <row r="1015" spans="1:1" ht="15.75" customHeight="1">
      <c r="A1015" s="31"/>
    </row>
    <row r="1016" spans="1:1" ht="15.75" customHeight="1">
      <c r="A1016" s="31"/>
    </row>
    <row r="1017" spans="1:1" ht="15.75" customHeight="1">
      <c r="A1017" s="31"/>
    </row>
    <row r="1018" spans="1:1" ht="15.75" customHeight="1">
      <c r="A1018" s="31"/>
    </row>
    <row r="1019" spans="1:1" ht="15.75" customHeight="1">
      <c r="A1019" s="31"/>
    </row>
    <row r="1020" spans="1:1" ht="15.75" customHeight="1">
      <c r="A1020" s="31"/>
    </row>
    <row r="1021" spans="1:1" ht="15.75" customHeight="1">
      <c r="A1021" s="31"/>
    </row>
    <row r="1022" spans="1:1" ht="15.75" customHeight="1">
      <c r="A1022" s="31"/>
    </row>
    <row r="1023" spans="1:1" ht="15.75" customHeight="1">
      <c r="A1023" s="31"/>
    </row>
    <row r="1024" spans="1:1" ht="15.75" customHeight="1">
      <c r="A1024" s="31"/>
    </row>
    <row r="1025" spans="1:1" ht="15.75" customHeight="1">
      <c r="A1025" s="31"/>
    </row>
    <row r="1026" spans="1:1" ht="15.75" customHeight="1">
      <c r="A1026" s="31"/>
    </row>
    <row r="1027" spans="1:1" ht="15.75" customHeight="1">
      <c r="A1027" s="31"/>
    </row>
    <row r="1028" spans="1:1" ht="15.75" customHeight="1">
      <c r="A1028" s="31"/>
    </row>
    <row r="1029" spans="1:1" ht="15.75" customHeight="1">
      <c r="A1029" s="31"/>
    </row>
    <row r="1030" spans="1:1" ht="15.75" customHeight="1">
      <c r="A1030" s="31"/>
    </row>
    <row r="1031" spans="1:1" ht="15.75" customHeight="1">
      <c r="A1031" s="31"/>
    </row>
    <row r="1032" spans="1:1" ht="15.75" customHeight="1">
      <c r="A1032" s="31"/>
    </row>
    <row r="1033" spans="1:1" ht="15.75" customHeight="1">
      <c r="A1033" s="31"/>
    </row>
    <row r="1034" spans="1:1" ht="15.75" customHeight="1">
      <c r="A1034" s="31"/>
    </row>
    <row r="1035" spans="1:1" ht="15.75" customHeight="1">
      <c r="A1035" s="31"/>
    </row>
    <row r="1036" spans="1:1" ht="15.75" customHeight="1">
      <c r="A1036" s="31"/>
    </row>
    <row r="1037" spans="1:1" ht="15.75" customHeight="1">
      <c r="A1037" s="31"/>
    </row>
    <row r="1038" spans="1:1" ht="15.75" customHeight="1">
      <c r="A1038" s="31"/>
    </row>
    <row r="1039" spans="1:1" ht="15.75" customHeight="1">
      <c r="A1039" s="31"/>
    </row>
    <row r="1040" spans="1:1" ht="15.75" customHeight="1">
      <c r="A1040" s="31"/>
    </row>
    <row r="1041" spans="1:1" ht="15.75" customHeight="1">
      <c r="A1041" s="31"/>
    </row>
    <row r="1042" spans="1:1" ht="15.75" customHeight="1">
      <c r="A1042" s="31"/>
    </row>
    <row r="1043" spans="1:1" ht="15.75" customHeight="1">
      <c r="A1043" s="31"/>
    </row>
    <row r="1044" spans="1:1" ht="15.75" customHeight="1">
      <c r="A1044" s="31"/>
    </row>
    <row r="1045" spans="1:1" ht="15.75" customHeight="1">
      <c r="A1045" s="31"/>
    </row>
    <row r="1046" spans="1:1" ht="15.75" customHeight="1">
      <c r="A1046" s="31"/>
    </row>
    <row r="1047" spans="1:1" ht="15.75" customHeight="1">
      <c r="A1047" s="31"/>
    </row>
    <row r="1048" spans="1:1" ht="15.75" customHeight="1">
      <c r="A1048" s="31"/>
    </row>
    <row r="1049" spans="1:1" ht="15.75" customHeight="1">
      <c r="A1049" s="31"/>
    </row>
    <row r="1050" spans="1:1" ht="15.75" customHeight="1">
      <c r="A1050" s="31"/>
    </row>
    <row r="1051" spans="1:1" ht="15.75" customHeight="1">
      <c r="A1051" s="31"/>
    </row>
    <row r="1052" spans="1:1" ht="15.75" customHeight="1">
      <c r="A1052" s="31"/>
    </row>
    <row r="1053" spans="1:1" ht="15.75" customHeight="1">
      <c r="A1053" s="31"/>
    </row>
    <row r="1054" spans="1:1" ht="15.75" customHeight="1">
      <c r="A1054" s="31"/>
    </row>
    <row r="1055" spans="1:1" ht="15.75" customHeight="1">
      <c r="A1055" s="31"/>
    </row>
    <row r="1056" spans="1:1" ht="15.75" customHeight="1">
      <c r="A1056" s="31"/>
    </row>
    <row r="1057" spans="1:1" ht="15.75" customHeight="1">
      <c r="A1057" s="31"/>
    </row>
    <row r="1058" spans="1:1" ht="15.75" customHeight="1">
      <c r="A1058" s="31"/>
    </row>
    <row r="1059" spans="1:1" ht="15.75" customHeight="1">
      <c r="A1059" s="31"/>
    </row>
    <row r="1060" spans="1:1" ht="15.75" customHeight="1">
      <c r="A1060" s="31"/>
    </row>
    <row r="1061" spans="1:1" ht="15.75" customHeight="1">
      <c r="A1061" s="31"/>
    </row>
    <row r="1062" spans="1:1" ht="15.75" customHeight="1">
      <c r="A1062" s="31"/>
    </row>
    <row r="1063" spans="1:1" ht="15.75" customHeight="1">
      <c r="A1063" s="31"/>
    </row>
    <row r="1064" spans="1:1" ht="15.75" customHeight="1">
      <c r="A1064" s="31"/>
    </row>
    <row r="1065" spans="1:1" ht="15.75" customHeight="1">
      <c r="A1065" s="31"/>
    </row>
    <row r="1066" spans="1:1" ht="15.75" customHeight="1">
      <c r="A1066" s="31"/>
    </row>
    <row r="1067" spans="1:1" ht="15.75" customHeight="1">
      <c r="A1067" s="31"/>
    </row>
    <row r="1068" spans="1:1" ht="15.75" customHeight="1">
      <c r="A1068" s="31"/>
    </row>
    <row r="1069" spans="1:1" ht="15.75" customHeight="1">
      <c r="A1069" s="31"/>
    </row>
    <row r="1070" spans="1:1" ht="15.75" customHeight="1">
      <c r="A1070" s="31"/>
    </row>
    <row r="1071" spans="1:1" ht="15.75" customHeight="1">
      <c r="A1071" s="31"/>
    </row>
    <row r="1072" spans="1:1" ht="15.75" customHeight="1">
      <c r="A1072" s="31"/>
    </row>
    <row r="1073" spans="1:1" ht="15.75" customHeight="1">
      <c r="A1073" s="31"/>
    </row>
    <row r="1074" spans="1:1" ht="15.75" customHeight="1">
      <c r="A1074" s="31"/>
    </row>
    <row r="1075" spans="1:1" ht="15.75" customHeight="1">
      <c r="A1075" s="31"/>
    </row>
    <row r="1076" spans="1:1" ht="15.75" customHeight="1">
      <c r="A1076" s="31"/>
    </row>
    <row r="1077" spans="1:1" ht="15.75" customHeight="1">
      <c r="A1077" s="31"/>
    </row>
    <row r="1078" spans="1:1" ht="15.75" customHeight="1">
      <c r="A1078" s="31"/>
    </row>
    <row r="1079" spans="1:1" ht="15.75" customHeight="1">
      <c r="A1079" s="31"/>
    </row>
    <row r="1080" spans="1:1" ht="15.75" customHeight="1">
      <c r="A1080" s="31"/>
    </row>
    <row r="1081" spans="1:1" ht="15.75" customHeight="1">
      <c r="A1081" s="31"/>
    </row>
    <row r="1082" spans="1:1" ht="15.75" customHeight="1">
      <c r="A1082" s="31"/>
    </row>
    <row r="1083" spans="1:1" ht="15.75" customHeight="1">
      <c r="A1083" s="31"/>
    </row>
    <row r="1084" spans="1:1" ht="15.75" customHeight="1">
      <c r="A1084" s="31"/>
    </row>
    <row r="1085" spans="1:1" ht="15.75" customHeight="1">
      <c r="A1085" s="31"/>
    </row>
    <row r="1086" spans="1:1" ht="15.75" customHeight="1">
      <c r="A1086" s="31"/>
    </row>
    <row r="1087" spans="1:1" ht="15.75" customHeight="1">
      <c r="A1087" s="31"/>
    </row>
    <row r="1088" spans="1:1" ht="15.75" customHeight="1">
      <c r="A1088" s="31"/>
    </row>
    <row r="1089" spans="1:1" ht="15.75" customHeight="1">
      <c r="A1089" s="31"/>
    </row>
    <row r="1090" spans="1:1" ht="15.75" customHeight="1">
      <c r="A1090" s="31"/>
    </row>
    <row r="1091" spans="1:1" ht="15.75" customHeight="1">
      <c r="A1091" s="31"/>
    </row>
    <row r="1092" spans="1:1" ht="15.75" customHeight="1">
      <c r="A1092" s="31"/>
    </row>
    <row r="1093" spans="1:1" ht="15.75" customHeight="1">
      <c r="A1093" s="31"/>
    </row>
    <row r="1094" spans="1:1" ht="15.75" customHeight="1">
      <c r="A1094" s="31"/>
    </row>
    <row r="1095" spans="1:1" ht="15.75" customHeight="1">
      <c r="A1095" s="31"/>
    </row>
    <row r="1096" spans="1:1" ht="15.75" customHeight="1">
      <c r="A1096" s="31"/>
    </row>
    <row r="1097" spans="1:1" ht="15.75" customHeight="1">
      <c r="A1097" s="31"/>
    </row>
    <row r="1098" spans="1:1" ht="15.75" customHeight="1">
      <c r="A1098" s="31"/>
    </row>
    <row r="1099" spans="1:1" ht="15.75" customHeight="1">
      <c r="A1099" s="31"/>
    </row>
    <row r="1100" spans="1:1" ht="15.75" customHeight="1">
      <c r="A1100" s="31"/>
    </row>
    <row r="1101" spans="1:1" ht="15.75" customHeight="1">
      <c r="A1101" s="31"/>
    </row>
    <row r="1102" spans="1:1" ht="15.75" customHeight="1">
      <c r="A1102" s="31"/>
    </row>
    <row r="1103" spans="1:1" ht="15.75" customHeight="1">
      <c r="A1103" s="31"/>
    </row>
    <row r="1104" spans="1:1" ht="15.75" customHeight="1">
      <c r="A1104" s="31"/>
    </row>
    <row r="1105" spans="1:1" ht="15.75" customHeight="1">
      <c r="A1105" s="31"/>
    </row>
    <row r="1106" spans="1:1" ht="15.75" customHeight="1">
      <c r="A1106" s="31"/>
    </row>
    <row r="1107" spans="1:1" ht="15.75" customHeight="1">
      <c r="A1107" s="31"/>
    </row>
    <row r="1108" spans="1:1" ht="15.75" customHeight="1">
      <c r="A1108" s="31"/>
    </row>
    <row r="1109" spans="1:1" ht="15.75" customHeight="1">
      <c r="A1109" s="31"/>
    </row>
    <row r="1110" spans="1:1" ht="15.75" customHeight="1">
      <c r="A1110" s="31"/>
    </row>
    <row r="1111" spans="1:1" ht="15.75" customHeight="1">
      <c r="A1111" s="31"/>
    </row>
    <row r="1112" spans="1:1" ht="15.75" customHeight="1">
      <c r="A1112" s="31"/>
    </row>
    <row r="1113" spans="1:1" ht="15.75" customHeight="1">
      <c r="A1113" s="31"/>
    </row>
    <row r="1114" spans="1:1" ht="15.75" customHeight="1">
      <c r="A1114" s="31"/>
    </row>
    <row r="1115" spans="1:1" ht="15.75" customHeight="1">
      <c r="A1115" s="31"/>
    </row>
    <row r="1116" spans="1:1" ht="15.75" customHeight="1">
      <c r="A1116" s="31"/>
    </row>
    <row r="1117" spans="1:1" ht="15.75" customHeight="1">
      <c r="A1117" s="31"/>
    </row>
    <row r="1118" spans="1:1" ht="15.75" customHeight="1">
      <c r="A1118" s="31"/>
    </row>
    <row r="1119" spans="1:1" ht="15.75" customHeight="1">
      <c r="A1119" s="31"/>
    </row>
    <row r="1120" spans="1:1" ht="15.75" customHeight="1">
      <c r="A1120" s="31"/>
    </row>
    <row r="1121" spans="1:1" ht="15.75" customHeight="1">
      <c r="A1121" s="31"/>
    </row>
    <row r="1122" spans="1:1" ht="15.75" customHeight="1">
      <c r="A1122" s="31"/>
    </row>
    <row r="1123" spans="1:1" ht="15.75" customHeight="1">
      <c r="A1123" s="31"/>
    </row>
    <row r="1124" spans="1:1" ht="15.75" customHeight="1">
      <c r="A1124" s="31"/>
    </row>
    <row r="1125" spans="1:1" ht="15.75" customHeight="1">
      <c r="A1125" s="31"/>
    </row>
    <row r="1126" spans="1:1" ht="15.75" customHeight="1">
      <c r="A1126" s="31"/>
    </row>
    <row r="1127" spans="1:1" ht="15.75" customHeight="1">
      <c r="A1127" s="31"/>
    </row>
    <row r="1128" spans="1:1" ht="15.75" customHeight="1">
      <c r="A1128" s="31"/>
    </row>
    <row r="1129" spans="1:1" ht="15.75" customHeight="1">
      <c r="A1129" s="31"/>
    </row>
    <row r="1130" spans="1:1" ht="15.75" customHeight="1">
      <c r="A1130" s="31"/>
    </row>
    <row r="1131" spans="1:1" ht="15.75" customHeight="1">
      <c r="A1131" s="31"/>
    </row>
    <row r="1132" spans="1:1" ht="15.75" customHeight="1">
      <c r="A1132" s="31"/>
    </row>
    <row r="1133" spans="1:1" ht="15.75" customHeight="1">
      <c r="A1133" s="31"/>
    </row>
    <row r="1134" spans="1:1" ht="15.75" customHeight="1">
      <c r="A1134" s="31"/>
    </row>
    <row r="1135" spans="1:1" ht="15.75" customHeight="1">
      <c r="A1135" s="31"/>
    </row>
    <row r="1136" spans="1:1" ht="15.75" customHeight="1">
      <c r="A1136" s="31"/>
    </row>
    <row r="1137" spans="1:1" ht="15.75" customHeight="1">
      <c r="A1137" s="31"/>
    </row>
    <row r="1138" spans="1:1" ht="15.75" customHeight="1">
      <c r="A1138" s="31"/>
    </row>
    <row r="1139" spans="1:1" ht="15.75" customHeight="1">
      <c r="A1139" s="31"/>
    </row>
    <row r="1140" spans="1:1" ht="15.75" customHeight="1">
      <c r="A1140" s="31"/>
    </row>
    <row r="1141" spans="1:1" ht="15.75" customHeight="1">
      <c r="A1141" s="31"/>
    </row>
    <row r="1142" spans="1:1" ht="15.75" customHeight="1">
      <c r="A1142" s="31"/>
    </row>
    <row r="1143" spans="1:1" ht="15.75" customHeight="1">
      <c r="A1143" s="31"/>
    </row>
    <row r="1144" spans="1:1" ht="15.75" customHeight="1">
      <c r="A1144" s="31"/>
    </row>
    <row r="1145" spans="1:1" ht="15.75" customHeight="1">
      <c r="A1145" s="31"/>
    </row>
    <row r="1146" spans="1:1" ht="15.75" customHeight="1">
      <c r="A1146" s="31"/>
    </row>
    <row r="1147" spans="1:1" ht="15.75" customHeight="1">
      <c r="A1147" s="31"/>
    </row>
    <row r="1148" spans="1:1" ht="15.75" customHeight="1">
      <c r="A1148" s="31"/>
    </row>
    <row r="1149" spans="1:1" ht="15.75" customHeight="1">
      <c r="A1149" s="31"/>
    </row>
    <row r="1150" spans="1:1" ht="15.75" customHeight="1">
      <c r="A1150" s="31"/>
    </row>
    <row r="1151" spans="1:1" ht="15.75" customHeight="1">
      <c r="A1151" s="31"/>
    </row>
    <row r="1152" spans="1:1" ht="15.75" customHeight="1">
      <c r="A1152" s="31"/>
    </row>
    <row r="1153" spans="1:1" ht="15.75" customHeight="1">
      <c r="A1153" s="31"/>
    </row>
    <row r="1154" spans="1:1" ht="15.75" customHeight="1">
      <c r="A1154" s="31"/>
    </row>
    <row r="1155" spans="1:1" ht="15.75" customHeight="1">
      <c r="A1155" s="31"/>
    </row>
    <row r="1156" spans="1:1" ht="15.75" customHeight="1">
      <c r="A1156" s="31"/>
    </row>
    <row r="1157" spans="1:1" ht="15.75" customHeight="1">
      <c r="A1157" s="31"/>
    </row>
    <row r="1158" spans="1:1" ht="15.75" customHeight="1">
      <c r="A1158" s="31"/>
    </row>
    <row r="1159" spans="1:1" ht="15.75" customHeight="1">
      <c r="A1159" s="31"/>
    </row>
    <row r="1160" spans="1:1" ht="15.75" customHeight="1">
      <c r="A1160" s="31"/>
    </row>
    <row r="1161" spans="1:1" ht="15.75" customHeight="1">
      <c r="A1161" s="31"/>
    </row>
    <row r="1162" spans="1:1" ht="15.75" customHeight="1">
      <c r="A1162" s="31"/>
    </row>
    <row r="1163" spans="1:1" ht="15.75" customHeight="1">
      <c r="A1163" s="31"/>
    </row>
    <row r="1164" spans="1:1" ht="15.75" customHeight="1">
      <c r="A1164" s="31"/>
    </row>
    <row r="1165" spans="1:1" ht="15.75" customHeight="1">
      <c r="A1165" s="31"/>
    </row>
    <row r="1166" spans="1:1" ht="15.75" customHeight="1">
      <c r="A1166" s="31"/>
    </row>
    <row r="1167" spans="1:1" ht="15.75" customHeight="1">
      <c r="A1167" s="31"/>
    </row>
    <row r="1168" spans="1:1" ht="15.75" customHeight="1">
      <c r="A1168" s="31"/>
    </row>
    <row r="1169" spans="1:1" ht="15.75" customHeight="1">
      <c r="A1169" s="31"/>
    </row>
    <row r="1170" spans="1:1" ht="15.75" customHeight="1">
      <c r="A1170" s="31"/>
    </row>
    <row r="1171" spans="1:1" ht="15.75" customHeight="1">
      <c r="A1171" s="31"/>
    </row>
    <row r="1172" spans="1:1" ht="15.75" customHeight="1">
      <c r="A1172" s="31"/>
    </row>
    <row r="1173" spans="1:1" ht="15.75" customHeight="1">
      <c r="A1173" s="31"/>
    </row>
    <row r="1174" spans="1:1" ht="15.75" customHeight="1">
      <c r="A1174" s="31"/>
    </row>
    <row r="1175" spans="1:1" ht="15.75" customHeight="1">
      <c r="A1175" s="31"/>
    </row>
    <row r="1176" spans="1:1" ht="15.75" customHeight="1">
      <c r="A1176" s="31"/>
    </row>
    <row r="1177" spans="1:1" ht="15.75" customHeight="1">
      <c r="A1177" s="31"/>
    </row>
    <row r="1178" spans="1:1" ht="15.75" customHeight="1">
      <c r="A1178" s="31"/>
    </row>
    <row r="1179" spans="1:1" ht="15.75" customHeight="1">
      <c r="A1179" s="31"/>
    </row>
    <row r="1180" spans="1:1" ht="15.75" customHeight="1">
      <c r="A1180" s="31"/>
    </row>
    <row r="1181" spans="1:1" ht="15.75" customHeight="1">
      <c r="A1181" s="31"/>
    </row>
    <row r="1182" spans="1:1" ht="15.75" customHeight="1">
      <c r="A1182" s="31"/>
    </row>
    <row r="1183" spans="1:1" ht="15.75" customHeight="1">
      <c r="A1183" s="31"/>
    </row>
    <row r="1184" spans="1:1" ht="15.75" customHeight="1">
      <c r="A1184" s="31"/>
    </row>
    <row r="1185" spans="1:1" ht="15.75" customHeight="1">
      <c r="A1185" s="31"/>
    </row>
    <row r="1186" spans="1:1" ht="15.75" customHeight="1">
      <c r="A1186" s="31"/>
    </row>
    <row r="1187" spans="1:1" ht="15.75" customHeight="1">
      <c r="A1187" s="31"/>
    </row>
    <row r="1188" spans="1:1" ht="15.75" customHeight="1">
      <c r="A1188" s="31"/>
    </row>
    <row r="1189" spans="1:1" ht="15.75" customHeight="1">
      <c r="A1189" s="31"/>
    </row>
    <row r="1190" spans="1:1" ht="15.75" customHeight="1">
      <c r="A1190" s="31"/>
    </row>
    <row r="1191" spans="1:1" ht="15.75" customHeight="1">
      <c r="A1191" s="31"/>
    </row>
    <row r="1192" spans="1:1" ht="15.75" customHeight="1">
      <c r="A1192" s="31"/>
    </row>
    <row r="1193" spans="1:1" ht="15.75" customHeight="1">
      <c r="A1193" s="31"/>
    </row>
    <row r="1194" spans="1:1" ht="15.75" customHeight="1">
      <c r="A1194" s="31"/>
    </row>
    <row r="1195" spans="1:1" ht="15.75" customHeight="1">
      <c r="A1195" s="31"/>
    </row>
    <row r="1196" spans="1:1" ht="15.75" customHeight="1">
      <c r="A1196" s="31"/>
    </row>
    <row r="1197" spans="1:1" ht="15.75" customHeight="1">
      <c r="A1197" s="31"/>
    </row>
    <row r="1198" spans="1:1" ht="15.75" customHeight="1">
      <c r="A1198" s="31"/>
    </row>
    <row r="1199" spans="1:1" ht="15.75" customHeight="1">
      <c r="A1199" s="31"/>
    </row>
    <row r="1200" spans="1:1" ht="15.75" customHeight="1">
      <c r="A1200" s="31"/>
    </row>
    <row r="1201" spans="1:1" ht="15.75" customHeight="1">
      <c r="A1201" s="31"/>
    </row>
    <row r="1202" spans="1:1" ht="15.75" customHeight="1">
      <c r="A1202" s="31"/>
    </row>
    <row r="1203" spans="1:1" ht="15.75" customHeight="1">
      <c r="A1203" s="31"/>
    </row>
    <row r="1204" spans="1:1" ht="15.75" customHeight="1">
      <c r="A1204" s="31"/>
    </row>
    <row r="1205" spans="1:1" ht="15.75" customHeight="1">
      <c r="A1205" s="31"/>
    </row>
    <row r="1206" spans="1:1" ht="15.75" customHeight="1">
      <c r="A1206" s="31"/>
    </row>
    <row r="1207" spans="1:1" ht="15.75" customHeight="1">
      <c r="A1207" s="31"/>
    </row>
    <row r="1208" spans="1:1" ht="15.75" customHeight="1">
      <c r="A1208" s="31"/>
    </row>
    <row r="1209" spans="1:1" ht="15.75" customHeight="1">
      <c r="A1209" s="31"/>
    </row>
    <row r="1210" spans="1:1" ht="15.75" customHeight="1">
      <c r="A1210" s="31"/>
    </row>
    <row r="1211" spans="1:1" ht="15.75" customHeight="1">
      <c r="A1211" s="31"/>
    </row>
    <row r="1212" spans="1:1" ht="15.75" customHeight="1">
      <c r="A1212" s="31"/>
    </row>
    <row r="1213" spans="1:1" ht="15.75" customHeight="1">
      <c r="A1213" s="31"/>
    </row>
    <row r="1214" spans="1:1" ht="15.75" customHeight="1">
      <c r="A1214" s="31"/>
    </row>
    <row r="1215" spans="1:1" ht="15.75" customHeight="1">
      <c r="A1215" s="31"/>
    </row>
    <row r="1216" spans="1:1" ht="15.75" customHeight="1">
      <c r="A1216" s="31"/>
    </row>
    <row r="1217" spans="1:1" ht="15.75" customHeight="1">
      <c r="A1217" s="31"/>
    </row>
    <row r="1218" spans="1:1" ht="15.75" customHeight="1">
      <c r="A1218" s="31"/>
    </row>
    <row r="1219" spans="1:1" ht="15.75" customHeight="1">
      <c r="A1219" s="31"/>
    </row>
    <row r="1220" spans="1:1" ht="15.75" customHeight="1">
      <c r="A1220" s="31"/>
    </row>
    <row r="1221" spans="1:1" ht="15.75" customHeight="1">
      <c r="A1221" s="31"/>
    </row>
    <row r="1222" spans="1:1" ht="15.75" customHeight="1">
      <c r="A1222" s="31"/>
    </row>
    <row r="1223" spans="1:1" ht="15.75" customHeight="1">
      <c r="A1223" s="31"/>
    </row>
    <row r="1224" spans="1:1" ht="15.75" customHeight="1">
      <c r="A1224" s="31"/>
    </row>
    <row r="1225" spans="1:1" ht="15.75" customHeight="1">
      <c r="A1225" s="31"/>
    </row>
    <row r="1226" spans="1:1" ht="15.75" customHeight="1">
      <c r="A1226" s="31"/>
    </row>
    <row r="1227" spans="1:1" ht="15.75" customHeight="1">
      <c r="A1227" s="31"/>
    </row>
    <row r="1228" spans="1:1" ht="15.75" customHeight="1">
      <c r="A1228" s="31"/>
    </row>
    <row r="1229" spans="1:1" ht="15.75" customHeight="1">
      <c r="A1229" s="31"/>
    </row>
    <row r="1230" spans="1:1" ht="15.75" customHeight="1">
      <c r="A1230" s="31"/>
    </row>
    <row r="1231" spans="1:1" ht="15.75" customHeight="1">
      <c r="A1231" s="31"/>
    </row>
    <row r="1232" spans="1:1" ht="15.75" customHeight="1">
      <c r="A1232" s="31"/>
    </row>
    <row r="1233" spans="1:1" ht="15.75" customHeight="1">
      <c r="A1233" s="31"/>
    </row>
    <row r="1234" spans="1:1" ht="15.75" customHeight="1">
      <c r="A1234" s="31"/>
    </row>
    <row r="1235" spans="1:1" ht="15.75" customHeight="1">
      <c r="A1235" s="31"/>
    </row>
    <row r="1236" spans="1:1" ht="15.75" customHeight="1">
      <c r="A1236" s="31"/>
    </row>
    <row r="1237" spans="1:1" ht="15.75" customHeight="1">
      <c r="A1237" s="31"/>
    </row>
    <row r="1238" spans="1:1" ht="15.75" customHeight="1">
      <c r="A1238" s="31"/>
    </row>
    <row r="1239" spans="1:1" ht="15.75" customHeight="1">
      <c r="A1239" s="31"/>
    </row>
    <row r="1240" spans="1:1" ht="15.75" customHeight="1">
      <c r="A1240" s="31"/>
    </row>
    <row r="1241" spans="1:1" ht="15.75" customHeight="1">
      <c r="A1241" s="31"/>
    </row>
    <row r="1242" spans="1:1" ht="15.75" customHeight="1">
      <c r="A1242" s="31"/>
    </row>
    <row r="1243" spans="1:1" ht="15.75" customHeight="1">
      <c r="A1243" s="31"/>
    </row>
    <row r="1244" spans="1:1" ht="15.75" customHeight="1">
      <c r="A1244" s="31"/>
    </row>
    <row r="1245" spans="1:1" ht="15.75" customHeight="1">
      <c r="A1245" s="31"/>
    </row>
    <row r="1246" spans="1:1" ht="15.75" customHeight="1">
      <c r="A1246" s="31"/>
    </row>
    <row r="1247" spans="1:1" ht="15.75" customHeight="1">
      <c r="A1247" s="31"/>
    </row>
    <row r="1248" spans="1:1" ht="15.75" customHeight="1">
      <c r="A1248" s="31"/>
    </row>
    <row r="1249" spans="1:1" ht="15.75" customHeight="1">
      <c r="A1249" s="31"/>
    </row>
    <row r="1250" spans="1:1" ht="15.75" customHeight="1">
      <c r="A1250" s="31"/>
    </row>
    <row r="1251" spans="1:1" ht="15.75" customHeight="1">
      <c r="A1251" s="31"/>
    </row>
    <row r="1252" spans="1:1" ht="15.75" customHeight="1">
      <c r="A1252" s="31"/>
    </row>
    <row r="1253" spans="1:1" ht="15.75" customHeight="1">
      <c r="A1253" s="31"/>
    </row>
    <row r="1254" spans="1:1" ht="15.75" customHeight="1">
      <c r="A1254" s="31"/>
    </row>
    <row r="1255" spans="1:1" ht="15.75" customHeight="1">
      <c r="A1255" s="31"/>
    </row>
    <row r="1256" spans="1:1" ht="15.75" customHeight="1">
      <c r="A1256" s="31"/>
    </row>
    <row r="1257" spans="1:1" ht="15.75" customHeight="1">
      <c r="A1257" s="31"/>
    </row>
    <row r="1258" spans="1:1" ht="15.75" customHeight="1">
      <c r="A1258" s="31"/>
    </row>
    <row r="1259" spans="1:1" ht="15.75" customHeight="1">
      <c r="A1259" s="31"/>
    </row>
    <row r="1260" spans="1:1" ht="15.75" customHeight="1">
      <c r="A1260" s="31"/>
    </row>
    <row r="1261" spans="1:1" ht="15.75" customHeight="1">
      <c r="A1261" s="31"/>
    </row>
    <row r="1262" spans="1:1" ht="15.75" customHeight="1">
      <c r="A1262" s="31"/>
    </row>
    <row r="1263" spans="1:1" ht="15.75" customHeight="1">
      <c r="A1263" s="31"/>
    </row>
    <row r="1264" spans="1:1" ht="15.75" customHeight="1">
      <c r="A1264" s="31"/>
    </row>
    <row r="1265" spans="1:1" ht="15.75" customHeight="1">
      <c r="A1265" s="31"/>
    </row>
    <row r="1266" spans="1:1" ht="15.75" customHeight="1">
      <c r="A1266" s="31"/>
    </row>
    <row r="1267" spans="1:1" ht="15.75" customHeight="1">
      <c r="A1267" s="31"/>
    </row>
    <row r="1268" spans="1:1" ht="15.75" customHeight="1">
      <c r="A1268" s="31"/>
    </row>
    <row r="1269" spans="1:1" ht="15.75" customHeight="1">
      <c r="A1269" s="31"/>
    </row>
    <row r="1270" spans="1:1" ht="15.75" customHeight="1">
      <c r="A1270" s="31"/>
    </row>
    <row r="1271" spans="1:1" ht="15.75" customHeight="1">
      <c r="A1271" s="31"/>
    </row>
    <row r="1272" spans="1:1" ht="15.75" customHeight="1">
      <c r="A1272" s="31"/>
    </row>
    <row r="1273" spans="1:1" ht="15.75" customHeight="1">
      <c r="A1273" s="31"/>
    </row>
    <row r="1274" spans="1:1" ht="15.75" customHeight="1">
      <c r="A1274" s="31"/>
    </row>
    <row r="1275" spans="1:1" ht="15.75" customHeight="1">
      <c r="A1275" s="31"/>
    </row>
    <row r="1276" spans="1:1" ht="15.75" customHeight="1">
      <c r="A1276" s="31"/>
    </row>
    <row r="1277" spans="1:1" ht="15.75" customHeight="1">
      <c r="A1277" s="31"/>
    </row>
    <row r="1278" spans="1:1" ht="15.75" customHeight="1">
      <c r="A1278" s="31"/>
    </row>
    <row r="1279" spans="1:1" ht="15.75" customHeight="1">
      <c r="A1279" s="31"/>
    </row>
    <row r="1280" spans="1:1" ht="15.75" customHeight="1">
      <c r="A1280" s="31"/>
    </row>
    <row r="1281" spans="1:1" ht="15.75" customHeight="1">
      <c r="A1281" s="31"/>
    </row>
    <row r="1282" spans="1:1" ht="15.75" customHeight="1">
      <c r="A1282" s="31"/>
    </row>
    <row r="1283" spans="1:1" ht="15.75" customHeight="1">
      <c r="A1283" s="31"/>
    </row>
    <row r="1284" spans="1:1" ht="15.75" customHeight="1">
      <c r="A1284" s="31"/>
    </row>
    <row r="1285" spans="1:1" ht="15.75" customHeight="1">
      <c r="A1285" s="31"/>
    </row>
    <row r="1286" spans="1:1" ht="15.75" customHeight="1">
      <c r="A1286" s="31"/>
    </row>
    <row r="1287" spans="1:1" ht="15.75" customHeight="1">
      <c r="A1287" s="31"/>
    </row>
    <row r="1288" spans="1:1" ht="15.75" customHeight="1">
      <c r="A1288" s="31"/>
    </row>
    <row r="1289" spans="1:1" ht="15.75" customHeight="1">
      <c r="A1289" s="31"/>
    </row>
    <row r="1290" spans="1:1" ht="15.75" customHeight="1">
      <c r="A1290" s="31"/>
    </row>
    <row r="1291" spans="1:1" ht="15.75" customHeight="1">
      <c r="A1291" s="31"/>
    </row>
    <row r="1292" spans="1:1" ht="15.75" customHeight="1">
      <c r="A1292" s="31"/>
    </row>
    <row r="1293" spans="1:1" ht="15.75" customHeight="1">
      <c r="A1293" s="31"/>
    </row>
    <row r="1294" spans="1:1" ht="15.75" customHeight="1">
      <c r="A1294" s="31"/>
    </row>
    <row r="1295" spans="1:1" ht="15.75" customHeight="1">
      <c r="A1295" s="31"/>
    </row>
    <row r="1296" spans="1:1" ht="15.75" customHeight="1">
      <c r="A1296" s="31"/>
    </row>
    <row r="1297" spans="1:1" ht="15.75" customHeight="1">
      <c r="A1297" s="31"/>
    </row>
    <row r="1298" spans="1:1" ht="15.75" customHeight="1">
      <c r="A1298" s="31"/>
    </row>
    <row r="1299" spans="1:1" ht="15.75" customHeight="1">
      <c r="A1299" s="31"/>
    </row>
    <row r="1300" spans="1:1" ht="15.75" customHeight="1">
      <c r="A1300" s="31"/>
    </row>
    <row r="1301" spans="1:1" ht="15.75" customHeight="1">
      <c r="A1301" s="31"/>
    </row>
    <row r="1302" spans="1:1" ht="15.75" customHeight="1">
      <c r="A1302" s="31"/>
    </row>
    <row r="1303" spans="1:1" ht="15.75" customHeight="1">
      <c r="A1303" s="31"/>
    </row>
    <row r="1304" spans="1:1" ht="15.75" customHeight="1">
      <c r="A1304" s="31"/>
    </row>
    <row r="1305" spans="1:1" ht="15.75" customHeight="1">
      <c r="A1305" s="31"/>
    </row>
    <row r="1306" spans="1:1" ht="15.75" customHeight="1">
      <c r="A1306" s="31"/>
    </row>
    <row r="1307" spans="1:1" ht="15.75" customHeight="1">
      <c r="A1307" s="31"/>
    </row>
    <row r="1308" spans="1:1" ht="15.75" customHeight="1">
      <c r="A1308" s="31"/>
    </row>
    <row r="1309" spans="1:1" ht="15.75" customHeight="1">
      <c r="A1309" s="31"/>
    </row>
    <row r="1310" spans="1:1" ht="15.75" customHeight="1">
      <c r="A1310" s="31"/>
    </row>
    <row r="1311" spans="1:1" ht="15.75" customHeight="1">
      <c r="A1311" s="31"/>
    </row>
    <row r="1312" spans="1:1" ht="15.75" customHeight="1">
      <c r="A1312" s="31"/>
    </row>
    <row r="1313" spans="1:1" ht="15.75" customHeight="1">
      <c r="A1313" s="31"/>
    </row>
    <row r="1314" spans="1:1" ht="15.75" customHeight="1">
      <c r="A1314" s="31"/>
    </row>
    <row r="1315" spans="1:1" ht="15.75" customHeight="1">
      <c r="A1315" s="31"/>
    </row>
    <row r="1316" spans="1:1" ht="15.75" customHeight="1">
      <c r="A1316" s="31"/>
    </row>
    <row r="1317" spans="1:1" ht="15.75" customHeight="1">
      <c r="A1317" s="31"/>
    </row>
    <row r="1318" spans="1:1" ht="15.75" customHeight="1">
      <c r="A1318" s="31"/>
    </row>
    <row r="1319" spans="1:1" ht="15.75" customHeight="1">
      <c r="A1319" s="31"/>
    </row>
    <row r="1320" spans="1:1" ht="15.75" customHeight="1">
      <c r="A1320" s="31"/>
    </row>
    <row r="1321" spans="1:1" ht="15.75" customHeight="1">
      <c r="A1321" s="31"/>
    </row>
    <row r="1322" spans="1:1" ht="15.75" customHeight="1">
      <c r="A1322" s="31"/>
    </row>
    <row r="1323" spans="1:1" ht="15.75" customHeight="1">
      <c r="A1323" s="31"/>
    </row>
    <row r="1324" spans="1:1" ht="15.75" customHeight="1">
      <c r="A1324" s="31"/>
    </row>
    <row r="1325" spans="1:1" ht="15.75" customHeight="1">
      <c r="A1325" s="31"/>
    </row>
    <row r="1326" spans="1:1" ht="15.75" customHeight="1">
      <c r="A1326" s="31"/>
    </row>
    <row r="1327" spans="1:1" ht="15.75" customHeight="1">
      <c r="A1327" s="31"/>
    </row>
    <row r="1328" spans="1:1" ht="15.75" customHeight="1">
      <c r="A1328" s="31"/>
    </row>
    <row r="1329" spans="1:1" ht="15.75" customHeight="1">
      <c r="A1329" s="31"/>
    </row>
    <row r="1330" spans="1:1" ht="15.75" customHeight="1">
      <c r="A1330" s="31"/>
    </row>
    <row r="1331" spans="1:1" ht="15.75" customHeight="1">
      <c r="A1331" s="31"/>
    </row>
    <row r="1332" spans="1:1" ht="15.75" customHeight="1">
      <c r="A1332" s="31"/>
    </row>
    <row r="1333" spans="1:1" ht="15.75" customHeight="1">
      <c r="A1333" s="31"/>
    </row>
    <row r="1334" spans="1:1" ht="15.75" customHeight="1">
      <c r="A1334" s="31"/>
    </row>
    <row r="1335" spans="1:1" ht="15.75" customHeight="1">
      <c r="A1335" s="31"/>
    </row>
    <row r="1336" spans="1:1" ht="15.75" customHeight="1">
      <c r="A1336" s="31"/>
    </row>
    <row r="1337" spans="1:1" ht="15.75" customHeight="1">
      <c r="A1337" s="31"/>
    </row>
    <row r="1338" spans="1:1" ht="15.75" customHeight="1">
      <c r="A1338" s="31"/>
    </row>
    <row r="1339" spans="1:1" ht="15.75" customHeight="1">
      <c r="A1339" s="31"/>
    </row>
    <row r="1340" spans="1:1" ht="15.75" customHeight="1">
      <c r="A1340" s="31"/>
    </row>
    <row r="1341" spans="1:1" ht="15.75" customHeight="1">
      <c r="A1341" s="31"/>
    </row>
    <row r="1342" spans="1:1" ht="15.75" customHeight="1">
      <c r="A1342" s="31"/>
    </row>
    <row r="1343" spans="1:1" ht="15.75" customHeight="1">
      <c r="A1343" s="31"/>
    </row>
    <row r="1344" spans="1:1" ht="15.75" customHeight="1">
      <c r="A1344" s="31"/>
    </row>
    <row r="1345" spans="1:1" ht="15.75" customHeight="1">
      <c r="A1345" s="31"/>
    </row>
    <row r="1346" spans="1:1" ht="15.75" customHeight="1">
      <c r="A1346" s="31"/>
    </row>
    <row r="1347" spans="1:1" ht="15.75" customHeight="1">
      <c r="A1347" s="31"/>
    </row>
    <row r="1348" spans="1:1" ht="15.75" customHeight="1">
      <c r="A1348" s="31"/>
    </row>
    <row r="1349" spans="1:1" ht="15.75" customHeight="1">
      <c r="A1349" s="31"/>
    </row>
    <row r="1350" spans="1:1" ht="15.75" customHeight="1">
      <c r="A1350" s="31"/>
    </row>
    <row r="1351" spans="1:1" ht="15.75" customHeight="1">
      <c r="A1351" s="31"/>
    </row>
    <row r="1352" spans="1:1" ht="15.75" customHeight="1">
      <c r="A1352" s="31"/>
    </row>
    <row r="1353" spans="1:1" ht="15.75" customHeight="1">
      <c r="A1353" s="31"/>
    </row>
    <row r="1354" spans="1:1" ht="15.75" customHeight="1">
      <c r="A1354" s="31"/>
    </row>
    <row r="1355" spans="1:1" ht="15.75" customHeight="1">
      <c r="A1355" s="31"/>
    </row>
    <row r="1356" spans="1:1" ht="15.75" customHeight="1">
      <c r="A1356" s="31"/>
    </row>
    <row r="1357" spans="1:1" ht="15.75" customHeight="1">
      <c r="A1357" s="31"/>
    </row>
    <row r="1358" spans="1:1" ht="15.75" customHeight="1">
      <c r="A1358" s="31"/>
    </row>
    <row r="1359" spans="1:1" ht="15.75" customHeight="1">
      <c r="A1359" s="31"/>
    </row>
    <row r="1360" spans="1:1" ht="15.75" customHeight="1">
      <c r="A1360" s="31"/>
    </row>
    <row r="1361" spans="1:1" ht="15.75" customHeight="1">
      <c r="A1361" s="31"/>
    </row>
    <row r="1362" spans="1:1" ht="15.75" customHeight="1">
      <c r="A1362" s="31"/>
    </row>
    <row r="1363" spans="1:1" ht="15.75" customHeight="1">
      <c r="A1363" s="31"/>
    </row>
    <row r="1364" spans="1:1" ht="15.75" customHeight="1">
      <c r="A1364" s="31"/>
    </row>
    <row r="1365" spans="1:1" ht="15.75" customHeight="1">
      <c r="A1365" s="31"/>
    </row>
    <row r="1366" spans="1:1" ht="15.75" customHeight="1">
      <c r="A1366" s="31"/>
    </row>
    <row r="1367" spans="1:1" ht="15.75" customHeight="1">
      <c r="A1367" s="31"/>
    </row>
    <row r="1368" spans="1:1" ht="15.75" customHeight="1">
      <c r="A1368" s="31"/>
    </row>
    <row r="1369" spans="1:1" ht="15.75" customHeight="1">
      <c r="A1369" s="31"/>
    </row>
    <row r="1370" spans="1:1" ht="15.75" customHeight="1">
      <c r="A1370" s="31"/>
    </row>
    <row r="1371" spans="1:1" ht="15.75" customHeight="1">
      <c r="A1371" s="31"/>
    </row>
    <row r="1372" spans="1:1" ht="15.75" customHeight="1">
      <c r="A1372" s="31"/>
    </row>
    <row r="1373" spans="1:1" ht="15.75" customHeight="1">
      <c r="A1373" s="31"/>
    </row>
    <row r="1374" spans="1:1" ht="15.75" customHeight="1">
      <c r="A1374" s="31"/>
    </row>
    <row r="1375" spans="1:1" ht="15.75" customHeight="1">
      <c r="A1375" s="31"/>
    </row>
    <row r="1376" spans="1:1" ht="15.75" customHeight="1">
      <c r="A1376" s="31"/>
    </row>
    <row r="1377" spans="1:1" ht="15.75" customHeight="1">
      <c r="A1377" s="31"/>
    </row>
    <row r="1378" spans="1:1" ht="15.75" customHeight="1">
      <c r="A1378" s="31"/>
    </row>
    <row r="1379" spans="1:1" ht="15.75" customHeight="1">
      <c r="A1379" s="31"/>
    </row>
    <row r="1380" spans="1:1" ht="15.75" customHeight="1">
      <c r="A1380" s="31"/>
    </row>
    <row r="1381" spans="1:1" ht="15.75" customHeight="1">
      <c r="A1381" s="31"/>
    </row>
    <row r="1382" spans="1:1" ht="15.75" customHeight="1">
      <c r="A1382" s="31"/>
    </row>
    <row r="1383" spans="1:1" ht="15.75" customHeight="1">
      <c r="A1383" s="31"/>
    </row>
    <row r="1384" spans="1:1" ht="15.75" customHeight="1">
      <c r="A1384" s="31"/>
    </row>
    <row r="1385" spans="1:1" ht="15.75" customHeight="1">
      <c r="A1385" s="31"/>
    </row>
    <row r="1386" spans="1:1" ht="15.75" customHeight="1">
      <c r="A1386" s="31"/>
    </row>
    <row r="1387" spans="1:1" ht="15.75" customHeight="1">
      <c r="A1387" s="31"/>
    </row>
    <row r="1388" spans="1:1" ht="15.75" customHeight="1">
      <c r="A1388" s="31"/>
    </row>
    <row r="1389" spans="1:1" ht="15.75" customHeight="1">
      <c r="A1389" s="31"/>
    </row>
    <row r="1390" spans="1:1" ht="15.75" customHeight="1">
      <c r="A1390" s="31"/>
    </row>
    <row r="1391" spans="1:1" ht="15.75" customHeight="1">
      <c r="A1391" s="31"/>
    </row>
    <row r="1392" spans="1:1" ht="15.75" customHeight="1">
      <c r="A1392" s="31"/>
    </row>
    <row r="1393" spans="1:1" ht="15.75" customHeight="1">
      <c r="A1393" s="31"/>
    </row>
    <row r="1394" spans="1:1" ht="15.75" customHeight="1">
      <c r="A1394" s="31"/>
    </row>
    <row r="1395" spans="1:1" ht="15.75" customHeight="1">
      <c r="A1395" s="31"/>
    </row>
    <row r="1396" spans="1:1" ht="15.75" customHeight="1">
      <c r="A1396" s="31"/>
    </row>
    <row r="1397" spans="1:1" ht="15.75" customHeight="1">
      <c r="A1397" s="31"/>
    </row>
    <row r="1398" spans="1:1" ht="15.75" customHeight="1">
      <c r="A1398" s="31"/>
    </row>
    <row r="1399" spans="1:1" ht="15.75" customHeight="1">
      <c r="A1399" s="31"/>
    </row>
    <row r="1400" spans="1:1" ht="15.75" customHeight="1">
      <c r="A1400" s="31"/>
    </row>
    <row r="1401" spans="1:1" ht="15.75" customHeight="1">
      <c r="A1401" s="31"/>
    </row>
    <row r="1402" spans="1:1" ht="15.75" customHeight="1">
      <c r="A1402" s="31"/>
    </row>
    <row r="1403" spans="1:1" ht="15.75" customHeight="1">
      <c r="A1403" s="31"/>
    </row>
    <row r="1404" spans="1:1" ht="15.75" customHeight="1">
      <c r="A1404" s="31"/>
    </row>
    <row r="1405" spans="1:1" ht="15.75" customHeight="1">
      <c r="A1405" s="31"/>
    </row>
    <row r="1406" spans="1:1" ht="15.75" customHeight="1">
      <c r="A1406" s="31"/>
    </row>
    <row r="1407" spans="1:1" ht="15.75" customHeight="1">
      <c r="A1407" s="31"/>
    </row>
    <row r="1408" spans="1:1" ht="15.75" customHeight="1">
      <c r="A1408" s="31"/>
    </row>
    <row r="1409" spans="1:1" ht="15.75" customHeight="1">
      <c r="A1409" s="31"/>
    </row>
    <row r="1410" spans="1:1" ht="15.75" customHeight="1">
      <c r="A1410" s="31"/>
    </row>
    <row r="1411" spans="1:1" ht="15.75" customHeight="1">
      <c r="A1411" s="31"/>
    </row>
    <row r="1412" spans="1:1" ht="15.75" customHeight="1">
      <c r="A1412" s="31"/>
    </row>
    <row r="1413" spans="1:1" ht="15.75" customHeight="1">
      <c r="A1413" s="31"/>
    </row>
    <row r="1414" spans="1:1" ht="15.75" customHeight="1">
      <c r="A1414" s="31"/>
    </row>
    <row r="1415" spans="1:1" ht="15.75" customHeight="1">
      <c r="A1415" s="31"/>
    </row>
    <row r="1416" spans="1:1" ht="15.75" customHeight="1">
      <c r="A1416" s="31"/>
    </row>
    <row r="1417" spans="1:1" ht="15.75" customHeight="1">
      <c r="A1417" s="31"/>
    </row>
    <row r="1418" spans="1:1" ht="15.75" customHeight="1">
      <c r="A1418" s="31"/>
    </row>
    <row r="1419" spans="1:1" ht="15.75" customHeight="1">
      <c r="A1419" s="31"/>
    </row>
    <row r="1420" spans="1:1" ht="15.75" customHeight="1">
      <c r="A1420" s="31"/>
    </row>
    <row r="1421" spans="1:1" ht="15.75" customHeight="1">
      <c r="A1421" s="31"/>
    </row>
    <row r="1422" spans="1:1" ht="15.75" customHeight="1">
      <c r="A1422" s="31"/>
    </row>
    <row r="1423" spans="1:1" ht="15.75" customHeight="1">
      <c r="A1423" s="31"/>
    </row>
    <row r="1424" spans="1:1" ht="15.75" customHeight="1">
      <c r="A1424" s="31"/>
    </row>
    <row r="1425" spans="1:1" ht="15.75" customHeight="1">
      <c r="A1425" s="31"/>
    </row>
    <row r="1426" spans="1:1" ht="15.75" customHeight="1">
      <c r="A1426" s="31"/>
    </row>
    <row r="1427" spans="1:1" ht="15.75" customHeight="1">
      <c r="A1427" s="31"/>
    </row>
    <row r="1428" spans="1:1" ht="15.75" customHeight="1">
      <c r="A1428" s="31"/>
    </row>
    <row r="1429" spans="1:1" ht="15.75" customHeight="1">
      <c r="A1429" s="31"/>
    </row>
    <row r="1430" spans="1:1" ht="15.75" customHeight="1">
      <c r="A1430" s="31"/>
    </row>
    <row r="1431" spans="1:1" ht="15.75" customHeight="1">
      <c r="A1431" s="31"/>
    </row>
    <row r="1432" spans="1:1" ht="15.75" customHeight="1">
      <c r="A1432" s="31"/>
    </row>
    <row r="1433" spans="1:1" ht="15.75" customHeight="1">
      <c r="A1433" s="31"/>
    </row>
    <row r="1434" spans="1:1" ht="15.75" customHeight="1">
      <c r="A1434" s="31"/>
    </row>
    <row r="1435" spans="1:1" ht="15.75" customHeight="1">
      <c r="A1435" s="31"/>
    </row>
    <row r="1436" spans="1:1" ht="15.75" customHeight="1">
      <c r="A1436" s="31"/>
    </row>
    <row r="1437" spans="1:1" ht="15.75" customHeight="1">
      <c r="A1437" s="31"/>
    </row>
    <row r="1438" spans="1:1" ht="15.75" customHeight="1">
      <c r="A1438" s="31"/>
    </row>
    <row r="1439" spans="1:1" ht="15.75" customHeight="1">
      <c r="A1439" s="31"/>
    </row>
    <row r="1440" spans="1:1" ht="15.75" customHeight="1">
      <c r="A1440" s="31"/>
    </row>
    <row r="1441" spans="1:1" ht="15.75" customHeight="1">
      <c r="A1441" s="31"/>
    </row>
    <row r="1442" spans="1:1" ht="15.75" customHeight="1">
      <c r="A1442" s="31"/>
    </row>
    <row r="1443" spans="1:1" ht="15.75" customHeight="1">
      <c r="A1443" s="31"/>
    </row>
    <row r="1444" spans="1:1" ht="15.75" customHeight="1">
      <c r="A1444" s="31"/>
    </row>
    <row r="1445" spans="1:1" ht="15.75" customHeight="1">
      <c r="A1445" s="31"/>
    </row>
    <row r="1446" spans="1:1" ht="15.75" customHeight="1">
      <c r="A1446" s="31"/>
    </row>
    <row r="1447" spans="1:1" ht="15.75" customHeight="1">
      <c r="A1447" s="31"/>
    </row>
    <row r="1448" spans="1:1" ht="15.75" customHeight="1">
      <c r="A1448" s="31"/>
    </row>
    <row r="1449" spans="1:1" ht="15.75" customHeight="1">
      <c r="A1449" s="31"/>
    </row>
    <row r="1450" spans="1:1" ht="15.75" customHeight="1">
      <c r="A1450" s="31"/>
    </row>
    <row r="1451" spans="1:1" ht="15.75" customHeight="1">
      <c r="A1451" s="31"/>
    </row>
    <row r="1452" spans="1:1" ht="15.75" customHeight="1">
      <c r="A1452" s="31"/>
    </row>
    <row r="1453" spans="1:1" ht="15.75" customHeight="1">
      <c r="A1453" s="31"/>
    </row>
    <row r="1454" spans="1:1" ht="15.75" customHeight="1">
      <c r="A1454" s="31"/>
    </row>
    <row r="1455" spans="1:1" ht="15.75" customHeight="1">
      <c r="A1455" s="31"/>
    </row>
    <row r="1456" spans="1:1" ht="15.75" customHeight="1">
      <c r="A1456" s="31"/>
    </row>
    <row r="1457" spans="1:1" ht="15.75" customHeight="1">
      <c r="A1457" s="31"/>
    </row>
    <row r="1458" spans="1:1" ht="15.75" customHeight="1">
      <c r="A1458" s="31"/>
    </row>
    <row r="1459" spans="1:1" ht="15.75" customHeight="1">
      <c r="A1459" s="31"/>
    </row>
    <row r="1460" spans="1:1" ht="15.75" customHeight="1">
      <c r="A1460" s="31"/>
    </row>
    <row r="1461" spans="1:1" ht="15.75" customHeight="1">
      <c r="A1461" s="31"/>
    </row>
    <row r="1462" spans="1:1" ht="15.75" customHeight="1">
      <c r="A1462" s="31"/>
    </row>
    <row r="1463" spans="1:1" ht="15.75" customHeight="1">
      <c r="A1463" s="31"/>
    </row>
    <row r="1464" spans="1:1" ht="15.75" customHeight="1">
      <c r="A1464" s="31"/>
    </row>
    <row r="1465" spans="1:1" ht="15.75" customHeight="1">
      <c r="A1465" s="31"/>
    </row>
    <row r="1466" spans="1:1" ht="15.75" customHeight="1">
      <c r="A1466" s="31"/>
    </row>
    <row r="1467" spans="1:1" ht="15.75" customHeight="1">
      <c r="A1467" s="31"/>
    </row>
    <row r="1468" spans="1:1" ht="15.75" customHeight="1">
      <c r="A1468" s="31"/>
    </row>
    <row r="1469" spans="1:1" ht="15.75" customHeight="1">
      <c r="A1469" s="31"/>
    </row>
    <row r="1470" spans="1:1" ht="15.75" customHeight="1">
      <c r="A1470" s="31"/>
    </row>
    <row r="1471" spans="1:1" ht="15.75" customHeight="1">
      <c r="A1471" s="31"/>
    </row>
    <row r="1472" spans="1:1" ht="15.75" customHeight="1">
      <c r="A1472" s="31"/>
    </row>
    <row r="1473" spans="1:1" ht="15.75" customHeight="1">
      <c r="A1473" s="31"/>
    </row>
    <row r="1474" spans="1:1" ht="15.75" customHeight="1">
      <c r="A1474" s="31"/>
    </row>
    <row r="1475" spans="1:1" ht="15.75" customHeight="1">
      <c r="A1475" s="31"/>
    </row>
    <row r="1476" spans="1:1" ht="15.75" customHeight="1">
      <c r="A1476" s="31"/>
    </row>
    <row r="1477" spans="1:1" ht="15.75" customHeight="1">
      <c r="A1477" s="31"/>
    </row>
    <row r="1478" spans="1:1" ht="15.75" customHeight="1">
      <c r="A1478" s="31"/>
    </row>
    <row r="1479" spans="1:1" ht="15.75" customHeight="1">
      <c r="A1479" s="31"/>
    </row>
    <row r="1480" spans="1:1" ht="15.75" customHeight="1">
      <c r="A1480" s="31"/>
    </row>
    <row r="1481" spans="1:1" ht="15.75" customHeight="1">
      <c r="A1481" s="31"/>
    </row>
    <row r="1482" spans="1:1" ht="15.75" customHeight="1">
      <c r="A1482" s="31"/>
    </row>
    <row r="1483" spans="1:1" ht="15.75" customHeight="1">
      <c r="A1483" s="31"/>
    </row>
    <row r="1484" spans="1:1" ht="15.75" customHeight="1">
      <c r="A1484" s="31"/>
    </row>
    <row r="1485" spans="1:1" ht="15.75" customHeight="1">
      <c r="A1485" s="31"/>
    </row>
    <row r="1486" spans="1:1" ht="15.75" customHeight="1">
      <c r="A1486" s="31"/>
    </row>
    <row r="1487" spans="1:1" ht="15.75" customHeight="1">
      <c r="A1487" s="31"/>
    </row>
    <row r="1488" spans="1:1" ht="15.75" customHeight="1">
      <c r="A1488" s="31"/>
    </row>
    <row r="1489" spans="1:1" ht="15.75" customHeight="1">
      <c r="A1489" s="31"/>
    </row>
    <row r="1490" spans="1:1" ht="15.75" customHeight="1">
      <c r="A1490" s="31"/>
    </row>
    <row r="1491" spans="1:1" ht="15.75" customHeight="1">
      <c r="A1491" s="31"/>
    </row>
    <row r="1492" spans="1:1" ht="15.75" customHeight="1">
      <c r="A1492" s="31"/>
    </row>
    <row r="1493" spans="1:1" ht="15.75" customHeight="1">
      <c r="A1493" s="31"/>
    </row>
    <row r="1494" spans="1:1" ht="15.75" customHeight="1">
      <c r="A1494" s="31"/>
    </row>
    <row r="1495" spans="1:1" ht="15.75" customHeight="1">
      <c r="A1495" s="31"/>
    </row>
    <row r="1496" spans="1:1" ht="15.75" customHeight="1">
      <c r="A1496" s="31"/>
    </row>
    <row r="1497" spans="1:1" ht="15.75" customHeight="1">
      <c r="A1497" s="31"/>
    </row>
    <row r="1498" spans="1:1" ht="15.75" customHeight="1">
      <c r="A1498" s="31"/>
    </row>
    <row r="1499" spans="1:1" ht="15.75" customHeight="1">
      <c r="A1499" s="31"/>
    </row>
    <row r="1500" spans="1:1" ht="15.75" customHeight="1">
      <c r="A1500" s="31"/>
    </row>
    <row r="1501" spans="1:1" ht="15.75" customHeight="1">
      <c r="A1501" s="31"/>
    </row>
    <row r="1502" spans="1:1" ht="15.75" customHeight="1">
      <c r="A1502" s="31"/>
    </row>
    <row r="1503" spans="1:1" ht="15.75" customHeight="1">
      <c r="A1503" s="31"/>
    </row>
    <row r="1504" spans="1:1" ht="15.75" customHeight="1">
      <c r="A1504" s="31"/>
    </row>
    <row r="1505" spans="1:1" ht="15.75" customHeight="1">
      <c r="A1505" s="31"/>
    </row>
    <row r="1506" spans="1:1" ht="15.75" customHeight="1">
      <c r="A1506" s="31"/>
    </row>
    <row r="1507" spans="1:1" ht="15.75" customHeight="1">
      <c r="A1507" s="31"/>
    </row>
    <row r="1508" spans="1:1" ht="15.75" customHeight="1">
      <c r="A1508" s="31"/>
    </row>
    <row r="1509" spans="1:1" ht="15.75" customHeight="1">
      <c r="A1509" s="31"/>
    </row>
    <row r="1510" spans="1:1" ht="15.75" customHeight="1">
      <c r="A1510" s="31"/>
    </row>
    <row r="1511" spans="1:1" ht="15.75" customHeight="1">
      <c r="A1511" s="31"/>
    </row>
    <row r="1512" spans="1:1" ht="15.75" customHeight="1">
      <c r="A1512" s="31"/>
    </row>
    <row r="1513" spans="1:1" ht="15.75" customHeight="1">
      <c r="A1513" s="31"/>
    </row>
    <row r="1514" spans="1:1" ht="15.75" customHeight="1">
      <c r="A1514" s="31"/>
    </row>
    <row r="1515" spans="1:1" ht="15.75" customHeight="1">
      <c r="A1515" s="31"/>
    </row>
    <row r="1516" spans="1:1" ht="15.75" customHeight="1">
      <c r="A1516" s="31"/>
    </row>
    <row r="1517" spans="1:1" ht="15.75" customHeight="1">
      <c r="A1517" s="31"/>
    </row>
    <row r="1518" spans="1:1" ht="15.75" customHeight="1">
      <c r="A1518" s="31"/>
    </row>
    <row r="1519" spans="1:1" ht="15.75" customHeight="1">
      <c r="A1519" s="31"/>
    </row>
    <row r="1520" spans="1:1" ht="15.75" customHeight="1">
      <c r="A1520" s="31"/>
    </row>
    <row r="1521" spans="1:1" ht="15.75" customHeight="1">
      <c r="A1521" s="31"/>
    </row>
    <row r="1522" spans="1:1" ht="15.75" customHeight="1">
      <c r="A1522" s="31"/>
    </row>
    <row r="1523" spans="1:1" ht="15.75" customHeight="1">
      <c r="A1523" s="31"/>
    </row>
    <row r="1524" spans="1:1" ht="15.75" customHeight="1">
      <c r="A1524" s="31"/>
    </row>
    <row r="1525" spans="1:1" ht="15.75" customHeight="1">
      <c r="A1525" s="31"/>
    </row>
    <row r="1526" spans="1:1" ht="15.75" customHeight="1">
      <c r="A1526" s="31"/>
    </row>
    <row r="1527" spans="1:1" ht="15.75" customHeight="1">
      <c r="A1527" s="31"/>
    </row>
    <row r="1528" spans="1:1" ht="15.75" customHeight="1">
      <c r="A1528" s="31"/>
    </row>
    <row r="1529" spans="1:1" ht="15.75" customHeight="1">
      <c r="A1529" s="31"/>
    </row>
    <row r="1530" spans="1:1" ht="15.75" customHeight="1">
      <c r="A1530" s="31"/>
    </row>
    <row r="1531" spans="1:1" ht="15.75" customHeight="1">
      <c r="A1531" s="31"/>
    </row>
    <row r="1532" spans="1:1" ht="15.75" customHeight="1">
      <c r="A1532" s="31"/>
    </row>
    <row r="1533" spans="1:1" ht="15.75" customHeight="1">
      <c r="A1533" s="31"/>
    </row>
    <row r="1534" spans="1:1" ht="15.75" customHeight="1">
      <c r="A1534" s="31"/>
    </row>
    <row r="1535" spans="1:1" ht="15.75" customHeight="1">
      <c r="A1535" s="31"/>
    </row>
    <row r="1536" spans="1:1" ht="15.75" customHeight="1">
      <c r="A1536" s="31"/>
    </row>
    <row r="1537" spans="1:1" ht="15.75" customHeight="1">
      <c r="A1537" s="31"/>
    </row>
    <row r="1538" spans="1:1" ht="15.75" customHeight="1">
      <c r="A1538" s="31"/>
    </row>
    <row r="1539" spans="1:1" ht="15.75" customHeight="1">
      <c r="A1539" s="31"/>
    </row>
    <row r="1540" spans="1:1" ht="15.75" customHeight="1">
      <c r="A1540" s="31"/>
    </row>
    <row r="1541" spans="1:1" ht="15.75" customHeight="1">
      <c r="A1541" s="31"/>
    </row>
    <row r="1542" spans="1:1" ht="15.75" customHeight="1">
      <c r="A1542" s="31"/>
    </row>
    <row r="1543" spans="1:1" ht="15.75" customHeight="1">
      <c r="A1543" s="31"/>
    </row>
    <row r="1544" spans="1:1" ht="15.75" customHeight="1">
      <c r="A1544" s="31"/>
    </row>
    <row r="1545" spans="1:1" ht="15.75" customHeight="1">
      <c r="A1545" s="31"/>
    </row>
    <row r="1546" spans="1:1" ht="15.75" customHeight="1">
      <c r="A1546" s="31"/>
    </row>
    <row r="1547" spans="1:1" ht="15.75" customHeight="1">
      <c r="A1547" s="31"/>
    </row>
    <row r="1548" spans="1:1" ht="15.75" customHeight="1">
      <c r="A1548" s="31"/>
    </row>
    <row r="1549" spans="1:1" ht="15.75" customHeight="1">
      <c r="A1549" s="31"/>
    </row>
    <row r="1550" spans="1:1" ht="15.75" customHeight="1">
      <c r="A1550" s="31"/>
    </row>
    <row r="1551" spans="1:1" ht="15.75" customHeight="1">
      <c r="A1551" s="31"/>
    </row>
    <row r="1552" spans="1:1" ht="15.75" customHeight="1">
      <c r="A1552" s="31"/>
    </row>
    <row r="1553" spans="1:1" ht="15.75" customHeight="1">
      <c r="A1553" s="31"/>
    </row>
    <row r="1554" spans="1:1" ht="15.75" customHeight="1">
      <c r="A1554" s="31"/>
    </row>
    <row r="1555" spans="1:1" ht="15.75" customHeight="1">
      <c r="A1555" s="31"/>
    </row>
    <row r="1556" spans="1:1" ht="15.75" customHeight="1">
      <c r="A1556" s="31"/>
    </row>
    <row r="1557" spans="1:1" ht="15.75" customHeight="1">
      <c r="A1557" s="31"/>
    </row>
    <row r="1558" spans="1:1" ht="15.75" customHeight="1">
      <c r="A1558" s="31"/>
    </row>
    <row r="1559" spans="1:1" ht="15.75" customHeight="1">
      <c r="A1559" s="31"/>
    </row>
    <row r="1560" spans="1:1" ht="15.75" customHeight="1">
      <c r="A1560" s="31"/>
    </row>
    <row r="1561" spans="1:1" ht="15.75" customHeight="1">
      <c r="A1561" s="31"/>
    </row>
    <row r="1562" spans="1:1" ht="15.75" customHeight="1">
      <c r="A1562" s="31"/>
    </row>
    <row r="1563" spans="1:1" ht="15.75" customHeight="1">
      <c r="A1563" s="31"/>
    </row>
    <row r="1564" spans="1:1" ht="15.75" customHeight="1">
      <c r="A1564" s="31"/>
    </row>
    <row r="1565" spans="1:1" ht="15.75" customHeight="1">
      <c r="A1565" s="31"/>
    </row>
    <row r="1566" spans="1:1" ht="15.75" customHeight="1">
      <c r="A1566" s="31"/>
    </row>
    <row r="1567" spans="1:1" ht="15.75" customHeight="1">
      <c r="A1567" s="31"/>
    </row>
    <row r="1568" spans="1:1" ht="15.75" customHeight="1">
      <c r="A1568" s="31"/>
    </row>
    <row r="1569" spans="1:1" ht="15.75" customHeight="1">
      <c r="A1569" s="31"/>
    </row>
    <row r="1570" spans="1:1" ht="15.75" customHeight="1">
      <c r="A1570" s="31"/>
    </row>
    <row r="1571" spans="1:1" ht="15.75" customHeight="1">
      <c r="A1571" s="31"/>
    </row>
    <row r="1572" spans="1:1" ht="15.75" customHeight="1">
      <c r="A1572" s="31"/>
    </row>
    <row r="1573" spans="1:1" ht="15.75" customHeight="1">
      <c r="A1573" s="31"/>
    </row>
    <row r="1574" spans="1:1" ht="15.75" customHeight="1">
      <c r="A1574" s="31"/>
    </row>
    <row r="1575" spans="1:1" ht="15.75" customHeight="1">
      <c r="A1575" s="31"/>
    </row>
    <row r="1576" spans="1:1" ht="15.75" customHeight="1">
      <c r="A1576" s="31"/>
    </row>
    <row r="1577" spans="1:1" ht="15.75" customHeight="1">
      <c r="A1577" s="31"/>
    </row>
    <row r="1578" spans="1:1" ht="15.75" customHeight="1">
      <c r="A1578" s="31"/>
    </row>
    <row r="1579" spans="1:1" ht="15.75" customHeight="1">
      <c r="A1579" s="31"/>
    </row>
    <row r="1580" spans="1:1" ht="15.75" customHeight="1">
      <c r="A1580" s="31"/>
    </row>
    <row r="1581" spans="1:1" ht="15.75" customHeight="1">
      <c r="A1581" s="31"/>
    </row>
    <row r="1582" spans="1:1" ht="15.75" customHeight="1">
      <c r="A1582" s="31"/>
    </row>
    <row r="1583" spans="1:1" ht="15.75" customHeight="1">
      <c r="A1583" s="31"/>
    </row>
    <row r="1584" spans="1:1" ht="15.75" customHeight="1">
      <c r="A1584" s="31"/>
    </row>
    <row r="1585" spans="1:1" ht="15.75" customHeight="1">
      <c r="A1585" s="31"/>
    </row>
    <row r="1586" spans="1:1" ht="15.75" customHeight="1">
      <c r="A1586" s="31"/>
    </row>
    <row r="1587" spans="1:1" ht="15.75" customHeight="1">
      <c r="A1587" s="31"/>
    </row>
    <row r="1588" spans="1:1" ht="15.75" customHeight="1">
      <c r="A1588" s="31"/>
    </row>
    <row r="1589" spans="1:1" ht="15.75" customHeight="1">
      <c r="A1589" s="31"/>
    </row>
    <row r="1590" spans="1:1" ht="15.75" customHeight="1">
      <c r="A1590" s="31"/>
    </row>
    <row r="1591" spans="1:1" ht="15.75" customHeight="1">
      <c r="A1591" s="31"/>
    </row>
    <row r="1592" spans="1:1" ht="15.75" customHeight="1">
      <c r="A1592" s="31"/>
    </row>
    <row r="1593" spans="1:1" ht="15.75" customHeight="1">
      <c r="A1593" s="31"/>
    </row>
    <row r="1594" spans="1:1" ht="15.75" customHeight="1">
      <c r="A1594" s="31"/>
    </row>
    <row r="1595" spans="1:1" ht="15.75" customHeight="1">
      <c r="A1595" s="31"/>
    </row>
    <row r="1596" spans="1:1" ht="15.75" customHeight="1">
      <c r="A1596" s="31"/>
    </row>
    <row r="1597" spans="1:1" ht="15.75" customHeight="1">
      <c r="A1597" s="31"/>
    </row>
    <row r="1598" spans="1:1" ht="15.75" customHeight="1">
      <c r="A1598" s="31"/>
    </row>
    <row r="1599" spans="1:1" ht="15.75" customHeight="1">
      <c r="A1599" s="31"/>
    </row>
    <row r="1600" spans="1:1" ht="15.75" customHeight="1">
      <c r="A1600" s="31"/>
    </row>
    <row r="1601" spans="1:1" ht="15.75" customHeight="1">
      <c r="A1601" s="31"/>
    </row>
    <row r="1602" spans="1:1" ht="15.75" customHeight="1">
      <c r="A1602" s="31"/>
    </row>
    <row r="1603" spans="1:1" ht="15.75" customHeight="1">
      <c r="A1603" s="31"/>
    </row>
    <row r="1604" spans="1:1" ht="15.75" customHeight="1">
      <c r="A1604" s="31"/>
    </row>
    <row r="1605" spans="1:1" ht="15.75" customHeight="1">
      <c r="A1605" s="31"/>
    </row>
    <row r="1606" spans="1:1" ht="15.75" customHeight="1">
      <c r="A1606" s="31"/>
    </row>
    <row r="1607" spans="1:1" ht="15.75" customHeight="1">
      <c r="A1607" s="31"/>
    </row>
    <row r="1608" spans="1:1" ht="15.75" customHeight="1">
      <c r="A1608" s="31"/>
    </row>
    <row r="1609" spans="1:1" ht="15.75" customHeight="1">
      <c r="A1609" s="31"/>
    </row>
    <row r="1610" spans="1:1" ht="15.75" customHeight="1">
      <c r="A1610" s="31"/>
    </row>
    <row r="1611" spans="1:1" ht="15.75" customHeight="1">
      <c r="A1611" s="31"/>
    </row>
    <row r="1612" spans="1:1" ht="15.75" customHeight="1">
      <c r="A1612" s="31"/>
    </row>
    <row r="1613" spans="1:1" ht="15.75" customHeight="1">
      <c r="A1613" s="31"/>
    </row>
    <row r="1614" spans="1:1" ht="15.75" customHeight="1">
      <c r="A1614" s="31"/>
    </row>
    <row r="1615" spans="1:1" ht="15.75" customHeight="1">
      <c r="A1615" s="31"/>
    </row>
    <row r="1616" spans="1:1" ht="15.75" customHeight="1">
      <c r="A1616" s="31"/>
    </row>
    <row r="1617" spans="1:1" ht="15.75" customHeight="1">
      <c r="A1617" s="31"/>
    </row>
    <row r="1618" spans="1:1" ht="15.75" customHeight="1">
      <c r="A1618" s="31"/>
    </row>
    <row r="1619" spans="1:1" ht="15.75" customHeight="1">
      <c r="A1619" s="31"/>
    </row>
    <row r="1620" spans="1:1" ht="15.75" customHeight="1">
      <c r="A1620" s="31"/>
    </row>
    <row r="1621" spans="1:1" ht="15.75" customHeight="1">
      <c r="A1621" s="31"/>
    </row>
    <row r="1622" spans="1:1" ht="15.75" customHeight="1">
      <c r="A1622" s="31"/>
    </row>
    <row r="1623" spans="1:1" ht="15.75" customHeight="1">
      <c r="A1623" s="31"/>
    </row>
    <row r="1624" spans="1:1" ht="15.75" customHeight="1">
      <c r="A1624" s="31"/>
    </row>
    <row r="1625" spans="1:1" ht="15.75" customHeight="1">
      <c r="A1625" s="31"/>
    </row>
    <row r="1626" spans="1:1" ht="15.75" customHeight="1">
      <c r="A1626" s="31"/>
    </row>
    <row r="1627" spans="1:1" ht="15.75" customHeight="1">
      <c r="A1627" s="31"/>
    </row>
    <row r="1628" spans="1:1" ht="15.75" customHeight="1">
      <c r="A1628" s="31"/>
    </row>
    <row r="1629" spans="1:1" ht="15.75" customHeight="1">
      <c r="A1629" s="31"/>
    </row>
    <row r="1630" spans="1:1" ht="15.75" customHeight="1">
      <c r="A1630" s="31"/>
    </row>
    <row r="1631" spans="1:1" ht="15.75" customHeight="1">
      <c r="A1631" s="31"/>
    </row>
    <row r="1632" spans="1:1" ht="15.75" customHeight="1">
      <c r="A1632" s="31"/>
    </row>
    <row r="1633" spans="1:1" ht="15.75" customHeight="1">
      <c r="A1633" s="31"/>
    </row>
    <row r="1634" spans="1:1" ht="15.75" customHeight="1">
      <c r="A1634" s="31"/>
    </row>
    <row r="1635" spans="1:1" ht="15.75" customHeight="1">
      <c r="A1635" s="31"/>
    </row>
    <row r="1636" spans="1:1" ht="15.75" customHeight="1">
      <c r="A1636" s="31"/>
    </row>
    <row r="1637" spans="1:1" ht="15.75" customHeight="1">
      <c r="A1637" s="31"/>
    </row>
    <row r="1638" spans="1:1" ht="15.75" customHeight="1">
      <c r="A1638" s="31"/>
    </row>
    <row r="1639" spans="1:1" ht="15.75" customHeight="1">
      <c r="A1639" s="31"/>
    </row>
    <row r="1640" spans="1:1" ht="15.75" customHeight="1">
      <c r="A1640" s="31"/>
    </row>
    <row r="1641" spans="1:1" ht="15.75" customHeight="1">
      <c r="A1641" s="31"/>
    </row>
    <row r="1642" spans="1:1" ht="15.75" customHeight="1">
      <c r="A1642" s="31"/>
    </row>
    <row r="1643" spans="1:1" ht="15.75" customHeight="1">
      <c r="A1643" s="31"/>
    </row>
    <row r="1644" spans="1:1" ht="15.75" customHeight="1">
      <c r="A1644" s="31"/>
    </row>
    <row r="1645" spans="1:1" ht="15.75" customHeight="1">
      <c r="A1645" s="31"/>
    </row>
    <row r="1646" spans="1:1" ht="15.75" customHeight="1">
      <c r="A1646" s="31"/>
    </row>
    <row r="1647" spans="1:1" ht="15.75" customHeight="1">
      <c r="A1647" s="31"/>
    </row>
    <row r="1648" spans="1:1" ht="15.75" customHeight="1">
      <c r="A1648" s="31"/>
    </row>
    <row r="1649" spans="1:1" ht="15.75" customHeight="1">
      <c r="A1649" s="31"/>
    </row>
    <row r="1650" spans="1:1" ht="15.75" customHeight="1">
      <c r="A1650" s="31"/>
    </row>
    <row r="1651" spans="1:1" ht="15.75" customHeight="1">
      <c r="A1651" s="31"/>
    </row>
    <row r="1652" spans="1:1" ht="15.75" customHeight="1">
      <c r="A1652" s="31"/>
    </row>
    <row r="1653" spans="1:1" ht="15.75" customHeight="1">
      <c r="A1653" s="31"/>
    </row>
    <row r="1654" spans="1:1" ht="15.75" customHeight="1">
      <c r="A1654" s="31"/>
    </row>
    <row r="1655" spans="1:1" ht="15.75" customHeight="1">
      <c r="A1655" s="31"/>
    </row>
    <row r="1656" spans="1:1" ht="15.75" customHeight="1">
      <c r="A1656" s="31"/>
    </row>
    <row r="1657" spans="1:1" ht="15.75" customHeight="1">
      <c r="A1657" s="31"/>
    </row>
    <row r="1658" spans="1:1" ht="15.75" customHeight="1">
      <c r="A1658" s="31"/>
    </row>
    <row r="1659" spans="1:1" ht="15.75" customHeight="1">
      <c r="A1659" s="31"/>
    </row>
    <row r="1660" spans="1:1" ht="15.75" customHeight="1">
      <c r="A1660" s="31"/>
    </row>
    <row r="1661" spans="1:1" ht="15.75" customHeight="1">
      <c r="A1661" s="31"/>
    </row>
    <row r="1662" spans="1:1" ht="15.75" customHeight="1">
      <c r="A1662" s="31"/>
    </row>
    <row r="1663" spans="1:1" ht="15.75" customHeight="1">
      <c r="A1663" s="31"/>
    </row>
    <row r="1664" spans="1:1" ht="15.75" customHeight="1">
      <c r="A1664" s="31"/>
    </row>
    <row r="1665" spans="1:1" ht="15.75" customHeight="1">
      <c r="A1665" s="31"/>
    </row>
    <row r="1666" spans="1:1" ht="15.75" customHeight="1">
      <c r="A1666" s="31"/>
    </row>
    <row r="1667" spans="1:1" ht="15.75" customHeight="1">
      <c r="A1667" s="31"/>
    </row>
    <row r="1668" spans="1:1" ht="15.75" customHeight="1">
      <c r="A1668" s="31"/>
    </row>
    <row r="1669" spans="1:1" ht="15.75" customHeight="1">
      <c r="A1669" s="31"/>
    </row>
    <row r="1670" spans="1:1" ht="15.75" customHeight="1">
      <c r="A1670" s="31"/>
    </row>
    <row r="1671" spans="1:1" ht="15.75" customHeight="1">
      <c r="A1671" s="31"/>
    </row>
    <row r="1672" spans="1:1" ht="15.75" customHeight="1">
      <c r="A1672" s="31"/>
    </row>
    <row r="1673" spans="1:1" ht="15.75" customHeight="1">
      <c r="A1673" s="31"/>
    </row>
    <row r="1674" spans="1:1" ht="15.75" customHeight="1">
      <c r="A1674" s="31"/>
    </row>
    <row r="1675" spans="1:1" ht="15.75" customHeight="1">
      <c r="A1675" s="31"/>
    </row>
    <row r="1676" spans="1:1" ht="15.75" customHeight="1">
      <c r="A1676" s="31"/>
    </row>
    <row r="1677" spans="1:1" ht="15.75" customHeight="1">
      <c r="A1677" s="31"/>
    </row>
    <row r="1678" spans="1:1" ht="15.75" customHeight="1">
      <c r="A1678" s="31"/>
    </row>
    <row r="1679" spans="1:1" ht="15.75" customHeight="1">
      <c r="A1679" s="31"/>
    </row>
    <row r="1680" spans="1:1" ht="15.75" customHeight="1">
      <c r="A1680" s="31"/>
    </row>
    <row r="1681" spans="1:1" ht="15.75" customHeight="1">
      <c r="A1681" s="31"/>
    </row>
    <row r="1682" spans="1:1" ht="15.75" customHeight="1">
      <c r="A1682" s="31"/>
    </row>
    <row r="1683" spans="1:1" ht="15.75" customHeight="1">
      <c r="A1683" s="31"/>
    </row>
    <row r="1684" spans="1:1" ht="15.75" customHeight="1">
      <c r="A1684" s="31"/>
    </row>
    <row r="1685" spans="1:1" ht="15.75" customHeight="1">
      <c r="A1685" s="31"/>
    </row>
    <row r="1686" spans="1:1" ht="15.75" customHeight="1">
      <c r="A1686" s="31"/>
    </row>
    <row r="1687" spans="1:1" ht="15.75" customHeight="1">
      <c r="A1687" s="31"/>
    </row>
    <row r="1688" spans="1:1" ht="15.75" customHeight="1">
      <c r="A1688" s="31"/>
    </row>
    <row r="1689" spans="1:1" ht="15.75" customHeight="1">
      <c r="A1689" s="31"/>
    </row>
    <row r="1690" spans="1:1" ht="15.75" customHeight="1">
      <c r="A1690" s="31"/>
    </row>
    <row r="1691" spans="1:1" ht="15.75" customHeight="1">
      <c r="A1691" s="31"/>
    </row>
    <row r="1692" spans="1:1" ht="15.75" customHeight="1">
      <c r="A1692" s="31"/>
    </row>
    <row r="1693" spans="1:1" ht="15.75" customHeight="1">
      <c r="A1693" s="31"/>
    </row>
    <row r="1694" spans="1:1" ht="15.75" customHeight="1">
      <c r="A1694" s="31"/>
    </row>
    <row r="1695" spans="1:1" ht="15.75" customHeight="1">
      <c r="A1695" s="31"/>
    </row>
    <row r="1696" spans="1:1" ht="15.75" customHeight="1">
      <c r="A1696" s="31"/>
    </row>
    <row r="1697" spans="1:1" ht="15.75" customHeight="1">
      <c r="A1697" s="31"/>
    </row>
    <row r="1698" spans="1:1" ht="15.75" customHeight="1">
      <c r="A1698" s="31"/>
    </row>
    <row r="1699" spans="1:1" ht="15.75" customHeight="1">
      <c r="A1699" s="31"/>
    </row>
    <row r="1700" spans="1:1" ht="15.75" customHeight="1">
      <c r="A1700" s="31"/>
    </row>
    <row r="1701" spans="1:1" ht="15.75" customHeight="1">
      <c r="A1701" s="31"/>
    </row>
    <row r="1702" spans="1:1" ht="15.75" customHeight="1">
      <c r="A1702" s="31"/>
    </row>
    <row r="1703" spans="1:1" ht="15.75" customHeight="1">
      <c r="A1703" s="31"/>
    </row>
    <row r="1704" spans="1:1" ht="15.75" customHeight="1">
      <c r="A1704" s="31"/>
    </row>
    <row r="1705" spans="1:1" ht="15.75" customHeight="1">
      <c r="A1705" s="31"/>
    </row>
    <row r="1706" spans="1:1" ht="15.75" customHeight="1">
      <c r="A1706" s="31"/>
    </row>
    <row r="1707" spans="1:1" ht="15.75" customHeight="1">
      <c r="A1707" s="31"/>
    </row>
    <row r="1708" spans="1:1" ht="15.75" customHeight="1">
      <c r="A1708" s="31"/>
    </row>
    <row r="1709" spans="1:1" ht="15.75" customHeight="1">
      <c r="A1709" s="31"/>
    </row>
    <row r="1710" spans="1:1" ht="15.75" customHeight="1">
      <c r="A1710" s="31"/>
    </row>
    <row r="1711" spans="1:1" ht="15.75" customHeight="1">
      <c r="A1711" s="31"/>
    </row>
    <row r="1712" spans="1:1" ht="15.75" customHeight="1">
      <c r="A1712" s="31"/>
    </row>
    <row r="1713" spans="1:1" ht="15.75" customHeight="1">
      <c r="A1713" s="31"/>
    </row>
    <row r="1714" spans="1:1" ht="15.75" customHeight="1">
      <c r="A1714" s="31"/>
    </row>
    <row r="1715" spans="1:1" ht="15.75" customHeight="1">
      <c r="A1715" s="31"/>
    </row>
    <row r="1716" spans="1:1" ht="15.75" customHeight="1">
      <c r="A1716" s="31"/>
    </row>
    <row r="1717" spans="1:1" ht="15.75" customHeight="1">
      <c r="A1717" s="31"/>
    </row>
    <row r="1718" spans="1:1" ht="15.75" customHeight="1">
      <c r="A1718" s="31"/>
    </row>
    <row r="1719" spans="1:1" ht="15.75" customHeight="1">
      <c r="A1719" s="31"/>
    </row>
    <row r="1720" spans="1:1" ht="15.75" customHeight="1">
      <c r="A1720" s="31"/>
    </row>
    <row r="1721" spans="1:1" ht="15.75" customHeight="1">
      <c r="A1721" s="31"/>
    </row>
    <row r="1722" spans="1:1" ht="15.75" customHeight="1">
      <c r="A1722" s="31"/>
    </row>
    <row r="1723" spans="1:1" ht="15.75" customHeight="1">
      <c r="A1723" s="31"/>
    </row>
    <row r="1724" spans="1:1" ht="15.75" customHeight="1">
      <c r="A1724" s="31"/>
    </row>
    <row r="1725" spans="1:1" ht="15.75" customHeight="1">
      <c r="A1725" s="31"/>
    </row>
    <row r="1726" spans="1:1" ht="15.75" customHeight="1">
      <c r="A1726" s="31"/>
    </row>
    <row r="1727" spans="1:1" ht="15.75" customHeight="1">
      <c r="A1727" s="31"/>
    </row>
    <row r="1728" spans="1:1" ht="15.75" customHeight="1">
      <c r="A1728" s="31"/>
    </row>
    <row r="1729" spans="1:1" ht="15.75" customHeight="1">
      <c r="A1729" s="31"/>
    </row>
    <row r="1730" spans="1:1" ht="15.75" customHeight="1">
      <c r="A1730" s="31"/>
    </row>
    <row r="1731" spans="1:1" ht="15.75" customHeight="1">
      <c r="A1731" s="31"/>
    </row>
    <row r="1732" spans="1:1" ht="15.75" customHeight="1">
      <c r="A1732" s="31"/>
    </row>
    <row r="1733" spans="1:1" ht="15.75" customHeight="1">
      <c r="A1733" s="31"/>
    </row>
    <row r="1734" spans="1:1" ht="15.75" customHeight="1">
      <c r="A1734" s="31"/>
    </row>
    <row r="1735" spans="1:1" ht="15.75" customHeight="1">
      <c r="A1735" s="31"/>
    </row>
    <row r="1736" spans="1:1" ht="15.75" customHeight="1">
      <c r="A1736" s="31"/>
    </row>
    <row r="1737" spans="1:1" ht="15.75" customHeight="1">
      <c r="A1737" s="31"/>
    </row>
    <row r="1738" spans="1:1" ht="15.75" customHeight="1">
      <c r="A1738" s="31"/>
    </row>
    <row r="1739" spans="1:1" ht="15.75" customHeight="1">
      <c r="A1739" s="31"/>
    </row>
    <row r="1740" spans="1:1" ht="15.75" customHeight="1">
      <c r="A1740" s="31"/>
    </row>
    <row r="1741" spans="1:1" ht="15.75" customHeight="1">
      <c r="A1741" s="31"/>
    </row>
    <row r="1742" spans="1:1" ht="15.75" customHeight="1">
      <c r="A1742" s="31"/>
    </row>
    <row r="1743" spans="1:1" ht="15.75" customHeight="1">
      <c r="A1743" s="31"/>
    </row>
    <row r="1744" spans="1:1" ht="15.75" customHeight="1">
      <c r="A1744" s="31"/>
    </row>
    <row r="1745" spans="1:1" ht="15.75" customHeight="1">
      <c r="A1745" s="31"/>
    </row>
    <row r="1746" spans="1:1" ht="15.75" customHeight="1">
      <c r="A1746" s="31"/>
    </row>
    <row r="1747" spans="1:1" ht="15.75" customHeight="1">
      <c r="A1747" s="31"/>
    </row>
    <row r="1748" spans="1:1" ht="15.75" customHeight="1">
      <c r="A1748" s="31"/>
    </row>
    <row r="1749" spans="1:1" ht="15.75" customHeight="1">
      <c r="A1749" s="31"/>
    </row>
    <row r="1750" spans="1:1" ht="15.75" customHeight="1">
      <c r="A1750" s="31"/>
    </row>
    <row r="1751" spans="1:1" ht="15.75" customHeight="1">
      <c r="A1751" s="31"/>
    </row>
    <row r="1752" spans="1:1" ht="15.75" customHeight="1">
      <c r="A1752" s="31"/>
    </row>
    <row r="1753" spans="1:1" ht="15.75" customHeight="1">
      <c r="A1753" s="31"/>
    </row>
    <row r="1754" spans="1:1" ht="15.75" customHeight="1">
      <c r="A1754" s="31"/>
    </row>
    <row r="1755" spans="1:1" ht="15.75" customHeight="1">
      <c r="A1755" s="31"/>
    </row>
    <row r="1756" spans="1:1" ht="15.75" customHeight="1">
      <c r="A1756" s="31"/>
    </row>
    <row r="1757" spans="1:1" ht="15.75" customHeight="1">
      <c r="A1757" s="31"/>
    </row>
    <row r="1758" spans="1:1" ht="15.75" customHeight="1">
      <c r="A1758" s="31"/>
    </row>
    <row r="1759" spans="1:1" ht="15.75" customHeight="1">
      <c r="A1759" s="31"/>
    </row>
    <row r="1760" spans="1:1" ht="15.75" customHeight="1">
      <c r="A1760" s="31"/>
    </row>
    <row r="1761" spans="1:1" ht="15.75" customHeight="1">
      <c r="A1761" s="31"/>
    </row>
    <row r="1762" spans="1:1" ht="15.75" customHeight="1">
      <c r="A1762" s="31"/>
    </row>
    <row r="1763" spans="1:1" ht="15.75" customHeight="1">
      <c r="A1763" s="31"/>
    </row>
    <row r="1764" spans="1:1" ht="15.75" customHeight="1">
      <c r="A1764" s="31"/>
    </row>
    <row r="1765" spans="1:1" ht="15.75" customHeight="1">
      <c r="A1765" s="31"/>
    </row>
    <row r="1766" spans="1:1" ht="15.75" customHeight="1">
      <c r="A1766" s="31"/>
    </row>
    <row r="1767" spans="1:1" ht="15.75" customHeight="1">
      <c r="A1767" s="31"/>
    </row>
    <row r="1768" spans="1:1" ht="15.75" customHeight="1">
      <c r="A1768" s="31"/>
    </row>
    <row r="1769" spans="1:1" ht="15.75" customHeight="1">
      <c r="A1769" s="31"/>
    </row>
    <row r="1770" spans="1:1" ht="15.75" customHeight="1">
      <c r="A1770" s="31"/>
    </row>
    <row r="1771" spans="1:1" ht="15.75" customHeight="1">
      <c r="A1771" s="31"/>
    </row>
    <row r="1772" spans="1:1" ht="15.75" customHeight="1">
      <c r="A1772" s="31"/>
    </row>
    <row r="1773" spans="1:1" ht="15.75" customHeight="1">
      <c r="A1773" s="31"/>
    </row>
    <row r="1774" spans="1:1" ht="15.75" customHeight="1">
      <c r="A1774" s="31"/>
    </row>
    <row r="1775" spans="1:1" ht="15.75" customHeight="1">
      <c r="A1775" s="31"/>
    </row>
    <row r="1776" spans="1:1" ht="15.75" customHeight="1">
      <c r="A1776" s="31"/>
    </row>
    <row r="1777" spans="1:1" ht="15.75" customHeight="1">
      <c r="A1777" s="31"/>
    </row>
    <row r="1778" spans="1:1" ht="15.75" customHeight="1">
      <c r="A1778" s="31"/>
    </row>
    <row r="1779" spans="1:1" ht="15.75" customHeight="1">
      <c r="A1779" s="31"/>
    </row>
    <row r="1780" spans="1:1" ht="15.75" customHeight="1">
      <c r="A1780" s="31"/>
    </row>
    <row r="1781" spans="1:1" ht="15.75" customHeight="1">
      <c r="A1781" s="31"/>
    </row>
    <row r="1782" spans="1:1" ht="15.75" customHeight="1">
      <c r="A1782" s="31"/>
    </row>
    <row r="1783" spans="1:1" ht="15.75" customHeight="1">
      <c r="A1783" s="31"/>
    </row>
    <row r="1784" spans="1:1" ht="15.75" customHeight="1">
      <c r="A1784" s="31"/>
    </row>
    <row r="1785" spans="1:1" ht="15.75" customHeight="1">
      <c r="A1785" s="31"/>
    </row>
    <row r="1786" spans="1:1" ht="15.75" customHeight="1">
      <c r="A1786" s="31"/>
    </row>
    <row r="1787" spans="1:1" ht="15.75" customHeight="1">
      <c r="A1787" s="31"/>
    </row>
    <row r="1788" spans="1:1" ht="15.75" customHeight="1">
      <c r="A1788" s="31"/>
    </row>
    <row r="1789" spans="1:1" ht="15.75" customHeight="1">
      <c r="A1789" s="31"/>
    </row>
    <row r="1790" spans="1:1" ht="15.75" customHeight="1">
      <c r="A1790" s="31"/>
    </row>
    <row r="1791" spans="1:1" ht="15.75" customHeight="1">
      <c r="A1791" s="31"/>
    </row>
    <row r="1792" spans="1:1" ht="15.75" customHeight="1">
      <c r="A1792" s="31"/>
    </row>
    <row r="1793" spans="1:1" ht="15.75" customHeight="1">
      <c r="A1793" s="31"/>
    </row>
    <row r="1794" spans="1:1" ht="15.75" customHeight="1">
      <c r="A1794" s="31"/>
    </row>
    <row r="1795" spans="1:1" ht="15.75" customHeight="1">
      <c r="A1795" s="31"/>
    </row>
    <row r="1796" spans="1:1" ht="15.75" customHeight="1">
      <c r="A1796" s="31"/>
    </row>
    <row r="1797" spans="1:1" ht="15.75" customHeight="1">
      <c r="A1797" s="31"/>
    </row>
    <row r="1798" spans="1:1" ht="15.75" customHeight="1">
      <c r="A1798" s="31"/>
    </row>
    <row r="1799" spans="1:1" ht="15.75" customHeight="1">
      <c r="A1799" s="31"/>
    </row>
    <row r="1800" spans="1:1" ht="15.75" customHeight="1">
      <c r="A1800" s="31"/>
    </row>
    <row r="1801" spans="1:1" ht="15.75" customHeight="1">
      <c r="A1801" s="31"/>
    </row>
    <row r="1802" spans="1:1" ht="15.75" customHeight="1">
      <c r="A1802" s="31"/>
    </row>
    <row r="1803" spans="1:1" ht="15.75" customHeight="1">
      <c r="A1803" s="31"/>
    </row>
    <row r="1804" spans="1:1" ht="15.75" customHeight="1">
      <c r="A1804" s="31"/>
    </row>
    <row r="1805" spans="1:1" ht="15.75" customHeight="1">
      <c r="A1805" s="31"/>
    </row>
    <row r="1806" spans="1:1" ht="15.75" customHeight="1">
      <c r="A1806" s="31"/>
    </row>
    <row r="1807" spans="1:1" ht="15.75" customHeight="1">
      <c r="A1807" s="31"/>
    </row>
    <row r="1808" spans="1:1" ht="15.75" customHeight="1">
      <c r="A1808" s="31"/>
    </row>
    <row r="1809" spans="1:1" ht="15.75" customHeight="1">
      <c r="A1809" s="31"/>
    </row>
    <row r="1810" spans="1:1" ht="15.75" customHeight="1">
      <c r="A1810" s="31"/>
    </row>
    <row r="1811" spans="1:1" ht="15.75" customHeight="1">
      <c r="A1811" s="31"/>
    </row>
    <row r="1812" spans="1:1" ht="15.75" customHeight="1">
      <c r="A1812" s="31"/>
    </row>
    <row r="1813" spans="1:1" ht="15.75" customHeight="1">
      <c r="A1813" s="31"/>
    </row>
    <row r="1814" spans="1:1" ht="15.75" customHeight="1">
      <c r="A1814" s="31"/>
    </row>
    <row r="1815" spans="1:1" ht="15.75" customHeight="1">
      <c r="A1815" s="31"/>
    </row>
    <row r="1816" spans="1:1" ht="15.75" customHeight="1">
      <c r="A1816" s="31"/>
    </row>
    <row r="1817" spans="1:1" ht="15.75" customHeight="1">
      <c r="A1817" s="31"/>
    </row>
    <row r="1818" spans="1:1" ht="15.75" customHeight="1">
      <c r="A1818" s="31"/>
    </row>
    <row r="1819" spans="1:1" ht="15.75" customHeight="1">
      <c r="A1819" s="31"/>
    </row>
    <row r="1820" spans="1:1" ht="15.75" customHeight="1">
      <c r="A1820" s="31"/>
    </row>
    <row r="1821" spans="1:1" ht="15.75" customHeight="1">
      <c r="A1821" s="31"/>
    </row>
    <row r="1822" spans="1:1" ht="15.75" customHeight="1">
      <c r="A1822" s="31"/>
    </row>
    <row r="1823" spans="1:1" ht="15.75" customHeight="1">
      <c r="A1823" s="31"/>
    </row>
    <row r="1824" spans="1:1" ht="15.75" customHeight="1">
      <c r="A1824" s="31"/>
    </row>
    <row r="1825" spans="1:1" ht="15.75" customHeight="1">
      <c r="A1825" s="31"/>
    </row>
    <row r="1826" spans="1:1" ht="15.75" customHeight="1">
      <c r="A1826" s="31"/>
    </row>
    <row r="1827" spans="1:1" ht="15.75" customHeight="1">
      <c r="A1827" s="31"/>
    </row>
    <row r="1828" spans="1:1" ht="15.75" customHeight="1">
      <c r="A1828" s="31"/>
    </row>
    <row r="1829" spans="1:1" ht="15.75" customHeight="1">
      <c r="A1829" s="31"/>
    </row>
    <row r="1830" spans="1:1" ht="15.75" customHeight="1">
      <c r="A1830" s="31"/>
    </row>
    <row r="1831" spans="1:1" ht="15.75" customHeight="1">
      <c r="A1831" s="31"/>
    </row>
    <row r="1832" spans="1:1" ht="15.75" customHeight="1">
      <c r="A1832" s="31"/>
    </row>
    <row r="1833" spans="1:1" ht="15.75" customHeight="1">
      <c r="A1833" s="31"/>
    </row>
    <row r="1834" spans="1:1" ht="15.75" customHeight="1">
      <c r="A1834" s="31"/>
    </row>
    <row r="1835" spans="1:1" ht="15.75" customHeight="1">
      <c r="A1835" s="31"/>
    </row>
    <row r="1836" spans="1:1" ht="15.75" customHeight="1">
      <c r="A1836" s="31"/>
    </row>
    <row r="1837" spans="1:1" ht="15.75" customHeight="1">
      <c r="A1837" s="31"/>
    </row>
    <row r="1838" spans="1:1" ht="15.75" customHeight="1">
      <c r="A1838" s="31"/>
    </row>
    <row r="1839" spans="1:1" ht="15.75" customHeight="1">
      <c r="A1839" s="31"/>
    </row>
    <row r="1840" spans="1:1" ht="15.75" customHeight="1">
      <c r="A1840" s="31"/>
    </row>
    <row r="1841" spans="1:1" ht="15.75" customHeight="1">
      <c r="A1841" s="31"/>
    </row>
    <row r="1842" spans="1:1" ht="15.75" customHeight="1">
      <c r="A1842" s="31"/>
    </row>
    <row r="1843" spans="1:1" ht="15.75" customHeight="1">
      <c r="A1843" s="31"/>
    </row>
    <row r="1844" spans="1:1" ht="15.75" customHeight="1">
      <c r="A1844" s="31"/>
    </row>
    <row r="1845" spans="1:1" ht="15.75" customHeight="1">
      <c r="A1845" s="31"/>
    </row>
    <row r="1846" spans="1:1" ht="15.75" customHeight="1">
      <c r="A1846" s="31"/>
    </row>
    <row r="1847" spans="1:1" ht="15.75" customHeight="1">
      <c r="A1847" s="31"/>
    </row>
    <row r="1848" spans="1:1" ht="15.75" customHeight="1">
      <c r="A1848" s="31"/>
    </row>
    <row r="1849" spans="1:1" ht="15.75" customHeight="1">
      <c r="A1849" s="31"/>
    </row>
    <row r="1850" spans="1:1" ht="15.75" customHeight="1">
      <c r="A1850" s="31"/>
    </row>
    <row r="1851" spans="1:1" ht="15.75" customHeight="1">
      <c r="A1851" s="31"/>
    </row>
    <row r="1852" spans="1:1" ht="15.75" customHeight="1">
      <c r="A1852" s="31"/>
    </row>
    <row r="1853" spans="1:1" ht="15.75" customHeight="1">
      <c r="A1853" s="31"/>
    </row>
    <row r="1854" spans="1:1" ht="15.75" customHeight="1">
      <c r="A1854" s="31"/>
    </row>
    <row r="1855" spans="1:1" ht="15.75" customHeight="1">
      <c r="A1855" s="31"/>
    </row>
    <row r="1856" spans="1:1" ht="15.75" customHeight="1">
      <c r="A1856" s="31"/>
    </row>
    <row r="1857" spans="1:1" ht="15.75" customHeight="1">
      <c r="A1857" s="31"/>
    </row>
    <row r="1858" spans="1:1" ht="15.75" customHeight="1">
      <c r="A1858" s="31"/>
    </row>
    <row r="1859" spans="1:1" ht="15.75" customHeight="1">
      <c r="A1859" s="31"/>
    </row>
    <row r="1860" spans="1:1" ht="15.75" customHeight="1">
      <c r="A1860" s="31"/>
    </row>
    <row r="1861" spans="1:1" ht="15.75" customHeight="1">
      <c r="A1861" s="31"/>
    </row>
    <row r="1862" spans="1:1" ht="15.75" customHeight="1">
      <c r="A1862" s="31"/>
    </row>
    <row r="1863" spans="1:1" ht="15.75" customHeight="1">
      <c r="A1863" s="31"/>
    </row>
    <row r="1864" spans="1:1" ht="15.75" customHeight="1">
      <c r="A1864" s="31"/>
    </row>
    <row r="1865" spans="1:1" ht="15.75" customHeight="1">
      <c r="A1865" s="31"/>
    </row>
    <row r="1866" spans="1:1" ht="15.75" customHeight="1">
      <c r="A1866" s="31"/>
    </row>
    <row r="1867" spans="1:1" ht="15.75" customHeight="1">
      <c r="A1867" s="31"/>
    </row>
    <row r="1868" spans="1:1" ht="15.75" customHeight="1">
      <c r="A1868" s="31"/>
    </row>
    <row r="1869" spans="1:1" ht="15.75" customHeight="1">
      <c r="A1869" s="31"/>
    </row>
    <row r="1870" spans="1:1" ht="15.75" customHeight="1">
      <c r="A1870" s="31"/>
    </row>
    <row r="1871" spans="1:1" ht="15.75" customHeight="1">
      <c r="A1871" s="31"/>
    </row>
    <row r="1872" spans="1:1" ht="15.75" customHeight="1">
      <c r="A1872" s="31"/>
    </row>
    <row r="1873" spans="1:1" ht="15.75" customHeight="1">
      <c r="A1873" s="31"/>
    </row>
    <row r="1874" spans="1:1" ht="15.75" customHeight="1">
      <c r="A1874" s="31"/>
    </row>
    <row r="1875" spans="1:1" ht="15.75" customHeight="1">
      <c r="A1875" s="31"/>
    </row>
    <row r="1876" spans="1:1" ht="15.75" customHeight="1">
      <c r="A1876" s="31"/>
    </row>
    <row r="1877" spans="1:1" ht="15.75" customHeight="1">
      <c r="A1877" s="31"/>
    </row>
    <row r="1878" spans="1:1" ht="15.75" customHeight="1">
      <c r="A1878" s="31"/>
    </row>
    <row r="1879" spans="1:1" ht="15.75" customHeight="1">
      <c r="A1879" s="31"/>
    </row>
    <row r="1880" spans="1:1" ht="15.75" customHeight="1">
      <c r="A1880" s="31"/>
    </row>
    <row r="1881" spans="1:1" ht="15.75" customHeight="1">
      <c r="A1881" s="31"/>
    </row>
    <row r="1882" spans="1:1" ht="15.75" customHeight="1">
      <c r="A1882" s="31"/>
    </row>
    <row r="1883" spans="1:1" ht="15.75" customHeight="1">
      <c r="A1883" s="31"/>
    </row>
    <row r="1884" spans="1:1" ht="15.75" customHeight="1">
      <c r="A1884" s="31"/>
    </row>
    <row r="1885" spans="1:1" ht="15.75" customHeight="1">
      <c r="A1885" s="31"/>
    </row>
    <row r="1886" spans="1:1" ht="15.75" customHeight="1">
      <c r="A1886" s="31"/>
    </row>
    <row r="1887" spans="1:1" ht="15.75" customHeight="1">
      <c r="A1887" s="31"/>
    </row>
    <row r="1888" spans="1:1" ht="15.75" customHeight="1">
      <c r="A1888" s="31"/>
    </row>
    <row r="1889" spans="1:1" ht="15.75" customHeight="1">
      <c r="A1889" s="31"/>
    </row>
    <row r="1890" spans="1:1" ht="15.75" customHeight="1">
      <c r="A1890" s="31"/>
    </row>
    <row r="1891" spans="1:1" ht="15.75" customHeight="1">
      <c r="A1891" s="31"/>
    </row>
    <row r="1892" spans="1:1" ht="15.75" customHeight="1">
      <c r="A1892" s="31"/>
    </row>
    <row r="1893" spans="1:1" ht="15.75" customHeight="1">
      <c r="A1893" s="31"/>
    </row>
    <row r="1894" spans="1:1" ht="15.75" customHeight="1">
      <c r="A1894" s="31"/>
    </row>
    <row r="1895" spans="1:1" ht="15.75" customHeight="1">
      <c r="A1895" s="31"/>
    </row>
    <row r="1896" spans="1:1" ht="15.75" customHeight="1">
      <c r="A1896" s="31"/>
    </row>
    <row r="1897" spans="1:1" ht="15.75" customHeight="1">
      <c r="A1897" s="31"/>
    </row>
    <row r="1898" spans="1:1" ht="15.75" customHeight="1">
      <c r="A1898" s="31"/>
    </row>
    <row r="1899" spans="1:1" ht="15.75" customHeight="1">
      <c r="A1899" s="31"/>
    </row>
    <row r="1900" spans="1:1" ht="15.75" customHeight="1">
      <c r="A1900" s="31"/>
    </row>
    <row r="1901" spans="1:1" ht="15.75" customHeight="1">
      <c r="A1901" s="31"/>
    </row>
    <row r="1902" spans="1:1" ht="15.75" customHeight="1">
      <c r="A1902" s="31"/>
    </row>
    <row r="1903" spans="1:1" ht="15.75" customHeight="1">
      <c r="A1903" s="31"/>
    </row>
    <row r="1904" spans="1:1" ht="15.75" customHeight="1">
      <c r="A1904" s="31"/>
    </row>
    <row r="1905" spans="1:1" ht="15.75" customHeight="1">
      <c r="A1905" s="31"/>
    </row>
    <row r="1906" spans="1:1" ht="15.75" customHeight="1">
      <c r="A1906" s="31"/>
    </row>
    <row r="1907" spans="1:1" ht="15.75" customHeight="1">
      <c r="A1907" s="31"/>
    </row>
    <row r="1908" spans="1:1" ht="15.75" customHeight="1">
      <c r="A1908" s="31"/>
    </row>
    <row r="1909" spans="1:1" ht="15.75" customHeight="1">
      <c r="A1909" s="31"/>
    </row>
    <row r="1910" spans="1:1" ht="15.75" customHeight="1">
      <c r="A1910" s="31"/>
    </row>
    <row r="1911" spans="1:1" ht="15.75" customHeight="1">
      <c r="A1911" s="31"/>
    </row>
    <row r="1912" spans="1:1" ht="15.75" customHeight="1">
      <c r="A1912" s="31"/>
    </row>
    <row r="1913" spans="1:1" ht="15.75" customHeight="1">
      <c r="A1913" s="31"/>
    </row>
    <row r="1914" spans="1:1" ht="15.75" customHeight="1">
      <c r="A1914" s="31"/>
    </row>
    <row r="1915" spans="1:1" ht="15.75" customHeight="1">
      <c r="A1915" s="31"/>
    </row>
    <row r="1916" spans="1:1" ht="15.75" customHeight="1">
      <c r="A1916" s="31"/>
    </row>
    <row r="1917" spans="1:1" ht="15.75" customHeight="1">
      <c r="A1917" s="31"/>
    </row>
    <row r="1918" spans="1:1" ht="15.75" customHeight="1">
      <c r="A1918" s="31"/>
    </row>
    <row r="1919" spans="1:1" ht="15.75" customHeight="1">
      <c r="A1919" s="31"/>
    </row>
    <row r="1920" spans="1:1" ht="15.75" customHeight="1">
      <c r="A1920" s="31"/>
    </row>
    <row r="1921" spans="1:1" ht="15.75" customHeight="1">
      <c r="A1921" s="31"/>
    </row>
    <row r="1922" spans="1:1" ht="15.75" customHeight="1">
      <c r="A1922" s="31"/>
    </row>
    <row r="1923" spans="1:1" ht="15.75" customHeight="1">
      <c r="A1923" s="31"/>
    </row>
    <row r="1924" spans="1:1" ht="15.75" customHeight="1">
      <c r="A1924" s="31"/>
    </row>
    <row r="1925" spans="1:1" ht="15.75" customHeight="1">
      <c r="A1925" s="31"/>
    </row>
    <row r="1926" spans="1:1" ht="15.75" customHeight="1">
      <c r="A1926" s="31"/>
    </row>
    <row r="1927" spans="1:1" ht="15.75" customHeight="1">
      <c r="A1927" s="31"/>
    </row>
    <row r="1928" spans="1:1" ht="15.75" customHeight="1">
      <c r="A1928" s="31"/>
    </row>
    <row r="1929" spans="1:1" ht="15.75" customHeight="1">
      <c r="A1929" s="31"/>
    </row>
    <row r="1930" spans="1:1" ht="15.75" customHeight="1">
      <c r="A1930" s="31"/>
    </row>
    <row r="1931" spans="1:1" ht="15.75" customHeight="1">
      <c r="A1931" s="31"/>
    </row>
    <row r="1932" spans="1:1" ht="15.75" customHeight="1">
      <c r="A1932" s="31"/>
    </row>
    <row r="1933" spans="1:1" ht="15.75" customHeight="1">
      <c r="A1933" s="31"/>
    </row>
    <row r="1934" spans="1:1" ht="15.75" customHeight="1">
      <c r="A1934" s="31"/>
    </row>
    <row r="1935" spans="1:1" ht="15.75" customHeight="1">
      <c r="A1935" s="31"/>
    </row>
    <row r="1936" spans="1:1" ht="15.75" customHeight="1">
      <c r="A1936" s="31"/>
    </row>
    <row r="1937" spans="1:1" ht="15.75" customHeight="1">
      <c r="A1937" s="31"/>
    </row>
    <row r="1938" spans="1:1" ht="15.75" customHeight="1">
      <c r="A1938" s="31"/>
    </row>
    <row r="1939" spans="1:1" ht="15.75" customHeight="1">
      <c r="A1939" s="31"/>
    </row>
    <row r="1940" spans="1:1" ht="15.75" customHeight="1">
      <c r="A1940" s="31"/>
    </row>
    <row r="1941" spans="1:1" ht="15.75" customHeight="1">
      <c r="A1941" s="31"/>
    </row>
    <row r="1942" spans="1:1" ht="15.75" customHeight="1">
      <c r="A1942" s="31"/>
    </row>
    <row r="1943" spans="1:1" ht="15.75" customHeight="1">
      <c r="A1943" s="31"/>
    </row>
    <row r="1944" spans="1:1" ht="15.75" customHeight="1">
      <c r="A1944" s="31"/>
    </row>
    <row r="1945" spans="1:1" ht="15.75" customHeight="1">
      <c r="A1945" s="31"/>
    </row>
    <row r="1946" spans="1:1" ht="15.75" customHeight="1">
      <c r="A1946" s="31"/>
    </row>
    <row r="1947" spans="1:1" ht="15.75" customHeight="1">
      <c r="A1947" s="31"/>
    </row>
    <row r="1948" spans="1:1" ht="15.75" customHeight="1">
      <c r="A1948" s="31"/>
    </row>
    <row r="1949" spans="1:1" ht="15.75" customHeight="1">
      <c r="A1949" s="31"/>
    </row>
    <row r="1950" spans="1:1" ht="15.75" customHeight="1">
      <c r="A1950" s="31"/>
    </row>
    <row r="1951" spans="1:1" ht="15.75" customHeight="1">
      <c r="A1951" s="31"/>
    </row>
    <row r="1952" spans="1:1" ht="15.75" customHeight="1">
      <c r="A1952" s="31"/>
    </row>
    <row r="1953" spans="1:1" ht="15.75" customHeight="1">
      <c r="A1953" s="31"/>
    </row>
    <row r="1954" spans="1:1" ht="15.75" customHeight="1">
      <c r="A1954" s="31"/>
    </row>
    <row r="1955" spans="1:1" ht="15.75" customHeight="1">
      <c r="A1955" s="31"/>
    </row>
    <row r="1956" spans="1:1" ht="15.75" customHeight="1">
      <c r="A1956" s="31"/>
    </row>
    <row r="1957" spans="1:1" ht="15.75" customHeight="1">
      <c r="A1957" s="31"/>
    </row>
    <row r="1958" spans="1:1" ht="15.75" customHeight="1">
      <c r="A1958" s="31"/>
    </row>
    <row r="1959" spans="1:1" ht="15.75" customHeight="1">
      <c r="A1959" s="31"/>
    </row>
    <row r="1960" spans="1:1" ht="15.75" customHeight="1">
      <c r="A1960" s="31"/>
    </row>
    <row r="1961" spans="1:1" ht="15.75" customHeight="1">
      <c r="A1961" s="31"/>
    </row>
    <row r="1962" spans="1:1" ht="15.75" customHeight="1">
      <c r="A1962" s="31"/>
    </row>
    <row r="1963" spans="1:1" ht="15.75" customHeight="1">
      <c r="A1963" s="31"/>
    </row>
    <row r="1964" spans="1:1" ht="15.75" customHeight="1">
      <c r="A1964" s="31"/>
    </row>
    <row r="1965" spans="1:1" ht="15.75" customHeight="1">
      <c r="A1965" s="31"/>
    </row>
    <row r="1966" spans="1:1" ht="15.75" customHeight="1">
      <c r="A1966" s="31"/>
    </row>
    <row r="1967" spans="1:1" ht="15.75" customHeight="1">
      <c r="A1967" s="31"/>
    </row>
    <row r="1968" spans="1:1" ht="15.75" customHeight="1">
      <c r="A1968" s="31"/>
    </row>
    <row r="1969" spans="1:1" ht="15.75" customHeight="1">
      <c r="A1969" s="31"/>
    </row>
    <row r="1970" spans="1:1" ht="15.75" customHeight="1">
      <c r="A1970" s="31"/>
    </row>
    <row r="1971" spans="1:1" ht="15.75" customHeight="1">
      <c r="A1971" s="31"/>
    </row>
    <row r="1972" spans="1:1" ht="15.75" customHeight="1">
      <c r="A1972" s="31"/>
    </row>
    <row r="1973" spans="1:1" ht="15.75" customHeight="1">
      <c r="A1973" s="31"/>
    </row>
    <row r="1974" spans="1:1" ht="15.75" customHeight="1">
      <c r="A1974" s="31"/>
    </row>
    <row r="1975" spans="1:1" ht="15.75" customHeight="1">
      <c r="A1975" s="31"/>
    </row>
    <row r="1976" spans="1:1" ht="15.75" customHeight="1">
      <c r="A1976" s="31"/>
    </row>
    <row r="1977" spans="1:1" ht="15.75" customHeight="1">
      <c r="A1977" s="31"/>
    </row>
    <row r="1978" spans="1:1" ht="15.75" customHeight="1">
      <c r="A1978" s="31"/>
    </row>
    <row r="1979" spans="1:1" ht="15.75" customHeight="1">
      <c r="A1979" s="31"/>
    </row>
    <row r="1980" spans="1:1" ht="15.75" customHeight="1">
      <c r="A1980" s="31"/>
    </row>
    <row r="1981" spans="1:1" ht="15.75" customHeight="1">
      <c r="A1981" s="31"/>
    </row>
    <row r="1982" spans="1:1" ht="15.75" customHeight="1">
      <c r="A1982" s="31"/>
    </row>
    <row r="1983" spans="1:1" ht="15.75" customHeight="1">
      <c r="A1983" s="31"/>
    </row>
    <row r="1984" spans="1:1" ht="15.75" customHeight="1">
      <c r="A1984" s="31"/>
    </row>
    <row r="1985" spans="1:1" ht="15.75" customHeight="1">
      <c r="A1985" s="31"/>
    </row>
    <row r="1986" spans="1:1" ht="15.75" customHeight="1">
      <c r="A1986" s="31"/>
    </row>
    <row r="1987" spans="1:1" ht="15.75" customHeight="1">
      <c r="A1987" s="31"/>
    </row>
    <row r="1988" spans="1:1" ht="15.75" customHeight="1">
      <c r="A1988" s="31"/>
    </row>
    <row r="1989" spans="1:1" ht="15.75" customHeight="1">
      <c r="A1989" s="31"/>
    </row>
    <row r="1990" spans="1:1" ht="15.75" customHeight="1">
      <c r="A1990" s="31"/>
    </row>
    <row r="1991" spans="1:1" ht="15.75" customHeight="1">
      <c r="A1991" s="31"/>
    </row>
    <row r="1992" spans="1:1" ht="15.75" customHeight="1">
      <c r="A1992" s="31"/>
    </row>
    <row r="1993" spans="1:1" ht="15.75" customHeight="1">
      <c r="A1993" s="31"/>
    </row>
    <row r="1994" spans="1:1" ht="15.75" customHeight="1">
      <c r="A1994" s="31"/>
    </row>
    <row r="1995" spans="1:1" ht="15.75" customHeight="1">
      <c r="A1995" s="31"/>
    </row>
    <row r="1996" spans="1:1" ht="15.75" customHeight="1">
      <c r="A1996" s="31"/>
    </row>
    <row r="1997" spans="1:1" ht="15.75" customHeight="1">
      <c r="A1997" s="31"/>
    </row>
    <row r="1998" spans="1:1" ht="15.75" customHeight="1">
      <c r="A1998" s="31"/>
    </row>
    <row r="1999" spans="1:1" ht="15.75" customHeight="1">
      <c r="A1999" s="31"/>
    </row>
    <row r="2000" spans="1:1" ht="15.75" customHeight="1">
      <c r="A2000" s="31"/>
    </row>
    <row r="2001" spans="1:1" ht="15.75" customHeight="1">
      <c r="A2001" s="31"/>
    </row>
    <row r="2002" spans="1:1" ht="15.75" customHeight="1">
      <c r="A2002" s="31"/>
    </row>
    <row r="2003" spans="1:1" ht="15.75" customHeight="1">
      <c r="A2003" s="31"/>
    </row>
    <row r="2004" spans="1:1" ht="15.75" customHeight="1">
      <c r="A2004" s="31"/>
    </row>
    <row r="2005" spans="1:1" ht="15.75" customHeight="1">
      <c r="A2005" s="31"/>
    </row>
    <row r="2006" spans="1:1" ht="15.75" customHeight="1">
      <c r="A2006" s="31"/>
    </row>
    <row r="2007" spans="1:1" ht="15.75" customHeight="1">
      <c r="A2007" s="31"/>
    </row>
    <row r="2008" spans="1:1" ht="15.75" customHeight="1">
      <c r="A2008" s="31"/>
    </row>
    <row r="2009" spans="1:1" ht="15.75" customHeight="1">
      <c r="A2009" s="31"/>
    </row>
    <row r="2010" spans="1:1" ht="15.75" customHeight="1">
      <c r="A2010" s="31"/>
    </row>
    <row r="2011" spans="1:1" ht="15.75" customHeight="1">
      <c r="A2011" s="31"/>
    </row>
    <row r="2012" spans="1:1" ht="15.75" customHeight="1">
      <c r="A2012" s="31"/>
    </row>
    <row r="2013" spans="1:1" ht="15.75" customHeight="1">
      <c r="A2013" s="31"/>
    </row>
    <row r="2014" spans="1:1" ht="15.75" customHeight="1">
      <c r="A2014" s="31"/>
    </row>
    <row r="2015" spans="1:1" ht="15.75" customHeight="1">
      <c r="A2015" s="31"/>
    </row>
    <row r="2016" spans="1:1" ht="15.75" customHeight="1">
      <c r="A2016" s="31"/>
    </row>
    <row r="2017" spans="1:1" ht="15.75" customHeight="1">
      <c r="A2017" s="31"/>
    </row>
    <row r="2018" spans="1:1" ht="15.75" customHeight="1">
      <c r="A2018" s="31"/>
    </row>
    <row r="2019" spans="1:1" ht="15.75" customHeight="1">
      <c r="A2019" s="31"/>
    </row>
    <row r="2020" spans="1:1" ht="15.75" customHeight="1">
      <c r="A2020" s="31"/>
    </row>
    <row r="2021" spans="1:1" ht="15.75" customHeight="1">
      <c r="A2021" s="31"/>
    </row>
    <row r="2022" spans="1:1" ht="15.75" customHeight="1">
      <c r="A2022" s="31"/>
    </row>
    <row r="2023" spans="1:1" ht="15.75" customHeight="1">
      <c r="A2023" s="31"/>
    </row>
    <row r="2024" spans="1:1" ht="15.75" customHeight="1">
      <c r="A2024" s="31"/>
    </row>
    <row r="2025" spans="1:1" ht="15.75" customHeight="1">
      <c r="A2025" s="31"/>
    </row>
    <row r="2026" spans="1:1" ht="15.75" customHeight="1">
      <c r="A2026" s="31"/>
    </row>
    <row r="2027" spans="1:1" ht="15.75" customHeight="1">
      <c r="A2027" s="31"/>
    </row>
    <row r="2028" spans="1:1" ht="15.75" customHeight="1">
      <c r="A2028" s="31"/>
    </row>
    <row r="2029" spans="1:1" ht="15.75" customHeight="1">
      <c r="A2029" s="31"/>
    </row>
    <row r="2030" spans="1:1" ht="15.75" customHeight="1">
      <c r="A2030" s="31"/>
    </row>
    <row r="2031" spans="1:1" ht="15.75" customHeight="1">
      <c r="A2031" s="31"/>
    </row>
    <row r="2032" spans="1:1" ht="15.75" customHeight="1">
      <c r="A2032" s="31"/>
    </row>
    <row r="2033" spans="1:1" ht="15.75" customHeight="1">
      <c r="A2033" s="31"/>
    </row>
    <row r="2034" spans="1:1" ht="15.75" customHeight="1">
      <c r="A2034" s="31"/>
    </row>
    <row r="2035" spans="1:1" ht="15.75" customHeight="1">
      <c r="A2035" s="31"/>
    </row>
    <row r="2036" spans="1:1" ht="15.75" customHeight="1">
      <c r="A2036" s="31"/>
    </row>
    <row r="2037" spans="1:1" ht="15.75" customHeight="1">
      <c r="A2037" s="31"/>
    </row>
    <row r="2038" spans="1:1" ht="15.75" customHeight="1">
      <c r="A2038" s="31"/>
    </row>
    <row r="2039" spans="1:1" ht="15.75" customHeight="1">
      <c r="A2039" s="31"/>
    </row>
    <row r="2040" spans="1:1" ht="15.75" customHeight="1">
      <c r="A2040" s="31"/>
    </row>
    <row r="2041" spans="1:1" ht="15.75" customHeight="1">
      <c r="A2041" s="31"/>
    </row>
    <row r="2042" spans="1:1" ht="15.75" customHeight="1">
      <c r="A2042" s="31"/>
    </row>
    <row r="2043" spans="1:1" ht="15.75" customHeight="1">
      <c r="A2043" s="31"/>
    </row>
    <row r="2044" spans="1:1" ht="15.75" customHeight="1">
      <c r="A2044" s="31"/>
    </row>
    <row r="2045" spans="1:1" ht="15.75" customHeight="1">
      <c r="A2045" s="31"/>
    </row>
    <row r="2046" spans="1:1" ht="15.75" customHeight="1">
      <c r="A2046" s="31"/>
    </row>
    <row r="2047" spans="1:1" ht="15.75" customHeight="1">
      <c r="A2047" s="31"/>
    </row>
    <row r="2048" spans="1:1" ht="15.75" customHeight="1">
      <c r="A2048" s="31"/>
    </row>
    <row r="2049" spans="1:1" ht="15.75" customHeight="1">
      <c r="A2049" s="31"/>
    </row>
    <row r="2050" spans="1:1" ht="15.75" customHeight="1">
      <c r="A2050" s="31"/>
    </row>
    <row r="2051" spans="1:1" ht="15.75" customHeight="1">
      <c r="A2051" s="31"/>
    </row>
    <row r="2052" spans="1:1" ht="15.75" customHeight="1">
      <c r="A2052" s="31"/>
    </row>
    <row r="2053" spans="1:1" ht="15.75" customHeight="1">
      <c r="A2053" s="31"/>
    </row>
    <row r="2054" spans="1:1" ht="15.75" customHeight="1">
      <c r="A2054" s="31"/>
    </row>
    <row r="2055" spans="1:1" ht="15.75" customHeight="1">
      <c r="A2055" s="31"/>
    </row>
    <row r="2056" spans="1:1" ht="15.75" customHeight="1">
      <c r="A2056" s="31"/>
    </row>
    <row r="2057" spans="1:1" ht="15.75" customHeight="1">
      <c r="A2057" s="31"/>
    </row>
    <row r="2058" spans="1:1" ht="15.75" customHeight="1">
      <c r="A2058" s="31"/>
    </row>
    <row r="2059" spans="1:1" ht="15.75" customHeight="1">
      <c r="A2059" s="31"/>
    </row>
    <row r="2060" spans="1:1" ht="15.75" customHeight="1">
      <c r="A2060" s="31"/>
    </row>
    <row r="2061" spans="1:1" ht="15.75" customHeight="1">
      <c r="A2061" s="31"/>
    </row>
    <row r="2062" spans="1:1" ht="15.75" customHeight="1">
      <c r="A2062" s="31"/>
    </row>
    <row r="2063" spans="1:1" ht="15.75" customHeight="1">
      <c r="A2063" s="31"/>
    </row>
    <row r="2064" spans="1:1" ht="15.75" customHeight="1">
      <c r="A2064" s="31"/>
    </row>
    <row r="2065" spans="1:1" ht="15.75" customHeight="1">
      <c r="A2065" s="31"/>
    </row>
    <row r="2066" spans="1:1" ht="15.75" customHeight="1">
      <c r="A2066" s="31"/>
    </row>
    <row r="2067" spans="1:1" ht="15.75" customHeight="1">
      <c r="A2067" s="31"/>
    </row>
    <row r="2068" spans="1:1" ht="15.75" customHeight="1">
      <c r="A2068" s="31"/>
    </row>
    <row r="2069" spans="1:1" ht="15.75" customHeight="1">
      <c r="A2069" s="31"/>
    </row>
    <row r="2070" spans="1:1" ht="15.75" customHeight="1">
      <c r="A2070" s="31"/>
    </row>
    <row r="2071" spans="1:1" ht="15.75" customHeight="1">
      <c r="A2071" s="31"/>
    </row>
    <row r="2072" spans="1:1" ht="15.75" customHeight="1">
      <c r="A2072" s="31"/>
    </row>
    <row r="2073" spans="1:1" ht="15.75" customHeight="1">
      <c r="A2073" s="31"/>
    </row>
    <row r="2074" spans="1:1" ht="15.75" customHeight="1">
      <c r="A2074" s="31"/>
    </row>
    <row r="2075" spans="1:1" ht="15.75" customHeight="1">
      <c r="A2075" s="31"/>
    </row>
    <row r="2076" spans="1:1" ht="15.75" customHeight="1">
      <c r="A2076" s="31"/>
    </row>
    <row r="2077" spans="1:1" ht="15.75" customHeight="1">
      <c r="A2077" s="31"/>
    </row>
    <row r="2078" spans="1:1" ht="15.75" customHeight="1">
      <c r="A2078" s="31"/>
    </row>
    <row r="2079" spans="1:1" ht="15.75" customHeight="1">
      <c r="A2079" s="31"/>
    </row>
    <row r="2080" spans="1:1" ht="15.75" customHeight="1">
      <c r="A2080" s="31"/>
    </row>
    <row r="2081" spans="1:1" ht="15.75" customHeight="1">
      <c r="A2081" s="31"/>
    </row>
    <row r="2082" spans="1:1" ht="15.75" customHeight="1">
      <c r="A2082" s="31"/>
    </row>
    <row r="2083" spans="1:1" ht="15.75" customHeight="1">
      <c r="A2083" s="31"/>
    </row>
    <row r="2084" spans="1:1" ht="15.75" customHeight="1">
      <c r="A2084" s="31"/>
    </row>
    <row r="2085" spans="1:1" ht="15.75" customHeight="1">
      <c r="A2085" s="31"/>
    </row>
    <row r="2086" spans="1:1" ht="15.75" customHeight="1">
      <c r="A2086" s="31"/>
    </row>
    <row r="2087" spans="1:1" ht="15.75" customHeight="1">
      <c r="A2087" s="31"/>
    </row>
    <row r="2088" spans="1:1" ht="15.75" customHeight="1">
      <c r="A2088" s="31"/>
    </row>
    <row r="2089" spans="1:1" ht="15.75" customHeight="1">
      <c r="A2089" s="31"/>
    </row>
    <row r="2090" spans="1:1" ht="15.75" customHeight="1">
      <c r="A2090" s="31"/>
    </row>
    <row r="2091" spans="1:1" ht="15.75" customHeight="1">
      <c r="A2091" s="31"/>
    </row>
    <row r="2092" spans="1:1" ht="15.75" customHeight="1">
      <c r="A2092" s="31"/>
    </row>
    <row r="2093" spans="1:1" ht="15.75" customHeight="1">
      <c r="A2093" s="31"/>
    </row>
    <row r="2094" spans="1:1" ht="15.75" customHeight="1">
      <c r="A2094" s="31"/>
    </row>
    <row r="2095" spans="1:1" ht="15.75" customHeight="1">
      <c r="A2095" s="31"/>
    </row>
    <row r="2096" spans="1:1" ht="15.75" customHeight="1">
      <c r="A2096" s="31"/>
    </row>
    <row r="2097" spans="1:1" ht="15.75" customHeight="1">
      <c r="A2097" s="31"/>
    </row>
    <row r="2098" spans="1:1" ht="15.75" customHeight="1">
      <c r="A2098" s="31"/>
    </row>
    <row r="2099" spans="1:1" ht="15.75" customHeight="1">
      <c r="A2099" s="31"/>
    </row>
    <row r="2100" spans="1:1" ht="15.75" customHeight="1">
      <c r="A2100" s="31"/>
    </row>
    <row r="2101" spans="1:1" ht="15.75" customHeight="1">
      <c r="A2101" s="31"/>
    </row>
    <row r="2102" spans="1:1" ht="15.75" customHeight="1">
      <c r="A2102" s="31"/>
    </row>
    <row r="2103" spans="1:1" ht="15.75" customHeight="1">
      <c r="A2103" s="31"/>
    </row>
    <row r="2104" spans="1:1" ht="15.75" customHeight="1">
      <c r="A2104" s="31"/>
    </row>
    <row r="2105" spans="1:1" ht="15.75" customHeight="1">
      <c r="A2105" s="31"/>
    </row>
    <row r="2106" spans="1:1" ht="15.75" customHeight="1">
      <c r="A2106" s="31"/>
    </row>
    <row r="2107" spans="1:1" ht="15.75" customHeight="1">
      <c r="A2107" s="31"/>
    </row>
    <row r="2108" spans="1:1" ht="15.75" customHeight="1">
      <c r="A2108" s="31"/>
    </row>
    <row r="2109" spans="1:1" ht="15.75" customHeight="1">
      <c r="A2109" s="31"/>
    </row>
    <row r="2110" spans="1:1" ht="15.75" customHeight="1">
      <c r="A2110" s="31"/>
    </row>
    <row r="2111" spans="1:1" ht="15.75" customHeight="1">
      <c r="A2111" s="31"/>
    </row>
    <row r="2112" spans="1:1" ht="15.75" customHeight="1">
      <c r="A2112" s="31"/>
    </row>
    <row r="2113" spans="1:1" ht="15.75" customHeight="1">
      <c r="A2113" s="31"/>
    </row>
    <row r="2114" spans="1:1" ht="15.75" customHeight="1">
      <c r="A2114" s="31"/>
    </row>
    <row r="2115" spans="1:1" ht="15.75" customHeight="1">
      <c r="A2115" s="31"/>
    </row>
    <row r="2116" spans="1:1" ht="15.75" customHeight="1">
      <c r="A2116" s="31"/>
    </row>
    <row r="2117" spans="1:1" ht="15.75" customHeight="1">
      <c r="A2117" s="31"/>
    </row>
    <row r="2118" spans="1:1" ht="15.75" customHeight="1">
      <c r="A2118" s="31"/>
    </row>
    <row r="2119" spans="1:1" ht="15.75" customHeight="1">
      <c r="A2119" s="31"/>
    </row>
    <row r="2120" spans="1:1" ht="15.75" customHeight="1">
      <c r="A2120" s="31"/>
    </row>
    <row r="2121" spans="1:1" ht="15.75" customHeight="1">
      <c r="A2121" s="31"/>
    </row>
    <row r="2122" spans="1:1" ht="15.75" customHeight="1">
      <c r="A2122" s="31"/>
    </row>
    <row r="2123" spans="1:1" ht="15.75" customHeight="1">
      <c r="A2123" s="31"/>
    </row>
    <row r="2124" spans="1:1" ht="15.75" customHeight="1">
      <c r="A2124" s="31"/>
    </row>
    <row r="2125" spans="1:1" ht="15.75" customHeight="1">
      <c r="A2125" s="31"/>
    </row>
    <row r="2126" spans="1:1" ht="15.75" customHeight="1">
      <c r="A2126" s="31"/>
    </row>
    <row r="2127" spans="1:1" ht="15.75" customHeight="1">
      <c r="A2127" s="31"/>
    </row>
    <row r="2128" spans="1:1" ht="15.75" customHeight="1">
      <c r="A2128" s="31"/>
    </row>
    <row r="2129" spans="1:1" ht="15.75" customHeight="1">
      <c r="A2129" s="31"/>
    </row>
    <row r="2130" spans="1:1" ht="15.75" customHeight="1">
      <c r="A2130" s="31"/>
    </row>
    <row r="2131" spans="1:1" ht="15.75" customHeight="1">
      <c r="A2131" s="31"/>
    </row>
    <row r="2132" spans="1:1" ht="15.75" customHeight="1">
      <c r="A2132" s="31"/>
    </row>
    <row r="2133" spans="1:1" ht="15.75" customHeight="1">
      <c r="A2133" s="31"/>
    </row>
    <row r="2134" spans="1:1" ht="15.75" customHeight="1">
      <c r="A2134" s="31"/>
    </row>
    <row r="2135" spans="1:1" ht="15.75" customHeight="1">
      <c r="A2135" s="31"/>
    </row>
    <row r="2136" spans="1:1" ht="15.75" customHeight="1">
      <c r="A2136" s="31"/>
    </row>
    <row r="2137" spans="1:1" ht="15.75" customHeight="1">
      <c r="A2137" s="31"/>
    </row>
    <row r="2138" spans="1:1" ht="15.75" customHeight="1">
      <c r="A2138" s="31"/>
    </row>
    <row r="2139" spans="1:1" ht="15.75" customHeight="1">
      <c r="A2139" s="31"/>
    </row>
    <row r="2140" spans="1:1" ht="15.75" customHeight="1">
      <c r="A2140" s="31"/>
    </row>
    <row r="2141" spans="1:1" ht="15.75" customHeight="1">
      <c r="A2141" s="31"/>
    </row>
    <row r="2142" spans="1:1" ht="15.75" customHeight="1">
      <c r="A2142" s="31"/>
    </row>
    <row r="2143" spans="1:1" ht="15.75" customHeight="1">
      <c r="A2143" s="31"/>
    </row>
    <row r="2144" spans="1:1" ht="15.75" customHeight="1">
      <c r="A2144" s="31"/>
    </row>
    <row r="2145" spans="1:1" ht="15.75" customHeight="1">
      <c r="A2145" s="31"/>
    </row>
    <row r="2146" spans="1:1" ht="15.75" customHeight="1">
      <c r="A2146" s="31"/>
    </row>
    <row r="2147" spans="1:1" ht="15.75" customHeight="1">
      <c r="A2147" s="31"/>
    </row>
    <row r="2148" spans="1:1" ht="15.75" customHeight="1">
      <c r="A2148" s="31"/>
    </row>
    <row r="2149" spans="1:1" ht="15.75" customHeight="1">
      <c r="A2149" s="31"/>
    </row>
    <row r="2150" spans="1:1" ht="15.75" customHeight="1">
      <c r="A2150" s="31"/>
    </row>
    <row r="2151" spans="1:1" ht="15.75" customHeight="1">
      <c r="A2151" s="31"/>
    </row>
    <row r="2152" spans="1:1" ht="15.75" customHeight="1">
      <c r="A2152" s="31"/>
    </row>
    <row r="2153" spans="1:1" ht="15.75" customHeight="1">
      <c r="A2153" s="31"/>
    </row>
    <row r="2154" spans="1:1" ht="15.75" customHeight="1">
      <c r="A2154" s="31"/>
    </row>
    <row r="2155" spans="1:1" ht="15.75" customHeight="1">
      <c r="A2155" s="31"/>
    </row>
    <row r="2156" spans="1:1" ht="15.75" customHeight="1">
      <c r="A2156" s="31"/>
    </row>
    <row r="2157" spans="1:1" ht="15.75" customHeight="1">
      <c r="A2157" s="31"/>
    </row>
    <row r="2158" spans="1:1" ht="15.75" customHeight="1">
      <c r="A2158" s="31"/>
    </row>
    <row r="2159" spans="1:1" ht="15.75" customHeight="1">
      <c r="A2159" s="31"/>
    </row>
    <row r="2160" spans="1:1" ht="15.75" customHeight="1">
      <c r="A2160" s="31"/>
    </row>
    <row r="2161" spans="1:1" ht="15.75" customHeight="1">
      <c r="A2161" s="31"/>
    </row>
    <row r="2162" spans="1:1" ht="15.75" customHeight="1">
      <c r="A2162" s="31"/>
    </row>
    <row r="2163" spans="1:1" ht="15.75" customHeight="1">
      <c r="A2163" s="31"/>
    </row>
    <row r="2164" spans="1:1" ht="15.75" customHeight="1">
      <c r="A2164" s="31"/>
    </row>
    <row r="2165" spans="1:1" ht="15.75" customHeight="1">
      <c r="A2165" s="31"/>
    </row>
    <row r="2166" spans="1:1" ht="15.75" customHeight="1">
      <c r="A2166" s="31"/>
    </row>
    <row r="2167" spans="1:1" ht="15.75" customHeight="1">
      <c r="A2167" s="31"/>
    </row>
    <row r="2168" spans="1:1" ht="15.75" customHeight="1">
      <c r="A2168" s="31"/>
    </row>
    <row r="2169" spans="1:1" ht="15.75" customHeight="1">
      <c r="A2169" s="31"/>
    </row>
    <row r="2170" spans="1:1" ht="15.75" customHeight="1">
      <c r="A2170" s="31"/>
    </row>
    <row r="2171" spans="1:1" ht="15.75" customHeight="1">
      <c r="A2171" s="31"/>
    </row>
    <row r="2172" spans="1:1" ht="15.75" customHeight="1">
      <c r="A2172" s="31"/>
    </row>
    <row r="2173" spans="1:1" ht="15.75" customHeight="1">
      <c r="A2173" s="31"/>
    </row>
    <row r="2174" spans="1:1" ht="15.75" customHeight="1">
      <c r="A2174" s="31"/>
    </row>
    <row r="2175" spans="1:1" ht="15.75" customHeight="1">
      <c r="A2175" s="31"/>
    </row>
    <row r="2176" spans="1:1" ht="15.75" customHeight="1">
      <c r="A2176" s="31"/>
    </row>
    <row r="2177" spans="1:1" ht="15.75" customHeight="1">
      <c r="A2177" s="31"/>
    </row>
    <row r="2178" spans="1:1" ht="15.75" customHeight="1">
      <c r="A2178" s="31"/>
    </row>
    <row r="2179" spans="1:1" ht="15.75" customHeight="1">
      <c r="A2179" s="31"/>
    </row>
    <row r="2180" spans="1:1" ht="15.75" customHeight="1">
      <c r="A2180" s="31"/>
    </row>
    <row r="2181" spans="1:1" ht="15.75" customHeight="1">
      <c r="A2181" s="31"/>
    </row>
    <row r="2182" spans="1:1" ht="15.75" customHeight="1">
      <c r="A2182" s="31"/>
    </row>
    <row r="2183" spans="1:1" ht="15.75" customHeight="1">
      <c r="A2183" s="31"/>
    </row>
    <row r="2184" spans="1:1" ht="15.75" customHeight="1">
      <c r="A2184" s="31"/>
    </row>
    <row r="2185" spans="1:1" ht="15.75" customHeight="1">
      <c r="A2185" s="31"/>
    </row>
    <row r="2186" spans="1:1" ht="15.75" customHeight="1">
      <c r="A2186" s="31"/>
    </row>
    <row r="2187" spans="1:1" ht="15.75" customHeight="1">
      <c r="A2187" s="31"/>
    </row>
    <row r="2188" spans="1:1" ht="15.75" customHeight="1">
      <c r="A2188" s="31"/>
    </row>
    <row r="2189" spans="1:1" ht="15.75" customHeight="1">
      <c r="A2189" s="31"/>
    </row>
    <row r="2190" spans="1:1" ht="15.75" customHeight="1">
      <c r="A2190" s="31"/>
    </row>
    <row r="2191" spans="1:1" ht="15.75" customHeight="1">
      <c r="A2191" s="31"/>
    </row>
    <row r="2192" spans="1:1" ht="15.75" customHeight="1">
      <c r="A2192" s="31"/>
    </row>
    <row r="2193" spans="1:1" ht="15.75" customHeight="1">
      <c r="A2193" s="31"/>
    </row>
    <row r="2194" spans="1:1" ht="15.75" customHeight="1">
      <c r="A2194" s="31"/>
    </row>
    <row r="2195" spans="1:1" ht="15.75" customHeight="1">
      <c r="A2195" s="31"/>
    </row>
    <row r="2196" spans="1:1" ht="15.75" customHeight="1">
      <c r="A2196" s="31"/>
    </row>
    <row r="2197" spans="1:1" ht="15.75" customHeight="1">
      <c r="A2197" s="31"/>
    </row>
    <row r="2198" spans="1:1" ht="15.75" customHeight="1">
      <c r="A2198" s="31"/>
    </row>
    <row r="2199" spans="1:1" ht="15.75" customHeight="1">
      <c r="A2199" s="31"/>
    </row>
    <row r="2200" spans="1:1" ht="15.75" customHeight="1">
      <c r="A2200" s="31"/>
    </row>
    <row r="2201" spans="1:1" ht="15.75" customHeight="1">
      <c r="A2201" s="31"/>
    </row>
    <row r="2202" spans="1:1" ht="15.75" customHeight="1">
      <c r="A2202" s="31"/>
    </row>
    <row r="2203" spans="1:1" ht="15.75" customHeight="1">
      <c r="A2203" s="31"/>
    </row>
    <row r="2204" spans="1:1" ht="15.75" customHeight="1">
      <c r="A2204" s="31"/>
    </row>
    <row r="2205" spans="1:1" ht="15.75" customHeight="1">
      <c r="A2205" s="31"/>
    </row>
    <row r="2206" spans="1:1" ht="15.75" customHeight="1">
      <c r="A2206" s="31"/>
    </row>
    <row r="2207" spans="1:1" ht="15.75" customHeight="1">
      <c r="A2207" s="31"/>
    </row>
    <row r="2208" spans="1:1" ht="15.75" customHeight="1">
      <c r="A2208" s="31"/>
    </row>
    <row r="2209" spans="1:1" ht="15.75" customHeight="1">
      <c r="A2209" s="31"/>
    </row>
    <row r="2210" spans="1:1" ht="15.75" customHeight="1">
      <c r="A2210" s="31"/>
    </row>
    <row r="2211" spans="1:1" ht="15.75" customHeight="1">
      <c r="A2211" s="31"/>
    </row>
    <row r="2212" spans="1:1" ht="15.75" customHeight="1">
      <c r="A2212" s="31"/>
    </row>
    <row r="2213" spans="1:1" ht="15.75" customHeight="1">
      <c r="A2213" s="31"/>
    </row>
    <row r="2214" spans="1:1" ht="15.75" customHeight="1">
      <c r="A2214" s="31"/>
    </row>
    <row r="2215" spans="1:1" ht="15.75" customHeight="1">
      <c r="A2215" s="31"/>
    </row>
    <row r="2216" spans="1:1" ht="15.75" customHeight="1">
      <c r="A2216" s="31"/>
    </row>
    <row r="2217" spans="1:1" ht="15.75" customHeight="1">
      <c r="A2217" s="31"/>
    </row>
    <row r="2218" spans="1:1" ht="15.75" customHeight="1">
      <c r="A2218" s="31"/>
    </row>
    <row r="2219" spans="1:1" ht="15.75" customHeight="1">
      <c r="A2219" s="31"/>
    </row>
    <row r="2220" spans="1:1" ht="15.75" customHeight="1">
      <c r="A2220" s="31"/>
    </row>
    <row r="2221" spans="1:1" ht="15.75" customHeight="1">
      <c r="A2221" s="31"/>
    </row>
    <row r="2222" spans="1:1" ht="15.75" customHeight="1">
      <c r="A2222" s="31"/>
    </row>
    <row r="2223" spans="1:1" ht="15.75" customHeight="1">
      <c r="A2223" s="31"/>
    </row>
    <row r="2224" spans="1:1" ht="15.75" customHeight="1">
      <c r="A2224" s="31"/>
    </row>
    <row r="2225" spans="1:1" ht="15.75" customHeight="1">
      <c r="A2225" s="31"/>
    </row>
    <row r="2226" spans="1:1" ht="15.75" customHeight="1">
      <c r="A2226" s="31"/>
    </row>
    <row r="2227" spans="1:1" ht="15.75" customHeight="1">
      <c r="A2227" s="31"/>
    </row>
    <row r="2228" spans="1:1" ht="15.75" customHeight="1">
      <c r="A2228" s="31"/>
    </row>
    <row r="2229" spans="1:1" ht="15.75" customHeight="1">
      <c r="A2229" s="31"/>
    </row>
    <row r="2230" spans="1:1" ht="15.75" customHeight="1">
      <c r="A2230" s="31"/>
    </row>
    <row r="2231" spans="1:1" ht="15.75" customHeight="1">
      <c r="A2231" s="31"/>
    </row>
    <row r="2232" spans="1:1" ht="15.75" customHeight="1">
      <c r="A2232" s="31"/>
    </row>
    <row r="2233" spans="1:1" ht="15.75" customHeight="1">
      <c r="A2233" s="31"/>
    </row>
    <row r="2234" spans="1:1" ht="15.75" customHeight="1">
      <c r="A2234" s="31"/>
    </row>
    <row r="2235" spans="1:1" ht="15.75" customHeight="1">
      <c r="A2235" s="31"/>
    </row>
    <row r="2236" spans="1:1" ht="15.75" customHeight="1">
      <c r="A2236" s="31"/>
    </row>
    <row r="2237" spans="1:1" ht="15.75" customHeight="1">
      <c r="A2237" s="31"/>
    </row>
    <row r="2238" spans="1:1" ht="15.75" customHeight="1">
      <c r="A2238" s="31"/>
    </row>
    <row r="2239" spans="1:1" ht="15.75" customHeight="1">
      <c r="A2239" s="31"/>
    </row>
    <row r="2240" spans="1:1" ht="15.75" customHeight="1">
      <c r="A2240" s="31"/>
    </row>
    <row r="2241" spans="1:1" ht="15.75" customHeight="1">
      <c r="A2241" s="31"/>
    </row>
    <row r="2242" spans="1:1" ht="15.75" customHeight="1">
      <c r="A2242" s="31"/>
    </row>
    <row r="2243" spans="1:1" ht="15.75" customHeight="1">
      <c r="A2243" s="31"/>
    </row>
    <row r="2244" spans="1:1" ht="15.75" customHeight="1">
      <c r="A2244" s="31"/>
    </row>
    <row r="2245" spans="1:1" ht="15.75" customHeight="1">
      <c r="A2245" s="31"/>
    </row>
    <row r="2246" spans="1:1" ht="15.75" customHeight="1">
      <c r="A2246" s="31"/>
    </row>
    <row r="2247" spans="1:1" ht="15.75" customHeight="1">
      <c r="A2247" s="31"/>
    </row>
    <row r="2248" spans="1:1" ht="15.75" customHeight="1">
      <c r="A2248" s="31"/>
    </row>
    <row r="2249" spans="1:1" ht="15.75" customHeight="1">
      <c r="A2249" s="31"/>
    </row>
    <row r="2250" spans="1:1" ht="15.75" customHeight="1">
      <c r="A2250" s="31"/>
    </row>
    <row r="2251" spans="1:1" ht="15.75" customHeight="1">
      <c r="A2251" s="31"/>
    </row>
    <row r="2252" spans="1:1" ht="15.75" customHeight="1">
      <c r="A2252" s="31"/>
    </row>
    <row r="2253" spans="1:1" ht="15.75" customHeight="1">
      <c r="A2253" s="31"/>
    </row>
    <row r="2254" spans="1:1" ht="15.75" customHeight="1">
      <c r="A2254" s="31"/>
    </row>
    <row r="2255" spans="1:1" ht="15.75" customHeight="1">
      <c r="A2255" s="31"/>
    </row>
    <row r="2256" spans="1:1" ht="15.75" customHeight="1">
      <c r="A2256" s="31"/>
    </row>
    <row r="2257" spans="1:1" ht="15.75" customHeight="1">
      <c r="A2257" s="31"/>
    </row>
    <row r="2258" spans="1:1" ht="15.75" customHeight="1">
      <c r="A2258" s="31"/>
    </row>
    <row r="2259" spans="1:1" ht="15.75" customHeight="1">
      <c r="A2259" s="31"/>
    </row>
    <row r="2260" spans="1:1" ht="15.75" customHeight="1">
      <c r="A2260" s="31"/>
    </row>
    <row r="2261" spans="1:1" ht="15.75" customHeight="1">
      <c r="A2261" s="31"/>
    </row>
    <row r="2262" spans="1:1" ht="15.75" customHeight="1">
      <c r="A2262" s="31"/>
    </row>
    <row r="2263" spans="1:1" ht="15.75" customHeight="1">
      <c r="A2263" s="31"/>
    </row>
    <row r="2264" spans="1:1" ht="15.75" customHeight="1">
      <c r="A2264" s="31"/>
    </row>
    <row r="2265" spans="1:1" ht="15.75" customHeight="1">
      <c r="A2265" s="31"/>
    </row>
    <row r="2266" spans="1:1" ht="15.75" customHeight="1">
      <c r="A2266" s="31"/>
    </row>
    <row r="2267" spans="1:1" ht="15.75" customHeight="1">
      <c r="A2267" s="31"/>
    </row>
    <row r="2268" spans="1:1" ht="15.75" customHeight="1">
      <c r="A2268" s="31"/>
    </row>
    <row r="2269" spans="1:1" ht="15.75" customHeight="1">
      <c r="A2269" s="31"/>
    </row>
    <row r="2270" spans="1:1" ht="15.75" customHeight="1">
      <c r="A2270" s="31"/>
    </row>
    <row r="2271" spans="1:1" ht="15.75" customHeight="1">
      <c r="A2271" s="31"/>
    </row>
    <row r="2272" spans="1:1" ht="15.75" customHeight="1">
      <c r="A2272" s="31"/>
    </row>
    <row r="2273" spans="1:1" ht="15.75" customHeight="1">
      <c r="A2273" s="31"/>
    </row>
    <row r="2274" spans="1:1" ht="15.75" customHeight="1">
      <c r="A2274" s="31"/>
    </row>
    <row r="2275" spans="1:1" ht="15.75" customHeight="1">
      <c r="A2275" s="31"/>
    </row>
    <row r="2276" spans="1:1" ht="15.75" customHeight="1">
      <c r="A2276" s="31"/>
    </row>
    <row r="2277" spans="1:1" ht="15.75" customHeight="1">
      <c r="A2277" s="31"/>
    </row>
    <row r="2278" spans="1:1" ht="15.75" customHeight="1">
      <c r="A2278" s="31"/>
    </row>
    <row r="2279" spans="1:1" ht="15.75" customHeight="1">
      <c r="A2279" s="31"/>
    </row>
    <row r="2280" spans="1:1" ht="15.75" customHeight="1">
      <c r="A2280" s="31"/>
    </row>
    <row r="2281" spans="1:1" ht="15.75" customHeight="1">
      <c r="A2281" s="31"/>
    </row>
    <row r="2282" spans="1:1" ht="15.75" customHeight="1">
      <c r="A2282" s="31"/>
    </row>
    <row r="2283" spans="1:1" ht="15.75" customHeight="1">
      <c r="A2283" s="31"/>
    </row>
    <row r="2284" spans="1:1" ht="15.75" customHeight="1">
      <c r="A2284" s="31"/>
    </row>
    <row r="2285" spans="1:1" ht="15.75" customHeight="1">
      <c r="A2285" s="31"/>
    </row>
    <row r="2286" spans="1:1" ht="15.75" customHeight="1">
      <c r="A2286" s="31"/>
    </row>
    <row r="2287" spans="1:1" ht="15.75" customHeight="1">
      <c r="A2287" s="31"/>
    </row>
    <row r="2288" spans="1:1" ht="15.75" customHeight="1">
      <c r="A2288" s="31"/>
    </row>
    <row r="2289" spans="1:1" ht="15.75" customHeight="1">
      <c r="A2289" s="31"/>
    </row>
    <row r="2290" spans="1:1" ht="15.75" customHeight="1">
      <c r="A2290" s="31"/>
    </row>
    <row r="2291" spans="1:1" ht="15.75" customHeight="1">
      <c r="A2291" s="31"/>
    </row>
    <row r="2292" spans="1:1" ht="15.75" customHeight="1">
      <c r="A2292" s="31"/>
    </row>
    <row r="2293" spans="1:1" ht="15.75" customHeight="1">
      <c r="A2293" s="31"/>
    </row>
    <row r="2294" spans="1:1" ht="15.75" customHeight="1">
      <c r="A2294" s="31"/>
    </row>
    <row r="2295" spans="1:1" ht="15.75" customHeight="1">
      <c r="A2295" s="31"/>
    </row>
    <row r="2296" spans="1:1" ht="15.75" customHeight="1">
      <c r="A2296" s="31"/>
    </row>
    <row r="2297" spans="1:1" ht="15.75" customHeight="1">
      <c r="A2297" s="31"/>
    </row>
    <row r="2298" spans="1:1" ht="15.75" customHeight="1">
      <c r="A2298" s="31"/>
    </row>
    <row r="2299" spans="1:1" ht="15.75" customHeight="1">
      <c r="A2299" s="31"/>
    </row>
    <row r="2300" spans="1:1" ht="15.75" customHeight="1">
      <c r="A2300" s="31"/>
    </row>
    <row r="2301" spans="1:1" ht="15.75" customHeight="1">
      <c r="A2301" s="31"/>
    </row>
    <row r="2302" spans="1:1" ht="15.75" customHeight="1">
      <c r="A2302" s="31"/>
    </row>
    <row r="2303" spans="1:1" ht="15.75" customHeight="1">
      <c r="A2303" s="31"/>
    </row>
    <row r="2304" spans="1:1" ht="15.75" customHeight="1">
      <c r="A2304" s="31"/>
    </row>
    <row r="2305" spans="1:1" ht="15.75" customHeight="1">
      <c r="A2305" s="31"/>
    </row>
    <row r="2306" spans="1:1" ht="15.75" customHeight="1">
      <c r="A2306" s="31"/>
    </row>
    <row r="2307" spans="1:1" ht="15.75" customHeight="1">
      <c r="A2307" s="31"/>
    </row>
    <row r="2308" spans="1:1" ht="15.75" customHeight="1">
      <c r="A2308" s="31"/>
    </row>
    <row r="2309" spans="1:1" ht="15.75" customHeight="1">
      <c r="A2309" s="31"/>
    </row>
    <row r="2310" spans="1:1" ht="15.75" customHeight="1">
      <c r="A2310" s="31"/>
    </row>
    <row r="2311" spans="1:1" ht="15.75" customHeight="1">
      <c r="A2311" s="31"/>
    </row>
    <row r="2312" spans="1:1" ht="15.75" customHeight="1">
      <c r="A2312" s="31"/>
    </row>
    <row r="2313" spans="1:1" ht="15.75" customHeight="1">
      <c r="A2313" s="31"/>
    </row>
    <row r="2314" spans="1:1" ht="15.75" customHeight="1">
      <c r="A2314" s="31"/>
    </row>
    <row r="2315" spans="1:1" ht="15.75" customHeight="1">
      <c r="A2315" s="31"/>
    </row>
    <row r="2316" spans="1:1" ht="15.75" customHeight="1">
      <c r="A2316" s="31"/>
    </row>
    <row r="2317" spans="1:1" ht="15.75" customHeight="1">
      <c r="A2317" s="31"/>
    </row>
    <row r="2318" spans="1:1" ht="15.75" customHeight="1">
      <c r="A2318" s="31"/>
    </row>
    <row r="2319" spans="1:1" ht="15.75" customHeight="1">
      <c r="A2319" s="31"/>
    </row>
    <row r="2320" spans="1:1" ht="15.75" customHeight="1">
      <c r="A2320" s="31"/>
    </row>
    <row r="2321" spans="1:1" ht="15.75" customHeight="1">
      <c r="A2321" s="31"/>
    </row>
    <row r="2322" spans="1:1" ht="15.75" customHeight="1">
      <c r="A2322" s="31"/>
    </row>
    <row r="2323" spans="1:1" ht="15.75" customHeight="1">
      <c r="A2323" s="31"/>
    </row>
    <row r="2324" spans="1:1" ht="15.75" customHeight="1">
      <c r="A2324" s="31"/>
    </row>
    <row r="2325" spans="1:1" ht="15.75" customHeight="1">
      <c r="A2325" s="31"/>
    </row>
    <row r="2326" spans="1:1" ht="15.75" customHeight="1">
      <c r="A2326" s="31"/>
    </row>
    <row r="2327" spans="1:1" ht="15.75" customHeight="1">
      <c r="A2327" s="31"/>
    </row>
    <row r="2328" spans="1:1" ht="15.75" customHeight="1">
      <c r="A2328" s="31"/>
    </row>
    <row r="2329" spans="1:1" ht="15.75" customHeight="1">
      <c r="A2329" s="31"/>
    </row>
    <row r="2330" spans="1:1" ht="15.75" customHeight="1">
      <c r="A2330" s="31"/>
    </row>
    <row r="2331" spans="1:1" ht="15.75" customHeight="1">
      <c r="A2331" s="31"/>
    </row>
    <row r="2332" spans="1:1" ht="15.75" customHeight="1">
      <c r="A2332" s="31"/>
    </row>
    <row r="2333" spans="1:1" ht="15.75" customHeight="1">
      <c r="A2333" s="31"/>
    </row>
    <row r="2334" spans="1:1" ht="15.75" customHeight="1">
      <c r="A2334" s="31"/>
    </row>
    <row r="2335" spans="1:1" ht="15.75" customHeight="1">
      <c r="A2335" s="31"/>
    </row>
    <row r="2336" spans="1:1" ht="15.75" customHeight="1">
      <c r="A2336" s="31"/>
    </row>
    <row r="2337" spans="1:1" ht="15.75" customHeight="1">
      <c r="A2337" s="31"/>
    </row>
    <row r="2338" spans="1:1" ht="15.75" customHeight="1">
      <c r="A2338" s="31"/>
    </row>
    <row r="2339" spans="1:1" ht="15.75" customHeight="1">
      <c r="A2339" s="31"/>
    </row>
    <row r="2340" spans="1:1" ht="15.75" customHeight="1">
      <c r="A2340" s="31"/>
    </row>
    <row r="2341" spans="1:1" ht="15.75" customHeight="1">
      <c r="A2341" s="31"/>
    </row>
    <row r="2342" spans="1:1" ht="15.75" customHeight="1">
      <c r="A2342" s="31"/>
    </row>
    <row r="2343" spans="1:1" ht="15.75" customHeight="1">
      <c r="A2343" s="31"/>
    </row>
    <row r="2344" spans="1:1" ht="15.75" customHeight="1">
      <c r="A2344" s="31"/>
    </row>
    <row r="2345" spans="1:1" ht="15.75" customHeight="1">
      <c r="A2345" s="31"/>
    </row>
    <row r="2346" spans="1:1" ht="15.75" customHeight="1">
      <c r="A2346" s="31"/>
    </row>
    <row r="2347" spans="1:1" ht="15.75" customHeight="1">
      <c r="A2347" s="31"/>
    </row>
    <row r="2348" spans="1:1" ht="15.75" customHeight="1">
      <c r="A2348" s="31"/>
    </row>
    <row r="2349" spans="1:1" ht="15.75" customHeight="1">
      <c r="A2349" s="31"/>
    </row>
    <row r="2350" spans="1:1" ht="15.75" customHeight="1">
      <c r="A2350" s="31"/>
    </row>
    <row r="2351" spans="1:1" ht="15.75" customHeight="1">
      <c r="A2351" s="31"/>
    </row>
    <row r="2352" spans="1:1" ht="15.75" customHeight="1">
      <c r="A2352" s="31"/>
    </row>
    <row r="2353" spans="1:1" ht="15.75" customHeight="1">
      <c r="A2353" s="31"/>
    </row>
    <row r="2354" spans="1:1" ht="15.75" customHeight="1">
      <c r="A2354" s="31"/>
    </row>
    <row r="2355" spans="1:1" ht="15.75" customHeight="1">
      <c r="A2355" s="31"/>
    </row>
    <row r="2356" spans="1:1" ht="15.75" customHeight="1">
      <c r="A2356" s="31"/>
    </row>
    <row r="2357" spans="1:1" ht="15.75" customHeight="1">
      <c r="A2357" s="31"/>
    </row>
    <row r="2358" spans="1:1" ht="15.75" customHeight="1">
      <c r="A2358" s="31"/>
    </row>
    <row r="2359" spans="1:1" ht="15.75" customHeight="1">
      <c r="A2359" s="31"/>
    </row>
    <row r="2360" spans="1:1" ht="15.75" customHeight="1">
      <c r="A2360" s="31"/>
    </row>
    <row r="2361" spans="1:1" ht="15.75" customHeight="1">
      <c r="A2361" s="31"/>
    </row>
    <row r="2362" spans="1:1" ht="15.75" customHeight="1">
      <c r="A2362" s="31"/>
    </row>
    <row r="2363" spans="1:1" ht="15.75" customHeight="1">
      <c r="A2363" s="31"/>
    </row>
    <row r="2364" spans="1:1" ht="15.75" customHeight="1">
      <c r="A2364" s="31"/>
    </row>
    <row r="2365" spans="1:1" ht="15.75" customHeight="1">
      <c r="A2365" s="31"/>
    </row>
    <row r="2366" spans="1:1" ht="15.75" customHeight="1">
      <c r="A2366" s="31"/>
    </row>
    <row r="2367" spans="1:1" ht="15.75" customHeight="1">
      <c r="A2367" s="31"/>
    </row>
    <row r="2368" spans="1:1" ht="15.75" customHeight="1">
      <c r="A2368" s="31"/>
    </row>
    <row r="2369" spans="1:1" ht="15.75" customHeight="1">
      <c r="A2369" s="31"/>
    </row>
    <row r="2370" spans="1:1" ht="15.75" customHeight="1">
      <c r="A2370" s="31"/>
    </row>
    <row r="2371" spans="1:1" ht="15.75" customHeight="1">
      <c r="A2371" s="31"/>
    </row>
    <row r="2372" spans="1:1" ht="15.75" customHeight="1">
      <c r="A2372" s="31"/>
    </row>
    <row r="2373" spans="1:1" ht="15.75" customHeight="1">
      <c r="A2373" s="31"/>
    </row>
    <row r="2374" spans="1:1" ht="15.75" customHeight="1">
      <c r="A2374" s="31"/>
    </row>
    <row r="2375" spans="1:1" ht="15.75" customHeight="1">
      <c r="A2375" s="31"/>
    </row>
    <row r="2376" spans="1:1" ht="15.75" customHeight="1">
      <c r="A2376" s="31"/>
    </row>
    <row r="2377" spans="1:1" ht="15.75" customHeight="1">
      <c r="A2377" s="31"/>
    </row>
    <row r="2378" spans="1:1" ht="15.75" customHeight="1">
      <c r="A2378" s="31"/>
    </row>
    <row r="2379" spans="1:1" ht="15.75" customHeight="1">
      <c r="A2379" s="31"/>
    </row>
    <row r="2380" spans="1:1" ht="15.75" customHeight="1">
      <c r="A2380" s="31"/>
    </row>
    <row r="2381" spans="1:1" ht="15.75" customHeight="1">
      <c r="A2381" s="31"/>
    </row>
    <row r="2382" spans="1:1" ht="15.75" customHeight="1">
      <c r="A2382" s="31"/>
    </row>
    <row r="2383" spans="1:1" ht="15.75" customHeight="1">
      <c r="A2383" s="31"/>
    </row>
    <row r="2384" spans="1:1" ht="15.75" customHeight="1">
      <c r="A2384" s="31"/>
    </row>
    <row r="2385" spans="1:1" ht="15.75" customHeight="1">
      <c r="A2385" s="31"/>
    </row>
    <row r="2386" spans="1:1" ht="15.75" customHeight="1">
      <c r="A2386" s="31"/>
    </row>
    <row r="2387" spans="1:1" ht="15.75" customHeight="1">
      <c r="A2387" s="31"/>
    </row>
    <row r="2388" spans="1:1" ht="15.75" customHeight="1">
      <c r="A2388" s="31"/>
    </row>
    <row r="2389" spans="1:1" ht="15.75" customHeight="1">
      <c r="A2389" s="31"/>
    </row>
    <row r="2390" spans="1:1" ht="15.75" customHeight="1">
      <c r="A2390" s="31"/>
    </row>
    <row r="2391" spans="1:1" ht="15.75" customHeight="1">
      <c r="A2391" s="31"/>
    </row>
    <row r="2392" spans="1:1" ht="15.75" customHeight="1">
      <c r="A2392" s="31"/>
    </row>
    <row r="2393" spans="1:1" ht="15.75" customHeight="1">
      <c r="A2393" s="31"/>
    </row>
    <row r="2394" spans="1:1" ht="15.75" customHeight="1">
      <c r="A2394" s="31"/>
    </row>
    <row r="2395" spans="1:1" ht="15.75" customHeight="1">
      <c r="A2395" s="31"/>
    </row>
    <row r="2396" spans="1:1" ht="15.75" customHeight="1">
      <c r="A2396" s="31"/>
    </row>
    <row r="2397" spans="1:1" ht="15.75" customHeight="1">
      <c r="A2397" s="31"/>
    </row>
    <row r="2398" spans="1:1" ht="15.75" customHeight="1">
      <c r="A2398" s="31"/>
    </row>
    <row r="2399" spans="1:1" ht="15.75" customHeight="1">
      <c r="A2399" s="31"/>
    </row>
    <row r="2400" spans="1:1" ht="15.75" customHeight="1">
      <c r="A2400" s="31"/>
    </row>
    <row r="2401" spans="1:1" ht="15.75" customHeight="1">
      <c r="A2401" s="31"/>
    </row>
    <row r="2402" spans="1:1" ht="15.75" customHeight="1">
      <c r="A2402" s="31"/>
    </row>
    <row r="2403" spans="1:1" ht="15.75" customHeight="1">
      <c r="A2403" s="31"/>
    </row>
    <row r="2404" spans="1:1" ht="15.75" customHeight="1">
      <c r="A2404" s="31"/>
    </row>
    <row r="2405" spans="1:1" ht="15.75" customHeight="1">
      <c r="A2405" s="31"/>
    </row>
    <row r="2406" spans="1:1" ht="15.75" customHeight="1">
      <c r="A2406" s="31"/>
    </row>
    <row r="2407" spans="1:1" ht="15.75" customHeight="1">
      <c r="A2407" s="31"/>
    </row>
    <row r="2408" spans="1:1" ht="15.75" customHeight="1">
      <c r="A2408" s="31"/>
    </row>
    <row r="2409" spans="1:1" ht="15.75" customHeight="1">
      <c r="A2409" s="31"/>
    </row>
    <row r="2410" spans="1:1" ht="15.75" customHeight="1">
      <c r="A2410" s="31"/>
    </row>
    <row r="2411" spans="1:1" ht="15.75" customHeight="1">
      <c r="A2411" s="31"/>
    </row>
    <row r="2412" spans="1:1" ht="15.75" customHeight="1">
      <c r="A2412" s="31"/>
    </row>
    <row r="2413" spans="1:1" ht="15.75" customHeight="1">
      <c r="A2413" s="31"/>
    </row>
    <row r="2414" spans="1:1" ht="15.75" customHeight="1">
      <c r="A2414" s="31"/>
    </row>
    <row r="2415" spans="1:1" ht="15.75" customHeight="1">
      <c r="A2415" s="31"/>
    </row>
    <row r="2416" spans="1:1" ht="15.75" customHeight="1">
      <c r="A2416" s="31"/>
    </row>
    <row r="2417" spans="1:1" ht="15.75" customHeight="1">
      <c r="A2417" s="31"/>
    </row>
    <row r="2418" spans="1:1" ht="15.75" customHeight="1">
      <c r="A2418" s="31"/>
    </row>
    <row r="2419" spans="1:1" ht="15.75" customHeight="1">
      <c r="A2419" s="31"/>
    </row>
    <row r="2420" spans="1:1" ht="15.75" customHeight="1">
      <c r="A2420" s="31"/>
    </row>
    <row r="2421" spans="1:1" ht="15.75" customHeight="1">
      <c r="A2421" s="31"/>
    </row>
    <row r="2422" spans="1:1" ht="15.75" customHeight="1">
      <c r="A2422" s="31"/>
    </row>
    <row r="2423" spans="1:1" ht="15.75" customHeight="1">
      <c r="A2423" s="31"/>
    </row>
    <row r="2424" spans="1:1" ht="15.75" customHeight="1">
      <c r="A2424" s="31"/>
    </row>
    <row r="2425" spans="1:1" ht="15.75" customHeight="1">
      <c r="A2425" s="31"/>
    </row>
    <row r="2426" spans="1:1" ht="15.75" customHeight="1">
      <c r="A2426" s="31"/>
    </row>
    <row r="2427" spans="1:1" ht="15.75" customHeight="1">
      <c r="A2427" s="31"/>
    </row>
    <row r="2428" spans="1:1" ht="15.75" customHeight="1">
      <c r="A2428" s="31"/>
    </row>
    <row r="2429" spans="1:1" ht="15.75" customHeight="1">
      <c r="A2429" s="31"/>
    </row>
    <row r="2430" spans="1:1" ht="15.75" customHeight="1">
      <c r="A2430" s="31"/>
    </row>
    <row r="2431" spans="1:1" ht="15.75" customHeight="1">
      <c r="A2431" s="31"/>
    </row>
    <row r="2432" spans="1:1" ht="15.75" customHeight="1">
      <c r="A2432" s="31"/>
    </row>
    <row r="2433" spans="1:1" ht="15.75" customHeight="1">
      <c r="A2433" s="31"/>
    </row>
    <row r="2434" spans="1:1" ht="15.75" customHeight="1">
      <c r="A2434" s="31"/>
    </row>
    <row r="2435" spans="1:1" ht="15.75" customHeight="1">
      <c r="A2435" s="31"/>
    </row>
    <row r="2436" spans="1:1" ht="15.75" customHeight="1">
      <c r="A2436" s="31"/>
    </row>
    <row r="2437" spans="1:1" ht="15.75" customHeight="1">
      <c r="A2437" s="31"/>
    </row>
    <row r="2438" spans="1:1" ht="15.75" customHeight="1">
      <c r="A2438" s="31"/>
    </row>
    <row r="2439" spans="1:1" ht="15.75" customHeight="1">
      <c r="A2439" s="31"/>
    </row>
    <row r="2440" spans="1:1" ht="15.75" customHeight="1">
      <c r="A2440" s="31"/>
    </row>
    <row r="2441" spans="1:1" ht="15.75" customHeight="1">
      <c r="A2441" s="31"/>
    </row>
    <row r="2442" spans="1:1" ht="15.75" customHeight="1">
      <c r="A2442" s="31"/>
    </row>
    <row r="2443" spans="1:1" ht="15.75" customHeight="1">
      <c r="A2443" s="31"/>
    </row>
    <row r="2444" spans="1:1" ht="15.75" customHeight="1">
      <c r="A2444" s="31"/>
    </row>
    <row r="2445" spans="1:1" ht="15.75" customHeight="1">
      <c r="A2445" s="31"/>
    </row>
    <row r="2446" spans="1:1" ht="15.75" customHeight="1">
      <c r="A2446" s="31"/>
    </row>
    <row r="2447" spans="1:1" ht="15.75" customHeight="1">
      <c r="A2447" s="31"/>
    </row>
    <row r="2448" spans="1:1" ht="15.75" customHeight="1">
      <c r="A2448" s="31"/>
    </row>
    <row r="2449" spans="1:1" ht="15.75" customHeight="1">
      <c r="A2449" s="31"/>
    </row>
    <row r="2450" spans="1:1" ht="15.75" customHeight="1">
      <c r="A2450" s="31"/>
    </row>
    <row r="2451" spans="1:1" ht="15.75" customHeight="1">
      <c r="A2451" s="31"/>
    </row>
    <row r="2452" spans="1:1" ht="15.75" customHeight="1">
      <c r="A2452" s="31"/>
    </row>
    <row r="2453" spans="1:1" ht="15.75" customHeight="1">
      <c r="A2453" s="31"/>
    </row>
    <row r="2454" spans="1:1" ht="15.75" customHeight="1">
      <c r="A2454" s="31"/>
    </row>
    <row r="2455" spans="1:1" ht="15.75" customHeight="1">
      <c r="A2455" s="31"/>
    </row>
    <row r="2456" spans="1:1" ht="15.75" customHeight="1">
      <c r="A2456" s="31"/>
    </row>
    <row r="2457" spans="1:1" ht="15.75" customHeight="1">
      <c r="A2457" s="31"/>
    </row>
    <row r="2458" spans="1:1" ht="15.75" customHeight="1">
      <c r="A2458" s="31"/>
    </row>
    <row r="2459" spans="1:1" ht="15.75" customHeight="1">
      <c r="A2459" s="31"/>
    </row>
    <row r="2460" spans="1:1" ht="15.75" customHeight="1">
      <c r="A2460" s="31"/>
    </row>
    <row r="2461" spans="1:1" ht="15.75" customHeight="1">
      <c r="A2461" s="31"/>
    </row>
    <row r="2462" spans="1:1" ht="15.75" customHeight="1">
      <c r="A2462" s="31"/>
    </row>
    <row r="2463" spans="1:1" ht="15.75" customHeight="1">
      <c r="A2463" s="31"/>
    </row>
    <row r="2464" spans="1:1" ht="15.75" customHeight="1">
      <c r="A2464" s="31"/>
    </row>
    <row r="2465" spans="1:1" ht="15.75" customHeight="1">
      <c r="A2465" s="31"/>
    </row>
    <row r="2466" spans="1:1" ht="15.75" customHeight="1">
      <c r="A2466" s="31"/>
    </row>
    <row r="2467" spans="1:1" ht="15.75" customHeight="1">
      <c r="A2467" s="31"/>
    </row>
    <row r="2468" spans="1:1" ht="15.75" customHeight="1">
      <c r="A2468" s="31"/>
    </row>
    <row r="2469" spans="1:1" ht="15.75" customHeight="1">
      <c r="A2469" s="31"/>
    </row>
    <row r="2470" spans="1:1" ht="15.75" customHeight="1">
      <c r="A2470" s="31"/>
    </row>
    <row r="2471" spans="1:1" ht="15.75" customHeight="1">
      <c r="A2471" s="31"/>
    </row>
    <row r="2472" spans="1:1" ht="15.75" customHeight="1">
      <c r="A2472" s="31"/>
    </row>
    <row r="2473" spans="1:1" ht="15.75" customHeight="1">
      <c r="A2473" s="31"/>
    </row>
    <row r="2474" spans="1:1" ht="15.75" customHeight="1">
      <c r="A2474" s="31"/>
    </row>
    <row r="2475" spans="1:1" ht="15.75" customHeight="1">
      <c r="A2475" s="31"/>
    </row>
    <row r="2476" spans="1:1" ht="15.75" customHeight="1">
      <c r="A2476" s="31"/>
    </row>
    <row r="2477" spans="1:1" ht="15.75" customHeight="1">
      <c r="A2477" s="31"/>
    </row>
    <row r="2478" spans="1:1" ht="15.75" customHeight="1">
      <c r="A2478" s="31"/>
    </row>
    <row r="2479" spans="1:1" ht="15.75" customHeight="1">
      <c r="A2479" s="31"/>
    </row>
    <row r="2480" spans="1:1" ht="15.75" customHeight="1">
      <c r="A2480" s="31"/>
    </row>
    <row r="2481" spans="1:1" ht="15.75" customHeight="1">
      <c r="A2481" s="31"/>
    </row>
    <row r="2482" spans="1:1" ht="15.75" customHeight="1">
      <c r="A2482" s="31"/>
    </row>
    <row r="2483" spans="1:1" ht="15.75" customHeight="1">
      <c r="A2483" s="31"/>
    </row>
    <row r="2484" spans="1:1" ht="15.75" customHeight="1">
      <c r="A2484" s="31"/>
    </row>
    <row r="2485" spans="1:1" ht="15.75" customHeight="1">
      <c r="A2485" s="31"/>
    </row>
    <row r="2486" spans="1:1" ht="15.75" customHeight="1">
      <c r="A2486" s="31"/>
    </row>
    <row r="2487" spans="1:1" ht="15.75" customHeight="1">
      <c r="A2487" s="31"/>
    </row>
    <row r="2488" spans="1:1" ht="15.75" customHeight="1">
      <c r="A2488" s="31"/>
    </row>
    <row r="2489" spans="1:1" ht="15.75" customHeight="1">
      <c r="A2489" s="31"/>
    </row>
    <row r="2490" spans="1:1" ht="15.75" customHeight="1">
      <c r="A2490" s="31"/>
    </row>
    <row r="2491" spans="1:1" ht="15.75" customHeight="1">
      <c r="A2491" s="31"/>
    </row>
    <row r="2492" spans="1:1" ht="15.75" customHeight="1">
      <c r="A2492" s="31"/>
    </row>
    <row r="2493" spans="1:1" ht="15.75" customHeight="1">
      <c r="A2493" s="31"/>
    </row>
    <row r="2494" spans="1:1" ht="15.75" customHeight="1">
      <c r="A2494" s="31"/>
    </row>
    <row r="2495" spans="1:1" ht="15.75" customHeight="1">
      <c r="A2495" s="31"/>
    </row>
    <row r="2496" spans="1:1" ht="15.75" customHeight="1">
      <c r="A2496" s="31"/>
    </row>
    <row r="2497" spans="1:1" ht="15.75" customHeight="1">
      <c r="A2497" s="31"/>
    </row>
    <row r="2498" spans="1:1" ht="15.75" customHeight="1">
      <c r="A2498" s="31"/>
    </row>
    <row r="2499" spans="1:1" ht="15.75" customHeight="1">
      <c r="A2499" s="31"/>
    </row>
    <row r="2500" spans="1:1" ht="15.75" customHeight="1">
      <c r="A2500" s="31"/>
    </row>
    <row r="2501" spans="1:1" ht="15.75" customHeight="1">
      <c r="A2501" s="31"/>
    </row>
    <row r="2502" spans="1:1" ht="15.75" customHeight="1">
      <c r="A2502" s="31"/>
    </row>
    <row r="2503" spans="1:1" ht="15.75" customHeight="1">
      <c r="A2503" s="31"/>
    </row>
    <row r="2504" spans="1:1" ht="15.75" customHeight="1">
      <c r="A2504" s="31"/>
    </row>
    <row r="2505" spans="1:1" ht="15.75" customHeight="1">
      <c r="A2505" s="31"/>
    </row>
    <row r="2506" spans="1:1" ht="15.75" customHeight="1">
      <c r="A2506" s="31"/>
    </row>
    <row r="2507" spans="1:1" ht="15.75" customHeight="1">
      <c r="A2507" s="31"/>
    </row>
    <row r="2508" spans="1:1" ht="15.75" customHeight="1">
      <c r="A2508" s="31"/>
    </row>
    <row r="2509" spans="1:1" ht="15.75" customHeight="1">
      <c r="A2509" s="31"/>
    </row>
    <row r="2510" spans="1:1" ht="15.75" customHeight="1">
      <c r="A2510" s="31"/>
    </row>
    <row r="2511" spans="1:1" ht="15.75" customHeight="1">
      <c r="A2511" s="31"/>
    </row>
    <row r="2512" spans="1:1" ht="15.75" customHeight="1">
      <c r="A2512" s="31"/>
    </row>
    <row r="2513" spans="1:1" ht="15.75" customHeight="1">
      <c r="A2513" s="31"/>
    </row>
    <row r="2514" spans="1:1" ht="15.75" customHeight="1">
      <c r="A2514" s="31"/>
    </row>
    <row r="2515" spans="1:1" ht="15.75" customHeight="1">
      <c r="A2515" s="31"/>
    </row>
    <row r="2516" spans="1:1" ht="15.75" customHeight="1">
      <c r="A2516" s="31"/>
    </row>
    <row r="2517" spans="1:1" ht="15.75" customHeight="1">
      <c r="A2517" s="31"/>
    </row>
    <row r="2518" spans="1:1" ht="15.75" customHeight="1">
      <c r="A2518" s="31"/>
    </row>
    <row r="2519" spans="1:1" ht="15.75" customHeight="1">
      <c r="A2519" s="31"/>
    </row>
    <row r="2520" spans="1:1" ht="15.75" customHeight="1">
      <c r="A2520" s="31"/>
    </row>
    <row r="2521" spans="1:1" ht="15.75" customHeight="1">
      <c r="A2521" s="31"/>
    </row>
    <row r="2522" spans="1:1" ht="15.75" customHeight="1">
      <c r="A2522" s="31"/>
    </row>
    <row r="2523" spans="1:1" ht="15.75" customHeight="1">
      <c r="A2523" s="31"/>
    </row>
    <row r="2524" spans="1:1" ht="15.75" customHeight="1">
      <c r="A2524" s="31"/>
    </row>
    <row r="2525" spans="1:1" ht="15.75" customHeight="1">
      <c r="A2525" s="31"/>
    </row>
    <row r="2526" spans="1:1" ht="15.75" customHeight="1">
      <c r="A2526" s="31"/>
    </row>
    <row r="2527" spans="1:1" ht="15.75" customHeight="1">
      <c r="A2527" s="31"/>
    </row>
    <row r="2528" spans="1:1" ht="15.75" customHeight="1">
      <c r="A2528" s="31"/>
    </row>
    <row r="2529" spans="1:1" ht="15.75" customHeight="1">
      <c r="A2529" s="31"/>
    </row>
    <row r="2530" spans="1:1" ht="15.75" customHeight="1">
      <c r="A2530" s="31"/>
    </row>
    <row r="2531" spans="1:1" ht="15.75" customHeight="1">
      <c r="A2531" s="31"/>
    </row>
    <row r="2532" spans="1:1" ht="15.75" customHeight="1">
      <c r="A2532" s="31"/>
    </row>
    <row r="2533" spans="1:1" ht="15.75" customHeight="1">
      <c r="A2533" s="31"/>
    </row>
    <row r="2534" spans="1:1" ht="15.75" customHeight="1">
      <c r="A2534" s="31"/>
    </row>
    <row r="2535" spans="1:1" ht="15.75" customHeight="1">
      <c r="A2535" s="31"/>
    </row>
    <row r="2536" spans="1:1" ht="15.75" customHeight="1">
      <c r="A2536" s="31"/>
    </row>
    <row r="2537" spans="1:1" ht="15.75" customHeight="1">
      <c r="A2537" s="31"/>
    </row>
    <row r="2538" spans="1:1" ht="15.75" customHeight="1">
      <c r="A2538" s="31"/>
    </row>
    <row r="2539" spans="1:1" ht="15.75" customHeight="1">
      <c r="A2539" s="31"/>
    </row>
    <row r="2540" spans="1:1" ht="15.75" customHeight="1">
      <c r="A2540" s="31"/>
    </row>
    <row r="2541" spans="1:1" ht="15.75" customHeight="1">
      <c r="A2541" s="31"/>
    </row>
    <row r="2542" spans="1:1" ht="15.75" customHeight="1">
      <c r="A2542" s="31"/>
    </row>
    <row r="2543" spans="1:1" ht="15.75" customHeight="1">
      <c r="A2543" s="31"/>
    </row>
    <row r="2544" spans="1:1" ht="15.75" customHeight="1">
      <c r="A2544" s="31"/>
    </row>
    <row r="2545" spans="1:1" ht="15.75" customHeight="1">
      <c r="A2545" s="31"/>
    </row>
    <row r="2546" spans="1:1" ht="15.75" customHeight="1">
      <c r="A2546" s="31"/>
    </row>
    <row r="2547" spans="1:1" ht="15.75" customHeight="1">
      <c r="A2547" s="31"/>
    </row>
    <row r="2548" spans="1:1" ht="15.75" customHeight="1">
      <c r="A2548" s="31"/>
    </row>
    <row r="2549" spans="1:1" ht="15.75" customHeight="1">
      <c r="A2549" s="31"/>
    </row>
    <row r="2550" spans="1:1" ht="15.75" customHeight="1">
      <c r="A2550" s="31"/>
    </row>
    <row r="2551" spans="1:1" ht="15.75" customHeight="1">
      <c r="A2551" s="31"/>
    </row>
    <row r="2552" spans="1:1" ht="15.75" customHeight="1">
      <c r="A2552" s="31"/>
    </row>
    <row r="2553" spans="1:1" ht="15.75" customHeight="1">
      <c r="A2553" s="31"/>
    </row>
    <row r="2554" spans="1:1" ht="15.75" customHeight="1">
      <c r="A2554" s="31"/>
    </row>
    <row r="2555" spans="1:1" ht="15.75" customHeight="1">
      <c r="A2555" s="31"/>
    </row>
    <row r="2556" spans="1:1" ht="15.75" customHeight="1">
      <c r="A2556" s="31"/>
    </row>
    <row r="2557" spans="1:1" ht="15.75" customHeight="1">
      <c r="A2557" s="31"/>
    </row>
    <row r="2558" spans="1:1" ht="15.75" customHeight="1">
      <c r="A2558" s="31"/>
    </row>
    <row r="2559" spans="1:1" ht="15.75" customHeight="1">
      <c r="A2559" s="31"/>
    </row>
    <row r="2560" spans="1:1" ht="15.75" customHeight="1">
      <c r="A2560" s="31"/>
    </row>
    <row r="2561" spans="1:1" ht="15.75" customHeight="1">
      <c r="A2561" s="31"/>
    </row>
    <row r="2562" spans="1:1" ht="15.75" customHeight="1">
      <c r="A2562" s="31"/>
    </row>
    <row r="2563" spans="1:1" ht="15.75" customHeight="1">
      <c r="A2563" s="31"/>
    </row>
    <row r="2564" spans="1:1" ht="15.75" customHeight="1">
      <c r="A2564" s="31"/>
    </row>
    <row r="2565" spans="1:1" ht="15.75" customHeight="1">
      <c r="A2565" s="31"/>
    </row>
    <row r="2566" spans="1:1" ht="15.75" customHeight="1">
      <c r="A2566" s="31"/>
    </row>
    <row r="2567" spans="1:1" ht="15.75" customHeight="1">
      <c r="A2567" s="31"/>
    </row>
    <row r="2568" spans="1:1" ht="15.75" customHeight="1">
      <c r="A2568" s="31"/>
    </row>
    <row r="2569" spans="1:1" ht="15.75" customHeight="1">
      <c r="A2569" s="31"/>
    </row>
    <row r="2570" spans="1:1" ht="15.75" customHeight="1">
      <c r="A2570" s="31"/>
    </row>
    <row r="2571" spans="1:1" ht="15.75" customHeight="1">
      <c r="A2571" s="31"/>
    </row>
    <row r="2572" spans="1:1" ht="15.75" customHeight="1">
      <c r="A2572" s="31"/>
    </row>
    <row r="2573" spans="1:1" ht="15.75" customHeight="1">
      <c r="A2573" s="31"/>
    </row>
    <row r="2574" spans="1:1" ht="15.75" customHeight="1">
      <c r="A2574" s="31"/>
    </row>
    <row r="2575" spans="1:1" ht="15.75" customHeight="1">
      <c r="A2575" s="31"/>
    </row>
    <row r="2576" spans="1:1" ht="15.75" customHeight="1">
      <c r="A2576" s="31"/>
    </row>
    <row r="2577" spans="1:1" ht="15.75" customHeight="1">
      <c r="A2577" s="31"/>
    </row>
    <row r="2578" spans="1:1" ht="15.75" customHeight="1">
      <c r="A2578" s="31"/>
    </row>
    <row r="2579" spans="1:1" ht="15.75" customHeight="1">
      <c r="A2579" s="31"/>
    </row>
    <row r="2580" spans="1:1" ht="15.75" customHeight="1">
      <c r="A2580" s="31"/>
    </row>
    <row r="2581" spans="1:1" ht="15.75" customHeight="1">
      <c r="A2581" s="31"/>
    </row>
    <row r="2582" spans="1:1" ht="15.75" customHeight="1">
      <c r="A2582" s="31"/>
    </row>
    <row r="2583" spans="1:1" ht="15.75" customHeight="1">
      <c r="A2583" s="31"/>
    </row>
    <row r="2584" spans="1:1" ht="15.75" customHeight="1">
      <c r="A2584" s="31"/>
    </row>
    <row r="2585" spans="1:1" ht="15.75" customHeight="1">
      <c r="A2585" s="31"/>
    </row>
    <row r="2586" spans="1:1" ht="15.75" customHeight="1">
      <c r="A2586" s="31"/>
    </row>
    <row r="2587" spans="1:1" ht="15.75" customHeight="1">
      <c r="A2587" s="31"/>
    </row>
    <row r="2588" spans="1:1" ht="15.75" customHeight="1">
      <c r="A2588" s="31"/>
    </row>
    <row r="2589" spans="1:1" ht="15.75" customHeight="1">
      <c r="A2589" s="31"/>
    </row>
    <row r="2590" spans="1:1" ht="15.75" customHeight="1">
      <c r="A2590" s="31"/>
    </row>
    <row r="2591" spans="1:1" ht="15.75" customHeight="1">
      <c r="A2591" s="31"/>
    </row>
    <row r="2592" spans="1:1" ht="15.75" customHeight="1">
      <c r="A2592" s="31"/>
    </row>
    <row r="2593" spans="1:1" ht="15.75" customHeight="1">
      <c r="A2593" s="31"/>
    </row>
    <row r="2594" spans="1:1" ht="15.75" customHeight="1">
      <c r="A2594" s="31"/>
    </row>
    <row r="2595" spans="1:1" ht="15.75" customHeight="1">
      <c r="A2595" s="31"/>
    </row>
    <row r="2596" spans="1:1" ht="15.75" customHeight="1">
      <c r="A2596" s="31"/>
    </row>
    <row r="2597" spans="1:1" ht="15.75" customHeight="1">
      <c r="A2597" s="31"/>
    </row>
    <row r="2598" spans="1:1" ht="15.75" customHeight="1">
      <c r="A2598" s="31"/>
    </row>
    <row r="2599" spans="1:1" ht="15.75" customHeight="1">
      <c r="A2599" s="31"/>
    </row>
    <row r="2600" spans="1:1" ht="15.75" customHeight="1">
      <c r="A2600" s="31"/>
    </row>
    <row r="2601" spans="1:1" ht="15.75" customHeight="1">
      <c r="A2601" s="31"/>
    </row>
    <row r="2602" spans="1:1" ht="15.75" customHeight="1">
      <c r="A2602" s="31"/>
    </row>
    <row r="2603" spans="1:1" ht="15.75" customHeight="1">
      <c r="A2603" s="31"/>
    </row>
    <row r="2604" spans="1:1" ht="15.75" customHeight="1">
      <c r="A2604" s="31"/>
    </row>
    <row r="2605" spans="1:1" ht="15.75" customHeight="1">
      <c r="A2605" s="31"/>
    </row>
    <row r="2606" spans="1:1" ht="15.75" customHeight="1">
      <c r="A2606" s="31"/>
    </row>
    <row r="2607" spans="1:1" ht="15.75" customHeight="1">
      <c r="A2607" s="31"/>
    </row>
    <row r="2608" spans="1:1" ht="15.75" customHeight="1">
      <c r="A2608" s="31"/>
    </row>
    <row r="2609" spans="1:1" ht="15.75" customHeight="1">
      <c r="A2609" s="31"/>
    </row>
    <row r="2610" spans="1:1" ht="15.75" customHeight="1">
      <c r="A2610" s="31"/>
    </row>
    <row r="2611" spans="1:1" ht="15.75" customHeight="1">
      <c r="A2611" s="31"/>
    </row>
    <row r="2612" spans="1:1" ht="15.75" customHeight="1">
      <c r="A2612" s="31"/>
    </row>
    <row r="2613" spans="1:1" ht="15.75" customHeight="1">
      <c r="A2613" s="31"/>
    </row>
    <row r="2614" spans="1:1" ht="15.75" customHeight="1">
      <c r="A2614" s="31"/>
    </row>
    <row r="2615" spans="1:1" ht="15.75" customHeight="1">
      <c r="A2615" s="31"/>
    </row>
    <row r="2616" spans="1:1" ht="15.75" customHeight="1">
      <c r="A2616" s="31"/>
    </row>
    <row r="2617" spans="1:1" ht="15.75" customHeight="1">
      <c r="A2617" s="31"/>
    </row>
    <row r="2618" spans="1:1" ht="15.75" customHeight="1">
      <c r="A2618" s="31"/>
    </row>
    <row r="2619" spans="1:1" ht="15.75" customHeight="1">
      <c r="A2619" s="31"/>
    </row>
    <row r="2620" spans="1:1" ht="15.75" customHeight="1">
      <c r="A2620" s="31"/>
    </row>
    <row r="2621" spans="1:1" ht="15.75" customHeight="1">
      <c r="A2621" s="31"/>
    </row>
    <row r="2622" spans="1:1" ht="15.75" customHeight="1">
      <c r="A2622" s="31"/>
    </row>
    <row r="2623" spans="1:1" ht="15.75" customHeight="1">
      <c r="A2623" s="31"/>
    </row>
    <row r="2624" spans="1:1" ht="15.75" customHeight="1">
      <c r="A2624" s="31"/>
    </row>
    <row r="2625" spans="1:1" ht="15.75" customHeight="1">
      <c r="A2625" s="31"/>
    </row>
    <row r="2626" spans="1:1" ht="15.75" customHeight="1">
      <c r="A2626" s="31"/>
    </row>
    <row r="2627" spans="1:1" ht="15.75" customHeight="1">
      <c r="A2627" s="31"/>
    </row>
    <row r="2628" spans="1:1" ht="15.75" customHeight="1">
      <c r="A2628" s="31"/>
    </row>
    <row r="2629" spans="1:1" ht="15.75" customHeight="1">
      <c r="A2629" s="31"/>
    </row>
    <row r="2630" spans="1:1" ht="15.75" customHeight="1">
      <c r="A2630" s="31"/>
    </row>
    <row r="2631" spans="1:1" ht="15.75" customHeight="1">
      <c r="A2631" s="31"/>
    </row>
    <row r="2632" spans="1:1" ht="15.75" customHeight="1">
      <c r="A2632" s="31"/>
    </row>
    <row r="2633" spans="1:1" ht="15.75" customHeight="1">
      <c r="A2633" s="31"/>
    </row>
    <row r="2634" spans="1:1" ht="15.75" customHeight="1">
      <c r="A2634" s="31"/>
    </row>
    <row r="2635" spans="1:1" ht="15.75" customHeight="1">
      <c r="A2635" s="31"/>
    </row>
    <row r="2636" spans="1:1" ht="15.75" customHeight="1">
      <c r="A2636" s="31"/>
    </row>
    <row r="2637" spans="1:1" ht="15.75" customHeight="1">
      <c r="A2637" s="31"/>
    </row>
    <row r="2638" spans="1:1" ht="15.75" customHeight="1">
      <c r="A2638" s="31"/>
    </row>
    <row r="2639" spans="1:1" ht="15.75" customHeight="1">
      <c r="A2639" s="31"/>
    </row>
    <row r="2640" spans="1:1" ht="15.75" customHeight="1">
      <c r="A2640" s="31"/>
    </row>
    <row r="2641" spans="1:1" ht="15.75" customHeight="1">
      <c r="A2641" s="31"/>
    </row>
    <row r="2642" spans="1:1" ht="15.75" customHeight="1">
      <c r="A2642" s="31"/>
    </row>
    <row r="2643" spans="1:1" ht="15.75" customHeight="1">
      <c r="A2643" s="31"/>
    </row>
    <row r="2644" spans="1:1" ht="15.75" customHeight="1">
      <c r="A2644" s="31"/>
    </row>
    <row r="2645" spans="1:1" ht="15.75" customHeight="1">
      <c r="A2645" s="31"/>
    </row>
    <row r="2646" spans="1:1" ht="15.75" customHeight="1">
      <c r="A2646" s="31"/>
    </row>
    <row r="2647" spans="1:1" ht="15.75" customHeight="1">
      <c r="A2647" s="31"/>
    </row>
    <row r="2648" spans="1:1" ht="15.75" customHeight="1">
      <c r="A2648" s="31"/>
    </row>
    <row r="2649" spans="1:1" ht="15.75" customHeight="1">
      <c r="A2649" s="31"/>
    </row>
    <row r="2650" spans="1:1" ht="15.75" customHeight="1">
      <c r="A2650" s="31"/>
    </row>
    <row r="2651" spans="1:1" ht="15.75" customHeight="1">
      <c r="A2651" s="31"/>
    </row>
    <row r="2652" spans="1:1" ht="15.75" customHeight="1">
      <c r="A2652" s="31"/>
    </row>
    <row r="2653" spans="1:1" ht="15.75" customHeight="1">
      <c r="A2653" s="31"/>
    </row>
    <row r="2654" spans="1:1" ht="15.75" customHeight="1">
      <c r="A2654" s="31"/>
    </row>
    <row r="2655" spans="1:1" ht="15.75" customHeight="1">
      <c r="A2655" s="31"/>
    </row>
    <row r="2656" spans="1:1" ht="15.75" customHeight="1">
      <c r="A2656" s="31"/>
    </row>
    <row r="2657" spans="1:1" ht="15.75" customHeight="1">
      <c r="A2657" s="31"/>
    </row>
    <row r="2658" spans="1:1" ht="15.75" customHeight="1">
      <c r="A2658" s="31"/>
    </row>
    <row r="2659" spans="1:1" ht="15.75" customHeight="1">
      <c r="A2659" s="31"/>
    </row>
    <row r="2660" spans="1:1" ht="15.75" customHeight="1">
      <c r="A2660" s="31"/>
    </row>
    <row r="2661" spans="1:1" ht="15.75" customHeight="1">
      <c r="A2661" s="31"/>
    </row>
    <row r="2662" spans="1:1" ht="15.75" customHeight="1">
      <c r="A2662" s="31"/>
    </row>
    <row r="2663" spans="1:1" ht="15.75" customHeight="1">
      <c r="A2663" s="31"/>
    </row>
    <row r="2664" spans="1:1" ht="15.75" customHeight="1">
      <c r="A2664" s="31"/>
    </row>
    <row r="2665" spans="1:1" ht="15.75" customHeight="1">
      <c r="A2665" s="31"/>
    </row>
    <row r="2666" spans="1:1" ht="15.75" customHeight="1">
      <c r="A2666" s="31"/>
    </row>
    <row r="2667" spans="1:1" ht="15.75" customHeight="1">
      <c r="A2667" s="31"/>
    </row>
    <row r="2668" spans="1:1" ht="15.75" customHeight="1">
      <c r="A2668" s="31"/>
    </row>
    <row r="2669" spans="1:1" ht="15.75" customHeight="1">
      <c r="A2669" s="31"/>
    </row>
    <row r="2670" spans="1:1" ht="15.75" customHeight="1">
      <c r="A2670" s="31"/>
    </row>
    <row r="2671" spans="1:1" ht="15.75" customHeight="1">
      <c r="A2671" s="31"/>
    </row>
    <row r="2672" spans="1:1" ht="15.75" customHeight="1">
      <c r="A2672" s="31"/>
    </row>
    <row r="2673" spans="1:1" ht="15.75" customHeight="1">
      <c r="A2673" s="31"/>
    </row>
    <row r="2674" spans="1:1" ht="15.75" customHeight="1">
      <c r="A2674" s="31"/>
    </row>
    <row r="2675" spans="1:1" ht="15.75" customHeight="1">
      <c r="A2675" s="31"/>
    </row>
    <row r="2676" spans="1:1" ht="15.75" customHeight="1">
      <c r="A2676" s="31"/>
    </row>
    <row r="2677" spans="1:1" ht="15.75" customHeight="1">
      <c r="A2677" s="31"/>
    </row>
    <row r="2678" spans="1:1" ht="15.75" customHeight="1">
      <c r="A2678" s="31"/>
    </row>
    <row r="2679" spans="1:1" ht="15.75" customHeight="1">
      <c r="A2679" s="31"/>
    </row>
    <row r="2680" spans="1:1" ht="15.75" customHeight="1">
      <c r="A2680" s="31"/>
    </row>
    <row r="2681" spans="1:1" ht="15.75" customHeight="1">
      <c r="A2681" s="31"/>
    </row>
    <row r="2682" spans="1:1" ht="15.75" customHeight="1">
      <c r="A2682" s="31"/>
    </row>
    <row r="2683" spans="1:1" ht="15.75" customHeight="1">
      <c r="A2683" s="31"/>
    </row>
    <row r="2684" spans="1:1" ht="15.75" customHeight="1">
      <c r="A2684" s="31"/>
    </row>
    <row r="2685" spans="1:1" ht="15.75" customHeight="1">
      <c r="A2685" s="31"/>
    </row>
    <row r="2686" spans="1:1" ht="15.75" customHeight="1">
      <c r="A2686" s="31"/>
    </row>
    <row r="2687" spans="1:1" ht="15.75" customHeight="1">
      <c r="A2687" s="31"/>
    </row>
    <row r="2688" spans="1:1" ht="15.75" customHeight="1">
      <c r="A2688" s="31"/>
    </row>
    <row r="2689" spans="1:1" ht="15.75" customHeight="1">
      <c r="A2689" s="31"/>
    </row>
    <row r="2690" spans="1:1" ht="15.75" customHeight="1">
      <c r="A2690" s="31"/>
    </row>
    <row r="2691" spans="1:1" ht="15.75" customHeight="1">
      <c r="A2691" s="31"/>
    </row>
    <row r="2692" spans="1:1" ht="15.75" customHeight="1">
      <c r="A2692" s="31"/>
    </row>
    <row r="2693" spans="1:1" ht="15.75" customHeight="1">
      <c r="A2693" s="31"/>
    </row>
    <row r="2694" spans="1:1" ht="15.75" customHeight="1">
      <c r="A2694" s="31"/>
    </row>
    <row r="2695" spans="1:1" ht="15.75" customHeight="1">
      <c r="A2695" s="31"/>
    </row>
    <row r="2696" spans="1:1" ht="15.75" customHeight="1">
      <c r="A2696" s="31"/>
    </row>
    <row r="2697" spans="1:1" ht="15.75" customHeight="1">
      <c r="A2697" s="31"/>
    </row>
    <row r="2698" spans="1:1" ht="15.75" customHeight="1">
      <c r="A2698" s="31"/>
    </row>
    <row r="2699" spans="1:1" ht="15.75" customHeight="1">
      <c r="A2699" s="31"/>
    </row>
    <row r="2700" spans="1:1" ht="15.75" customHeight="1">
      <c r="A2700" s="31"/>
    </row>
    <row r="2701" spans="1:1" ht="15.75" customHeight="1">
      <c r="A2701" s="31"/>
    </row>
    <row r="2702" spans="1:1" ht="15.75" customHeight="1">
      <c r="A2702" s="31"/>
    </row>
    <row r="2703" spans="1:1" ht="15.75" customHeight="1">
      <c r="A2703" s="31"/>
    </row>
    <row r="2704" spans="1:1" ht="15.75" customHeight="1">
      <c r="A2704" s="31"/>
    </row>
    <row r="2705" spans="1:1" ht="15.75" customHeight="1">
      <c r="A2705" s="31"/>
    </row>
    <row r="2706" spans="1:1" ht="15.75" customHeight="1">
      <c r="A2706" s="31"/>
    </row>
    <row r="2707" spans="1:1" ht="15.75" customHeight="1">
      <c r="A2707" s="31"/>
    </row>
    <row r="2708" spans="1:1" ht="15.75" customHeight="1">
      <c r="A2708" s="31"/>
    </row>
    <row r="2709" spans="1:1" ht="15.75" customHeight="1">
      <c r="A2709" s="31"/>
    </row>
    <row r="2710" spans="1:1" ht="15.75" customHeight="1">
      <c r="A2710" s="31"/>
    </row>
    <row r="2711" spans="1:1" ht="15.75" customHeight="1">
      <c r="A2711" s="31"/>
    </row>
    <row r="2712" spans="1:1" ht="15.75" customHeight="1">
      <c r="A2712" s="31"/>
    </row>
    <row r="2713" spans="1:1" ht="15.75" customHeight="1">
      <c r="A2713" s="31"/>
    </row>
    <row r="2714" spans="1:1" ht="15.75" customHeight="1">
      <c r="A2714" s="31"/>
    </row>
    <row r="2715" spans="1:1" ht="15.75" customHeight="1">
      <c r="A2715" s="31"/>
    </row>
    <row r="2716" spans="1:1" ht="15.75" customHeight="1">
      <c r="A2716" s="31"/>
    </row>
    <row r="2717" spans="1:1" ht="15.75" customHeight="1">
      <c r="A2717" s="31"/>
    </row>
    <row r="2718" spans="1:1" ht="15.75" customHeight="1">
      <c r="A2718" s="31"/>
    </row>
    <row r="2719" spans="1:1" ht="15.75" customHeight="1">
      <c r="A2719" s="31"/>
    </row>
    <row r="2720" spans="1:1" ht="15.75" customHeight="1">
      <c r="A2720" s="31"/>
    </row>
    <row r="2721" spans="1:1" ht="15.75" customHeight="1">
      <c r="A2721" s="31"/>
    </row>
    <row r="2722" spans="1:1" ht="15.75" customHeight="1">
      <c r="A2722" s="31"/>
    </row>
    <row r="2723" spans="1:1" ht="15.75" customHeight="1">
      <c r="A2723" s="31"/>
    </row>
    <row r="2724" spans="1:1" ht="15.75" customHeight="1">
      <c r="A2724" s="31"/>
    </row>
    <row r="2725" spans="1:1" ht="15.75" customHeight="1">
      <c r="A2725" s="31"/>
    </row>
    <row r="2726" spans="1:1" ht="15.75" customHeight="1">
      <c r="A2726" s="31"/>
    </row>
    <row r="2727" spans="1:1" ht="15.75" customHeight="1">
      <c r="A2727" s="31"/>
    </row>
    <row r="2728" spans="1:1" ht="15.75" customHeight="1">
      <c r="A2728" s="31"/>
    </row>
    <row r="2729" spans="1:1" ht="15.75" customHeight="1">
      <c r="A2729" s="31"/>
    </row>
    <row r="2730" spans="1:1" ht="15.75" customHeight="1">
      <c r="A2730" s="31"/>
    </row>
    <row r="2731" spans="1:1" ht="15.75" customHeight="1">
      <c r="A2731" s="31"/>
    </row>
    <row r="2732" spans="1:1" ht="15.75" customHeight="1">
      <c r="A2732" s="31"/>
    </row>
    <row r="2733" spans="1:1" ht="15.75" customHeight="1">
      <c r="A2733" s="31"/>
    </row>
    <row r="2734" spans="1:1" ht="15.75" customHeight="1">
      <c r="A2734" s="31"/>
    </row>
    <row r="2735" spans="1:1" ht="15.75" customHeight="1">
      <c r="A2735" s="31"/>
    </row>
    <row r="2736" spans="1:1" ht="15.75" customHeight="1">
      <c r="A2736" s="31"/>
    </row>
    <row r="2737" spans="1:1" ht="15.75" customHeight="1">
      <c r="A2737" s="31"/>
    </row>
    <row r="2738" spans="1:1" ht="15.75" customHeight="1">
      <c r="A2738" s="31"/>
    </row>
    <row r="2739" spans="1:1" ht="15.75" customHeight="1">
      <c r="A2739" s="31"/>
    </row>
    <row r="2740" spans="1:1" ht="15.75" customHeight="1">
      <c r="A2740" s="31"/>
    </row>
    <row r="2741" spans="1:1" ht="15.75" customHeight="1">
      <c r="A2741" s="31"/>
    </row>
    <row r="2742" spans="1:1" ht="15.75" customHeight="1">
      <c r="A2742" s="31"/>
    </row>
    <row r="2743" spans="1:1" ht="15.75" customHeight="1">
      <c r="A2743" s="31"/>
    </row>
    <row r="2744" spans="1:1" ht="15.75" customHeight="1">
      <c r="A2744" s="31"/>
    </row>
    <row r="2745" spans="1:1" ht="15.75" customHeight="1">
      <c r="A2745" s="31"/>
    </row>
    <row r="2746" spans="1:1" ht="15.75" customHeight="1">
      <c r="A2746" s="31"/>
    </row>
    <row r="2747" spans="1:1" ht="15.75" customHeight="1">
      <c r="A2747" s="31"/>
    </row>
    <row r="2748" spans="1:1" ht="15.75" customHeight="1">
      <c r="A2748" s="31"/>
    </row>
    <row r="2749" spans="1:1" ht="15.75" customHeight="1">
      <c r="A2749" s="31"/>
    </row>
    <row r="2750" spans="1:1" ht="15.75" customHeight="1">
      <c r="A2750" s="31"/>
    </row>
    <row r="2751" spans="1:1" ht="15.75" customHeight="1">
      <c r="A2751" s="31"/>
    </row>
    <row r="2752" spans="1:1" ht="15.75" customHeight="1">
      <c r="A2752" s="31"/>
    </row>
    <row r="2753" spans="1:1" ht="15.75" customHeight="1">
      <c r="A2753" s="31"/>
    </row>
    <row r="2754" spans="1:1" ht="15.75" customHeight="1">
      <c r="A2754" s="31"/>
    </row>
    <row r="2755" spans="1:1" ht="15.75" customHeight="1">
      <c r="A2755" s="31"/>
    </row>
    <row r="2756" spans="1:1" ht="15.75" customHeight="1">
      <c r="A2756" s="31"/>
    </row>
    <row r="2757" spans="1:1" ht="15.75" customHeight="1">
      <c r="A2757" s="31"/>
    </row>
    <row r="2758" spans="1:1" ht="15.75" customHeight="1">
      <c r="A2758" s="31"/>
    </row>
    <row r="2759" spans="1:1" ht="15.75" customHeight="1">
      <c r="A2759" s="31"/>
    </row>
    <row r="2760" spans="1:1" ht="15.75" customHeight="1">
      <c r="A2760" s="31"/>
    </row>
    <row r="2761" spans="1:1" ht="15.75" customHeight="1">
      <c r="A2761" s="31"/>
    </row>
    <row r="2762" spans="1:1" ht="15.75" customHeight="1">
      <c r="A2762" s="31"/>
    </row>
    <row r="2763" spans="1:1" ht="15.75" customHeight="1">
      <c r="A2763" s="31"/>
    </row>
    <row r="2764" spans="1:1" ht="15.75" customHeight="1">
      <c r="A2764" s="31"/>
    </row>
    <row r="2765" spans="1:1" ht="15.75" customHeight="1">
      <c r="A2765" s="31"/>
    </row>
    <row r="2766" spans="1:1" ht="15.75" customHeight="1">
      <c r="A2766" s="31"/>
    </row>
    <row r="2767" spans="1:1" ht="15.75" customHeight="1">
      <c r="A2767" s="31"/>
    </row>
    <row r="2768" spans="1:1" ht="15.75" customHeight="1">
      <c r="A2768" s="31"/>
    </row>
    <row r="2769" spans="1:1" ht="15.75" customHeight="1">
      <c r="A2769" s="31"/>
    </row>
    <row r="2770" spans="1:1" ht="15.75" customHeight="1">
      <c r="A2770" s="31"/>
    </row>
    <row r="2771" spans="1:1" ht="15.75" customHeight="1">
      <c r="A2771" s="31"/>
    </row>
    <row r="2772" spans="1:1" ht="15.75" customHeight="1">
      <c r="A2772" s="31"/>
    </row>
    <row r="2773" spans="1:1" ht="15.75" customHeight="1">
      <c r="A2773" s="31"/>
    </row>
    <row r="2774" spans="1:1" ht="15.75" customHeight="1">
      <c r="A2774" s="31"/>
    </row>
    <row r="2775" spans="1:1" ht="15.75" customHeight="1">
      <c r="A2775" s="31"/>
    </row>
    <row r="2776" spans="1:1" ht="15.75" customHeight="1">
      <c r="A2776" s="31"/>
    </row>
    <row r="2777" spans="1:1" ht="15.75" customHeight="1">
      <c r="A2777" s="31"/>
    </row>
    <row r="2778" spans="1:1" ht="15.75" customHeight="1">
      <c r="A2778" s="31"/>
    </row>
    <row r="2779" spans="1:1" ht="15.75" customHeight="1">
      <c r="A2779" s="31"/>
    </row>
    <row r="2780" spans="1:1" ht="15.75" customHeight="1">
      <c r="A2780" s="31"/>
    </row>
    <row r="2781" spans="1:1" ht="15.75" customHeight="1">
      <c r="A2781" s="31"/>
    </row>
    <row r="2782" spans="1:1" ht="15.75" customHeight="1">
      <c r="A2782" s="31"/>
    </row>
    <row r="2783" spans="1:1" ht="15.75" customHeight="1">
      <c r="A2783" s="31"/>
    </row>
    <row r="2784" spans="1:1" ht="15.75" customHeight="1">
      <c r="A2784" s="31"/>
    </row>
    <row r="2785" spans="1:1" ht="15.75" customHeight="1">
      <c r="A2785" s="31"/>
    </row>
    <row r="2786" spans="1:1" ht="15.75" customHeight="1">
      <c r="A2786" s="31"/>
    </row>
    <row r="2787" spans="1:1" ht="15.75" customHeight="1">
      <c r="A2787" s="31"/>
    </row>
    <row r="2788" spans="1:1" ht="15.75" customHeight="1">
      <c r="A2788" s="31"/>
    </row>
    <row r="2789" spans="1:1" ht="15.75" customHeight="1">
      <c r="A2789" s="31"/>
    </row>
    <row r="2790" spans="1:1" ht="15.75" customHeight="1">
      <c r="A2790" s="31"/>
    </row>
    <row r="2791" spans="1:1" ht="15.75" customHeight="1">
      <c r="A2791" s="31"/>
    </row>
    <row r="2792" spans="1:1" ht="15.75" customHeight="1">
      <c r="A2792" s="31"/>
    </row>
    <row r="2793" spans="1:1" ht="15.75" customHeight="1">
      <c r="A2793" s="31"/>
    </row>
    <row r="2794" spans="1:1" ht="15.75" customHeight="1">
      <c r="A2794" s="31"/>
    </row>
    <row r="2795" spans="1:1" ht="15.75" customHeight="1">
      <c r="A2795" s="31"/>
    </row>
    <row r="2796" spans="1:1" ht="15.75" customHeight="1">
      <c r="A2796" s="31"/>
    </row>
    <row r="2797" spans="1:1" ht="15.75" customHeight="1">
      <c r="A2797" s="31"/>
    </row>
    <row r="2798" spans="1:1" ht="15.75" customHeight="1">
      <c r="A2798" s="31"/>
    </row>
    <row r="2799" spans="1:1" ht="15.75" customHeight="1">
      <c r="A2799" s="31"/>
    </row>
  </sheetData>
  <sheetProtection password="CA37" sheet="1" objects="1" scenarios="1" formatColumns="0" formatRows="0"/>
  <dataConsolidate/>
  <mergeCells count="725">
    <mergeCell ref="L21:M21"/>
    <mergeCell ref="H21:I21"/>
    <mergeCell ref="F22:G22"/>
    <mergeCell ref="A21:E21"/>
    <mergeCell ref="F26:Q26"/>
    <mergeCell ref="N23:O23"/>
    <mergeCell ref="L23:M23"/>
    <mergeCell ref="P25:Q25"/>
    <mergeCell ref="H25:I25"/>
    <mergeCell ref="A25:E25"/>
    <mergeCell ref="P22:Q22"/>
    <mergeCell ref="P21:Q21"/>
    <mergeCell ref="N22:O22"/>
    <mergeCell ref="A1:R1"/>
    <mergeCell ref="A11:E11"/>
    <mergeCell ref="A12:E12"/>
    <mergeCell ref="L8:R8"/>
    <mergeCell ref="O9:R9"/>
    <mergeCell ref="L11:N11"/>
    <mergeCell ref="L10:N10"/>
    <mergeCell ref="J20:K20"/>
    <mergeCell ref="H20:I20"/>
    <mergeCell ref="F2:K2"/>
    <mergeCell ref="F3:M3"/>
    <mergeCell ref="F5:L5"/>
    <mergeCell ref="H18:I18"/>
    <mergeCell ref="F9:J9"/>
    <mergeCell ref="F10:J10"/>
    <mergeCell ref="A8:J8"/>
    <mergeCell ref="A19:E19"/>
    <mergeCell ref="A20:E20"/>
    <mergeCell ref="P19:Q19"/>
    <mergeCell ref="N19:O19"/>
    <mergeCell ref="F18:G18"/>
    <mergeCell ref="H19:I19"/>
    <mergeCell ref="J19:K19"/>
    <mergeCell ref="L19:M19"/>
    <mergeCell ref="A9:E9"/>
    <mergeCell ref="A10:E10"/>
    <mergeCell ref="A17:R17"/>
    <mergeCell ref="O13:R13"/>
    <mergeCell ref="L14:N14"/>
    <mergeCell ref="O14:R14"/>
    <mergeCell ref="O12:R12"/>
    <mergeCell ref="O11:R11"/>
    <mergeCell ref="O15:R15"/>
    <mergeCell ref="L12:N12"/>
    <mergeCell ref="O10:R10"/>
    <mergeCell ref="L13:N13"/>
    <mergeCell ref="L15:N15"/>
    <mergeCell ref="L9:N9"/>
    <mergeCell ref="A34:R34"/>
    <mergeCell ref="P23:Q23"/>
    <mergeCell ref="L22:M22"/>
    <mergeCell ref="J126:K126"/>
    <mergeCell ref="A49:R49"/>
    <mergeCell ref="J121:K121"/>
    <mergeCell ref="J122:K122"/>
    <mergeCell ref="J123:K123"/>
    <mergeCell ref="J124:K124"/>
    <mergeCell ref="J103:K103"/>
    <mergeCell ref="J104:K104"/>
    <mergeCell ref="J105:K105"/>
    <mergeCell ref="J106:K106"/>
    <mergeCell ref="F25:G25"/>
    <mergeCell ref="N25:O25"/>
    <mergeCell ref="L25:M25"/>
    <mergeCell ref="E37:F37"/>
    <mergeCell ref="A26:E26"/>
    <mergeCell ref="J25:K25"/>
    <mergeCell ref="A24:E24"/>
    <mergeCell ref="H22:I22"/>
    <mergeCell ref="J22:K22"/>
    <mergeCell ref="A23:E23"/>
    <mergeCell ref="F23:G23"/>
    <mergeCell ref="A43:C43"/>
    <mergeCell ref="A45:C45"/>
    <mergeCell ref="J125:K125"/>
    <mergeCell ref="J107:K107"/>
    <mergeCell ref="J108:K108"/>
    <mergeCell ref="J109:K109"/>
    <mergeCell ref="J110:K110"/>
    <mergeCell ref="J98:K98"/>
    <mergeCell ref="J99:K99"/>
    <mergeCell ref="J100:K100"/>
    <mergeCell ref="J117:K117"/>
    <mergeCell ref="J112:K112"/>
    <mergeCell ref="J119:K119"/>
    <mergeCell ref="J111:K111"/>
    <mergeCell ref="J118:K118"/>
    <mergeCell ref="D45:E45"/>
    <mergeCell ref="D46:E46"/>
    <mergeCell ref="J101:K101"/>
    <mergeCell ref="J102:K102"/>
    <mergeCell ref="J97:K97"/>
    <mergeCell ref="J91:K91"/>
    <mergeCell ref="J120:K120"/>
    <mergeCell ref="J113:K113"/>
    <mergeCell ref="J114:K114"/>
    <mergeCell ref="J115:K115"/>
    <mergeCell ref="J116:K116"/>
    <mergeCell ref="J92:K92"/>
    <mergeCell ref="J93:K93"/>
    <mergeCell ref="J94:K94"/>
    <mergeCell ref="J95:K95"/>
    <mergeCell ref="J96:K96"/>
    <mergeCell ref="J82:K82"/>
    <mergeCell ref="J83:K83"/>
    <mergeCell ref="J84:K84"/>
    <mergeCell ref="J85:K85"/>
    <mergeCell ref="J86:K86"/>
    <mergeCell ref="J87:K87"/>
    <mergeCell ref="J88:K88"/>
    <mergeCell ref="J89:K89"/>
    <mergeCell ref="J90:K90"/>
    <mergeCell ref="C220:I220"/>
    <mergeCell ref="C221:I221"/>
    <mergeCell ref="C224:I224"/>
    <mergeCell ref="C223:I223"/>
    <mergeCell ref="C225:I225"/>
    <mergeCell ref="C228:I228"/>
    <mergeCell ref="C229:I229"/>
    <mergeCell ref="C232:I232"/>
    <mergeCell ref="C233:I233"/>
    <mergeCell ref="C231:I231"/>
    <mergeCell ref="C140:I140"/>
    <mergeCell ref="C141:I141"/>
    <mergeCell ref="C142:I142"/>
    <mergeCell ref="C143:I143"/>
    <mergeCell ref="C144:I144"/>
    <mergeCell ref="C145:I145"/>
    <mergeCell ref="C149:I149"/>
    <mergeCell ref="C152:I152"/>
    <mergeCell ref="C164:I164"/>
    <mergeCell ref="C154:I154"/>
    <mergeCell ref="C155:I155"/>
    <mergeCell ref="C163:I163"/>
    <mergeCell ref="C146:I146"/>
    <mergeCell ref="C147:I147"/>
    <mergeCell ref="C148:I148"/>
    <mergeCell ref="C131:I131"/>
    <mergeCell ref="C132:I132"/>
    <mergeCell ref="C133:I133"/>
    <mergeCell ref="C134:I134"/>
    <mergeCell ref="C135:I135"/>
    <mergeCell ref="C136:I136"/>
    <mergeCell ref="C137:I137"/>
    <mergeCell ref="C138:I138"/>
    <mergeCell ref="C139:I139"/>
    <mergeCell ref="C122:I122"/>
    <mergeCell ref="C123:I123"/>
    <mergeCell ref="C124:I124"/>
    <mergeCell ref="C125:I125"/>
    <mergeCell ref="C126:I126"/>
    <mergeCell ref="C127:I127"/>
    <mergeCell ref="C128:I128"/>
    <mergeCell ref="C129:I129"/>
    <mergeCell ref="C130:I130"/>
    <mergeCell ref="C113:I113"/>
    <mergeCell ref="C114:I114"/>
    <mergeCell ref="C115:I115"/>
    <mergeCell ref="C116:I116"/>
    <mergeCell ref="C117:I117"/>
    <mergeCell ref="C118:I118"/>
    <mergeCell ref="C119:I119"/>
    <mergeCell ref="C120:I120"/>
    <mergeCell ref="C121:I121"/>
    <mergeCell ref="C104:I104"/>
    <mergeCell ref="C105:I105"/>
    <mergeCell ref="C106:I106"/>
    <mergeCell ref="C107:I107"/>
    <mergeCell ref="C108:I108"/>
    <mergeCell ref="C109:I109"/>
    <mergeCell ref="C110:I110"/>
    <mergeCell ref="C111:I111"/>
    <mergeCell ref="C112:I112"/>
    <mergeCell ref="C95:I95"/>
    <mergeCell ref="C96:I96"/>
    <mergeCell ref="C97:I97"/>
    <mergeCell ref="C98:I98"/>
    <mergeCell ref="C99:I99"/>
    <mergeCell ref="C100:I100"/>
    <mergeCell ref="C101:I101"/>
    <mergeCell ref="C102:I102"/>
    <mergeCell ref="C103:I103"/>
    <mergeCell ref="C86:I86"/>
    <mergeCell ref="C87:I87"/>
    <mergeCell ref="C88:I88"/>
    <mergeCell ref="C89:I89"/>
    <mergeCell ref="C90:I90"/>
    <mergeCell ref="C91:I91"/>
    <mergeCell ref="C92:I92"/>
    <mergeCell ref="C93:I93"/>
    <mergeCell ref="C94:I94"/>
    <mergeCell ref="M53:Q53"/>
    <mergeCell ref="M54:Q54"/>
    <mergeCell ref="C60:I60"/>
    <mergeCell ref="C57:I57"/>
    <mergeCell ref="M59:Q59"/>
    <mergeCell ref="M60:Q60"/>
    <mergeCell ref="M55:Q55"/>
    <mergeCell ref="C63:I63"/>
    <mergeCell ref="J57:K57"/>
    <mergeCell ref="J58:K58"/>
    <mergeCell ref="J59:K59"/>
    <mergeCell ref="J60:K60"/>
    <mergeCell ref="J61:K61"/>
    <mergeCell ref="J62:K62"/>
    <mergeCell ref="J63:K63"/>
    <mergeCell ref="C61:I61"/>
    <mergeCell ref="C62:I62"/>
    <mergeCell ref="M63:Q63"/>
    <mergeCell ref="M56:Q56"/>
    <mergeCell ref="M57:Q57"/>
    <mergeCell ref="M58:Q58"/>
    <mergeCell ref="C59:I59"/>
    <mergeCell ref="P24:Q24"/>
    <mergeCell ref="N24:O24"/>
    <mergeCell ref="P20:Q20"/>
    <mergeCell ref="P18:Q18"/>
    <mergeCell ref="N18:O18"/>
    <mergeCell ref="A31:C31"/>
    <mergeCell ref="A30:D30"/>
    <mergeCell ref="A28:R28"/>
    <mergeCell ref="J24:K24"/>
    <mergeCell ref="H24:I24"/>
    <mergeCell ref="A29:P29"/>
    <mergeCell ref="J21:K21"/>
    <mergeCell ref="F21:G21"/>
    <mergeCell ref="J18:K18"/>
    <mergeCell ref="N20:O20"/>
    <mergeCell ref="H23:I23"/>
    <mergeCell ref="J23:K23"/>
    <mergeCell ref="F24:G24"/>
    <mergeCell ref="L20:M20"/>
    <mergeCell ref="L18:M18"/>
    <mergeCell ref="F19:G19"/>
    <mergeCell ref="L24:M24"/>
    <mergeCell ref="F20:G20"/>
    <mergeCell ref="N21:O21"/>
    <mergeCell ref="F11:J11"/>
    <mergeCell ref="F12:J12"/>
    <mergeCell ref="E38:F38"/>
    <mergeCell ref="A40:C40"/>
    <mergeCell ref="A39:C39"/>
    <mergeCell ref="A46:C46"/>
    <mergeCell ref="A44:C44"/>
    <mergeCell ref="J127:K127"/>
    <mergeCell ref="E36:F36"/>
    <mergeCell ref="A36:C36"/>
    <mergeCell ref="A35:D35"/>
    <mergeCell ref="E35:G35"/>
    <mergeCell ref="A38:C38"/>
    <mergeCell ref="A47:C47"/>
    <mergeCell ref="E39:F39"/>
    <mergeCell ref="D47:E47"/>
    <mergeCell ref="A41:R41"/>
    <mergeCell ref="E40:F40"/>
    <mergeCell ref="A42:C42"/>
    <mergeCell ref="D42:E42"/>
    <mergeCell ref="D43:E43"/>
    <mergeCell ref="D44:E44"/>
    <mergeCell ref="A50:R50"/>
    <mergeCell ref="A32:C32"/>
    <mergeCell ref="J53:K53"/>
    <mergeCell ref="J54:K54"/>
    <mergeCell ref="J55:K55"/>
    <mergeCell ref="J56:K56"/>
    <mergeCell ref="J69:K69"/>
    <mergeCell ref="J70:K70"/>
    <mergeCell ref="J71:K71"/>
    <mergeCell ref="J131:K131"/>
    <mergeCell ref="A37:C37"/>
    <mergeCell ref="C69:I69"/>
    <mergeCell ref="C70:I70"/>
    <mergeCell ref="C71:I71"/>
    <mergeCell ref="C72:I72"/>
    <mergeCell ref="C73:I73"/>
    <mergeCell ref="C74:I74"/>
    <mergeCell ref="C75:I75"/>
    <mergeCell ref="C76:I76"/>
    <mergeCell ref="C77:I77"/>
    <mergeCell ref="C78:I78"/>
    <mergeCell ref="C79:I79"/>
    <mergeCell ref="C80:I80"/>
    <mergeCell ref="C81:I81"/>
    <mergeCell ref="C82:I82"/>
    <mergeCell ref="C83:I83"/>
    <mergeCell ref="C64:I64"/>
    <mergeCell ref="J64:K64"/>
    <mergeCell ref="C65:I65"/>
    <mergeCell ref="C66:I66"/>
    <mergeCell ref="C67:I67"/>
    <mergeCell ref="C68:I68"/>
    <mergeCell ref="J150:K150"/>
    <mergeCell ref="J151:K151"/>
    <mergeCell ref="J152:K152"/>
    <mergeCell ref="J74:K74"/>
    <mergeCell ref="J75:K75"/>
    <mergeCell ref="J76:K76"/>
    <mergeCell ref="J77:K77"/>
    <mergeCell ref="J78:K78"/>
    <mergeCell ref="J79:K79"/>
    <mergeCell ref="J80:K80"/>
    <mergeCell ref="J81:K81"/>
    <mergeCell ref="J147:K147"/>
    <mergeCell ref="J146:K146"/>
    <mergeCell ref="J128:K128"/>
    <mergeCell ref="J129:K129"/>
    <mergeCell ref="J130:K130"/>
    <mergeCell ref="C84:I84"/>
    <mergeCell ref="C85:I85"/>
    <mergeCell ref="J153:K153"/>
    <mergeCell ref="C150:I150"/>
    <mergeCell ref="C151:I151"/>
    <mergeCell ref="C153:I153"/>
    <mergeCell ref="J148:K148"/>
    <mergeCell ref="J149:K149"/>
    <mergeCell ref="J159:K159"/>
    <mergeCell ref="J160:K160"/>
    <mergeCell ref="J161:K161"/>
    <mergeCell ref="C158:I158"/>
    <mergeCell ref="C159:I159"/>
    <mergeCell ref="J162:K162"/>
    <mergeCell ref="J154:K154"/>
    <mergeCell ref="J155:K155"/>
    <mergeCell ref="J156:K156"/>
    <mergeCell ref="J157:K157"/>
    <mergeCell ref="C162:I162"/>
    <mergeCell ref="C156:I156"/>
    <mergeCell ref="C157:I157"/>
    <mergeCell ref="C160:I160"/>
    <mergeCell ref="C161:I161"/>
    <mergeCell ref="J158:K158"/>
    <mergeCell ref="J163:K163"/>
    <mergeCell ref="C170:I170"/>
    <mergeCell ref="C171:I171"/>
    <mergeCell ref="J166:K166"/>
    <mergeCell ref="J167:K167"/>
    <mergeCell ref="J168:K168"/>
    <mergeCell ref="J169:K169"/>
    <mergeCell ref="C166:I166"/>
    <mergeCell ref="C167:I167"/>
    <mergeCell ref="J170:K170"/>
    <mergeCell ref="C165:I165"/>
    <mergeCell ref="C168:I168"/>
    <mergeCell ref="C169:I169"/>
    <mergeCell ref="J171:K171"/>
    <mergeCell ref="J172:K172"/>
    <mergeCell ref="J173:K173"/>
    <mergeCell ref="J164:K164"/>
    <mergeCell ref="J165:K165"/>
    <mergeCell ref="C178:I178"/>
    <mergeCell ref="J174:K174"/>
    <mergeCell ref="J175:K175"/>
    <mergeCell ref="J176:K176"/>
    <mergeCell ref="J177:K177"/>
    <mergeCell ref="C172:I172"/>
    <mergeCell ref="C173:I173"/>
    <mergeCell ref="C176:I176"/>
    <mergeCell ref="C174:I174"/>
    <mergeCell ref="C175:I175"/>
    <mergeCell ref="C177:I177"/>
    <mergeCell ref="J189:K189"/>
    <mergeCell ref="C188:I188"/>
    <mergeCell ref="C189:I189"/>
    <mergeCell ref="C192:I192"/>
    <mergeCell ref="C193:I193"/>
    <mergeCell ref="J180:K180"/>
    <mergeCell ref="J181:K181"/>
    <mergeCell ref="J178:K178"/>
    <mergeCell ref="J179:K179"/>
    <mergeCell ref="C186:I186"/>
    <mergeCell ref="C187:I187"/>
    <mergeCell ref="J182:K182"/>
    <mergeCell ref="J183:K183"/>
    <mergeCell ref="J184:K184"/>
    <mergeCell ref="J185:K185"/>
    <mergeCell ref="C182:I182"/>
    <mergeCell ref="C183:I183"/>
    <mergeCell ref="C180:I180"/>
    <mergeCell ref="C181:I181"/>
    <mergeCell ref="C184:I184"/>
    <mergeCell ref="C185:I185"/>
    <mergeCell ref="C179:I179"/>
    <mergeCell ref="C196:I196"/>
    <mergeCell ref="C197:I197"/>
    <mergeCell ref="C200:I200"/>
    <mergeCell ref="C194:I194"/>
    <mergeCell ref="C195:I195"/>
    <mergeCell ref="C198:I198"/>
    <mergeCell ref="C199:I199"/>
    <mergeCell ref="C201:I201"/>
    <mergeCell ref="J190:K190"/>
    <mergeCell ref="J191:K191"/>
    <mergeCell ref="J192:K192"/>
    <mergeCell ref="J193:K193"/>
    <mergeCell ref="C190:I190"/>
    <mergeCell ref="C191:I191"/>
    <mergeCell ref="C206:I206"/>
    <mergeCell ref="C207:I207"/>
    <mergeCell ref="J210:K210"/>
    <mergeCell ref="J211:K211"/>
    <mergeCell ref="J202:K202"/>
    <mergeCell ref="J203:K203"/>
    <mergeCell ref="J204:K204"/>
    <mergeCell ref="J205:K205"/>
    <mergeCell ref="C204:I204"/>
    <mergeCell ref="C205:I205"/>
    <mergeCell ref="C208:I208"/>
    <mergeCell ref="C209:I209"/>
    <mergeCell ref="C202:I202"/>
    <mergeCell ref="C203:I203"/>
    <mergeCell ref="C218:I218"/>
    <mergeCell ref="C219:I219"/>
    <mergeCell ref="J214:K214"/>
    <mergeCell ref="J215:K215"/>
    <mergeCell ref="J216:K216"/>
    <mergeCell ref="J217:K217"/>
    <mergeCell ref="C214:I214"/>
    <mergeCell ref="C212:I212"/>
    <mergeCell ref="C210:I210"/>
    <mergeCell ref="C211:I211"/>
    <mergeCell ref="C213:I213"/>
    <mergeCell ref="C216:I216"/>
    <mergeCell ref="C217:I217"/>
    <mergeCell ref="C215:I215"/>
    <mergeCell ref="J218:K218"/>
    <mergeCell ref="J219:K219"/>
    <mergeCell ref="C236:I236"/>
    <mergeCell ref="C237:I237"/>
    <mergeCell ref="J238:K238"/>
    <mergeCell ref="J239:K239"/>
    <mergeCell ref="C240:I240"/>
    <mergeCell ref="J228:K228"/>
    <mergeCell ref="J229:K229"/>
    <mergeCell ref="C234:I234"/>
    <mergeCell ref="C235:I235"/>
    <mergeCell ref="J230:K230"/>
    <mergeCell ref="J231:K231"/>
    <mergeCell ref="J232:K232"/>
    <mergeCell ref="J233:K233"/>
    <mergeCell ref="C230:I230"/>
    <mergeCell ref="J240:K240"/>
    <mergeCell ref="C250:I250"/>
    <mergeCell ref="C251:I251"/>
    <mergeCell ref="C253:I253"/>
    <mergeCell ref="C252:I252"/>
    <mergeCell ref="C238:I238"/>
    <mergeCell ref="C239:I239"/>
    <mergeCell ref="C241:I241"/>
    <mergeCell ref="C248:I248"/>
    <mergeCell ref="C249:I249"/>
    <mergeCell ref="C246:I246"/>
    <mergeCell ref="J254:K254"/>
    <mergeCell ref="J251:K251"/>
    <mergeCell ref="J252:K252"/>
    <mergeCell ref="J253:K253"/>
    <mergeCell ref="J243:K243"/>
    <mergeCell ref="J244:K244"/>
    <mergeCell ref="J245:K245"/>
    <mergeCell ref="J136:K136"/>
    <mergeCell ref="J137:K137"/>
    <mergeCell ref="J138:K138"/>
    <mergeCell ref="J139:K139"/>
    <mergeCell ref="J241:K241"/>
    <mergeCell ref="J250:K250"/>
    <mergeCell ref="J246:K246"/>
    <mergeCell ref="J247:K247"/>
    <mergeCell ref="J248:K248"/>
    <mergeCell ref="J249:K249"/>
    <mergeCell ref="J242:K242"/>
    <mergeCell ref="J234:K234"/>
    <mergeCell ref="J235:K235"/>
    <mergeCell ref="J236:K236"/>
    <mergeCell ref="J237:K237"/>
    <mergeCell ref="J226:K226"/>
    <mergeCell ref="J227:K227"/>
    <mergeCell ref="M64:Q64"/>
    <mergeCell ref="M65:Q65"/>
    <mergeCell ref="M66:Q66"/>
    <mergeCell ref="J144:K144"/>
    <mergeCell ref="J145:K145"/>
    <mergeCell ref="J140:K140"/>
    <mergeCell ref="J141:K141"/>
    <mergeCell ref="J142:K142"/>
    <mergeCell ref="J132:K132"/>
    <mergeCell ref="J133:K133"/>
    <mergeCell ref="J134:K134"/>
    <mergeCell ref="J135:K135"/>
    <mergeCell ref="M113:Q113"/>
    <mergeCell ref="M110:Q110"/>
    <mergeCell ref="M111:Q111"/>
    <mergeCell ref="M112:Q112"/>
    <mergeCell ref="M67:Q67"/>
    <mergeCell ref="M68:Q68"/>
    <mergeCell ref="J65:K65"/>
    <mergeCell ref="J66:K66"/>
    <mergeCell ref="J67:K67"/>
    <mergeCell ref="J68:K68"/>
    <mergeCell ref="J72:K72"/>
    <mergeCell ref="J73:K73"/>
    <mergeCell ref="J220:K220"/>
    <mergeCell ref="J221:K221"/>
    <mergeCell ref="J222:K222"/>
    <mergeCell ref="J223:K223"/>
    <mergeCell ref="J224:K224"/>
    <mergeCell ref="J225:K225"/>
    <mergeCell ref="J212:K212"/>
    <mergeCell ref="J213:K213"/>
    <mergeCell ref="J143:K143"/>
    <mergeCell ref="J206:K206"/>
    <mergeCell ref="J207:K207"/>
    <mergeCell ref="J208:K208"/>
    <mergeCell ref="J209:K209"/>
    <mergeCell ref="J194:K194"/>
    <mergeCell ref="J195:K195"/>
    <mergeCell ref="J196:K196"/>
    <mergeCell ref="J197:K197"/>
    <mergeCell ref="J198:K198"/>
    <mergeCell ref="J199:K199"/>
    <mergeCell ref="J200:K200"/>
    <mergeCell ref="J201:K201"/>
    <mergeCell ref="J186:K186"/>
    <mergeCell ref="J187:K187"/>
    <mergeCell ref="J188:K188"/>
    <mergeCell ref="M77:Q77"/>
    <mergeCell ref="M114:Q114"/>
    <mergeCell ref="M71:Q71"/>
    <mergeCell ref="M100:Q100"/>
    <mergeCell ref="M101:Q101"/>
    <mergeCell ref="M90:Q90"/>
    <mergeCell ref="M91:Q91"/>
    <mergeCell ref="M72:Q72"/>
    <mergeCell ref="M73:Q73"/>
    <mergeCell ref="M74:Q74"/>
    <mergeCell ref="M109:Q109"/>
    <mergeCell ref="M79:Q79"/>
    <mergeCell ref="M80:Q80"/>
    <mergeCell ref="M81:Q81"/>
    <mergeCell ref="M82:Q82"/>
    <mergeCell ref="M78:Q78"/>
    <mergeCell ref="M75:Q75"/>
    <mergeCell ref="M76:Q76"/>
    <mergeCell ref="M83:Q83"/>
    <mergeCell ref="M86:Q86"/>
    <mergeCell ref="M84:Q84"/>
    <mergeCell ref="M85:Q85"/>
    <mergeCell ref="M103:Q103"/>
    <mergeCell ref="M104:Q104"/>
    <mergeCell ref="M133:Q133"/>
    <mergeCell ref="M122:Q122"/>
    <mergeCell ref="M123:Q123"/>
    <mergeCell ref="M127:Q127"/>
    <mergeCell ref="M128:Q128"/>
    <mergeCell ref="M129:Q129"/>
    <mergeCell ref="M124:Q124"/>
    <mergeCell ref="M125:Q125"/>
    <mergeCell ref="M126:Q126"/>
    <mergeCell ref="M164:Q164"/>
    <mergeCell ref="M165:Q165"/>
    <mergeCell ref="M154:Q154"/>
    <mergeCell ref="M155:Q155"/>
    <mergeCell ref="M158:Q158"/>
    <mergeCell ref="M159:Q159"/>
    <mergeCell ref="M160:Q160"/>
    <mergeCell ref="M130:Q130"/>
    <mergeCell ref="M138:Q138"/>
    <mergeCell ref="M139:Q139"/>
    <mergeCell ref="M140:Q140"/>
    <mergeCell ref="M141:Q141"/>
    <mergeCell ref="M142:Q142"/>
    <mergeCell ref="M134:Q134"/>
    <mergeCell ref="M135:Q135"/>
    <mergeCell ref="M136:Q136"/>
    <mergeCell ref="M137:Q137"/>
    <mergeCell ref="M131:Q131"/>
    <mergeCell ref="M146:Q146"/>
    <mergeCell ref="M143:Q143"/>
    <mergeCell ref="M163:Q163"/>
    <mergeCell ref="M144:Q144"/>
    <mergeCell ref="M145:Q145"/>
    <mergeCell ref="M132:Q132"/>
    <mergeCell ref="C254:I254"/>
    <mergeCell ref="A52:R52"/>
    <mergeCell ref="C53:I53"/>
    <mergeCell ref="C54:I54"/>
    <mergeCell ref="C55:I55"/>
    <mergeCell ref="C56:I56"/>
    <mergeCell ref="C58:I58"/>
    <mergeCell ref="C247:I247"/>
    <mergeCell ref="C242:I242"/>
    <mergeCell ref="C243:I243"/>
    <mergeCell ref="C244:I244"/>
    <mergeCell ref="C245:I245"/>
    <mergeCell ref="M61:Q61"/>
    <mergeCell ref="M62:Q62"/>
    <mergeCell ref="C226:I226"/>
    <mergeCell ref="C227:I227"/>
    <mergeCell ref="C222:I222"/>
    <mergeCell ref="M195:Q195"/>
    <mergeCell ref="M206:Q206"/>
    <mergeCell ref="M207:Q207"/>
    <mergeCell ref="M208:Q208"/>
    <mergeCell ref="M209:Q209"/>
    <mergeCell ref="M196:Q196"/>
    <mergeCell ref="M197:Q197"/>
    <mergeCell ref="M205:Q205"/>
    <mergeCell ref="M69:Q69"/>
    <mergeCell ref="M70:Q70"/>
    <mergeCell ref="M202:Q202"/>
    <mergeCell ref="M203:Q203"/>
    <mergeCell ref="M204:Q204"/>
    <mergeCell ref="M175:Q175"/>
    <mergeCell ref="M190:Q190"/>
    <mergeCell ref="M191:Q191"/>
    <mergeCell ref="M192:Q192"/>
    <mergeCell ref="M193:Q193"/>
    <mergeCell ref="M194:Q194"/>
    <mergeCell ref="M161:Q161"/>
    <mergeCell ref="M170:Q170"/>
    <mergeCell ref="M171:Q171"/>
    <mergeCell ref="M172:Q172"/>
    <mergeCell ref="M93:Q93"/>
    <mergeCell ref="M94:Q94"/>
    <mergeCell ref="M95:Q95"/>
    <mergeCell ref="M96:Q96"/>
    <mergeCell ref="M87:Q87"/>
    <mergeCell ref="M88:Q88"/>
    <mergeCell ref="M89:Q89"/>
    <mergeCell ref="M92:Q92"/>
    <mergeCell ref="M105:Q105"/>
    <mergeCell ref="M108:Q108"/>
    <mergeCell ref="M106:Q106"/>
    <mergeCell ref="M107:Q107"/>
    <mergeCell ref="M97:Q97"/>
    <mergeCell ref="M98:Q98"/>
    <mergeCell ref="M99:Q99"/>
    <mergeCell ref="M102:Q102"/>
    <mergeCell ref="M121:Q121"/>
    <mergeCell ref="M115:Q115"/>
    <mergeCell ref="M118:Q118"/>
    <mergeCell ref="M119:Q119"/>
    <mergeCell ref="M120:Q120"/>
    <mergeCell ref="M116:Q116"/>
    <mergeCell ref="M117:Q117"/>
    <mergeCell ref="M178:Q178"/>
    <mergeCell ref="M179:Q179"/>
    <mergeCell ref="M182:Q182"/>
    <mergeCell ref="M183:Q183"/>
    <mergeCell ref="M180:Q180"/>
    <mergeCell ref="M181:Q181"/>
    <mergeCell ref="M147:Q147"/>
    <mergeCell ref="M150:Q150"/>
    <mergeCell ref="M151:Q151"/>
    <mergeCell ref="M148:Q148"/>
    <mergeCell ref="M149:Q149"/>
    <mergeCell ref="M166:Q166"/>
    <mergeCell ref="M152:Q152"/>
    <mergeCell ref="M153:Q153"/>
    <mergeCell ref="M156:Q156"/>
    <mergeCell ref="M157:Q157"/>
    <mergeCell ref="M173:Q173"/>
    <mergeCell ref="M174:Q174"/>
    <mergeCell ref="M167:Q167"/>
    <mergeCell ref="M168:Q168"/>
    <mergeCell ref="M169:Q169"/>
    <mergeCell ref="M162:Q162"/>
    <mergeCell ref="M176:Q176"/>
    <mergeCell ref="M177:Q177"/>
    <mergeCell ref="M198:Q198"/>
    <mergeCell ref="M199:Q199"/>
    <mergeCell ref="M200:Q200"/>
    <mergeCell ref="M201:Q201"/>
    <mergeCell ref="M184:Q184"/>
    <mergeCell ref="M185:Q185"/>
    <mergeCell ref="M188:Q188"/>
    <mergeCell ref="M189:Q189"/>
    <mergeCell ref="M186:Q186"/>
    <mergeCell ref="M187:Q187"/>
    <mergeCell ref="M216:Q216"/>
    <mergeCell ref="M217:Q217"/>
    <mergeCell ref="M218:Q218"/>
    <mergeCell ref="M219:Q219"/>
    <mergeCell ref="M210:Q210"/>
    <mergeCell ref="M211:Q211"/>
    <mergeCell ref="M214:Q214"/>
    <mergeCell ref="M215:Q215"/>
    <mergeCell ref="M212:Q212"/>
    <mergeCell ref="M213:Q213"/>
    <mergeCell ref="M220:Q220"/>
    <mergeCell ref="M221:Q221"/>
    <mergeCell ref="M227:Q227"/>
    <mergeCell ref="M228:Q228"/>
    <mergeCell ref="M222:Q222"/>
    <mergeCell ref="M223:Q223"/>
    <mergeCell ref="M224:Q224"/>
    <mergeCell ref="M225:Q225"/>
    <mergeCell ref="M226:Q226"/>
    <mergeCell ref="M237:Q237"/>
    <mergeCell ref="M238:Q238"/>
    <mergeCell ref="M239:Q239"/>
    <mergeCell ref="M240:Q240"/>
    <mergeCell ref="M233:Q233"/>
    <mergeCell ref="M234:Q234"/>
    <mergeCell ref="M235:Q235"/>
    <mergeCell ref="M236:Q236"/>
    <mergeCell ref="M229:Q229"/>
    <mergeCell ref="M230:Q230"/>
    <mergeCell ref="M231:Q231"/>
    <mergeCell ref="M232:Q232"/>
    <mergeCell ref="M253:Q253"/>
    <mergeCell ref="M254:Q254"/>
    <mergeCell ref="M249:Q249"/>
    <mergeCell ref="M250:Q250"/>
    <mergeCell ref="M251:Q251"/>
    <mergeCell ref="M252:Q252"/>
    <mergeCell ref="M248:Q248"/>
    <mergeCell ref="M241:Q241"/>
    <mergeCell ref="M242:Q242"/>
    <mergeCell ref="M243:Q243"/>
    <mergeCell ref="M244:Q244"/>
    <mergeCell ref="M245:Q245"/>
    <mergeCell ref="M246:Q246"/>
    <mergeCell ref="M247:Q247"/>
  </mergeCells>
  <phoneticPr fontId="0" type="noConversion"/>
  <dataValidations xWindow="380" yWindow="521" count="33">
    <dataValidation type="date" operator="greaterThanOrEqual" allowBlank="1" showInputMessage="1" showErrorMessage="1" errorTitle="Review Date" error="This review date should occur at a later date than the previous review." promptTitle="Date Completed" prompt="Enter the Date the review was completed in the following format: mm/dd/yyyy (e.g. 9/29/2006).  Date will be displayed in dd-mmm-yyyy format." sqref="H21:K21 N21:Q21">
      <formula1>F21</formula1>
    </dataValidation>
    <dataValidation type="date" operator="greaterThanOrEqual" allowBlank="1" showInputMessage="1" showErrorMessage="1" errorTitle="Review Date" error="This review date should occur at a later date than the previous review." promptTitle="Date Completed" prompt="Enter the Date the review was completed.  Date will be displayed in Enter the Date the review was completed in the following format: mm/dd/yyyy (e.g. 9/29/2006).  Date will be displayed in dd-mmm-yyyy format." sqref="L21:M21">
      <formula1>J21</formula1>
    </dataValidation>
    <dataValidation type="whole" operator="greaterThan" allowBlank="1" showInputMessage="1" showErrorMessage="1" errorTitle="Work Product Size:" error="Work Product Size must be a whole number." promptTitle="Number of Pages:" prompt="Enter the number of pages of the deliverable(s) being reviewed.  This field is needed in order to populate the Measurement Workbook chart graphing the &quot;Problems per Page&quot;." sqref="O11:R11">
      <formula1>0</formula1>
    </dataValidation>
    <dataValidation type="whole" operator="greaterThan" allowBlank="1" showInputMessage="1" showErrorMessage="1" errorTitle="Work Product Size:" error="Work Product Size must be a whole number." promptTitle="Deliverable Size:" prompt="Enter a deliverable size based on the deliverable unit.  This field is used in the Measurement Workbook to populate the Problem Detection and Prep Time per Deliverable Unit tabs with peer review data." sqref="O10:R10">
      <formula1>0</formula1>
    </dataValidation>
    <dataValidation allowBlank="1" showInputMessage="1" showErrorMessage="1" promptTitle="Deliverable Unit:" prompt="This is a calculated field based on the deliverable type selected in the feedback form. This field is used in the Measurement Workbook to populate the Problem Detection, PrepTime per Deliverable, and Problem per Page tabs." sqref="O9:R9"/>
    <dataValidation allowBlank="1" showInputMessage="1" showErrorMessage="1" promptTitle="Team Name:" prompt="Enter the name of the team that created the deliverable(s)." sqref="O15:R15"/>
    <dataValidation allowBlank="1" showInputMessage="1" showErrorMessage="1" promptTitle="Release:" prompt="Enter the number or name of the release of which the deliverable(s) reviewed is part._x000a_" sqref="O14:R14"/>
    <dataValidation allowBlank="1" showInputMessage="1" showErrorMessage="1" promptTitle="Subsystem:" prompt="Enter the name of the Subsystem of which the deliverable(s) reviewed is part." sqref="O13:R13"/>
    <dataValidation allowBlank="1" showInputMessage="1" showErrorMessage="1" promptTitle="Application:" prompt="Enter the name of the Application of which the deliverable(s) reviewed is part." sqref="O12:R12"/>
    <dataValidation type="list" allowBlank="1" showInputMessage="1" showErrorMessage="1" errorTitle="Review Number" error="You have entered invalid data for this cell.  Please click the Cancel button to clear the cell and use the drop down list to select a value." sqref="B54:B254">
      <formula1>"Review 1, Review 2, Review 3, Review 4, Review 5, Team Lead Review"</formula1>
    </dataValidation>
    <dataValidation type="list" allowBlank="1" showInputMessage="1" showErrorMessage="1" sqref="I255">
      <formula1>"Requirements,Design,Documentation"</formula1>
    </dataValidation>
    <dataValidation operator="greaterThanOrEqual" allowBlank="1" showInputMessage="1" showErrorMessage="1" errorTitle="Preparation Time:" error="Please enter a numeric value." sqref="F42:F43 R23:R25"/>
    <dataValidation allowBlank="1" showErrorMessage="1" promptTitle="Preparation Time:" sqref="H42:H43 P42:P43 N42:N43 L42:L43 J42:J43 R42:R43"/>
    <dataValidation type="list" allowBlank="1" showInputMessage="1" showErrorMessage="1" errorTitle="Status" error="You have entered invalid data for this cell.  Please click the Cancel button to clear the cell and use the drop down list to select a value." sqref="R54:R254">
      <formula1>"Open,Closed,Rejected,Delete"</formula1>
    </dataValidation>
    <dataValidation type="date" operator="greaterThan" allowBlank="1" showInputMessage="1" showErrorMessage="1" errorTitle="Date Completed Error" error="Date Completed must be in date format (mm/dd/yyyy) and be after the scheduled date." promptTitle="Date Completed:" prompt="Enter the Date the review was completed in the following format: mm/dd/yyyy (e.g. 9/29/2006). The date will be displayed in dd-mmm-yyyy format." sqref="F21:G21">
      <formula1>37257</formula1>
    </dataValidation>
    <dataValidation operator="greaterThan" showErrorMessage="1" errorTitle="Date Completed Error" error="Date Completed must be in date format (mm/dd/yyyy) and be after the scheduled date." promptTitle="Date Completed:" prompt="Enter the Date the review was completed.  Date will be displayed in mm/dd/yyyy format." sqref="R21"/>
    <dataValidation type="list" allowBlank="1" showInputMessage="1" showErrorMessage="1" errorTitle="Deliverable Type:" error="You have entered invalid data for this cell.  Please click the Cancel button to clear the cell and use the drop down list to select a value." promptTitle="Deliverable Type:" prompt="Select the Deliverable Type based on what is being reviewed (e.g.,  _x000a_select Requirements for a requirements document)._x000a__x000a_The Other type includes deliverables such as plans and training materials._x000a__x000a_The selection for deliverable type is stage independent." sqref="F11:J11">
      <formula1>"Requirements,Design,Source Code,Test,Maintenance Request,Other"</formula1>
    </dataValidation>
    <dataValidation allowBlank="1" showInputMessage="1" promptTitle="Default directory:" prompt="The default directory is initally set in the Admin worksheet by the Metrics contact or Project Manager.  Only that person should change the default directory.  All feedback forms will be saved to the directory path selected. _x000a_" sqref="F3"/>
    <dataValidation allowBlank="1" showInputMessage="1" showErrorMessage="1" promptTitle="Deliverable Name:" prompt="Enter the name of the deliverable or group of related deliverables.  _x000a__x000a_The name should be unique since it is used as the identifier in the file name.  Special characters (&amp;$#%!/) cannot be used." sqref="F9:J9"/>
    <dataValidation allowBlank="1" showInputMessage="1" showErrorMessage="1" promptTitle="Deliverable Owner:" prompt="Enter the name of the owner of the deliverable(s)._x000a_" sqref="F10:J10"/>
    <dataValidation type="list" allowBlank="1" showInputMessage="1" showErrorMessage="1" errorTitle="Deliverable Complexity:" error="You have entered invalid data for this cell.  Please click the Cancel button to clear the cell and use the drop down list to select a value." promptTitle="Deliverable Complexity:" prompt="Select the deliverable complexity.  If there are multiple deliverables under review, select an average complexity level." sqref="F12:J12">
      <formula1>"Low,Medium,Complex"</formula1>
    </dataValidation>
    <dataValidation allowBlank="1" showInputMessage="1" showErrorMessage="1" promptTitle="Reviewer Name(s):" prompt="Enter the name of each Reviewer that participated in the review of the deliverable(s)." sqref="F20:Q20"/>
    <dataValidation allowBlank="1" showInputMessage="1" showErrorMessage="1" promptTitle="Review Status:" prompt="Review Status is a calculated field, based on the status in the Problem Details section." sqref="F26"/>
    <dataValidation allowBlank="1" showInputMessage="1" showErrorMessage="1" promptTitle="Comments:" prompt="Comments is an open field for the user to insert any comments associated with the review or the deliverable.  If no problems were found during the review, provide an explanation here." sqref="A50:R50"/>
    <dataValidation type="list" allowBlank="1" showInputMessage="1" showErrorMessage="1" errorTitle="Peer Review Technique" error="You have entered invalid data for this cell.  Please click the Cancel button to clear the cell and use the drop down list to select a value." promptTitle="Peer Review Technique" prompt="Facilitated Meeting - a meeting occurs with two or more people to discuss the problems identified._x000a_Unfacilitated - a deliverable is distributed to the reviewer(s) and feedback is returned on the form.  Note: Unfacilitated preparation time is generally 0." sqref="F19:Q19">
      <formula1>"Facilitated Meeting,Unfacilitated"</formula1>
    </dataValidation>
    <dataValidation type="list" allowBlank="1" showInputMessage="1" showErrorMessage="1" sqref="J54:K254">
      <formula1>"System,Non-System"</formula1>
    </dataValidation>
    <dataValidation type="list" allowBlank="1" showInputMessage="1" showErrorMessage="1" sqref="L54:L254">
      <formula1>"Analyze,Design,Build,Test,Maintenance"</formula1>
    </dataValidation>
    <dataValidation type="list" allowBlank="1" showInputMessage="1" showErrorMessage="1" errorTitle="Review Time" error="You have entered invalid data for this cell.  Please click the Cancel button to clear the cell and use the drop down list to select a value." promptTitle="Review Time:" prompt="Select the number of hours spent by all reviewers during each review.  For additional instructions, refer to the Instructions tab." sqref="G24 I24 K24 M24 O24 Q24">
      <formula1>".5,1,1.5,2,2.5,3,3.5,4,4.5,5,5.5,6,6.5,7,7.5,8,8.5,9,9.5,10,10.5,11,11.5,12,12.5,13,13.5,14,14.5,15,15.5,16,16.5,17,17.5,18,18.5,19,19.5,20,20.5,21,21.5,22,22.5,23,23.5,24,24.5,25,25.5,26,26.5,27,27.5,28,28.5,29,29.5,30,30.5,31,31.5,32,32.5,33,33.5,34"</formula1>
    </dataValidation>
    <dataValidation type="list" allowBlank="1" showInputMessage="1" showErrorMessage="1" errorTitle="Actual Time to Fix Problems" error="You have entered invalid data for this cell.  Please click the Cancel button to clear the cell and use the drop down list to select a value." promptTitle="Actual Time to Fix Problems:" prompt="Select the number of hours incurred to fix the problems discovered in each review." sqref="G25 I25 K25 M25 O25 Q25">
      <formula1>"0,.5,1,1.5,2,2.5,3,3.5,4,4.5,5,5.5,6,6.5,7,7.5,8,8.5,9,9.5,10,10.5,11,11.5,12,12.5,13,13.5,14,14.5,15,15.5,16,16.5,17,17.5,18,18.5,19,19.5,20,20.5,21,21.5,22,22.5,23,23.5,24,24.5,25,25.5,26,26.5,27,27.5,28,28.5,29,29.5,30,30.5,31,31.5,32,32.5,33,33.5,34"</formula1>
    </dataValidation>
    <dataValidation type="list" allowBlank="1" showInputMessage="1" showErrorMessage="1" errorTitle="Preparation Time" error="You have entered invalid data for this cell.  Please click the Cancel button to clear the cell and use the drop down list to select a value." promptTitle="Preparation Time:" prompt="Select the number of hours spent by all reviewers preparing for each review.  For additional instructions, refer to the Instructions tab." sqref="G23 I23 K23 M23 O23 Q23">
      <formula1>"0,.5,1,1.5,2,2.5,3,3.5,4,4.5,5,5.5,6,6.5,7,7.5,8,8.5,9,9.5,10,10.5,11,11.5,12,12.5,13,13.5,14,14.5,15,15.5,16,16.5,17,17.5,18,18.5,19,19.5,20,20.5,21,21.5,22,22.5,23,23.5,24,24.5,25,25.5,26,26.5,27,27.5,28,28.5,29,29.5,30,30.5,31,31.5,32,32.5,33,33.5,34"</formula1>
    </dataValidation>
    <dataValidation type="list" allowBlank="1" showInputMessage="1" showErrorMessage="1" errorTitle="Preparation Time" error="You have entered invalid data for this cell.  Please click the Cancel button to clear the cell and use the drop down list to select a value." promptTitle="Preparation Time:" prompt="Select the number of hours spent by all reviewers preparing for each review.  For additional instructions, refer to the Instructions tab." sqref="F23 H23 J23 L23 N23 P23">
      <formula1>PrepTimeValuesUS</formula1>
    </dataValidation>
    <dataValidation type="list" allowBlank="1" showInputMessage="1" showErrorMessage="1" errorTitle="Review Time" error="You have entered invalid data for this cell.  Please click the Cancel button to clear the cell and use the drop down list to select a value." promptTitle="Review Time:" prompt="Select the number of hours spent by all reviewers during each review.  For additional instructions, refer to the Instructions tab." sqref="F24 H24 J24 L24 N24 P24">
      <formula1>RevTimeValuesUS</formula1>
    </dataValidation>
    <dataValidation type="list" allowBlank="1" showInputMessage="1" showErrorMessage="1" errorTitle="Actual Time to Fix Problems" error="You have entered invalid data for this cell.  Please click the Cancel button to clear the cell and use the drop down list to select a value." promptTitle="Actual Time to Fix Problems:" prompt="Select the number of hours incurred to fix the problems discovered in each review." sqref="F25 H25 J25 L25 N25 P25">
      <formula1>ActTimeValuesUS</formula1>
    </dataValidation>
  </dataValidations>
  <pageMargins left="0.75" right="0.75" top="1" bottom="1" header="0.5" footer="0.5"/>
  <pageSetup orientation="landscape" r:id="rId1"/>
  <headerFooter alignWithMargins="0">
    <oddHeader xml:space="preserve">&amp;LTechnology Development Fundamentals: Java&amp;RWeeks 3, 4 Client Project Simulation  </oddHeader>
    <oddFooter>&amp;LCopyright © Accenture 2012 All rights reserved&amp;C&amp;P&amp;R&amp;F</oddFooter>
  </headerFooter>
  <cellWatches>
    <cellWatch r="J53"/>
  </cellWatche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1581DD-D353-459D-8F4A-FF9D2F6919B5}"/>
</file>

<file path=customXml/itemProps2.xml><?xml version="1.0" encoding="utf-8"?>
<ds:datastoreItem xmlns:ds="http://schemas.openxmlformats.org/officeDocument/2006/customXml" ds:itemID="{1DB53BB8-7B74-4869-9D6C-F0A64AF213DC}"/>
</file>

<file path=customXml/itemProps3.xml><?xml version="1.0" encoding="utf-8"?>
<ds:datastoreItem xmlns:ds="http://schemas.openxmlformats.org/officeDocument/2006/customXml" ds:itemID="{5377997E-8DC7-4540-8A66-F62C875B8B6E}"/>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4</vt:i4>
      </vt:variant>
      <vt:variant>
        <vt:lpstr>Named Ranges</vt:lpstr>
      </vt:variant>
      <vt:variant>
        <vt:i4>128</vt:i4>
      </vt:variant>
    </vt:vector>
  </HeadingPairs>
  <TitlesOfParts>
    <vt:vector size="132" baseType="lpstr">
      <vt:lpstr>Cover Sheet</vt:lpstr>
      <vt:lpstr>Instructions</vt:lpstr>
      <vt:lpstr>Admin</vt:lpstr>
      <vt:lpstr>Feedback Form</vt:lpstr>
      <vt:lpstr>ActTimeValuesEUR</vt:lpstr>
      <vt:lpstr>ActTimeValuesUS</vt:lpstr>
      <vt:lpstr>Admin_Status</vt:lpstr>
      <vt:lpstr>application</vt:lpstr>
      <vt:lpstr>code_DelUD</vt:lpstr>
      <vt:lpstr>code_DelUnit</vt:lpstr>
      <vt:lpstr>Code_NonSysErr</vt:lpstr>
      <vt:lpstr>Code_SysErr</vt:lpstr>
      <vt:lpstr>Code_Type_Data_Definition</vt:lpstr>
      <vt:lpstr>Code_Type_Interface</vt:lpstr>
      <vt:lpstr>Comments</vt:lpstr>
      <vt:lpstr>DateComp</vt:lpstr>
      <vt:lpstr>DateCompleted1</vt:lpstr>
      <vt:lpstr>DateCompleted2</vt:lpstr>
      <vt:lpstr>DateCompleted3</vt:lpstr>
      <vt:lpstr>DateCompleted4</vt:lpstr>
      <vt:lpstr>DateCompleted5</vt:lpstr>
      <vt:lpstr>DateCompletedLead</vt:lpstr>
      <vt:lpstr>default_dir_admin</vt:lpstr>
      <vt:lpstr>DelComplexity</vt:lpstr>
      <vt:lpstr>Deliverable_Unit_Definition</vt:lpstr>
      <vt:lpstr>DelName</vt:lpstr>
      <vt:lpstr>DelOwner</vt:lpstr>
      <vt:lpstr>DelSize</vt:lpstr>
      <vt:lpstr>DelType</vt:lpstr>
      <vt:lpstr>DelUnit</vt:lpstr>
      <vt:lpstr>des_DelUD</vt:lpstr>
      <vt:lpstr>des_DelUnit</vt:lpstr>
      <vt:lpstr>Des_NonSysErr</vt:lpstr>
      <vt:lpstr>Des_SysErr</vt:lpstr>
      <vt:lpstr>Des_Type_Data_Definition</vt:lpstr>
      <vt:lpstr>Des_Type_Interface</vt:lpstr>
      <vt:lpstr>Directory_Location</vt:lpstr>
      <vt:lpstr>Maint_NonSysErr</vt:lpstr>
      <vt:lpstr>Maint_SysErr</vt:lpstr>
      <vt:lpstr>Num_Of_Pages</vt:lpstr>
      <vt:lpstr>other_DelUD</vt:lpstr>
      <vt:lpstr>other_DelUnit</vt:lpstr>
      <vt:lpstr>Other_NonSysErr</vt:lpstr>
      <vt:lpstr>Other_SysErr</vt:lpstr>
      <vt:lpstr>password</vt:lpstr>
      <vt:lpstr>PD_Desc</vt:lpstr>
      <vt:lpstr>PD_id</vt:lpstr>
      <vt:lpstr>PD_ProblemType</vt:lpstr>
      <vt:lpstr>PD_Resolution</vt:lpstr>
      <vt:lpstr>PD_Review</vt:lpstr>
      <vt:lpstr>PD_StageInjected</vt:lpstr>
      <vt:lpstr>PD_Status</vt:lpstr>
      <vt:lpstr>PrepTime1</vt:lpstr>
      <vt:lpstr>PrepTime2</vt:lpstr>
      <vt:lpstr>PrepTime3</vt:lpstr>
      <vt:lpstr>PrepTime4</vt:lpstr>
      <vt:lpstr>PrepTime5</vt:lpstr>
      <vt:lpstr>PrepTimeLead</vt:lpstr>
      <vt:lpstr>PrepTimeTotal</vt:lpstr>
      <vt:lpstr>PrepTimeValuesEUR</vt:lpstr>
      <vt:lpstr>PrepTimeValuesUS</vt:lpstr>
      <vt:lpstr>'Feedback Form'!Print_Area</vt:lpstr>
      <vt:lpstr>Instructions!Print_Area</vt:lpstr>
      <vt:lpstr>'Feedback Form'!Print_Titles</vt:lpstr>
      <vt:lpstr>Problem_Details</vt:lpstr>
      <vt:lpstr>Problem_Type</vt:lpstr>
      <vt:lpstr>prodfix_DelUD</vt:lpstr>
      <vt:lpstr>prodfix_DelUnit</vt:lpstr>
      <vt:lpstr>PRTech1</vt:lpstr>
      <vt:lpstr>PRTech2</vt:lpstr>
      <vt:lpstr>PRTech3</vt:lpstr>
      <vt:lpstr>PRTech4</vt:lpstr>
      <vt:lpstr>PRTech5</vt:lpstr>
      <vt:lpstr>PRTechLead</vt:lpstr>
      <vt:lpstr>release</vt:lpstr>
      <vt:lpstr>req_DelUD</vt:lpstr>
      <vt:lpstr>req_DelUnit</vt:lpstr>
      <vt:lpstr>Req_NonSysErr</vt:lpstr>
      <vt:lpstr>Req_SysErr</vt:lpstr>
      <vt:lpstr>Req_Type_Data_Definition</vt:lpstr>
      <vt:lpstr>Req_Type_Interface</vt:lpstr>
      <vt:lpstr>Review</vt:lpstr>
      <vt:lpstr>Review_Status</vt:lpstr>
      <vt:lpstr>Reviewers1</vt:lpstr>
      <vt:lpstr>Reviewers2</vt:lpstr>
      <vt:lpstr>Reviewers3</vt:lpstr>
      <vt:lpstr>Reviewers4</vt:lpstr>
      <vt:lpstr>Reviewers5</vt:lpstr>
      <vt:lpstr>ReviewersLead</vt:lpstr>
      <vt:lpstr>ReviewTime1</vt:lpstr>
      <vt:lpstr>ReviewTime2</vt:lpstr>
      <vt:lpstr>ReviewTime3</vt:lpstr>
      <vt:lpstr>ReviewTime4</vt:lpstr>
      <vt:lpstr>ReviewTime5</vt:lpstr>
      <vt:lpstr>ReviewTimeLead</vt:lpstr>
      <vt:lpstr>ReviewTimeTotal</vt:lpstr>
      <vt:lpstr>RevTimeValuesEUR</vt:lpstr>
      <vt:lpstr>RevTimeValuesUS</vt:lpstr>
      <vt:lpstr>Selected_Type</vt:lpstr>
      <vt:lpstr>Stage_Anal_NonSysErr</vt:lpstr>
      <vt:lpstr>Stage_Anal_SysErr</vt:lpstr>
      <vt:lpstr>Stage_Build_NonSysErr</vt:lpstr>
      <vt:lpstr>Stage_Build_SysErr</vt:lpstr>
      <vt:lpstr>Stage_Des_NonSysErr</vt:lpstr>
      <vt:lpstr>Stage_Des_SysErr</vt:lpstr>
      <vt:lpstr>Stage_Maint_NonSysErr</vt:lpstr>
      <vt:lpstr>Stage_Maint_SysErr</vt:lpstr>
      <vt:lpstr>Stage_Test_NonSysErr</vt:lpstr>
      <vt:lpstr>Stage_Test_SysErr</vt:lpstr>
      <vt:lpstr>subsystem</vt:lpstr>
      <vt:lpstr>Summary_Details</vt:lpstr>
      <vt:lpstr>TeamName</vt:lpstr>
      <vt:lpstr>Template_Name</vt:lpstr>
      <vt:lpstr>test_DelUD</vt:lpstr>
      <vt:lpstr>test_DelUnit</vt:lpstr>
      <vt:lpstr>Test_NonSysErr</vt:lpstr>
      <vt:lpstr>Test_SysErr</vt:lpstr>
      <vt:lpstr>Test_Type_Inad_Detail</vt:lpstr>
      <vt:lpstr>Test_Type_Inc_Steps</vt:lpstr>
      <vt:lpstr>TimeToFix1</vt:lpstr>
      <vt:lpstr>TimeToFix2</vt:lpstr>
      <vt:lpstr>TimeToFix3</vt:lpstr>
      <vt:lpstr>TimeToFix4</vt:lpstr>
      <vt:lpstr>TimeToFix5</vt:lpstr>
      <vt:lpstr>TimeToFixLead</vt:lpstr>
      <vt:lpstr>TimeToFixTotal</vt:lpstr>
      <vt:lpstr>Total_Eff_Ratio</vt:lpstr>
      <vt:lpstr>Total_Num_Prob</vt:lpstr>
      <vt:lpstr>Total_Prob_Det</vt:lpstr>
      <vt:lpstr>Total_Prob_Per_Page</vt:lpstr>
      <vt:lpstr>Total_ROI</vt:lpstr>
      <vt:lpstr>Total_Time_Fix</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Ward, Steven</dc:creator>
  <dc:description>FINAL - Uploaded to SP for Pilot</dc:description>
  <cp:lastModifiedBy>steven.ward</cp:lastModifiedBy>
  <cp:revision/>
  <cp:lastPrinted>2010-03-30T10:03:01Z</cp:lastPrinted>
  <dcterms:created xsi:type="dcterms:W3CDTF">2001-12-20T16:01:25Z</dcterms:created>
  <dcterms:modified xsi:type="dcterms:W3CDTF">2012-02-21T16:06:23Z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