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ExcelProjects\HrAnalytics\"/>
    </mc:Choice>
  </mc:AlternateContent>
  <xr:revisionPtr revIDLastSave="0" documentId="13_ncr:1_{E3001CA8-2F4C-4B9B-8631-4540AD1CA985}" xr6:coauthVersionLast="47" xr6:coauthVersionMax="47" xr10:uidLastSave="{00000000-0000-0000-0000-000000000000}"/>
  <bookViews>
    <workbookView xWindow="-120" yWindow="-120" windowWidth="20730" windowHeight="11160" firstSheet="5" activeTab="10" xr2:uid="{00000000-000D-0000-FFFF-FFFF00000000}"/>
  </bookViews>
  <sheets>
    <sheet name="Detail1" sheetId="8" r:id="rId1"/>
    <sheet name="Gender" sheetId="10" r:id="rId2"/>
    <sheet name=" Education by Attrition" sheetId="11" r:id="rId3"/>
    <sheet name="Attrition by JOB" sheetId="12" r:id="rId4"/>
    <sheet name="Department wise Attrition" sheetId="13" r:id="rId5"/>
    <sheet name="Attrition by Age" sheetId="14" r:id="rId6"/>
    <sheet name="MaritalStatus" sheetId="15" r:id="rId7"/>
    <sheet name="Data" sheetId="1" r:id="rId8"/>
    <sheet name="KPI" sheetId="7" r:id="rId9"/>
    <sheet name="Rating" sheetId="9" r:id="rId10"/>
    <sheet name="HRDashBoard" sheetId="6" r:id="rId11"/>
    <sheet name="Images" sheetId="2" r:id="rId12"/>
    <sheet name="Background 1" sheetId="3" r:id="rId13"/>
    <sheet name="Background 2" sheetId="4" r:id="rId14"/>
    <sheet name="Background 3" sheetId="5" r:id="rId15"/>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MaritalStatus!$D$4:$D$6</definedName>
    <definedName name="_xlchart.v2.3" hidden="1">MaritalStatus!$E$3</definedName>
    <definedName name="_xlchart.v2.4" hidden="1">MaritalStatus!$E$4:$E$6</definedName>
    <definedName name="_xlchart.v2.7" hidden="1">MaritalStatus!$D$4:$D$6</definedName>
    <definedName name="_xlchart.v2.8" hidden="1">MaritalStatus!$E$3</definedName>
    <definedName name="_xlchart.v2.9" hidden="1">MaritalStatus!$E$4:$E$6</definedName>
    <definedName name="Slicer_Department">#N/A</definedName>
    <definedName name="Slicer_Education_Field2">#N/A</definedName>
    <definedName name="Slicer_Gender2">#N/A</definedName>
  </definedNames>
  <calcPr calcId="191029"/>
  <pivotCaches>
    <pivotCache cacheId="4"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4" i="15" l="1"/>
  <c r="D6" i="15"/>
  <c r="D5" i="15"/>
  <c r="D5" i="12"/>
  <c r="D6" i="12"/>
  <c r="D7" i="12"/>
  <c r="D8" i="12"/>
  <c r="D9" i="12"/>
  <c r="D10" i="12"/>
  <c r="D11" i="12"/>
  <c r="D12" i="12"/>
  <c r="D4" i="12"/>
  <c r="E7" i="12"/>
  <c r="E6" i="12"/>
  <c r="E10" i="12"/>
  <c r="E8" i="12"/>
  <c r="B8" i="7"/>
  <c r="E5" i="12"/>
  <c r="E12" i="12"/>
  <c r="E4" i="12"/>
  <c r="A8" i="7"/>
  <c r="E9" i="12"/>
  <c r="B6" i="9"/>
  <c r="E11" i="12"/>
  <c r="C8" i="7"/>
  <c r="E4" i="15"/>
  <c r="E5" i="15"/>
  <c r="E6" i="15"/>
  <c r="B10" i="10"/>
  <c r="B9" i="10"/>
  <c r="C9" i="10" l="1"/>
  <c r="C10" i="10"/>
  <c r="C6" i="9"/>
  <c r="B7" i="9"/>
  <c r="C7" i="9" s="1"/>
  <c r="D8" i="7"/>
  <c r="E8" i="7"/>
</calcChain>
</file>

<file path=xl/sharedStrings.xml><?xml version="1.0" encoding="utf-8"?>
<sst xmlns="http://schemas.openxmlformats.org/spreadsheetml/2006/main" count="38370" uniqueCount="1573">
  <si>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</si>
  <si>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</si>
  <si>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</si>
  <si>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</si>
  <si>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</si>
  <si>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</si>
  <si>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</si>
  <si>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</si>
  <si>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</si>
  <si>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</si>
  <si>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</si>
  <si>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</si>
  <si>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</si>
  <si>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</si>
  <si>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</si>
  <si>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</si>
  <si>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</si>
  <si>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</si>
  <si>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</si>
  <si>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</si>
  <si>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</si>
  <si>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</si>
  <si>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</si>
  <si>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</si>
  <si>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</si>
  <si>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</si>
  <si>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</si>
  <si>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</si>
  <si>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</si>
  <si>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</si>
  <si>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</si>
  <si>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</si>
  <si>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</si>
  <si>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</si>
  <si>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</si>
  <si>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</si>
  <si>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</si>
  <si>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</si>
  <si>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</si>
  <si>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</si>
  <si>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</si>
  <si>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</si>
  <si>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</si>
  <si>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</si>
  <si>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</si>
  <si>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</si>
  <si>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</si>
  <si>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</si>
  <si>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</si>
  <si>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</si>
  <si>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</si>
  <si>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</si>
  <si>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</si>
  <si>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</si>
  <si>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</si>
  <si>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</si>
  <si>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</si>
  <si>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</si>
  <si>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</si>
  <si>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</si>
  <si>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</si>
  <si>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</si>
  <si>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</si>
  <si>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</si>
  <si>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</si>
  <si>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</si>
  <si>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</si>
  <si>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</si>
  <si>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</si>
  <si>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</si>
  <si>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</si>
  <si>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</si>
  <si>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</si>
  <si>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</si>
  <si>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</si>
  <si>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</si>
  <si>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</si>
  <si>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</si>
  <si>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</si>
  <si>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</si>
  <si>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</si>
  <si>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</si>
  <si>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</si>
  <si>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</si>
  <si>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</si>
  <si>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</si>
  <si>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</si>
  <si>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</si>
  <si>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</si>
  <si>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</si>
  <si>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</si>
  <si>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</si>
  <si>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</si>
  <si>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</si>
  <si>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</si>
  <si>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</si>
  <si>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</si>
  <si>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</si>
  <si>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</si>
  <si>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</si>
  <si>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</si>
  <si>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</si>
  <si>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</si>
  <si>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</si>
  <si>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</si>
  <si>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</si>
  <si>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</si>
  <si>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</si>
  <si>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</si>
  <si>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</si>
  <si>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</si>
  <si>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</si>
  <si>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</si>
  <si>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</si>
  <si>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</si>
  <si>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</si>
  <si>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</si>
  <si>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</si>
  <si>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</si>
  <si>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</si>
  <si>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</si>
  <si>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</si>
  <si>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</si>
  <si>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</si>
  <si>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</si>
  <si>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</si>
  <si>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</si>
  <si>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</si>
  <si>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</si>
  <si>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</si>
  <si>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</si>
  <si>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</si>
  <si>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</si>
  <si>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</si>
  <si>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</si>
  <si>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</si>
  <si>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</si>
  <si>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</si>
  <si>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</si>
  <si>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</si>
  <si>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</si>
  <si>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</si>
  <si>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</si>
  <si>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</si>
  <si>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</si>
  <si>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</si>
  <si>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</si>
  <si>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</si>
  <si>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</si>
  <si>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</si>
  <si>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</si>
  <si>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</si>
  <si>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</si>
  <si>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</si>
  <si>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</si>
  <si>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</si>
  <si>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</si>
  <si>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</si>
  <si>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</si>
  <si>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</si>
  <si>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</si>
  <si>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</si>
  <si>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</si>
  <si>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</si>
  <si>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</si>
  <si>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</si>
  <si>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</si>
  <si>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</si>
  <si>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</si>
  <si>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</si>
  <si>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</si>
  <si>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</si>
  <si>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</si>
  <si>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</si>
  <si>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</si>
  <si>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</si>
  <si>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</si>
  <si>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</si>
  <si>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</si>
  <si>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</si>
  <si>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</si>
  <si>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</si>
  <si>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</si>
  <si>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</si>
  <si>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</si>
  <si>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</si>
  <si>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</si>
  <si>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</si>
  <si>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</si>
  <si>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</si>
  <si>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</si>
  <si>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</si>
  <si>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</si>
  <si>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</si>
  <si>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</si>
  <si>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</si>
  <si>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</si>
  <si>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</si>
  <si>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</si>
  <si>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</si>
  <si>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</si>
  <si>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</si>
  <si>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</si>
  <si>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</si>
  <si>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</si>
  <si>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</si>
  <si>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</si>
  <si>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</si>
  <si>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</si>
  <si>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</si>
  <si>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</si>
  <si>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</si>
  <si>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</si>
  <si>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</si>
  <si>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</si>
  <si>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</si>
  <si>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</si>
  <si>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</si>
  <si>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</si>
  <si>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</si>
  <si>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</si>
  <si>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</si>
  <si>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</si>
  <si>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</si>
  <si>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</si>
  <si>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</si>
  <si>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</si>
  <si>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</si>
  <si>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</si>
  <si>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</si>
  <si>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</si>
  <si>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</si>
  <si>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</si>
  <si>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</si>
  <si>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</si>
  <si>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</si>
  <si>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</si>
  <si>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</si>
  <si>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</si>
  <si>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</si>
  <si>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</si>
  <si>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</si>
  <si>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</si>
  <si>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</si>
  <si>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</si>
  <si>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</si>
  <si>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</si>
  <si>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</si>
  <si>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</si>
  <si>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</si>
  <si>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</si>
  <si>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</si>
  <si>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</si>
  <si>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</si>
  <si>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</si>
  <si>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</si>
  <si>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</si>
  <si>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</si>
  <si>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</si>
  <si>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</si>
  <si>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</si>
  <si>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</si>
  <si>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</si>
  <si>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</si>
  <si>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</si>
  <si>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</si>
  <si>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</si>
  <si>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</si>
  <si>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</si>
  <si>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</si>
  <si>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</si>
  <si>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</si>
  <si>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</si>
  <si>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</si>
  <si>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</si>
  <si>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</si>
  <si>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</si>
  <si>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</si>
  <si>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</si>
  <si>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</si>
  <si>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</si>
  <si>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</si>
  <si>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</si>
  <si>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</si>
  <si>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</si>
  <si>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</si>
  <si>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</si>
  <si>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</si>
  <si>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</si>
  <si>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</si>
  <si>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</si>
  <si>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</si>
  <si>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</si>
  <si>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</si>
  <si>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</si>
  <si>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</si>
  <si>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</si>
  <si>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</si>
  <si>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</si>
  <si>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</si>
  <si>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</si>
  <si>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</si>
  <si>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</si>
  <si>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</si>
  <si>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</si>
  <si>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</si>
  <si>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</si>
  <si>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</si>
  <si>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</si>
  <si>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</si>
  <si>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</si>
  <si>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</si>
  <si>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</si>
  <si>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</si>
  <si>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</si>
  <si>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</si>
  <si>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</si>
  <si>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</si>
  <si>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</si>
  <si>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</si>
  <si>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</si>
  <si>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</si>
  <si>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</si>
  <si>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</si>
  <si>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</si>
  <si>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</si>
  <si>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</si>
  <si>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</si>
  <si>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</si>
  <si>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</si>
  <si>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</si>
  <si>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</si>
  <si>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</si>
  <si>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</si>
  <si>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</si>
  <si>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</si>
  <si>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</si>
  <si>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</si>
  <si>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</si>
  <si>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</si>
  <si>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</si>
  <si>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</si>
  <si>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</si>
  <si>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</si>
  <si>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</si>
  <si>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</si>
  <si>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</si>
  <si>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</si>
  <si>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</si>
  <si>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</si>
  <si>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</si>
  <si>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</si>
  <si>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</si>
  <si>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</si>
  <si>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</si>
  <si>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</si>
  <si>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</si>
  <si>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</si>
  <si>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</si>
  <si>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</si>
  <si>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</si>
  <si>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</si>
  <si>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</si>
  <si>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</si>
  <si>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</si>
  <si>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</si>
  <si>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</si>
  <si>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</si>
  <si>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</si>
  <si>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</si>
  <si>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</si>
  <si>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</si>
  <si>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</si>
  <si>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</si>
  <si>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</si>
  <si>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</si>
  <si>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</si>
  <si>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</si>
  <si>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</si>
  <si>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</si>
  <si>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</si>
  <si>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</si>
  <si>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</si>
  <si>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</si>
  <si>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</si>
  <si>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</si>
  <si>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</si>
  <si>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</si>
  <si>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</si>
  <si>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</si>
  <si>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</si>
  <si>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</si>
  <si>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</si>
  <si>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</si>
  <si>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</si>
  <si>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</si>
  <si>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</si>
  <si>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</si>
  <si>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</si>
  <si>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</si>
  <si>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</si>
  <si>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</si>
  <si>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</si>
  <si>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</si>
  <si>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</si>
  <si>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</si>
  <si>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</si>
  <si>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</si>
  <si>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</si>
  <si>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</si>
  <si>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</si>
  <si>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</si>
  <si>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</si>
  <si>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</si>
  <si>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</si>
  <si>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</si>
  <si>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</si>
  <si>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</si>
  <si>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</si>
  <si>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</si>
  <si>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</si>
  <si>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</si>
  <si>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</si>
  <si>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</si>
  <si>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</si>
  <si>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</si>
  <si>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</si>
  <si>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</si>
  <si>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</si>
  <si>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</si>
  <si>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</si>
  <si>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</si>
  <si>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</si>
  <si>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</si>
  <si>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</si>
  <si>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</si>
  <si>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</si>
  <si>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</si>
  <si>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</si>
  <si>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</si>
  <si>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</si>
  <si>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</si>
  <si>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</si>
  <si>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</si>
  <si>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</si>
  <si>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</si>
  <si>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</si>
  <si>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</si>
  <si>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</si>
  <si>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</si>
  <si>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</si>
  <si>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</si>
  <si>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</si>
  <si>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</si>
  <si>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</si>
  <si>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</si>
  <si>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</si>
  <si>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</si>
  <si>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</si>
  <si>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</si>
  <si>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</si>
  <si>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</si>
  <si>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</si>
  <si>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</si>
  <si>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</si>
  <si>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</si>
  <si>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</si>
  <si>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</si>
  <si>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</si>
  <si>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</si>
  <si>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</si>
  <si>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</si>
  <si>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</si>
  <si>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</si>
  <si>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</si>
  <si>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</si>
  <si>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</si>
  <si>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</si>
  <si>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</si>
  <si>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</si>
  <si>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</si>
  <si>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</si>
  <si>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</si>
  <si>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</si>
  <si>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</si>
  <si>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</si>
  <si>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</si>
  <si>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</si>
  <si>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</si>
  <si>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</si>
  <si>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</si>
  <si>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</si>
  <si>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</si>
  <si>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</si>
  <si>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</si>
  <si>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</si>
  <si>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</si>
  <si>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</si>
  <si>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</si>
  <si>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</si>
  <si>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</si>
  <si>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</si>
  <si>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</si>
  <si>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</si>
  <si>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</si>
  <si>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</si>
  <si>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</si>
  <si>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</si>
  <si>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</si>
  <si>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</si>
  <si>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</si>
  <si>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</si>
  <si>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</si>
  <si>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</si>
  <si>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</si>
  <si>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</si>
  <si>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</si>
  <si>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</si>
  <si>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</si>
  <si>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</si>
  <si>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</si>
  <si>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</si>
  <si>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</si>
  <si>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</si>
  <si>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</si>
  <si>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</si>
  <si>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</si>
  <si>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</si>
  <si>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</si>
  <si>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</si>
  <si>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</si>
  <si>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</si>
  <si>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</si>
  <si>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</si>
  <si>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</si>
  <si>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</si>
  <si>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</si>
  <si>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</si>
  <si>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</si>
  <si>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</si>
  <si>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</si>
  <si>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</si>
  <si>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</si>
  <si>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</si>
  <si>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</si>
  <si>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</si>
  <si>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</si>
  <si>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</si>
  <si>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</si>
  <si>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</si>
  <si>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</si>
  <si>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</si>
  <si>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</si>
  <si>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</si>
  <si>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</si>
  <si>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</si>
  <si>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</si>
  <si>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</si>
  <si>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</si>
  <si>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</si>
  <si>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</si>
  <si>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</si>
  <si>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</si>
  <si>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</si>
  <si>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</si>
  <si>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</si>
  <si>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</si>
  <si>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</si>
  <si>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</si>
  <si>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</si>
  <si>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</si>
  <si>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</si>
  <si>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</si>
  <si>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</si>
  <si>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</si>
  <si>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</si>
  <si>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</si>
  <si>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</si>
  <si>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</si>
  <si>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</si>
  <si>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</si>
  <si>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</si>
  <si>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</si>
  <si>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</si>
  <si>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</si>
  <si>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</si>
  <si>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</si>
  <si>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</si>
  <si>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</si>
  <si>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</si>
  <si>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</si>
  <si>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</si>
  <si>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</si>
  <si>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</si>
  <si>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</si>
  <si>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</si>
  <si>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</si>
  <si>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</si>
  <si>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</si>
  <si>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</si>
  <si>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</si>
  <si>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</si>
  <si>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</si>
  <si>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</si>
  <si>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</si>
  <si>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</si>
  <si>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</si>
  <si>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</si>
  <si>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</si>
  <si>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</si>
  <si>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</si>
  <si>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</si>
  <si>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</si>
  <si>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</si>
  <si>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</si>
  <si>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</si>
  <si>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</si>
  <si>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</si>
  <si>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</si>
  <si>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</si>
  <si>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</si>
  <si>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</si>
  <si>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</si>
  <si>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</si>
  <si>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</si>
  <si>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</si>
  <si>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</si>
  <si>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</si>
  <si>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</si>
  <si>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</si>
  <si>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</si>
  <si>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</si>
  <si>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</si>
  <si>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</si>
  <si>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</si>
  <si>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</si>
  <si>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</si>
  <si>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</si>
  <si>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</si>
  <si>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</si>
  <si>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</si>
  <si>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</si>
  <si>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</si>
  <si>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</si>
  <si>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</si>
  <si>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</si>
  <si>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</si>
  <si>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</si>
  <si>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</si>
  <si>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</si>
  <si>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</si>
  <si>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</si>
  <si>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</si>
  <si>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</si>
  <si>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</si>
  <si>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</si>
  <si>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</si>
  <si>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</si>
  <si>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</si>
  <si>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</si>
  <si>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</si>
  <si>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</si>
  <si>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</si>
  <si>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</si>
  <si>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</si>
  <si>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</si>
  <si>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</si>
  <si>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</si>
  <si>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</si>
  <si>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</si>
  <si>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</si>
  <si>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</si>
  <si>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</si>
  <si>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</si>
  <si>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</si>
  <si>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</si>
  <si>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</si>
  <si>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</si>
  <si>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</si>
  <si>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</si>
  <si>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</si>
  <si>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</si>
  <si>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</si>
  <si>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</si>
  <si>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</si>
  <si>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</si>
  <si>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</si>
  <si>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</si>
  <si>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</si>
  <si>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</si>
  <si>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</si>
  <si>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</si>
  <si>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</si>
  <si>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</si>
  <si>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</si>
  <si>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</si>
  <si>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</si>
  <si>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</si>
  <si>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</si>
  <si>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</si>
  <si>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</si>
  <si>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</si>
  <si>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</si>
  <si>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</si>
  <si>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</si>
  <si>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</si>
  <si>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</si>
  <si>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</si>
  <si>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</si>
  <si>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</si>
  <si>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</si>
  <si>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</si>
  <si>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</si>
  <si>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</si>
  <si>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</si>
  <si>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</si>
  <si>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</si>
  <si>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</si>
  <si>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</si>
  <si>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</si>
  <si>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</si>
  <si>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</si>
  <si>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</si>
  <si>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</si>
  <si>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</si>
  <si>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</si>
  <si>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</si>
  <si>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</si>
  <si>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</si>
  <si>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</si>
  <si>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</si>
  <si>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</si>
  <si>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</si>
  <si>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</si>
  <si>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</si>
  <si>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</si>
  <si>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</si>
  <si>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</si>
  <si>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</si>
  <si>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</si>
  <si>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</si>
  <si>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</si>
  <si>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</si>
  <si>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</si>
  <si>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</si>
  <si>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</si>
  <si>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</si>
  <si>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</si>
  <si>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</si>
  <si>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</si>
  <si>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</si>
  <si>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</si>
  <si>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</si>
  <si>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</si>
  <si>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</si>
  <si>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</si>
  <si>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</si>
  <si>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</si>
  <si>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</si>
  <si>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</si>
  <si>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</si>
  <si>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</si>
  <si>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</si>
  <si>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</si>
  <si>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</si>
  <si>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</si>
  <si>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</si>
  <si>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</si>
  <si>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</si>
  <si>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</si>
  <si>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</si>
  <si>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</si>
  <si>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</si>
  <si>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</si>
  <si>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</si>
  <si>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</si>
  <si>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</si>
  <si>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</si>
  <si>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</si>
  <si>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</si>
  <si>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</si>
  <si>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</si>
  <si>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</si>
  <si>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</si>
  <si>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</si>
  <si>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</si>
  <si>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</si>
  <si>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</si>
  <si>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</si>
  <si>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</si>
  <si>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</si>
  <si>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</si>
  <si>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</si>
  <si>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</si>
  <si>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</si>
  <si>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</si>
  <si>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</si>
  <si>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</si>
  <si>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</si>
  <si>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</si>
  <si>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</si>
  <si>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</si>
  <si>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</si>
  <si>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</si>
  <si>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</si>
  <si>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</si>
  <si>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</si>
  <si>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</si>
  <si>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</si>
  <si>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</si>
  <si>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</si>
  <si>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</si>
  <si>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</si>
  <si>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</si>
  <si>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</si>
  <si>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</si>
  <si>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</si>
  <si>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</si>
  <si>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</si>
  <si>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</si>
  <si>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</si>
  <si>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</si>
  <si>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</si>
  <si>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</si>
  <si>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</si>
  <si>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</si>
  <si>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</si>
  <si>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</si>
  <si>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</si>
  <si>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</si>
  <si>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</si>
  <si>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</si>
  <si>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</si>
  <si>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</si>
  <si>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</si>
  <si>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</si>
  <si>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</si>
  <si>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</si>
  <si>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</si>
  <si>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</si>
  <si>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</si>
  <si>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</si>
  <si>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</si>
  <si>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</si>
  <si>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</si>
  <si>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</si>
  <si>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</si>
  <si>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</si>
  <si>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</si>
  <si>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</si>
  <si>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</si>
  <si>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</si>
  <si>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</si>
  <si>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</si>
  <si>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</si>
  <si>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</si>
  <si>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</si>
  <si>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</si>
  <si>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</si>
  <si>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</si>
  <si>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</si>
  <si>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</si>
  <si>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</si>
  <si>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</si>
  <si>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</si>
  <si>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</si>
  <si>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</si>
  <si>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</si>
  <si>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</si>
  <si>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</si>
  <si>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</si>
  <si>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</si>
  <si>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</si>
  <si>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</si>
  <si>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</si>
  <si>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</si>
  <si>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</si>
  <si>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</si>
  <si>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</si>
  <si>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</si>
  <si>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</si>
  <si>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</si>
  <si>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</si>
  <si>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</si>
  <si>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</si>
  <si>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</si>
  <si>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</si>
  <si>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</si>
  <si>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</si>
  <si>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</si>
  <si>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</si>
  <si>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</si>
  <si>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</si>
  <si>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</si>
  <si>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</si>
  <si>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</si>
  <si>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</si>
  <si>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</si>
  <si>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</si>
  <si>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</si>
  <si>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</si>
  <si>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</si>
  <si>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</si>
  <si>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</si>
  <si>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</si>
  <si>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</si>
  <si>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</si>
  <si>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</si>
  <si>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</si>
  <si>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</si>
  <si>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</si>
  <si>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</si>
  <si>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</si>
  <si>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</si>
  <si>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</si>
  <si>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</si>
  <si>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</si>
  <si>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</si>
  <si>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</si>
  <si>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</si>
  <si>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</si>
  <si>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</si>
  <si>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</si>
  <si>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</si>
  <si>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</si>
  <si>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</si>
  <si>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</si>
  <si>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</si>
  <si>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</si>
  <si>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</si>
  <si>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</si>
  <si>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</si>
  <si>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</si>
  <si>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</si>
  <si>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</si>
  <si>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</si>
  <si>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</si>
  <si>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</si>
  <si>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</si>
  <si>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</si>
  <si>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</si>
  <si>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</si>
  <si>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</si>
  <si>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</si>
  <si>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</si>
  <si>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</si>
  <si>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</si>
  <si>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</si>
  <si>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</si>
  <si>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</si>
  <si>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</si>
  <si>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</si>
  <si>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</si>
  <si>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</si>
  <si>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</si>
  <si>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</si>
  <si>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</si>
  <si>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</si>
  <si>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</si>
  <si>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</si>
  <si>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</si>
  <si>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</si>
  <si>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</si>
  <si>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</si>
  <si>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</si>
  <si>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</si>
  <si>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</si>
  <si>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</si>
  <si>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</si>
  <si>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</si>
  <si>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</si>
  <si>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</si>
  <si>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</si>
  <si>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</si>
  <si>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</si>
  <si>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</si>
  <si>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</si>
  <si>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</si>
  <si>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</si>
  <si>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</si>
  <si>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</si>
  <si>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</si>
  <si>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</si>
  <si>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</si>
  <si>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</si>
  <si>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</si>
  <si>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</si>
  <si>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</si>
  <si>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</si>
  <si>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</si>
  <si>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</si>
  <si>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</si>
  <si>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</si>
  <si>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</si>
  <si>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</si>
  <si>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</si>
  <si>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</si>
  <si>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</si>
  <si>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</si>
  <si>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</si>
  <si>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</si>
  <si>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</si>
  <si>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</si>
  <si>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</si>
  <si>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</si>
  <si>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</si>
  <si>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</si>
  <si>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</si>
  <si>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</si>
  <si>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</si>
  <si>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</si>
  <si>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</si>
  <si>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</si>
  <si>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</si>
  <si>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</si>
  <si>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</si>
  <si>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</si>
  <si>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</si>
  <si>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</si>
  <si>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</si>
  <si>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</si>
  <si>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</si>
  <si>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</si>
  <si>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</si>
  <si>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</si>
  <si>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</si>
  <si>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</si>
  <si>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</si>
  <si>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</si>
  <si>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</si>
  <si>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</si>
  <si>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</si>
  <si>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</si>
  <si>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</si>
  <si>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</si>
  <si>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</si>
  <si>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</si>
  <si>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</si>
  <si>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</si>
  <si>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</si>
  <si>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</si>
  <si>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</si>
  <si>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</si>
  <si>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</si>
  <si>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</si>
  <si>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</si>
  <si>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</si>
  <si>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</si>
  <si>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</si>
  <si>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</si>
  <si>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</si>
  <si>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</si>
  <si>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</si>
  <si>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</si>
  <si>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</si>
  <si>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</si>
  <si>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</si>
  <si>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</si>
  <si>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</si>
  <si>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</si>
  <si>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</si>
  <si>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</si>
  <si>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</si>
  <si>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</si>
  <si>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</si>
  <si>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</si>
  <si>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</si>
  <si>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</si>
  <si>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</si>
  <si>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</si>
  <si>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</si>
  <si>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</si>
  <si>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</si>
  <si>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</si>
  <si>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</si>
  <si>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</si>
  <si>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</si>
  <si>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</si>
  <si>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</si>
  <si>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</si>
  <si>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</si>
  <si>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</si>
  <si>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</si>
  <si>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</si>
  <si>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</si>
  <si>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</si>
  <si>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</si>
  <si>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</si>
  <si>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</si>
  <si>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</si>
  <si>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</si>
  <si>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</si>
  <si>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</si>
  <si>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</si>
  <si>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</si>
  <si>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</si>
  <si>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</si>
  <si>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</si>
  <si>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</si>
  <si>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</si>
  <si>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</si>
  <si>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</si>
  <si>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</si>
  <si>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</si>
  <si>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</si>
  <si>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</si>
  <si>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</si>
  <si>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</si>
  <si>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</si>
  <si>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</si>
  <si>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</si>
  <si>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</si>
  <si>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</si>
  <si>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</si>
  <si>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</si>
  <si>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</si>
  <si>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</si>
  <si>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</si>
  <si>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</si>
  <si>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</si>
  <si>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</si>
  <si>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</si>
  <si>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</si>
  <si>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</si>
  <si>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</si>
  <si>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</si>
  <si>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</si>
  <si>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</si>
  <si>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</si>
  <si>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</si>
  <si>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</si>
  <si>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</si>
  <si>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</si>
  <si>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</si>
  <si>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</si>
  <si>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</si>
  <si>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</si>
  <si>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</si>
  <si>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</si>
  <si>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</si>
  <si>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</si>
  <si>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</si>
  <si>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</si>
  <si>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</si>
  <si>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</si>
  <si>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</si>
  <si>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</si>
  <si>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</si>
  <si>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</si>
  <si>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</si>
  <si>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</si>
  <si>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</si>
  <si>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</si>
  <si>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</si>
  <si>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</si>
  <si>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</si>
  <si>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</si>
  <si>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</si>
  <si>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</si>
  <si>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</si>
  <si>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</si>
  <si>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</si>
  <si>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</si>
  <si>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</si>
  <si>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</si>
  <si>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</si>
  <si>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</si>
  <si>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</si>
  <si>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</si>
  <si>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</si>
  <si>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</si>
  <si>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</si>
  <si>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</si>
  <si>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</si>
  <si>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</si>
  <si>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</si>
  <si>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</si>
  <si>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</si>
  <si>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</si>
  <si>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</si>
  <si>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</si>
  <si>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</si>
  <si>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</si>
  <si>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</si>
  <si>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</si>
  <si>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</si>
  <si>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</si>
  <si>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</si>
  <si>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</si>
  <si>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</si>
  <si>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</si>
  <si>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</si>
  <si>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</si>
  <si>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</si>
  <si>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</si>
  <si>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</si>
  <si>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</si>
  <si>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</si>
  <si>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</si>
  <si>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</si>
  <si>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</si>
  <si>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</si>
  <si>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</si>
  <si>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</si>
  <si>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</si>
  <si>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</si>
  <si>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</si>
  <si>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</si>
  <si>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</si>
  <si>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</si>
  <si>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</si>
  <si>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</si>
  <si>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</si>
  <si>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</si>
  <si>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</si>
  <si>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</si>
  <si>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</si>
  <si>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</si>
  <si>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</si>
  <si>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</si>
  <si>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</si>
  <si>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</si>
  <si>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</si>
  <si>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</si>
  <si>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</si>
  <si>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</si>
  <si>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</si>
  <si>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</si>
  <si>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</si>
  <si>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</si>
  <si>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</si>
  <si>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</si>
  <si>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</si>
  <si>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</si>
  <si>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</si>
  <si>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</si>
  <si>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</si>
  <si>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</si>
  <si>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</si>
  <si>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</si>
  <si>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</si>
  <si>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</si>
  <si>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</si>
  <si>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</si>
  <si>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</si>
  <si>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</si>
  <si>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</si>
  <si>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</si>
  <si>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</si>
  <si>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</si>
  <si>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</si>
  <si>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</si>
  <si>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</si>
  <si>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</si>
  <si>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</si>
  <si>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</si>
  <si>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</si>
  <si>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</si>
  <si>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</si>
  <si>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</si>
  <si>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</si>
  <si>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</si>
  <si>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</si>
  <si>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</si>
  <si>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</si>
  <si>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</si>
  <si>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</si>
  <si>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</si>
  <si>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</si>
  <si>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</si>
  <si>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</si>
  <si>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</si>
  <si>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</si>
  <si>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</si>
  <si>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</si>
  <si>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</si>
  <si>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</si>
  <si>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</si>
  <si>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</si>
  <si>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</si>
  <si>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</si>
  <si>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</si>
  <si>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</si>
  <si>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</si>
  <si>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</si>
  <si>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</si>
  <si>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</si>
  <si>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</si>
  <si>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</si>
  <si>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</si>
  <si>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</si>
  <si>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</si>
  <si>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</si>
  <si>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</si>
  <si>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</si>
  <si>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</si>
  <si>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</si>
  <si>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</si>
  <si>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</si>
  <si>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</si>
  <si>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</si>
  <si>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</si>
  <si>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</si>
  <si>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</si>
  <si>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</si>
  <si>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</si>
  <si>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</si>
  <si>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</si>
  <si>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</si>
  <si>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</si>
  <si>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</si>
  <si>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</si>
  <si>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</si>
  <si>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</si>
  <si>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</si>
  <si>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</si>
  <si>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</si>
  <si>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</si>
  <si>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</si>
  <si>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</si>
  <si>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</si>
  <si>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</si>
  <si>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</si>
  <si>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</si>
  <si>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</si>
  <si>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</si>
  <si>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</si>
  <si>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</si>
  <si>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</si>
  <si>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</si>
  <si>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</si>
  <si>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</si>
  <si>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</si>
  <si>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</si>
  <si>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</si>
  <si>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</si>
  <si>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</si>
  <si>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</si>
  <si>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</si>
  <si>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</si>
  <si>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</si>
  <si>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</si>
  <si>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</si>
  <si>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</si>
  <si>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</si>
  <si>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</si>
  <si>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</si>
  <si>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</si>
  <si>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</si>
  <si>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</si>
  <si>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</si>
  <si>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</si>
  <si>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</si>
  <si>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</si>
  <si>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</si>
  <si>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</si>
  <si>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</si>
  <si>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</si>
  <si>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</si>
  <si>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</si>
  <si>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</si>
  <si>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</si>
  <si>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</si>
  <si>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</si>
  <si>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</si>
  <si>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</si>
  <si>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</si>
  <si>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</si>
  <si>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</si>
  <si>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</si>
  <si>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</si>
  <si>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</si>
  <si>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</si>
  <si>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</si>
  <si>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</si>
  <si>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</si>
  <si>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</si>
  <si>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</si>
  <si>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</si>
  <si>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</si>
  <si>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</si>
  <si>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</si>
  <si>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</si>
  <si>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</si>
  <si>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</si>
  <si>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</si>
  <si>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</si>
  <si>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</si>
  <si>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</si>
  <si>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</si>
  <si>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</si>
  <si>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</si>
  <si>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</si>
  <si>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</si>
  <si>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</si>
  <si>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</si>
  <si>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</si>
  <si>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</si>
  <si>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</si>
  <si>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</si>
  <si>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</si>
  <si>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</si>
  <si>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</si>
  <si>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</si>
  <si>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</si>
  <si>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</si>
  <si>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</si>
  <si>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</si>
  <si>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</si>
  <si>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</si>
  <si>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</si>
  <si>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</si>
  <si>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</si>
  <si>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</si>
  <si>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</si>
  <si>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</si>
  <si>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</si>
  <si>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</si>
  <si>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</si>
  <si>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</si>
  <si>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</si>
  <si>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</si>
  <si>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</si>
  <si>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</si>
  <si>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</si>
  <si>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</si>
  <si>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</si>
  <si>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</si>
  <si>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</si>
  <si>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</si>
  <si>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</si>
  <si>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</si>
  <si>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</si>
  <si>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</si>
  <si>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</si>
  <si>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</si>
  <si>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</si>
  <si>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</si>
  <si>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</si>
  <si>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</si>
  <si>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</si>
  <si>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</si>
  <si>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</si>
  <si>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</si>
  <si>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</si>
  <si>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</si>
  <si>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</si>
  <si>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</si>
  <si>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</si>
  <si>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</si>
  <si>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</si>
  <si>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</si>
  <si>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</si>
  <si>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</si>
  <si>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</si>
  <si>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</si>
  <si>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</si>
  <si>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</si>
  <si>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</si>
  <si>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</si>
  <si>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</si>
  <si>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</si>
  <si>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</si>
  <si>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</si>
  <si>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</si>
  <si>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</si>
  <si>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</si>
  <si>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</si>
  <si>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</si>
  <si>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</si>
  <si>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</si>
  <si>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</si>
  <si>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</si>
  <si>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</si>
  <si>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</si>
  <si>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</si>
  <si>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</si>
  <si>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</si>
  <si>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</si>
  <si>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</si>
  <si>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</si>
  <si>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</si>
  <si>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</si>
  <si>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</si>
  <si>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</si>
  <si>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</si>
  <si>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</si>
  <si>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</si>
  <si>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</si>
  <si>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</si>
  <si>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</si>
  <si>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</si>
  <si>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</si>
  <si>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</si>
  <si>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</si>
  <si>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</si>
  <si>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</si>
  <si>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</si>
  <si>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</si>
  <si>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</si>
  <si>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</si>
  <si>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</si>
  <si>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</si>
  <si>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</si>
  <si>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</si>
  <si>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</si>
  <si>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</si>
  <si>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</si>
  <si>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</si>
  <si>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</si>
  <si>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</si>
  <si>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</si>
  <si>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</si>
  <si>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</si>
  <si>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</si>
  <si>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</si>
  <si>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</si>
  <si>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</si>
  <si>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</si>
  <si>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</si>
  <si>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</si>
  <si>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</si>
  <si>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</si>
  <si>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</si>
  <si>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</si>
  <si>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</si>
  <si>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</si>
  <si>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</si>
  <si>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</si>
  <si>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</si>
  <si>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</si>
  <si>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</si>
  <si>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</si>
  <si>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</si>
  <si>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</si>
  <si>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</si>
  <si>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</si>
  <si>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</si>
  <si>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</si>
  <si>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</si>
  <si>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</si>
  <si>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</si>
  <si>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</si>
  <si>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</si>
  <si>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</si>
  <si>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</si>
  <si>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</si>
  <si>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</si>
  <si>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</si>
  <si>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</si>
  <si>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</si>
  <si>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</si>
  <si>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</si>
  <si>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</si>
  <si>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</si>
  <si>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</si>
  <si>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</si>
  <si>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</si>
  <si>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</si>
  <si>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Employees</t>
  </si>
  <si>
    <t>Attrition_count</t>
  </si>
  <si>
    <t>Average age</t>
  </si>
  <si>
    <t>Attrition Rate</t>
  </si>
  <si>
    <t>Active Employees</t>
  </si>
  <si>
    <t>Details for Count of Employee Number</t>
  </si>
  <si>
    <t>Average of Job Satisfaction</t>
  </si>
  <si>
    <t>Rating</t>
  </si>
  <si>
    <t>Balance Rating</t>
  </si>
  <si>
    <t>Count of Employee Count</t>
  </si>
  <si>
    <t>JOB ROLE</t>
  </si>
  <si>
    <t>Attrition Count</t>
  </si>
  <si>
    <t>Count of Attrition</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</si>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</sst>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b/>
      <sz val="12"/>
      <color theme="1"/>
      <name val="Calibri"/>
      <scheme val="minor"/>
    </font>
  </fonts>
  <fills count="4">
    <fill>
      <patternFill patternType="none"/>
    </fill>
    <fill>
      <patternFill patternType="gray125"/>
    </fill>
    <fill>
      <patternFill patternType="solid">
        <fgColor rgb="FFA3DBFF"/>
        <bgColor indexed="64"/>
      </patternFill>
    </fill>
    <fill>
      <patternFill patternType="solid">
        <fgColor theme="0"/>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1" fillId="0" borderId="0" xfId="0" applyFont="1"/>
    <xf numFmtId="0" fontId="0" fillId="0" borderId="3" xfId="0" applyBorder="1"/>
    <xf numFmtId="0" fontId="0" fillId="0" borderId="1" xfId="0" pivotButton="1" applyBorder="1"/>
    <xf numFmtId="0" fontId="2" fillId="0" borderId="0" xfId="0" applyFont="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2" borderId="1" xfId="0" applyFill="1" applyBorder="1"/>
    <xf numFmtId="0" fontId="0" fillId="2" borderId="10" xfId="0" applyFill="1" applyBorder="1"/>
    <xf numFmtId="0" fontId="0" fillId="2" borderId="8" xfId="0" applyFill="1" applyBorder="1"/>
    <xf numFmtId="0" fontId="0" fillId="3" borderId="0" xfId="0" applyFill="1"/>
    <xf numFmtId="164" fontId="0" fillId="0" borderId="4"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5" xfId="0" applyNumberFormat="1" applyBorder="1"/>
    <xf numFmtId="10" fontId="0" fillId="0" borderId="4" xfId="0" applyNumberFormat="1" applyBorder="1"/>
    <xf numFmtId="0" fontId="0" fillId="0" borderId="3"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9" xfId="0" applyNumberFormat="1" applyBorder="1"/>
  </cellXfs>
  <cellStyles count="2">
    <cellStyle name="Normal" xfId="0" builtinId="0"/>
    <cellStyle name="Percent" xfId="1" builtinId="5"/>
  </cellStyles>
  <dxfs count="32">
    <dxf>
      <numFmt numFmtId="164" formatCode="0.0"/>
    </dxf>
    <dxf>
      <fill>
        <patternFill patternType="solid">
          <bgColor rgb="FFA3DBFF"/>
        </patternFill>
      </fill>
    </dxf>
    <dxf>
      <numFmt numFmtId="164" formatCode="0.0"/>
    </dxf>
    <dxf>
      <fill>
        <patternFill patternType="solid">
          <bgColor rgb="FFA3DBFF"/>
        </patternFill>
      </fill>
    </dxf>
    <dxf>
      <fill>
        <patternFill patternType="solid">
          <bgColor rgb="FFDC5F49"/>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numFmt numFmtId="164" formatCode="0.0"/>
    </dxf>
    <dxf>
      <fill>
        <patternFill patternType="solid">
          <bgColor rgb="FFA3DBFF"/>
        </patternFill>
      </fill>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numFmt numFmtId="164" formatCode="0.0"/>
    </dxf>
    <dxf>
      <fill>
        <patternFill patternType="solid">
          <bgColor rgb="FFA3DBFF"/>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31"/>
      <tableStyleElement type="firstRowStripe" dxfId="30"/>
      <tableStyleElement type="secondRowStripe" dxfId="29"/>
    </tableStyle>
    <tableStyle name="slicer" pivot="0" table="0" count="4" xr9:uid="{9637A260-E072-4324-8B25-5B6A653036C5}">
      <tableStyleElement type="wholeTable" dxfId="4"/>
    </tableStyle>
    <tableStyle name="SlicerStyleOther1 2" pivot="0" table="0" count="10" xr9:uid="{461958AC-C0D1-463F-9A38-41938D760A20}">
      <tableStyleElement type="wholeTable" dxfId="26"/>
      <tableStyleElement type="headerRow" dxfId="25"/>
    </tableStyle>
  </tableStyles>
  <colors>
    <mruColors>
      <color rgb="FFDC5F49"/>
      <color rgb="FFE600E6"/>
      <color rgb="FF920092"/>
      <color rgb="FF89D7AE"/>
      <color rgb="FFFC9CF7"/>
      <color rgb="FFF7FB5F"/>
      <color rgb="FFFFE07D"/>
      <color rgb="FFF5FA1E"/>
      <color rgb="FFDF9926"/>
    </mruColors>
  </colors>
  <extLst>
    <ext xmlns:x14="http://schemas.microsoft.com/office/spreadsheetml/2009/9/main" uri="{46F421CA-312F-682f-3DD2-61675219B42D}">
      <x14:dxfs count="23">
        <dxf>
          <font>
            <b/>
            <i val="0"/>
            <sz val="14"/>
          </font>
          <fill>
            <gradientFill>
              <stop position="0">
                <color theme="1" tint="0.1490218817712943"/>
              </stop>
              <stop position="1">
                <color theme="1" tint="0.49803155613879818"/>
              </stop>
            </gradientFill>
          </fill>
        </dxf>
        <dxf>
          <font>
            <b/>
            <i val="0"/>
            <sz val="14"/>
            <color theme="0"/>
            <name val="Calibri"/>
            <family val="2"/>
            <scheme val="minor"/>
          </font>
          <fill>
            <gradientFill degree="90">
              <stop position="0">
                <color theme="9" tint="-0.25098422193060094"/>
              </stop>
              <stop position="1">
                <color theme="9" tint="0.40000610370189521"/>
              </stop>
            </gradientFill>
          </fill>
        </dxf>
        <dxf>
          <font>
            <sz val="14"/>
          </font>
          <fill>
            <gradientFill>
              <stop position="0">
                <color theme="1" tint="0.1490218817712943"/>
              </stop>
              <stop position="1">
                <color theme="1" tint="0.49803155613879818"/>
              </stop>
            </gradientFill>
          </fill>
        </dxf>
        <dxf>
          <font>
            <b/>
            <i val="0"/>
            <sz val="14"/>
          </font>
          <fill>
            <gradientFill>
              <stop position="0">
                <color theme="1" tint="0.1490218817712943"/>
              </stop>
              <stop position="1">
                <color theme="1" tint="0.49803155613879818"/>
              </stop>
            </gradientFill>
          </fill>
        </dxf>
        <dxf>
          <font>
            <b/>
            <i val="0"/>
            <sz val="14"/>
            <color theme="0"/>
            <name val="Calibri"/>
            <family val="2"/>
            <scheme val="minor"/>
          </font>
          <fill>
            <gradientFill degree="90">
              <stop position="0">
                <color theme="9" tint="-0.25098422193060094"/>
              </stop>
              <stop position="1">
                <color theme="9" tint="0.40000610370189521"/>
              </stop>
            </gradientFill>
          </fill>
        </dxf>
        <dxf>
          <font>
            <sz val="14"/>
          </font>
          <fill>
            <gradientFill>
              <stop position="0">
                <color theme="1" tint="0.1490218817712943"/>
              </stop>
              <stop position="1">
                <color theme="1" tint="0.49803155613879818"/>
              </stop>
            </gradientFill>
          </fill>
        </dxf>
        <dxf>
          <font>
            <b/>
            <i val="0"/>
            <sz val="14"/>
          </font>
          <fill>
            <gradientFill>
              <stop position="0">
                <color theme="1" tint="0.1490218817712943"/>
              </stop>
              <stop position="1">
                <color theme="1" tint="0.49803155613879818"/>
              </stop>
            </gradientFill>
          </fill>
        </dxf>
        <dxf>
          <font>
            <b/>
            <i val="0"/>
            <sz val="14"/>
            <color theme="0"/>
            <name val="Calibri"/>
            <family val="2"/>
            <scheme val="minor"/>
          </font>
          <fill>
            <gradientFill degree="90">
              <stop position="0">
                <color theme="9" tint="-0.25098422193060094"/>
              </stop>
              <stop position="1">
                <color theme="9" tint="0.40000610370189521"/>
              </stop>
            </gradientFill>
          </fill>
        </dxf>
        <dxf>
          <font>
            <sz val="14"/>
          </font>
          <fill>
            <gradientFill>
              <stop position="0">
                <color theme="1" tint="0.1490218817712943"/>
              </stop>
              <stop position="1">
                <color theme="1" tint="0.49803155613879818"/>
              </stop>
            </gradientFill>
          </fill>
        </dxf>
        <dxf>
          <font>
            <b/>
            <i val="0"/>
            <sz val="14"/>
          </font>
          <fill>
            <gradientFill>
              <stop position="0">
                <color theme="1" tint="0.1490218817712943"/>
              </stop>
              <stop position="1">
                <color theme="1" tint="0.49803155613879818"/>
              </stop>
            </gradientFill>
          </fill>
        </dxf>
        <dxf>
          <font>
            <b/>
            <i val="0"/>
            <sz val="14"/>
            <color theme="0"/>
            <name val="Calibri"/>
            <family val="2"/>
            <scheme val="minor"/>
          </font>
          <fill>
            <gradientFill degree="90">
              <stop position="0">
                <color theme="9" tint="-0.25098422193060094"/>
              </stop>
              <stop position="1">
                <color theme="9" tint="0.40000610370189521"/>
              </stop>
            </gradientFill>
          </fill>
        </dxf>
        <dxf>
          <font>
            <sz val="14"/>
          </font>
          <fill>
            <gradientFill>
              <stop position="0">
                <color theme="1" tint="0.1490218817712943"/>
              </stop>
              <stop position="1">
                <color theme="1" tint="0.49803155613879818"/>
              </stop>
            </gradientFill>
          </fill>
        </dxf>
        <dxf>
          <fill>
            <gradientFill>
              <stop position="0">
                <color theme="1" tint="0.1490218817712943"/>
              </stop>
              <stop position="1">
                <color theme="1" tint="0.49803155613879818"/>
              </stop>
            </gradientFill>
          </fill>
        </dxf>
        <dxf>
          <font>
            <b/>
            <i val="0"/>
            <sz val="14"/>
            <color theme="0"/>
            <name val="Calibri"/>
            <family val="2"/>
            <scheme val="minor"/>
          </font>
          <fill>
            <gradientFill degree="90">
              <stop position="0">
                <color theme="9" tint="-0.25098422193060094"/>
              </stop>
              <stop position="1">
                <color theme="9" tint="0.40000610370189521"/>
              </stop>
            </gradientFill>
          </fill>
        </dxf>
        <dxf>
          <font>
            <sz val="14"/>
          </font>
          <fill>
            <gradientFill>
              <stop position="0">
                <color theme="1" tint="0.1490218817712943"/>
              </stop>
              <stop position="1">
                <color theme="1" tint="0.49803155613879818"/>
              </stop>
            </gradient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14"/>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 name="SlicerStyleOther1 2">
          <x14:slicerStyleElements>
            <x14:slicerStyleElement type="unselectedItemWithData" dxfId="22"/>
            <x14:slicerStyleElement type="unselectedItemWithNoData" dxfId="21"/>
            <x14:slicerStyleElement type="selectedItemWithData" dxfId="20"/>
            <x14:slicerStyleElement type="selectedItemWithNoData" dxfId="19"/>
            <x14:slicerStyleElement type="hoveredUnselectedItemWithData" dxfId="18"/>
            <x14:slicerStyleElement type="hoveredSelectedItemWithData" dxfId="17"/>
            <x14:slicerStyleElement type="hoveredUnselectedItemWithNoData" dxfId="16"/>
            <x14:slicerStyleElement type="hoveredSelectedItemWithNoData" dxfId="15"/>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91-4EC0-ABE9-103415667B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91-4EC0-ABE9-103415667BC9}"/>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0-8C3D-4786-9B14-AE58EAA4601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 Education by Attrition! 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Education by Attrition'!$A$4:$A$9</c:f>
              <c:strCache>
                <c:ptCount val="5"/>
                <c:pt idx="0">
                  <c:v>Doctoral Degree</c:v>
                </c:pt>
                <c:pt idx="1">
                  <c:v>High School</c:v>
                </c:pt>
                <c:pt idx="2">
                  <c:v>Master's Degree</c:v>
                </c:pt>
                <c:pt idx="3">
                  <c:v>Associates Degree</c:v>
                </c:pt>
                <c:pt idx="4">
                  <c:v>Bachelor's Degree</c:v>
                </c:pt>
              </c:strCache>
            </c:strRef>
          </c:cat>
          <c:val>
            <c:numRef>
              <c:f>' Education by Attrition'!$B$4:$B$9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1DFA-400B-A806-4530852CC5A1}"/>
            </c:ext>
          </c:extLst>
        </c:ser>
        <c:dLbls>
          <c:dLblPos val="outEnd"/>
          <c:showLegendKey val="0"/>
          <c:showVal val="1"/>
          <c:showCatName val="0"/>
          <c:showSerName val="0"/>
          <c:showPercent val="0"/>
          <c:showBubbleSize val="0"/>
        </c:dLbls>
        <c:gapWidth val="182"/>
        <c:axId val="1020627183"/>
        <c:axId val="1020614703"/>
      </c:barChart>
      <c:catAx>
        <c:axId val="1020627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14703"/>
        <c:crosses val="autoZero"/>
        <c:auto val="1"/>
        <c:lblAlgn val="ctr"/>
        <c:lblOffset val="100"/>
        <c:noMultiLvlLbl val="0"/>
      </c:catAx>
      <c:valAx>
        <c:axId val="1020614703"/>
        <c:scaling>
          <c:orientation val="minMax"/>
        </c:scaling>
        <c:delete val="1"/>
        <c:axPos val="b"/>
        <c:numFmt formatCode="General" sourceLinked="1"/>
        <c:majorTickMark val="out"/>
        <c:minorTickMark val="none"/>
        <c:tickLblPos val="nextTo"/>
        <c:crossAx val="102062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BB-43FA-BEA0-E2F906668B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BB-43FA-BEA0-E2F906668B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BB-43FA-BEA0-E2F906668B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0-3852-45EA-ABDB-04FDC2692D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Under 25</c:v>
                </c:pt>
                <c:pt idx="2">
                  <c:v>35 - 44</c:v>
                </c:pt>
                <c:pt idx="3">
                  <c:v>45 - 54</c:v>
                </c:pt>
                <c:pt idx="4">
                  <c:v>Over 55</c:v>
                </c:pt>
              </c:strCache>
            </c:strRef>
          </c:cat>
          <c:val>
            <c:numRef>
              <c:f>'Attrition by Age'!$B$4:$B$9</c:f>
              <c:numCache>
                <c:formatCode>General</c:formatCode>
                <c:ptCount val="5"/>
                <c:pt idx="0">
                  <c:v>43</c:v>
                </c:pt>
                <c:pt idx="1">
                  <c:v>18</c:v>
                </c:pt>
                <c:pt idx="2">
                  <c:v>14</c:v>
                </c:pt>
                <c:pt idx="3">
                  <c:v>9</c:v>
                </c:pt>
                <c:pt idx="4">
                  <c:v>3</c:v>
                </c:pt>
              </c:numCache>
            </c:numRef>
          </c:val>
          <c:extLst>
            <c:ext xmlns:c16="http://schemas.microsoft.com/office/drawing/2014/chart" uri="{C3380CC4-5D6E-409C-BE32-E72D297353CC}">
              <c16:uniqueId val="{00000000-9599-4C96-83C6-D5D67189DA4A}"/>
            </c:ext>
          </c:extLst>
        </c:ser>
        <c:dLbls>
          <c:dLblPos val="outEnd"/>
          <c:showLegendKey val="0"/>
          <c:showVal val="1"/>
          <c:showCatName val="0"/>
          <c:showSerName val="0"/>
          <c:showPercent val="0"/>
          <c:showBubbleSize val="0"/>
        </c:dLbls>
        <c:gapWidth val="219"/>
        <c:overlap val="-27"/>
        <c:axId val="452327472"/>
        <c:axId val="452327952"/>
      </c:barChart>
      <c:catAx>
        <c:axId val="452327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27952"/>
        <c:crosses val="autoZero"/>
        <c:auto val="1"/>
        <c:lblAlgn val="ctr"/>
        <c:lblOffset val="100"/>
        <c:noMultiLvlLbl val="0"/>
      </c:catAx>
      <c:valAx>
        <c:axId val="452327952"/>
        <c:scaling>
          <c:orientation val="minMax"/>
        </c:scaling>
        <c:delete val="1"/>
        <c:axPos val="l"/>
        <c:numFmt formatCode="General" sourceLinked="1"/>
        <c:majorTickMark val="out"/>
        <c:minorTickMark val="none"/>
        <c:tickLblPos val="nextTo"/>
        <c:crossAx val="4523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A-4C2B-97C7-E16612DA00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A-4C2B-97C7-E16612DA0069}"/>
              </c:ext>
            </c:extLst>
          </c:dPt>
          <c:val>
            <c:numRef>
              <c:f>Rating!$C$6:$C$7</c:f>
              <c:numCache>
                <c:formatCode>0%</c:formatCode>
                <c:ptCount val="2"/>
                <c:pt idx="0">
                  <c:v>0.51734693877551019</c:v>
                </c:pt>
                <c:pt idx="1">
                  <c:v>0.48265306122448981</c:v>
                </c:pt>
              </c:numCache>
            </c:numRef>
          </c:val>
          <c:extLst>
            <c:ext xmlns:c16="http://schemas.microsoft.com/office/drawing/2014/chart" uri="{C3380CC4-5D6E-409C-BE32-E72D297353CC}">
              <c16:uniqueId val="{00000000-168A-4DAB-8267-359A0D4B7D2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2.5867346938775508</c:v>
                </c:pt>
              </c:numCache>
            </c:numRef>
          </c:val>
          <c:extLst>
            <c:ext xmlns:c16="http://schemas.microsoft.com/office/drawing/2014/chart" uri="{C3380CC4-5D6E-409C-BE32-E72D297353CC}">
              <c16:uniqueId val="{00000000-EC70-4D7D-AA37-1355510CD1B0}"/>
            </c:ext>
          </c:extLst>
        </c:ser>
        <c:ser>
          <c:idx val="1"/>
          <c:order val="1"/>
          <c:spPr>
            <a:solidFill>
              <a:schemeClr val="accent2"/>
            </a:solidFill>
            <a:ln>
              <a:noFill/>
            </a:ln>
            <a:effectLst/>
          </c:spPr>
          <c:invertIfNegative val="0"/>
          <c:val>
            <c:numRef>
              <c:f>Rating!$B$7</c:f>
              <c:numCache>
                <c:formatCode>0.0</c:formatCode>
                <c:ptCount val="1"/>
                <c:pt idx="0">
                  <c:v>2.4132653061224492</c:v>
                </c:pt>
              </c:numCache>
            </c:numRef>
          </c:val>
          <c:extLst>
            <c:ext xmlns:c16="http://schemas.microsoft.com/office/drawing/2014/chart" uri="{C3380CC4-5D6E-409C-BE32-E72D297353CC}">
              <c16:uniqueId val="{00000004-EC70-4D7D-AA37-1355510CD1B0}"/>
            </c:ext>
          </c:extLst>
        </c:ser>
        <c:dLbls>
          <c:showLegendKey val="0"/>
          <c:showVal val="0"/>
          <c:showCatName val="0"/>
          <c:showSerName val="0"/>
          <c:showPercent val="0"/>
          <c:showBubbleSize val="0"/>
        </c:dLbls>
        <c:gapWidth val="0"/>
        <c:overlap val="100"/>
        <c:axId val="1014493071"/>
        <c:axId val="1014490671"/>
      </c:barChart>
      <c:catAx>
        <c:axId val="1014493071"/>
        <c:scaling>
          <c:orientation val="minMax"/>
        </c:scaling>
        <c:delete val="1"/>
        <c:axPos val="l"/>
        <c:majorTickMark val="out"/>
        <c:minorTickMark val="none"/>
        <c:tickLblPos val="nextTo"/>
        <c:crossAx val="1014490671"/>
        <c:crosses val="autoZero"/>
        <c:auto val="1"/>
        <c:lblAlgn val="ctr"/>
        <c:lblOffset val="100"/>
        <c:noMultiLvlLbl val="0"/>
      </c:catAx>
      <c:valAx>
        <c:axId val="1014490671"/>
        <c:scaling>
          <c:orientation val="minMax"/>
          <c:max val="5"/>
          <c:min val="0"/>
        </c:scaling>
        <c:delete val="1"/>
        <c:axPos val="b"/>
        <c:numFmt formatCode="0.0" sourceLinked="1"/>
        <c:majorTickMark val="out"/>
        <c:minorTickMark val="none"/>
        <c:tickLblPos val="nextTo"/>
        <c:crossAx val="101449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4"/>
                  </a:gs>
                  <a:gs pos="100000">
                    <a:schemeClr val="accent4">
                      <a:lumMod val="40000"/>
                      <a:lumOff val="60000"/>
                    </a:schemeClr>
                  </a:gs>
                </a:gsLst>
                <a:lin ang="5400000" scaled="1"/>
              </a:gradFill>
              <a:ln w="19050">
                <a:noFill/>
              </a:ln>
              <a:effectLst/>
            </c:spPr>
            <c:extLst>
              <c:ext xmlns:c16="http://schemas.microsoft.com/office/drawing/2014/chart" uri="{C3380CC4-5D6E-409C-BE32-E72D297353CC}">
                <c16:uniqueId val="{00000001-E75A-4956-AD88-1AAF3E4D91C9}"/>
              </c:ext>
            </c:extLst>
          </c:dPt>
          <c:dPt>
            <c:idx val="1"/>
            <c:bubble3D val="0"/>
            <c:spPr>
              <a:solidFill>
                <a:srgbClr val="DC5F49">
                  <a:alpha val="95000"/>
                </a:srgbClr>
              </a:solidFill>
              <a:ln w="19050">
                <a:noFill/>
              </a:ln>
              <a:effectLst/>
            </c:spPr>
            <c:extLst>
              <c:ext xmlns:c16="http://schemas.microsoft.com/office/drawing/2014/chart" uri="{C3380CC4-5D6E-409C-BE32-E72D297353CC}">
                <c16:uniqueId val="{00000003-E75A-4956-AD88-1AAF3E4D91C9}"/>
              </c:ext>
            </c:extLst>
          </c:dPt>
          <c:val>
            <c:numRef>
              <c:f>Rating!$C$6:$C$7</c:f>
              <c:numCache>
                <c:formatCode>0%</c:formatCode>
                <c:ptCount val="2"/>
                <c:pt idx="0">
                  <c:v>0.51734693877551019</c:v>
                </c:pt>
                <c:pt idx="1">
                  <c:v>0.48265306122448981</c:v>
                </c:pt>
              </c:numCache>
            </c:numRef>
          </c:val>
          <c:extLst>
            <c:ext xmlns:c16="http://schemas.microsoft.com/office/drawing/2014/chart" uri="{C3380CC4-5D6E-409C-BE32-E72D297353CC}">
              <c16:uniqueId val="{00000004-E75A-4956-AD88-1AAF3E4D91C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FF00"/>
            </a:solidFill>
            <a:ln>
              <a:noFill/>
            </a:ln>
            <a:effectLst/>
          </c:spPr>
          <c:invertIfNegative val="0"/>
          <c:val>
            <c:numRef>
              <c:f>Rating!$B$6</c:f>
              <c:numCache>
                <c:formatCode>0.0</c:formatCode>
                <c:ptCount val="1"/>
                <c:pt idx="0">
                  <c:v>2.5867346938775508</c:v>
                </c:pt>
              </c:numCache>
            </c:numRef>
          </c:val>
          <c:extLst>
            <c:ext xmlns:c16="http://schemas.microsoft.com/office/drawing/2014/chart" uri="{C3380CC4-5D6E-409C-BE32-E72D297353CC}">
              <c16:uniqueId val="{00000000-DA07-4F50-8813-117C889E3BB3}"/>
            </c:ext>
          </c:extLst>
        </c:ser>
        <c:ser>
          <c:idx val="1"/>
          <c:order val="1"/>
          <c:spPr>
            <a:solidFill>
              <a:schemeClr val="bg1"/>
            </a:solidFill>
            <a:ln>
              <a:noFill/>
            </a:ln>
            <a:effectLst/>
          </c:spPr>
          <c:invertIfNegative val="0"/>
          <c:val>
            <c:numRef>
              <c:f>Rating!$B$7</c:f>
              <c:numCache>
                <c:formatCode>0.0</c:formatCode>
                <c:ptCount val="1"/>
                <c:pt idx="0">
                  <c:v>2.4132653061224492</c:v>
                </c:pt>
              </c:numCache>
            </c:numRef>
          </c:val>
          <c:extLst>
            <c:ext xmlns:c16="http://schemas.microsoft.com/office/drawing/2014/chart" uri="{C3380CC4-5D6E-409C-BE32-E72D297353CC}">
              <c16:uniqueId val="{00000001-DA07-4F50-8813-117C889E3BB3}"/>
            </c:ext>
          </c:extLst>
        </c:ser>
        <c:dLbls>
          <c:showLegendKey val="0"/>
          <c:showVal val="0"/>
          <c:showCatName val="0"/>
          <c:showSerName val="0"/>
          <c:showPercent val="0"/>
          <c:showBubbleSize val="0"/>
        </c:dLbls>
        <c:gapWidth val="0"/>
        <c:overlap val="100"/>
        <c:axId val="1014493071"/>
        <c:axId val="1014490671"/>
      </c:barChart>
      <c:catAx>
        <c:axId val="1014493071"/>
        <c:scaling>
          <c:orientation val="minMax"/>
        </c:scaling>
        <c:delete val="1"/>
        <c:axPos val="l"/>
        <c:majorTickMark val="out"/>
        <c:minorTickMark val="none"/>
        <c:tickLblPos val="nextTo"/>
        <c:crossAx val="1014490671"/>
        <c:crosses val="autoZero"/>
        <c:auto val="1"/>
        <c:lblAlgn val="ctr"/>
        <c:lblOffset val="100"/>
        <c:noMultiLvlLbl val="0"/>
      </c:catAx>
      <c:valAx>
        <c:axId val="1014490671"/>
        <c:scaling>
          <c:orientation val="minMax"/>
          <c:max val="5"/>
          <c:min val="0"/>
        </c:scaling>
        <c:delete val="1"/>
        <c:axPos val="b"/>
        <c:numFmt formatCode="0.0" sourceLinked="1"/>
        <c:majorTickMark val="out"/>
        <c:minorTickMark val="none"/>
        <c:tickLblPos val="nextTo"/>
        <c:crossAx val="101449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7030A0"/>
                  </a:gs>
                  <a:gs pos="100000">
                    <a:srgbClr val="FC9CF7"/>
                  </a:gs>
                </a:gsLst>
                <a:lin ang="5400000" scaled="1"/>
              </a:gradFill>
              <a:ln w="19050">
                <a:noFill/>
              </a:ln>
              <a:effectLst/>
            </c:spPr>
            <c:extLst>
              <c:ext xmlns:c16="http://schemas.microsoft.com/office/drawing/2014/chart" uri="{C3380CC4-5D6E-409C-BE32-E72D297353CC}">
                <c16:uniqueId val="{00000001-89CF-49A8-BE07-87C08E024D12}"/>
              </c:ext>
            </c:extLst>
          </c:dPt>
          <c:dPt>
            <c:idx val="1"/>
            <c:bubble3D val="0"/>
            <c:spPr>
              <a:solidFill>
                <a:schemeClr val="accent3">
                  <a:lumMod val="20000"/>
                  <a:lumOff val="80000"/>
                </a:schemeClr>
              </a:solidFill>
              <a:ln w="19050">
                <a:noFill/>
              </a:ln>
              <a:effectLst/>
            </c:spPr>
            <c:extLst>
              <c:ext xmlns:c16="http://schemas.microsoft.com/office/drawing/2014/chart" uri="{C3380CC4-5D6E-409C-BE32-E72D297353CC}">
                <c16:uniqueId val="{00000003-89CF-49A8-BE07-87C08E024D12}"/>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89CF-49A8-BE07-87C08E024D1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3">
                  <a:lumMod val="20000"/>
                  <a:lumOff val="80000"/>
                </a:schemeClr>
              </a:solidFill>
              <a:ln w="19050">
                <a:noFill/>
              </a:ln>
              <a:effectLst/>
            </c:spPr>
            <c:extLst>
              <c:ext xmlns:c16="http://schemas.microsoft.com/office/drawing/2014/chart" uri="{C3380CC4-5D6E-409C-BE32-E72D297353CC}">
                <c16:uniqueId val="{00000001-A71C-42A3-BC91-17A95D8147E8}"/>
              </c:ext>
            </c:extLst>
          </c:dPt>
          <c:dPt>
            <c:idx val="1"/>
            <c:bubble3D val="0"/>
            <c:spPr>
              <a:gradFill>
                <a:gsLst>
                  <a:gs pos="0">
                    <a:schemeClr val="accent1">
                      <a:lumMod val="50000"/>
                    </a:schemeClr>
                  </a:gs>
                  <a:gs pos="100000">
                    <a:schemeClr val="accent5">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3-A71C-42A3-BC91-17A95D8147E8}"/>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A71C-42A3-BC91-17A95D8147E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 Education by Attrition! Education by Attrition</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rgbClr val="92D050"/>
              </a:gs>
            </a:gsLst>
            <a:lin ang="0" scaled="0"/>
          </a:gradFill>
          <a:ln>
            <a:gradFill>
              <a:gsLst>
                <a:gs pos="0">
                  <a:schemeClr val="accent6">
                    <a:lumMod val="75000"/>
                  </a:schemeClr>
                </a:gs>
                <a:gs pos="100000">
                  <a:schemeClr val="accent6">
                    <a:lumMod val="40000"/>
                    <a:lumOff val="6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Education by Attrition'!$B$3</c:f>
              <c:strCache>
                <c:ptCount val="1"/>
                <c:pt idx="0">
                  <c:v>Total</c:v>
                </c:pt>
              </c:strCache>
            </c:strRef>
          </c:tx>
          <c:spPr>
            <a:gradFill>
              <a:gsLst>
                <a:gs pos="0">
                  <a:schemeClr val="accent6">
                    <a:lumMod val="50000"/>
                  </a:schemeClr>
                </a:gs>
                <a:gs pos="100000">
                  <a:srgbClr val="92D050"/>
                </a:gs>
              </a:gsLst>
              <a:lin ang="0" scaled="0"/>
            </a:gradFill>
            <a:ln>
              <a:gradFill>
                <a:gsLst>
                  <a:gs pos="0">
                    <a:schemeClr val="accent6">
                      <a:lumMod val="75000"/>
                    </a:schemeClr>
                  </a:gs>
                  <a:gs pos="100000">
                    <a:schemeClr val="accent6">
                      <a:lumMod val="40000"/>
                      <a:lumOff val="60000"/>
                    </a:schemeClr>
                  </a:gs>
                </a:gsLst>
                <a:lin ang="5400000" scaled="1"/>
              </a:grad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Education by Attrition'!$A$4:$A$9</c:f>
              <c:strCache>
                <c:ptCount val="5"/>
                <c:pt idx="0">
                  <c:v>Doctoral Degree</c:v>
                </c:pt>
                <c:pt idx="1">
                  <c:v>High School</c:v>
                </c:pt>
                <c:pt idx="2">
                  <c:v>Master's Degree</c:v>
                </c:pt>
                <c:pt idx="3">
                  <c:v>Associates Degree</c:v>
                </c:pt>
                <c:pt idx="4">
                  <c:v>Bachelor's Degree</c:v>
                </c:pt>
              </c:strCache>
            </c:strRef>
          </c:cat>
          <c:val>
            <c:numRef>
              <c:f>' Education by Attrition'!$B$4:$B$9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5516-4E0B-8555-A30492D3B634}"/>
            </c:ext>
          </c:extLst>
        </c:ser>
        <c:dLbls>
          <c:dLblPos val="outEnd"/>
          <c:showLegendKey val="0"/>
          <c:showVal val="1"/>
          <c:showCatName val="0"/>
          <c:showSerName val="0"/>
          <c:showPercent val="0"/>
          <c:showBubbleSize val="0"/>
        </c:dLbls>
        <c:gapWidth val="182"/>
        <c:axId val="1020627183"/>
        <c:axId val="1020614703"/>
      </c:barChart>
      <c:catAx>
        <c:axId val="1020627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020614703"/>
        <c:crosses val="autoZero"/>
        <c:auto val="1"/>
        <c:lblAlgn val="ctr"/>
        <c:lblOffset val="100"/>
        <c:noMultiLvlLbl val="0"/>
      </c:catAx>
      <c:valAx>
        <c:axId val="1020614703"/>
        <c:scaling>
          <c:orientation val="minMax"/>
        </c:scaling>
        <c:delete val="1"/>
        <c:axPos val="b"/>
        <c:numFmt formatCode="General" sourceLinked="1"/>
        <c:majorTickMark val="none"/>
        <c:minorTickMark val="none"/>
        <c:tickLblPos val="nextTo"/>
        <c:crossAx val="102062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pivotFmt>
      <c:pivotFmt>
        <c:idx val="7"/>
        <c:spPr>
          <a:gradFill>
            <a:gsLst>
              <a:gs pos="0">
                <a:schemeClr val="accent2">
                  <a:lumMod val="75000"/>
                </a:schemeClr>
              </a:gs>
              <a:gs pos="100000">
                <a:schemeClr val="accent2">
                  <a:lumMod val="60000"/>
                  <a:lumOff val="40000"/>
                </a:schemeClr>
              </a:gs>
            </a:gsLst>
            <a:lin ang="5400000" scaled="1"/>
          </a:gradFill>
          <a:ln w="19050">
            <a:solidFill>
              <a:schemeClr val="lt1"/>
            </a:solidFill>
          </a:ln>
          <a:effectLst/>
        </c:spPr>
      </c:pivotFmt>
      <c:pivotFmt>
        <c:idx val="8"/>
        <c:spPr>
          <a:gradFill>
            <a:gsLst>
              <a:gs pos="0">
                <a:schemeClr val="accent6">
                  <a:lumMod val="75000"/>
                </a:schemeClr>
              </a:gs>
              <a:gs pos="100000">
                <a:schemeClr val="accent6">
                  <a:lumMod val="40000"/>
                  <a:lumOff val="60000"/>
                </a:schemeClr>
              </a:gs>
            </a:gsLst>
            <a:lin ang="5400000" scaled="1"/>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910D-44E2-A428-F32F881F761D}"/>
              </c:ext>
            </c:extLst>
          </c:dPt>
          <c:dPt>
            <c:idx val="1"/>
            <c:bubble3D val="0"/>
            <c:spPr>
              <a:gradFill>
                <a:gsLst>
                  <a:gs pos="0">
                    <a:schemeClr val="accent2">
                      <a:lumMod val="75000"/>
                    </a:schemeClr>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3-910D-44E2-A428-F32F881F761D}"/>
              </c:ext>
            </c:extLst>
          </c:dPt>
          <c:dPt>
            <c:idx val="2"/>
            <c:bubble3D val="0"/>
            <c:spPr>
              <a:gradFill>
                <a:gsLst>
                  <a:gs pos="0">
                    <a:schemeClr val="accent6">
                      <a:lumMod val="75000"/>
                    </a:schemeClr>
                  </a:gs>
                  <a:gs pos="100000">
                    <a:schemeClr val="accent6">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5-910D-44E2-A428-F32F881F761D}"/>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6-910D-44E2-A428-F32F881F76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7FB5F"/>
              </a:gs>
              <a:gs pos="100000">
                <a:srgbClr val="FFFF00"/>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0">
                  <a:srgbClr val="F7FB5F"/>
                </a:gs>
                <a:gs pos="100000">
                  <a:srgbClr val="FFFF00"/>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Under 25</c:v>
                </c:pt>
                <c:pt idx="2">
                  <c:v>35 - 44</c:v>
                </c:pt>
                <c:pt idx="3">
                  <c:v>45 - 54</c:v>
                </c:pt>
                <c:pt idx="4">
                  <c:v>Over 55</c:v>
                </c:pt>
              </c:strCache>
            </c:strRef>
          </c:cat>
          <c:val>
            <c:numRef>
              <c:f>'Attrition by Age'!$B$4:$B$9</c:f>
              <c:numCache>
                <c:formatCode>General</c:formatCode>
                <c:ptCount val="5"/>
                <c:pt idx="0">
                  <c:v>43</c:v>
                </c:pt>
                <c:pt idx="1">
                  <c:v>18</c:v>
                </c:pt>
                <c:pt idx="2">
                  <c:v>14</c:v>
                </c:pt>
                <c:pt idx="3">
                  <c:v>9</c:v>
                </c:pt>
                <c:pt idx="4">
                  <c:v>3</c:v>
                </c:pt>
              </c:numCache>
            </c:numRef>
          </c:val>
          <c:extLst>
            <c:ext xmlns:c16="http://schemas.microsoft.com/office/drawing/2014/chart" uri="{C3380CC4-5D6E-409C-BE32-E72D297353CC}">
              <c16:uniqueId val="{00000000-0705-4CCA-B3BB-824F4CD4C025}"/>
            </c:ext>
          </c:extLst>
        </c:ser>
        <c:dLbls>
          <c:dLblPos val="outEnd"/>
          <c:showLegendKey val="0"/>
          <c:showVal val="1"/>
          <c:showCatName val="0"/>
          <c:showSerName val="0"/>
          <c:showPercent val="0"/>
          <c:showBubbleSize val="0"/>
        </c:dLbls>
        <c:gapWidth val="219"/>
        <c:overlap val="-27"/>
        <c:axId val="452327472"/>
        <c:axId val="452327952"/>
      </c:barChart>
      <c:catAx>
        <c:axId val="4523274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452327952"/>
        <c:crosses val="autoZero"/>
        <c:auto val="1"/>
        <c:lblAlgn val="ctr"/>
        <c:lblOffset val="100"/>
        <c:noMultiLvlLbl val="0"/>
      </c:catAx>
      <c:valAx>
        <c:axId val="452327952"/>
        <c:scaling>
          <c:orientation val="minMax"/>
        </c:scaling>
        <c:delete val="1"/>
        <c:axPos val="l"/>
        <c:numFmt formatCode="General" sourceLinked="1"/>
        <c:majorTickMark val="out"/>
        <c:minorTickMark val="none"/>
        <c:tickLblPos val="nextTo"/>
        <c:crossAx val="4523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BFAC-4551-A568-EEEA52233056}">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68B49CE2-0EC3-4C00-AD7B-393016786610}">
          <cx:tx>
            <cx:txData>
              <cx:f>_xlchart.v2.3</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0000000-BFAC-4551-A568-EEEA52233056}">
          <cx:dataPt idx="2">
            <cx:spPr>
              <a:solidFill>
                <a:srgbClr val="00B0F0"/>
              </a:solidFill>
            </cx:spPr>
          </cx:dataPt>
          <cx:dataPt idx="8">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400"/>
                </a:pPr>
                <a:endParaRPr lang="en-US" sz="1400" b="0" i="0" u="none" strike="noStrike" baseline="0">
                  <a:solidFill>
                    <a:sysClr val="window" lastClr="FFFFFF"/>
                  </a:solidFill>
                  <a:latin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68B49CE2-0EC3-4C00-AD7B-393016786610}">
          <cx:tx>
            <cx:txData>
              <cx:f>_xlchart.v2.8</cx:f>
              <cx:v>Attrition</cx:v>
            </cx:txData>
          </cx:tx>
          <cx:spPr>
            <a:gradFill>
              <a:gsLst>
                <a:gs pos="0">
                  <a:srgbClr val="00B0F0"/>
                </a:gs>
                <a:gs pos="100000">
                  <a:srgbClr val="002060"/>
                </a:gs>
              </a:gsLst>
              <a:lin ang="5400000" scaled="1"/>
            </a:gradFill>
            <a:ln>
              <a:gradFill>
                <a:gsLst>
                  <a:gs pos="0">
                    <a:srgbClr val="920092"/>
                  </a:gs>
                  <a:gs pos="74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a:cs typeface="Calibri"/>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9</xdr:col>
      <xdr:colOff>352425</xdr:colOff>
      <xdr:row>4</xdr:row>
      <xdr:rowOff>57150</xdr:rowOff>
    </xdr:from>
    <xdr:to>
      <xdr:col>12</xdr:col>
      <xdr:colOff>123825</xdr:colOff>
      <xdr:row>17</xdr:row>
      <xdr:rowOff>123825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45358450-9BB1-6053-4858-5607C88705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734300" y="8572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276225</xdr:colOff>
      <xdr:row>4</xdr:row>
      <xdr:rowOff>47625</xdr:rowOff>
    </xdr:from>
    <xdr:to>
      <xdr:col>9</xdr:col>
      <xdr:colOff>47625</xdr:colOff>
      <xdr:row>9</xdr:row>
      <xdr:rowOff>133350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2FB556C9-23FE-716D-5897-FB30C3E3B3E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600700" y="847725"/>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1338262</xdr:colOff>
      <xdr:row>12</xdr:row>
      <xdr:rowOff>42862</xdr:rowOff>
    </xdr:from>
    <xdr:to>
      <xdr:col>4</xdr:col>
      <xdr:colOff>371475</xdr:colOff>
      <xdr:row>21</xdr:row>
      <xdr:rowOff>133350</xdr:rowOff>
    </xdr:to>
    <xdr:graphicFrame macro="">
      <xdr:nvGraphicFramePr>
        <xdr:cNvPr id="4" name="Chart 3">
          <a:extLst>
            <a:ext uri="{FF2B5EF4-FFF2-40B4-BE49-F238E27FC236}">
              <a16:creationId xmlns:a16="http://schemas.microsoft.com/office/drawing/2014/main" id="{B7E7A5D8-DF0F-A155-1A1E-6263DBE35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647699</xdr:colOff>
      <xdr:row>6</xdr:row>
      <xdr:rowOff>147637</xdr:rowOff>
    </xdr:from>
    <xdr:to>
      <xdr:col>8</xdr:col>
      <xdr:colOff>581025</xdr:colOff>
      <xdr:row>20</xdr:row>
      <xdr:rowOff>180975</xdr:rowOff>
    </xdr:to>
    <xdr:graphicFrame macro="">
      <xdr:nvGraphicFramePr>
        <xdr:cNvPr id="2" name="Chart 1">
          <a:extLst>
            <a:ext uri="{FF2B5EF4-FFF2-40B4-BE49-F238E27FC236}">
              <a16:creationId xmlns:a16="http://schemas.microsoft.com/office/drawing/2014/main" id="{E81BBD03-4F01-A52B-979A-7ECF2DDF5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285750</xdr:colOff>
      <xdr:row>3</xdr:row>
      <xdr:rowOff>33336</xdr:rowOff>
    </xdr:from>
    <xdr:to>
      <xdr:col>11</xdr:col>
      <xdr:colOff>576262</xdr:colOff>
      <xdr:row>18</xdr:row>
      <xdr:rowOff>123824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EAEE828-4E28-5A95-387A-E58CB33B19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72400" y="633411"/>
              <a:ext cx="3719512" cy="30908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80962</xdr:colOff>
      <xdr:row>6</xdr:row>
      <xdr:rowOff>4762</xdr:rowOff>
    </xdr:from>
    <xdr:to>
      <xdr:col>6</xdr:col>
      <xdr:colOff>561975</xdr:colOff>
      <xdr:row>17</xdr:row>
      <xdr:rowOff>95250</xdr:rowOff>
    </xdr:to>
    <xdr:graphicFrame macro="">
      <xdr:nvGraphicFramePr>
        <xdr:cNvPr id="2" name="Chart 1">
          <a:extLst>
            <a:ext uri="{FF2B5EF4-FFF2-40B4-BE49-F238E27FC236}">
              <a16:creationId xmlns:a16="http://schemas.microsoft.com/office/drawing/2014/main" id="{E1E2A123-C5E7-D783-6E8D-A36A95211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23812</xdr:colOff>
      <xdr:row>6</xdr:row>
      <xdr:rowOff>33337</xdr:rowOff>
    </xdr:from>
    <xdr:to>
      <xdr:col>10</xdr:col>
      <xdr:colOff>481012</xdr:colOff>
      <xdr:row>19</xdr:row>
      <xdr:rowOff>176212</xdr:rowOff>
    </xdr:to>
    <xdr:graphicFrame macro="">
      <xdr:nvGraphicFramePr>
        <xdr:cNvPr id="2" name="Chart 1">
          <a:extLst>
            <a:ext uri="{FF2B5EF4-FFF2-40B4-BE49-F238E27FC236}">
              <a16:creationId xmlns:a16="http://schemas.microsoft.com/office/drawing/2014/main" id="{9B94C0B3-46D3-BACF-56DD-201AC7FBE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1343025</xdr:colOff>
      <xdr:row>9</xdr:row>
      <xdr:rowOff>133350</xdr:rowOff>
    </xdr:from>
    <xdr:to>
      <xdr:col>4</xdr:col>
      <xdr:colOff>142875</xdr:colOff>
      <xdr:row>23</xdr:row>
      <xdr:rowOff>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10367AC2-D056-0486-790D-BB8ADBCFEF8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266950" y="1933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9</xdr:row>
      <xdr:rowOff>133350</xdr:rowOff>
    </xdr:from>
    <xdr:to>
      <xdr:col>1</xdr:col>
      <xdr:colOff>1057275</xdr:colOff>
      <xdr:row>23</xdr:row>
      <xdr:rowOff>0</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740FD1BA-C33B-2A6F-03FE-1F3C59565EA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52400" y="1933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538162</xdr:colOff>
      <xdr:row>5</xdr:row>
      <xdr:rowOff>71437</xdr:rowOff>
    </xdr:from>
    <xdr:to>
      <xdr:col>12</xdr:col>
      <xdr:colOff>309562</xdr:colOff>
      <xdr:row>19</xdr:row>
      <xdr:rowOff>14287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A7ACAA9-038A-3842-5B30-D2C3627BF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2487" y="10715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523875</xdr:colOff>
      <xdr:row>2</xdr:row>
      <xdr:rowOff>0</xdr:rowOff>
    </xdr:from>
    <xdr:to>
      <xdr:col>7</xdr:col>
      <xdr:colOff>104775</xdr:colOff>
      <xdr:row>15</xdr:row>
      <xdr:rowOff>66675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4563DAD-28AA-2472-9DE2-EEA53E1A77B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29475" y="400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676275</xdr:colOff>
      <xdr:row>3</xdr:row>
      <xdr:rowOff>33337</xdr:rowOff>
    </xdr:from>
    <xdr:to>
      <xdr:col>5</xdr:col>
      <xdr:colOff>371475</xdr:colOff>
      <xdr:row>8</xdr:row>
      <xdr:rowOff>19050</xdr:rowOff>
    </xdr:to>
    <xdr:graphicFrame macro="">
      <xdr:nvGraphicFramePr>
        <xdr:cNvPr id="2" name="Chart 1">
          <a:extLst>
            <a:ext uri="{FF2B5EF4-FFF2-40B4-BE49-F238E27FC236}">
              <a16:creationId xmlns:a16="http://schemas.microsoft.com/office/drawing/2014/main" id="{44F1BD3A-7C29-F8BA-AC13-FBB31E32B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76200</xdr:colOff>
      <xdr:row>2</xdr:row>
      <xdr:rowOff>190500</xdr:rowOff>
    </xdr:from>
    <xdr:to>
      <xdr:col>8</xdr:col>
      <xdr:colOff>533400</xdr:colOff>
      <xdr:row>8</xdr:row>
      <xdr:rowOff>76200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94FAC30-E8CB-C04C-3E7C-57F2078E201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267325" y="590550"/>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252411</xdr:colOff>
      <xdr:row>10</xdr:row>
      <xdr:rowOff>180975</xdr:rowOff>
    </xdr:from>
    <xdr:to>
      <xdr:col>6</xdr:col>
      <xdr:colOff>485774</xdr:colOff>
      <xdr:row>13</xdr:row>
      <xdr:rowOff>185736</xdr:rowOff>
    </xdr:to>
    <xdr:graphicFrame macro="">
      <xdr:nvGraphicFramePr>
        <xdr:cNvPr id="4" name="Chart 3">
          <a:extLst>
            <a:ext uri="{FF2B5EF4-FFF2-40B4-BE49-F238E27FC236}">
              <a16:creationId xmlns:a16="http://schemas.microsoft.com/office/drawing/2014/main" id="{6838C6C5-8388-40D5-7630-4ED42AE73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200025</xdr:colOff>
      <xdr:row>2</xdr:row>
      <xdr:rowOff>95250</xdr:rowOff>
    </xdr:from>
    <xdr:to>
      <xdr:col>11</xdr:col>
      <xdr:colOff>657225</xdr:colOff>
      <xdr:row>13</xdr:row>
      <xdr:rowOff>28575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A1B41BFD-8C98-DBB3-A08E-35799AB00CC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448550" y="495300"/>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6</xdr:col>
      <xdr:colOff>103909</xdr:colOff>
      <xdr:row>0</xdr:row>
      <xdr:rowOff>116032</xdr:rowOff>
    </xdr:from>
    <xdr:ext cx="17041091" cy="9149195"/>
    <xdr:grpSp>
      <xdr:nvGrpSpPr>
        <xdr:cNvPr id="2" name="Shape 2">
          <a:extLst>
            <a:ext uri="{FF2B5EF4-FFF2-40B4-BE49-F238E27FC236}">
              <a16:creationId xmlns:a16="http://schemas.microsoft.com/office/drawing/2014/main" id="{00000000-0008-0000-0500-000002000000}"/>
            </a:ext>
          </a:extLst>
        </xdr:cNvPr>
        <xdr:cNvGrpSpPr/>
      </xdr:nvGrpSpPr>
      <xdr:grpSpPr>
        <a:xfrm>
          <a:off x="3948545" y="116032"/>
          <a:ext cx="17041091" cy="914919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DC5F49">
                <a:alpha val="94510"/>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6</xdr:col>
      <xdr:colOff>346364</xdr:colOff>
      <xdr:row>6</xdr:row>
      <xdr:rowOff>173181</xdr:rowOff>
    </xdr:from>
    <xdr:to>
      <xdr:col>10</xdr:col>
      <xdr:colOff>103909</xdr:colOff>
      <xdr:row>9</xdr:row>
      <xdr:rowOff>173181</xdr:rowOff>
    </xdr:to>
    <xdr:sp macro="" textlink="">
      <xdr:nvSpPr>
        <xdr:cNvPr id="3" name="TextBox 2">
          <a:extLst>
            <a:ext uri="{FF2B5EF4-FFF2-40B4-BE49-F238E27FC236}">
              <a16:creationId xmlns:a16="http://schemas.microsoft.com/office/drawing/2014/main" id="{B6396273-A385-01DB-F152-9AE09B5F7564}"/>
            </a:ext>
          </a:extLst>
        </xdr:cNvPr>
        <xdr:cNvSpPr txBox="1"/>
      </xdr:nvSpPr>
      <xdr:spPr>
        <a:xfrm>
          <a:off x="4191000" y="1316181"/>
          <a:ext cx="232063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mj-lt"/>
            </a:rPr>
            <a:t>Total Employees</a:t>
          </a:r>
        </a:p>
      </xdr:txBody>
    </xdr:sp>
    <xdr:clientData/>
  </xdr:twoCellAnchor>
  <xdr:twoCellAnchor>
    <xdr:from>
      <xdr:col>6</xdr:col>
      <xdr:colOff>103909</xdr:colOff>
      <xdr:row>9</xdr:row>
      <xdr:rowOff>86591</xdr:rowOff>
    </xdr:from>
    <xdr:to>
      <xdr:col>9</xdr:col>
      <xdr:colOff>294408</xdr:colOff>
      <xdr:row>12</xdr:row>
      <xdr:rowOff>121228</xdr:rowOff>
    </xdr:to>
    <xdr:sp macro="" textlink="KPI!$A$8">
      <xdr:nvSpPr>
        <xdr:cNvPr id="5" name="TextBox 4">
          <a:extLst>
            <a:ext uri="{FF2B5EF4-FFF2-40B4-BE49-F238E27FC236}">
              <a16:creationId xmlns:a16="http://schemas.microsoft.com/office/drawing/2014/main" id="{7337242B-3349-EC42-910D-09C5DFB29A37}"/>
            </a:ext>
          </a:extLst>
        </xdr:cNvPr>
        <xdr:cNvSpPr txBox="1"/>
      </xdr:nvSpPr>
      <xdr:spPr>
        <a:xfrm>
          <a:off x="3948545" y="1801091"/>
          <a:ext cx="2112818" cy="60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A6977A-A44B-40AB-81B6-0997037124F6}" type="TxLink">
            <a:rPr lang="en-US" sz="3200" b="1" i="0" u="none" strike="noStrike">
              <a:solidFill>
                <a:schemeClr val="bg1"/>
              </a:solidFill>
              <a:latin typeface="Calibri"/>
              <a:cs typeface="Calibri"/>
            </a:rPr>
            <a:pPr algn="ctr"/>
            <a:t>588</a:t>
          </a:fld>
          <a:endParaRPr lang="en-IN" sz="3200" b="1">
            <a:solidFill>
              <a:schemeClr val="bg1"/>
            </a:solidFill>
          </a:endParaRPr>
        </a:p>
      </xdr:txBody>
    </xdr:sp>
    <xdr:clientData/>
  </xdr:twoCellAnchor>
  <xdr:twoCellAnchor>
    <xdr:from>
      <xdr:col>11</xdr:col>
      <xdr:colOff>412173</xdr:colOff>
      <xdr:row>6</xdr:row>
      <xdr:rowOff>169718</xdr:rowOff>
    </xdr:from>
    <xdr:to>
      <xdr:col>15</xdr:col>
      <xdr:colOff>169718</xdr:colOff>
      <xdr:row>9</xdr:row>
      <xdr:rowOff>169718</xdr:rowOff>
    </xdr:to>
    <xdr:sp macro="" textlink="">
      <xdr:nvSpPr>
        <xdr:cNvPr id="6" name="TextBox 5">
          <a:extLst>
            <a:ext uri="{FF2B5EF4-FFF2-40B4-BE49-F238E27FC236}">
              <a16:creationId xmlns:a16="http://schemas.microsoft.com/office/drawing/2014/main" id="{78C3ECE0-8A38-4908-99CD-ECC540B5BF5F}"/>
            </a:ext>
          </a:extLst>
        </xdr:cNvPr>
        <xdr:cNvSpPr txBox="1"/>
      </xdr:nvSpPr>
      <xdr:spPr>
        <a:xfrm>
          <a:off x="7460673" y="1312718"/>
          <a:ext cx="232063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mj-lt"/>
            </a:rPr>
            <a:t>Attrition</a:t>
          </a:r>
        </a:p>
      </xdr:txBody>
    </xdr:sp>
    <xdr:clientData/>
  </xdr:twoCellAnchor>
  <xdr:twoCellAnchor>
    <xdr:from>
      <xdr:col>11</xdr:col>
      <xdr:colOff>533400</xdr:colOff>
      <xdr:row>9</xdr:row>
      <xdr:rowOff>83129</xdr:rowOff>
    </xdr:from>
    <xdr:to>
      <xdr:col>15</xdr:col>
      <xdr:colOff>83127</xdr:colOff>
      <xdr:row>12</xdr:row>
      <xdr:rowOff>117766</xdr:rowOff>
    </xdr:to>
    <xdr:sp macro="" textlink="KPI!B8">
      <xdr:nvSpPr>
        <xdr:cNvPr id="7" name="TextBox 6">
          <a:extLst>
            <a:ext uri="{FF2B5EF4-FFF2-40B4-BE49-F238E27FC236}">
              <a16:creationId xmlns:a16="http://schemas.microsoft.com/office/drawing/2014/main" id="{F41BD4F8-0631-4ABE-9AF6-CBB61F5E6A99}"/>
            </a:ext>
          </a:extLst>
        </xdr:cNvPr>
        <xdr:cNvSpPr txBox="1"/>
      </xdr:nvSpPr>
      <xdr:spPr>
        <a:xfrm>
          <a:off x="7581900" y="1797629"/>
          <a:ext cx="2112818" cy="60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6D6DBD-98DE-4993-BCF7-3C1718641A34}" type="TxLink">
            <a:rPr lang="en-US" sz="3200" b="1" i="0" u="none" strike="noStrike">
              <a:solidFill>
                <a:schemeClr val="bg1"/>
              </a:solidFill>
              <a:latin typeface="Calibri"/>
              <a:cs typeface="Calibri"/>
            </a:rPr>
            <a:pPr algn="ctr"/>
            <a:t>87</a:t>
          </a:fld>
          <a:endParaRPr lang="en-IN" sz="3200" b="1">
            <a:solidFill>
              <a:schemeClr val="bg1"/>
            </a:solidFill>
          </a:endParaRPr>
        </a:p>
      </xdr:txBody>
    </xdr:sp>
    <xdr:clientData/>
  </xdr:twoCellAnchor>
  <xdr:twoCellAnchor>
    <xdr:from>
      <xdr:col>16</xdr:col>
      <xdr:colOff>568035</xdr:colOff>
      <xdr:row>6</xdr:row>
      <xdr:rowOff>152399</xdr:rowOff>
    </xdr:from>
    <xdr:to>
      <xdr:col>20</xdr:col>
      <xdr:colOff>554181</xdr:colOff>
      <xdr:row>9</xdr:row>
      <xdr:rowOff>152399</xdr:rowOff>
    </xdr:to>
    <xdr:sp macro="" textlink="">
      <xdr:nvSpPr>
        <xdr:cNvPr id="8" name="TextBox 7">
          <a:extLst>
            <a:ext uri="{FF2B5EF4-FFF2-40B4-BE49-F238E27FC236}">
              <a16:creationId xmlns:a16="http://schemas.microsoft.com/office/drawing/2014/main" id="{A0E89F6C-1484-4490-9A22-21F5352A04F8}"/>
            </a:ext>
          </a:extLst>
        </xdr:cNvPr>
        <xdr:cNvSpPr txBox="1"/>
      </xdr:nvSpPr>
      <xdr:spPr>
        <a:xfrm>
          <a:off x="10820399" y="1295399"/>
          <a:ext cx="254923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mj-lt"/>
            </a:rPr>
            <a:t>Active</a:t>
          </a:r>
          <a:r>
            <a:rPr lang="en-IN" sz="2400" b="1" baseline="0">
              <a:solidFill>
                <a:schemeClr val="bg1"/>
              </a:solidFill>
              <a:latin typeface="+mj-lt"/>
            </a:rPr>
            <a:t> Emplo</a:t>
          </a:r>
          <a:r>
            <a:rPr lang="en-IN" sz="2400" b="1">
              <a:solidFill>
                <a:schemeClr val="bg1"/>
              </a:solidFill>
              <a:latin typeface="+mj-lt"/>
            </a:rPr>
            <a:t>yees</a:t>
          </a:r>
        </a:p>
      </xdr:txBody>
    </xdr:sp>
    <xdr:clientData/>
  </xdr:twoCellAnchor>
  <xdr:twoCellAnchor>
    <xdr:from>
      <xdr:col>17</xdr:col>
      <xdr:colOff>204354</xdr:colOff>
      <xdr:row>9</xdr:row>
      <xdr:rowOff>100445</xdr:rowOff>
    </xdr:from>
    <xdr:to>
      <xdr:col>20</xdr:col>
      <xdr:colOff>394853</xdr:colOff>
      <xdr:row>12</xdr:row>
      <xdr:rowOff>135082</xdr:rowOff>
    </xdr:to>
    <xdr:sp macro="" textlink="KPI!D8">
      <xdr:nvSpPr>
        <xdr:cNvPr id="9" name="TextBox 8">
          <a:extLst>
            <a:ext uri="{FF2B5EF4-FFF2-40B4-BE49-F238E27FC236}">
              <a16:creationId xmlns:a16="http://schemas.microsoft.com/office/drawing/2014/main" id="{14833B7B-74EA-4E03-92D3-BDE5782EF0E6}"/>
            </a:ext>
          </a:extLst>
        </xdr:cNvPr>
        <xdr:cNvSpPr txBox="1"/>
      </xdr:nvSpPr>
      <xdr:spPr>
        <a:xfrm>
          <a:off x="11097490" y="1814945"/>
          <a:ext cx="2112818" cy="60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B2BA98-EDA5-49D6-AFD4-7AC18F516B13}" type="TxLink">
            <a:rPr lang="en-US" sz="3200" b="1" i="0" u="none" strike="noStrike">
              <a:solidFill>
                <a:schemeClr val="bg1"/>
              </a:solidFill>
              <a:latin typeface="Calibri"/>
              <a:cs typeface="Calibri"/>
            </a:rPr>
            <a:pPr algn="ctr"/>
            <a:t>501</a:t>
          </a:fld>
          <a:endParaRPr lang="en-IN" sz="3200" b="1">
            <a:solidFill>
              <a:schemeClr val="bg1"/>
            </a:solidFill>
          </a:endParaRPr>
        </a:p>
      </xdr:txBody>
    </xdr:sp>
    <xdr:clientData/>
  </xdr:twoCellAnchor>
  <xdr:twoCellAnchor>
    <xdr:from>
      <xdr:col>22</xdr:col>
      <xdr:colOff>200890</xdr:colOff>
      <xdr:row>6</xdr:row>
      <xdr:rowOff>148935</xdr:rowOff>
    </xdr:from>
    <xdr:to>
      <xdr:col>25</xdr:col>
      <xdr:colOff>599208</xdr:colOff>
      <xdr:row>9</xdr:row>
      <xdr:rowOff>148935</xdr:rowOff>
    </xdr:to>
    <xdr:sp macro="" textlink="">
      <xdr:nvSpPr>
        <xdr:cNvPr id="10" name="TextBox 9">
          <a:extLst>
            <a:ext uri="{FF2B5EF4-FFF2-40B4-BE49-F238E27FC236}">
              <a16:creationId xmlns:a16="http://schemas.microsoft.com/office/drawing/2014/main" id="{927F4872-877D-4F82-A6B8-55CFA2E7DB18}"/>
            </a:ext>
          </a:extLst>
        </xdr:cNvPr>
        <xdr:cNvSpPr txBox="1"/>
      </xdr:nvSpPr>
      <xdr:spPr>
        <a:xfrm>
          <a:off x="14297890" y="1291935"/>
          <a:ext cx="232063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mj-lt"/>
            </a:rPr>
            <a:t>Attrition</a:t>
          </a:r>
          <a:r>
            <a:rPr lang="en-IN" sz="2400" b="1" baseline="0">
              <a:solidFill>
                <a:schemeClr val="bg1"/>
              </a:solidFill>
              <a:latin typeface="+mj-lt"/>
            </a:rPr>
            <a:t> Rate</a:t>
          </a:r>
        </a:p>
      </xdr:txBody>
    </xdr:sp>
    <xdr:clientData/>
  </xdr:twoCellAnchor>
  <xdr:twoCellAnchor>
    <xdr:from>
      <xdr:col>22</xdr:col>
      <xdr:colOff>304799</xdr:colOff>
      <xdr:row>9</xdr:row>
      <xdr:rowOff>96981</xdr:rowOff>
    </xdr:from>
    <xdr:to>
      <xdr:col>25</xdr:col>
      <xdr:colOff>495299</xdr:colOff>
      <xdr:row>12</xdr:row>
      <xdr:rowOff>131618</xdr:rowOff>
    </xdr:to>
    <xdr:sp macro="" textlink="KPI!E8">
      <xdr:nvSpPr>
        <xdr:cNvPr id="11" name="TextBox 10">
          <a:extLst>
            <a:ext uri="{FF2B5EF4-FFF2-40B4-BE49-F238E27FC236}">
              <a16:creationId xmlns:a16="http://schemas.microsoft.com/office/drawing/2014/main" id="{6422CB68-4707-4E33-BA53-F54279657AB5}"/>
            </a:ext>
          </a:extLst>
        </xdr:cNvPr>
        <xdr:cNvSpPr txBox="1"/>
      </xdr:nvSpPr>
      <xdr:spPr>
        <a:xfrm>
          <a:off x="14401799" y="1811481"/>
          <a:ext cx="2112818" cy="60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69F44A-9966-4CF5-8169-165AF338F650}" type="TxLink">
            <a:rPr lang="en-US" sz="3200" b="1" i="0" u="none" strike="noStrike">
              <a:solidFill>
                <a:schemeClr val="bg1"/>
              </a:solidFill>
              <a:latin typeface="Calibri"/>
              <a:cs typeface="Calibri"/>
            </a:rPr>
            <a:pPr algn="ctr"/>
            <a:t>14.80%</a:t>
          </a:fld>
          <a:endParaRPr lang="en-IN" sz="3200" b="1">
            <a:solidFill>
              <a:schemeClr val="bg1"/>
            </a:solidFill>
          </a:endParaRPr>
        </a:p>
      </xdr:txBody>
    </xdr:sp>
    <xdr:clientData/>
  </xdr:twoCellAnchor>
  <xdr:twoCellAnchor>
    <xdr:from>
      <xdr:col>27</xdr:col>
      <xdr:colOff>128153</xdr:colOff>
      <xdr:row>6</xdr:row>
      <xdr:rowOff>145471</xdr:rowOff>
    </xdr:from>
    <xdr:to>
      <xdr:col>29</xdr:col>
      <xdr:colOff>716971</xdr:colOff>
      <xdr:row>9</xdr:row>
      <xdr:rowOff>145471</xdr:rowOff>
    </xdr:to>
    <xdr:sp macro="" textlink="">
      <xdr:nvSpPr>
        <xdr:cNvPr id="12" name="TextBox 11">
          <a:extLst>
            <a:ext uri="{FF2B5EF4-FFF2-40B4-BE49-F238E27FC236}">
              <a16:creationId xmlns:a16="http://schemas.microsoft.com/office/drawing/2014/main" id="{F42AC038-3671-4A14-8C6F-4C152FD363C9}"/>
            </a:ext>
          </a:extLst>
        </xdr:cNvPr>
        <xdr:cNvSpPr txBox="1"/>
      </xdr:nvSpPr>
      <xdr:spPr>
        <a:xfrm>
          <a:off x="17654153" y="1288471"/>
          <a:ext cx="232063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mj-lt"/>
            </a:rPr>
            <a:t>Average</a:t>
          </a:r>
          <a:r>
            <a:rPr lang="en-IN" sz="2400" b="1" baseline="0">
              <a:solidFill>
                <a:schemeClr val="bg1"/>
              </a:solidFill>
              <a:latin typeface="+mj-lt"/>
            </a:rPr>
            <a:t> Age</a:t>
          </a:r>
          <a:endParaRPr lang="en-IN" sz="2400" b="1">
            <a:solidFill>
              <a:schemeClr val="bg1"/>
            </a:solidFill>
            <a:latin typeface="+mj-lt"/>
          </a:endParaRPr>
        </a:p>
      </xdr:txBody>
    </xdr:sp>
    <xdr:clientData/>
  </xdr:twoCellAnchor>
  <xdr:twoCellAnchor>
    <xdr:from>
      <xdr:col>27</xdr:col>
      <xdr:colOff>232062</xdr:colOff>
      <xdr:row>9</xdr:row>
      <xdr:rowOff>93517</xdr:rowOff>
    </xdr:from>
    <xdr:to>
      <xdr:col>29</xdr:col>
      <xdr:colOff>613062</xdr:colOff>
      <xdr:row>12</xdr:row>
      <xdr:rowOff>128154</xdr:rowOff>
    </xdr:to>
    <xdr:sp macro="" textlink="KPI!C8">
      <xdr:nvSpPr>
        <xdr:cNvPr id="13" name="TextBox 12">
          <a:extLst>
            <a:ext uri="{FF2B5EF4-FFF2-40B4-BE49-F238E27FC236}">
              <a16:creationId xmlns:a16="http://schemas.microsoft.com/office/drawing/2014/main" id="{77E56A4E-9E46-40E7-AFD1-95DE354AF5B5}"/>
            </a:ext>
          </a:extLst>
        </xdr:cNvPr>
        <xdr:cNvSpPr txBox="1"/>
      </xdr:nvSpPr>
      <xdr:spPr>
        <a:xfrm>
          <a:off x="17758062" y="1808017"/>
          <a:ext cx="2112818" cy="60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B95BA8-9FB8-45D0-9470-6F94461B07EA}" type="TxLink">
            <a:rPr lang="en-US" sz="3200" b="0" i="0" u="none" strike="noStrike">
              <a:solidFill>
                <a:schemeClr val="bg1"/>
              </a:solidFill>
              <a:latin typeface="Calibri"/>
              <a:cs typeface="Calibri"/>
            </a:rPr>
            <a:pPr algn="ctr"/>
            <a:t>37</a:t>
          </a:fld>
          <a:endParaRPr lang="en-IN" sz="3200" b="1">
            <a:solidFill>
              <a:schemeClr val="bg1"/>
            </a:solidFill>
          </a:endParaRPr>
        </a:p>
      </xdr:txBody>
    </xdr:sp>
    <xdr:clientData/>
  </xdr:twoCellAnchor>
  <xdr:twoCellAnchor editAs="oneCell">
    <xdr:from>
      <xdr:col>10</xdr:col>
      <xdr:colOff>17319</xdr:colOff>
      <xdr:row>7</xdr:row>
      <xdr:rowOff>138546</xdr:rowOff>
    </xdr:from>
    <xdr:to>
      <xdr:col>11</xdr:col>
      <xdr:colOff>225136</xdr:colOff>
      <xdr:row>11</xdr:row>
      <xdr:rowOff>155865</xdr:rowOff>
    </xdr:to>
    <xdr:pic>
      <xdr:nvPicPr>
        <xdr:cNvPr id="30" name="Picture 29">
          <a:extLst>
            <a:ext uri="{FF2B5EF4-FFF2-40B4-BE49-F238E27FC236}">
              <a16:creationId xmlns:a16="http://schemas.microsoft.com/office/drawing/2014/main" id="{AD192783-16ED-8870-2534-471097A88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25046" y="1593273"/>
          <a:ext cx="848590" cy="848592"/>
        </a:xfrm>
        <a:prstGeom prst="rect">
          <a:avLst/>
        </a:prstGeom>
      </xdr:spPr>
    </xdr:pic>
    <xdr:clientData/>
  </xdr:twoCellAnchor>
  <xdr:twoCellAnchor editAs="oneCell">
    <xdr:from>
      <xdr:col>14</xdr:col>
      <xdr:colOff>638646</xdr:colOff>
      <xdr:row>6</xdr:row>
      <xdr:rowOff>171358</xdr:rowOff>
    </xdr:from>
    <xdr:to>
      <xdr:col>16</xdr:col>
      <xdr:colOff>229389</xdr:colOff>
      <xdr:row>11</xdr:row>
      <xdr:rowOff>102085</xdr:rowOff>
    </xdr:to>
    <xdr:pic>
      <xdr:nvPicPr>
        <xdr:cNvPr id="36" name="Picture 35">
          <a:extLst>
            <a:ext uri="{FF2B5EF4-FFF2-40B4-BE49-F238E27FC236}">
              <a16:creationId xmlns:a16="http://schemas.microsoft.com/office/drawing/2014/main" id="{CF26F4CF-5295-350F-2877-32A3845907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09464" y="1418267"/>
          <a:ext cx="872289" cy="969818"/>
        </a:xfrm>
        <a:prstGeom prst="rect">
          <a:avLst/>
        </a:prstGeom>
      </xdr:spPr>
    </xdr:pic>
    <xdr:clientData/>
  </xdr:twoCellAnchor>
  <xdr:twoCellAnchor editAs="oneCell">
    <xdr:from>
      <xdr:col>25</xdr:col>
      <xdr:colOff>318414</xdr:colOff>
      <xdr:row>7</xdr:row>
      <xdr:rowOff>120620</xdr:rowOff>
    </xdr:from>
    <xdr:to>
      <xdr:col>26</xdr:col>
      <xdr:colOff>543551</xdr:colOff>
      <xdr:row>12</xdr:row>
      <xdr:rowOff>34030</xdr:rowOff>
    </xdr:to>
    <xdr:pic>
      <xdr:nvPicPr>
        <xdr:cNvPr id="38" name="Picture 37">
          <a:extLst>
            <a:ext uri="{FF2B5EF4-FFF2-40B4-BE49-F238E27FC236}">
              <a16:creationId xmlns:a16="http://schemas.microsoft.com/office/drawing/2014/main" id="{4956DC4C-C814-2E69-EA55-1F9DF919E0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611177" y="1407331"/>
          <a:ext cx="876848" cy="832488"/>
        </a:xfrm>
        <a:prstGeom prst="rect">
          <a:avLst/>
        </a:prstGeom>
      </xdr:spPr>
    </xdr:pic>
    <xdr:clientData/>
  </xdr:twoCellAnchor>
  <xdr:twoCellAnchor editAs="oneCell">
    <xdr:from>
      <xdr:col>20</xdr:col>
      <xdr:colOff>334513</xdr:colOff>
      <xdr:row>7</xdr:row>
      <xdr:rowOff>103300</xdr:rowOff>
    </xdr:from>
    <xdr:to>
      <xdr:col>21</xdr:col>
      <xdr:colOff>559652</xdr:colOff>
      <xdr:row>11</xdr:row>
      <xdr:rowOff>207817</xdr:rowOff>
    </xdr:to>
    <xdr:pic>
      <xdr:nvPicPr>
        <xdr:cNvPr id="40" name="Picture 39">
          <a:extLst>
            <a:ext uri="{FF2B5EF4-FFF2-40B4-BE49-F238E27FC236}">
              <a16:creationId xmlns:a16="http://schemas.microsoft.com/office/drawing/2014/main" id="{F1E7751C-3863-830D-099D-DF192B035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149968" y="1558027"/>
          <a:ext cx="865911" cy="935790"/>
        </a:xfrm>
        <a:prstGeom prst="rect">
          <a:avLst/>
        </a:prstGeom>
      </xdr:spPr>
    </xdr:pic>
    <xdr:clientData/>
  </xdr:twoCellAnchor>
  <xdr:twoCellAnchor editAs="oneCell">
    <xdr:from>
      <xdr:col>29</xdr:col>
      <xdr:colOff>624672</xdr:colOff>
      <xdr:row>7</xdr:row>
      <xdr:rowOff>108771</xdr:rowOff>
    </xdr:from>
    <xdr:to>
      <xdr:col>30</xdr:col>
      <xdr:colOff>520763</xdr:colOff>
      <xdr:row>11</xdr:row>
      <xdr:rowOff>108771</xdr:rowOff>
    </xdr:to>
    <xdr:pic>
      <xdr:nvPicPr>
        <xdr:cNvPr id="42" name="Picture 41">
          <a:extLst>
            <a:ext uri="{FF2B5EF4-FFF2-40B4-BE49-F238E27FC236}">
              <a16:creationId xmlns:a16="http://schemas.microsoft.com/office/drawing/2014/main" id="{9634ED12-2F3C-9E84-7DBE-F41005522C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882490" y="1563498"/>
          <a:ext cx="762000" cy="831273"/>
        </a:xfrm>
        <a:prstGeom prst="rect">
          <a:avLst/>
        </a:prstGeom>
      </xdr:spPr>
    </xdr:pic>
    <xdr:clientData/>
  </xdr:twoCellAnchor>
  <xdr:twoCellAnchor>
    <xdr:from>
      <xdr:col>7</xdr:col>
      <xdr:colOff>0</xdr:colOff>
      <xdr:row>1</xdr:row>
      <xdr:rowOff>69273</xdr:rowOff>
    </xdr:from>
    <xdr:to>
      <xdr:col>22</xdr:col>
      <xdr:colOff>86591</xdr:colOff>
      <xdr:row>5</xdr:row>
      <xdr:rowOff>155864</xdr:rowOff>
    </xdr:to>
    <xdr:sp macro="" textlink="">
      <xdr:nvSpPr>
        <xdr:cNvPr id="43" name="TextBox 42">
          <a:extLst>
            <a:ext uri="{FF2B5EF4-FFF2-40B4-BE49-F238E27FC236}">
              <a16:creationId xmlns:a16="http://schemas.microsoft.com/office/drawing/2014/main" id="{8A5591F1-7661-EF26-BFAF-010882DD6794}"/>
            </a:ext>
          </a:extLst>
        </xdr:cNvPr>
        <xdr:cNvSpPr txBox="1"/>
      </xdr:nvSpPr>
      <xdr:spPr>
        <a:xfrm>
          <a:off x="4485409" y="259773"/>
          <a:ext cx="9698182" cy="848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0">
              <a:solidFill>
                <a:schemeClr val="bg1"/>
              </a:solidFill>
              <a:latin typeface="Arial Black" panose="020B0A04020102020204" pitchFamily="34" charset="0"/>
            </a:rPr>
            <a:t>HR ANALYTICS DASHBOARD</a:t>
          </a:r>
        </a:p>
      </xdr:txBody>
    </xdr:sp>
    <xdr:clientData/>
  </xdr:twoCellAnchor>
  <xdr:twoCellAnchor editAs="oneCell">
    <xdr:from>
      <xdr:col>6</xdr:col>
      <xdr:colOff>384646</xdr:colOff>
      <xdr:row>1</xdr:row>
      <xdr:rowOff>53170</xdr:rowOff>
    </xdr:from>
    <xdr:to>
      <xdr:col>7</xdr:col>
      <xdr:colOff>568765</xdr:colOff>
      <xdr:row>5</xdr:row>
      <xdr:rowOff>105125</xdr:rowOff>
    </xdr:to>
    <xdr:pic>
      <xdr:nvPicPr>
        <xdr:cNvPr id="45" name="Picture 44">
          <a:extLst>
            <a:ext uri="{FF2B5EF4-FFF2-40B4-BE49-F238E27FC236}">
              <a16:creationId xmlns:a16="http://schemas.microsoft.com/office/drawing/2014/main" id="{9EC8F0CE-E410-D01C-CF88-2C048CAEC10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294909" y="253696"/>
          <a:ext cx="835830" cy="854061"/>
        </a:xfrm>
        <a:prstGeom prst="rect">
          <a:avLst/>
        </a:prstGeom>
      </xdr:spPr>
    </xdr:pic>
    <xdr:clientData/>
  </xdr:twoCellAnchor>
  <xdr:twoCellAnchor editAs="oneCell">
    <xdr:from>
      <xdr:col>21</xdr:col>
      <xdr:colOff>605833</xdr:colOff>
      <xdr:row>0</xdr:row>
      <xdr:rowOff>192322</xdr:rowOff>
    </xdr:from>
    <xdr:to>
      <xdr:col>23</xdr:col>
      <xdr:colOff>335121</xdr:colOff>
      <xdr:row>6</xdr:row>
      <xdr:rowOff>5120</xdr:rowOff>
    </xdr:to>
    <xdr:pic>
      <xdr:nvPicPr>
        <xdr:cNvPr id="49" name="Picture 48">
          <a:extLst>
            <a:ext uri="{FF2B5EF4-FFF2-40B4-BE49-F238E27FC236}">
              <a16:creationId xmlns:a16="http://schemas.microsoft.com/office/drawing/2014/main" id="{1B2FD4EE-B037-7CF0-280E-8A1F0F929C5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062060" y="192322"/>
          <a:ext cx="1010834" cy="1059707"/>
        </a:xfrm>
        <a:prstGeom prst="rect">
          <a:avLst/>
        </a:prstGeom>
      </xdr:spPr>
    </xdr:pic>
    <xdr:clientData/>
  </xdr:twoCellAnchor>
  <xdr:twoCellAnchor>
    <xdr:from>
      <xdr:col>23</xdr:col>
      <xdr:colOff>398319</xdr:colOff>
      <xdr:row>1</xdr:row>
      <xdr:rowOff>34636</xdr:rowOff>
    </xdr:from>
    <xdr:to>
      <xdr:col>27</xdr:col>
      <xdr:colOff>34636</xdr:colOff>
      <xdr:row>6</xdr:row>
      <xdr:rowOff>69273</xdr:rowOff>
    </xdr:to>
    <xdr:sp macro="" textlink="">
      <xdr:nvSpPr>
        <xdr:cNvPr id="50" name="TextBox 49">
          <a:extLst>
            <a:ext uri="{FF2B5EF4-FFF2-40B4-BE49-F238E27FC236}">
              <a16:creationId xmlns:a16="http://schemas.microsoft.com/office/drawing/2014/main" id="{8B903B46-EAF8-7A8D-C8AF-AA17B4004CD9}"/>
            </a:ext>
          </a:extLst>
        </xdr:cNvPr>
        <xdr:cNvSpPr txBox="1"/>
      </xdr:nvSpPr>
      <xdr:spPr>
        <a:xfrm>
          <a:off x="15136092" y="225136"/>
          <a:ext cx="2424544" cy="987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solidFill>
                <a:schemeClr val="bg1"/>
              </a:solidFill>
              <a:latin typeface="Arial Black" panose="020B0A04020102020204" pitchFamily="34" charset="0"/>
            </a:rPr>
            <a:t>JOB </a:t>
          </a:r>
        </a:p>
        <a:p>
          <a:pPr algn="l"/>
          <a:r>
            <a:rPr lang="en-IN" sz="1600">
              <a:solidFill>
                <a:schemeClr val="bg1"/>
              </a:solidFill>
              <a:latin typeface="Arial Black" panose="020B0A04020102020204" pitchFamily="34" charset="0"/>
            </a:rPr>
            <a:t>SATISFACTION RATING</a:t>
          </a:r>
        </a:p>
      </xdr:txBody>
    </xdr:sp>
    <xdr:clientData/>
  </xdr:twoCellAnchor>
  <xdr:twoCellAnchor>
    <xdr:from>
      <xdr:col>26</xdr:col>
      <xdr:colOff>83552</xdr:colOff>
      <xdr:row>0</xdr:row>
      <xdr:rowOff>133685</xdr:rowOff>
    </xdr:from>
    <xdr:to>
      <xdr:col>27</xdr:col>
      <xdr:colOff>434472</xdr:colOff>
      <xdr:row>6</xdr:row>
      <xdr:rowOff>66842</xdr:rowOff>
    </xdr:to>
    <xdr:graphicFrame macro="">
      <xdr:nvGraphicFramePr>
        <xdr:cNvPr id="52" name="Chart 51">
          <a:extLst>
            <a:ext uri="{FF2B5EF4-FFF2-40B4-BE49-F238E27FC236}">
              <a16:creationId xmlns:a16="http://schemas.microsoft.com/office/drawing/2014/main" id="{B4EA7736-C88E-4223-BF1C-E44498D24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217237</xdr:colOff>
      <xdr:row>1</xdr:row>
      <xdr:rowOff>83552</xdr:rowOff>
    </xdr:from>
    <xdr:to>
      <xdr:col>30</xdr:col>
      <xdr:colOff>451185</xdr:colOff>
      <xdr:row>6</xdr:row>
      <xdr:rowOff>50131</xdr:rowOff>
    </xdr:to>
    <xdr:graphicFrame macro="">
      <xdr:nvGraphicFramePr>
        <xdr:cNvPr id="54" name="Chart 53">
          <a:extLst>
            <a:ext uri="{FF2B5EF4-FFF2-40B4-BE49-F238E27FC236}">
              <a16:creationId xmlns:a16="http://schemas.microsoft.com/office/drawing/2014/main" id="{6835CE90-4551-479F-8B01-65C09D105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317500</xdr:colOff>
      <xdr:row>2</xdr:row>
      <xdr:rowOff>16710</xdr:rowOff>
    </xdr:from>
    <xdr:to>
      <xdr:col>30</xdr:col>
      <xdr:colOff>359795</xdr:colOff>
      <xdr:row>5</xdr:row>
      <xdr:rowOff>140520</xdr:rowOff>
    </xdr:to>
    <xdr:sp macro="" textlink="">
      <xdr:nvSpPr>
        <xdr:cNvPr id="53" name="Freeform: Shape 52">
          <a:extLst>
            <a:ext uri="{FF2B5EF4-FFF2-40B4-BE49-F238E27FC236}">
              <a16:creationId xmlns:a16="http://schemas.microsoft.com/office/drawing/2014/main" id="{AD947AD3-7B6C-D0E1-8EF7-4772C906FE3E}"/>
            </a:ext>
          </a:extLst>
        </xdr:cNvPr>
        <xdr:cNvSpPr/>
      </xdr:nvSpPr>
      <xdr:spPr>
        <a:xfrm>
          <a:off x="18114211" y="384342"/>
          <a:ext cx="2599005" cy="675257"/>
        </a:xfrm>
        <a:custGeom>
          <a:avLst/>
          <a:gdLst>
            <a:gd name="csX0" fmla="*/ 787788 w 2514598"/>
            <a:gd name="csY0" fmla="*/ 119579 h 576784"/>
            <a:gd name="csX1" fmla="*/ 746277 w 2514598"/>
            <a:gd name="csY1" fmla="*/ 248541 h 576784"/>
            <a:gd name="csX2" fmla="*/ 611942 w 2514598"/>
            <a:gd name="csY2" fmla="*/ 248540 h 576784"/>
            <a:gd name="csX3" fmla="*/ 720622 w 2514598"/>
            <a:gd name="csY3" fmla="*/ 328242 h 576784"/>
            <a:gd name="csX4" fmla="*/ 679109 w 2514598"/>
            <a:gd name="csY4" fmla="*/ 457203 h 576784"/>
            <a:gd name="csX5" fmla="*/ 787788 w 2514598"/>
            <a:gd name="csY5" fmla="*/ 377500 h 576784"/>
            <a:gd name="csX6" fmla="*/ 896467 w 2514598"/>
            <a:gd name="csY6" fmla="*/ 457203 h 576784"/>
            <a:gd name="csX7" fmla="*/ 854954 w 2514598"/>
            <a:gd name="csY7" fmla="*/ 328242 h 576784"/>
            <a:gd name="csX8" fmla="*/ 963634 w 2514598"/>
            <a:gd name="csY8" fmla="*/ 248540 h 576784"/>
            <a:gd name="csX9" fmla="*/ 829299 w 2514598"/>
            <a:gd name="csY9" fmla="*/ 248541 h 576784"/>
            <a:gd name="csX10" fmla="*/ 2233239 w 2514598"/>
            <a:gd name="csY10" fmla="*/ 119578 h 576784"/>
            <a:gd name="csX11" fmla="*/ 2191728 w 2514598"/>
            <a:gd name="csY11" fmla="*/ 248540 h 576784"/>
            <a:gd name="csX12" fmla="*/ 2057393 w 2514598"/>
            <a:gd name="csY12" fmla="*/ 248539 h 576784"/>
            <a:gd name="csX13" fmla="*/ 2166073 w 2514598"/>
            <a:gd name="csY13" fmla="*/ 328241 h 576784"/>
            <a:gd name="csX14" fmla="*/ 2124560 w 2514598"/>
            <a:gd name="csY14" fmla="*/ 457202 h 576784"/>
            <a:gd name="csX15" fmla="*/ 2233239 w 2514598"/>
            <a:gd name="csY15" fmla="*/ 377499 h 576784"/>
            <a:gd name="csX16" fmla="*/ 2341918 w 2514598"/>
            <a:gd name="csY16" fmla="*/ 457202 h 576784"/>
            <a:gd name="csX17" fmla="*/ 2300405 w 2514598"/>
            <a:gd name="csY17" fmla="*/ 328241 h 576784"/>
            <a:gd name="csX18" fmla="*/ 2409085 w 2514598"/>
            <a:gd name="csY18" fmla="*/ 248539 h 576784"/>
            <a:gd name="csX19" fmla="*/ 2274750 w 2514598"/>
            <a:gd name="csY19" fmla="*/ 248540 h 576784"/>
            <a:gd name="csX20" fmla="*/ 1751422 w 2514598"/>
            <a:gd name="csY20" fmla="*/ 119578 h 576784"/>
            <a:gd name="csX21" fmla="*/ 1709911 w 2514598"/>
            <a:gd name="csY21" fmla="*/ 248540 h 576784"/>
            <a:gd name="csX22" fmla="*/ 1575576 w 2514598"/>
            <a:gd name="csY22" fmla="*/ 248539 h 576784"/>
            <a:gd name="csX23" fmla="*/ 1684256 w 2514598"/>
            <a:gd name="csY23" fmla="*/ 328241 h 576784"/>
            <a:gd name="csX24" fmla="*/ 1642743 w 2514598"/>
            <a:gd name="csY24" fmla="*/ 457202 h 576784"/>
            <a:gd name="csX25" fmla="*/ 1751422 w 2514598"/>
            <a:gd name="csY25" fmla="*/ 377499 h 576784"/>
            <a:gd name="csX26" fmla="*/ 1860101 w 2514598"/>
            <a:gd name="csY26" fmla="*/ 457202 h 576784"/>
            <a:gd name="csX27" fmla="*/ 1818588 w 2514598"/>
            <a:gd name="csY27" fmla="*/ 328241 h 576784"/>
            <a:gd name="csX28" fmla="*/ 1927268 w 2514598"/>
            <a:gd name="csY28" fmla="*/ 248539 h 576784"/>
            <a:gd name="csX29" fmla="*/ 1792933 w 2514598"/>
            <a:gd name="csY29" fmla="*/ 248540 h 576784"/>
            <a:gd name="csX30" fmla="*/ 1269605 w 2514598"/>
            <a:gd name="csY30" fmla="*/ 119578 h 576784"/>
            <a:gd name="csX31" fmla="*/ 1228094 w 2514598"/>
            <a:gd name="csY31" fmla="*/ 248540 h 576784"/>
            <a:gd name="csX32" fmla="*/ 1093759 w 2514598"/>
            <a:gd name="csY32" fmla="*/ 248539 h 576784"/>
            <a:gd name="csX33" fmla="*/ 1202439 w 2514598"/>
            <a:gd name="csY33" fmla="*/ 328241 h 576784"/>
            <a:gd name="csX34" fmla="*/ 1160926 w 2514598"/>
            <a:gd name="csY34" fmla="*/ 457202 h 576784"/>
            <a:gd name="csX35" fmla="*/ 1269605 w 2514598"/>
            <a:gd name="csY35" fmla="*/ 377499 h 576784"/>
            <a:gd name="csX36" fmla="*/ 1378284 w 2514598"/>
            <a:gd name="csY36" fmla="*/ 457202 h 576784"/>
            <a:gd name="csX37" fmla="*/ 1336771 w 2514598"/>
            <a:gd name="csY37" fmla="*/ 328241 h 576784"/>
            <a:gd name="csX38" fmla="*/ 1445451 w 2514598"/>
            <a:gd name="csY38" fmla="*/ 248539 h 576784"/>
            <a:gd name="csX39" fmla="*/ 1311116 w 2514598"/>
            <a:gd name="csY39" fmla="*/ 248540 h 576784"/>
            <a:gd name="csX40" fmla="*/ 305971 w 2514598"/>
            <a:gd name="csY40" fmla="*/ 119578 h 576784"/>
            <a:gd name="csX41" fmla="*/ 264460 w 2514598"/>
            <a:gd name="csY41" fmla="*/ 248540 h 576784"/>
            <a:gd name="csX42" fmla="*/ 130125 w 2514598"/>
            <a:gd name="csY42" fmla="*/ 248539 h 576784"/>
            <a:gd name="csX43" fmla="*/ 238805 w 2514598"/>
            <a:gd name="csY43" fmla="*/ 328241 h 576784"/>
            <a:gd name="csX44" fmla="*/ 197292 w 2514598"/>
            <a:gd name="csY44" fmla="*/ 457202 h 576784"/>
            <a:gd name="csX45" fmla="*/ 305971 w 2514598"/>
            <a:gd name="csY45" fmla="*/ 377499 h 576784"/>
            <a:gd name="csX46" fmla="*/ 414650 w 2514598"/>
            <a:gd name="csY46" fmla="*/ 457202 h 576784"/>
            <a:gd name="csX47" fmla="*/ 373137 w 2514598"/>
            <a:gd name="csY47" fmla="*/ 328241 h 576784"/>
            <a:gd name="csX48" fmla="*/ 481817 w 2514598"/>
            <a:gd name="csY48" fmla="*/ 248539 h 576784"/>
            <a:gd name="csX49" fmla="*/ 347482 w 2514598"/>
            <a:gd name="csY49" fmla="*/ 248540 h 576784"/>
            <a:gd name="csX50" fmla="*/ 0 w 2514598"/>
            <a:gd name="csY50" fmla="*/ 0 h 576784"/>
            <a:gd name="csX51" fmla="*/ 2514598 w 2514598"/>
            <a:gd name="csY51" fmla="*/ 0 h 576784"/>
            <a:gd name="csX52" fmla="*/ 2514598 w 2514598"/>
            <a:gd name="csY52" fmla="*/ 576784 h 576784"/>
            <a:gd name="csX53" fmla="*/ 0 w 2514598"/>
            <a:gd name="csY53" fmla="*/ 576784 h 5767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Lst>
          <a:rect l="l" t="t" r="r" b="b"/>
          <a:pathLst>
            <a:path w="2514598" h="576784">
              <a:moveTo>
                <a:pt x="787788" y="119579"/>
              </a:moveTo>
              <a:lnTo>
                <a:pt x="746277" y="248541"/>
              </a:lnTo>
              <a:lnTo>
                <a:pt x="611942" y="248540"/>
              </a:lnTo>
              <a:lnTo>
                <a:pt x="720622" y="328242"/>
              </a:lnTo>
              <a:lnTo>
                <a:pt x="679109" y="457203"/>
              </a:lnTo>
              <a:lnTo>
                <a:pt x="787788" y="377500"/>
              </a:lnTo>
              <a:lnTo>
                <a:pt x="896467" y="457203"/>
              </a:lnTo>
              <a:lnTo>
                <a:pt x="854954" y="328242"/>
              </a:lnTo>
              <a:lnTo>
                <a:pt x="963634" y="248540"/>
              </a:lnTo>
              <a:lnTo>
                <a:pt x="829299" y="248541"/>
              </a:lnTo>
              <a:close/>
              <a:moveTo>
                <a:pt x="2233239" y="119578"/>
              </a:moveTo>
              <a:lnTo>
                <a:pt x="2191728" y="248540"/>
              </a:lnTo>
              <a:lnTo>
                <a:pt x="2057393" y="248539"/>
              </a:lnTo>
              <a:lnTo>
                <a:pt x="2166073" y="328241"/>
              </a:lnTo>
              <a:lnTo>
                <a:pt x="2124560" y="457202"/>
              </a:lnTo>
              <a:lnTo>
                <a:pt x="2233239" y="377499"/>
              </a:lnTo>
              <a:lnTo>
                <a:pt x="2341918" y="457202"/>
              </a:lnTo>
              <a:lnTo>
                <a:pt x="2300405" y="328241"/>
              </a:lnTo>
              <a:lnTo>
                <a:pt x="2409085" y="248539"/>
              </a:lnTo>
              <a:lnTo>
                <a:pt x="2274750" y="248540"/>
              </a:lnTo>
              <a:close/>
              <a:moveTo>
                <a:pt x="1751422" y="119578"/>
              </a:moveTo>
              <a:lnTo>
                <a:pt x="1709911" y="248540"/>
              </a:lnTo>
              <a:lnTo>
                <a:pt x="1575576" y="248539"/>
              </a:lnTo>
              <a:lnTo>
                <a:pt x="1684256" y="328241"/>
              </a:lnTo>
              <a:lnTo>
                <a:pt x="1642743" y="457202"/>
              </a:lnTo>
              <a:lnTo>
                <a:pt x="1751422" y="377499"/>
              </a:lnTo>
              <a:lnTo>
                <a:pt x="1860101" y="457202"/>
              </a:lnTo>
              <a:lnTo>
                <a:pt x="1818588" y="328241"/>
              </a:lnTo>
              <a:lnTo>
                <a:pt x="1927268" y="248539"/>
              </a:lnTo>
              <a:lnTo>
                <a:pt x="1792933" y="248540"/>
              </a:lnTo>
              <a:close/>
              <a:moveTo>
                <a:pt x="1269605" y="119578"/>
              </a:moveTo>
              <a:lnTo>
                <a:pt x="1228094" y="248540"/>
              </a:lnTo>
              <a:lnTo>
                <a:pt x="1093759" y="248539"/>
              </a:lnTo>
              <a:lnTo>
                <a:pt x="1202439" y="328241"/>
              </a:lnTo>
              <a:lnTo>
                <a:pt x="1160926" y="457202"/>
              </a:lnTo>
              <a:lnTo>
                <a:pt x="1269605" y="377499"/>
              </a:lnTo>
              <a:lnTo>
                <a:pt x="1378284" y="457202"/>
              </a:lnTo>
              <a:lnTo>
                <a:pt x="1336771" y="328241"/>
              </a:lnTo>
              <a:lnTo>
                <a:pt x="1445451" y="248539"/>
              </a:lnTo>
              <a:lnTo>
                <a:pt x="1311116" y="248540"/>
              </a:lnTo>
              <a:close/>
              <a:moveTo>
                <a:pt x="305971" y="119578"/>
              </a:moveTo>
              <a:lnTo>
                <a:pt x="264460" y="248540"/>
              </a:lnTo>
              <a:lnTo>
                <a:pt x="130125" y="248539"/>
              </a:lnTo>
              <a:lnTo>
                <a:pt x="238805" y="328241"/>
              </a:lnTo>
              <a:lnTo>
                <a:pt x="197292" y="457202"/>
              </a:lnTo>
              <a:lnTo>
                <a:pt x="305971" y="377499"/>
              </a:lnTo>
              <a:lnTo>
                <a:pt x="414650" y="457202"/>
              </a:lnTo>
              <a:lnTo>
                <a:pt x="373137" y="328241"/>
              </a:lnTo>
              <a:lnTo>
                <a:pt x="481817" y="248539"/>
              </a:lnTo>
              <a:lnTo>
                <a:pt x="347482" y="248540"/>
              </a:lnTo>
              <a:close/>
              <a:moveTo>
                <a:pt x="0" y="0"/>
              </a:moveTo>
              <a:lnTo>
                <a:pt x="2514598" y="0"/>
              </a:lnTo>
              <a:lnTo>
                <a:pt x="2514598" y="576784"/>
              </a:lnTo>
              <a:lnTo>
                <a:pt x="0" y="576784"/>
              </a:lnTo>
              <a:close/>
            </a:path>
          </a:pathLst>
        </a:custGeom>
        <a:solidFill>
          <a:srgbClr val="DC5F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133683</xdr:colOff>
      <xdr:row>18</xdr:row>
      <xdr:rowOff>152510</xdr:rowOff>
    </xdr:from>
    <xdr:to>
      <xdr:col>14</xdr:col>
      <xdr:colOff>27124</xdr:colOff>
      <xdr:row>29</xdr:row>
      <xdr:rowOff>4539</xdr:rowOff>
    </xdr:to>
    <xdr:grpSp>
      <xdr:nvGrpSpPr>
        <xdr:cNvPr id="65" name="Group 64">
          <a:extLst>
            <a:ext uri="{FF2B5EF4-FFF2-40B4-BE49-F238E27FC236}">
              <a16:creationId xmlns:a16="http://schemas.microsoft.com/office/drawing/2014/main" id="{5AEECC4A-65F9-0671-9FEF-EF0A1C4FF152}"/>
            </a:ext>
          </a:extLst>
        </xdr:cNvPr>
        <xdr:cNvGrpSpPr/>
      </xdr:nvGrpSpPr>
      <xdr:grpSpPr>
        <a:xfrm>
          <a:off x="3978319" y="3893237"/>
          <a:ext cx="5019623" cy="1982166"/>
          <a:chOff x="4043946" y="3795405"/>
          <a:chExt cx="5107125" cy="1907423"/>
        </a:xfrm>
      </xdr:grpSpPr>
      <xdr:grpSp>
        <xdr:nvGrpSpPr>
          <xdr:cNvPr id="64" name="Group 63">
            <a:extLst>
              <a:ext uri="{FF2B5EF4-FFF2-40B4-BE49-F238E27FC236}">
                <a16:creationId xmlns:a16="http://schemas.microsoft.com/office/drawing/2014/main" id="{202E6962-4E12-439F-A601-93D9D383DF43}"/>
              </a:ext>
            </a:extLst>
          </xdr:cNvPr>
          <xdr:cNvGrpSpPr/>
        </xdr:nvGrpSpPr>
        <xdr:grpSpPr>
          <a:xfrm>
            <a:off x="4043946" y="3795405"/>
            <a:ext cx="5107125" cy="1907423"/>
            <a:chOff x="4043946" y="3795405"/>
            <a:chExt cx="5107125" cy="1907423"/>
          </a:xfrm>
        </xdr:grpSpPr>
        <xdr:graphicFrame macro="">
          <xdr:nvGraphicFramePr>
            <xdr:cNvPr id="56" name="Chart 55">
              <a:extLst>
                <a:ext uri="{FF2B5EF4-FFF2-40B4-BE49-F238E27FC236}">
                  <a16:creationId xmlns:a16="http://schemas.microsoft.com/office/drawing/2014/main" id="{C359D13D-5EC6-4617-8B4E-533EEB2F42D4}"/>
                </a:ext>
              </a:extLst>
            </xdr:cNvPr>
            <xdr:cNvGraphicFramePr>
              <a:graphicFrameLocks/>
            </xdr:cNvGraphicFramePr>
          </xdr:nvGraphicFramePr>
          <xdr:xfrm>
            <a:off x="4043946" y="3812115"/>
            <a:ext cx="2062163" cy="189071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7" name="Chart 56">
              <a:extLst>
                <a:ext uri="{FF2B5EF4-FFF2-40B4-BE49-F238E27FC236}">
                  <a16:creationId xmlns:a16="http://schemas.microsoft.com/office/drawing/2014/main" id="{54578D2D-7E2D-4844-9FF1-06DDBE54FC26}"/>
                </a:ext>
              </a:extLst>
            </xdr:cNvPr>
            <xdr:cNvGraphicFramePr>
              <a:graphicFrameLocks/>
            </xdr:cNvGraphicFramePr>
          </xdr:nvGraphicFramePr>
          <xdr:xfrm>
            <a:off x="7088908" y="3795405"/>
            <a:ext cx="2062163" cy="1890713"/>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9" name="Graphic 58" descr="User">
              <a:extLst>
                <a:ext uri="{FF2B5EF4-FFF2-40B4-BE49-F238E27FC236}">
                  <a16:creationId xmlns:a16="http://schemas.microsoft.com/office/drawing/2014/main" id="{99123EB5-E5A0-3DAD-1A2F-1011F06E4CF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33816" y="4511645"/>
              <a:ext cx="914400" cy="914400"/>
            </a:xfrm>
            <a:prstGeom prst="rect">
              <a:avLst/>
            </a:prstGeom>
          </xdr:spPr>
        </xdr:pic>
        <xdr:pic>
          <xdr:nvPicPr>
            <xdr:cNvPr id="61" name="Graphic 60" descr="Female Profile">
              <a:extLst>
                <a:ext uri="{FF2B5EF4-FFF2-40B4-BE49-F238E27FC236}">
                  <a16:creationId xmlns:a16="http://schemas.microsoft.com/office/drawing/2014/main" id="{289B6237-238B-79FF-CE01-39888E185C8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31316" y="4511645"/>
              <a:ext cx="914400" cy="914400"/>
            </a:xfrm>
            <a:prstGeom prst="rect">
              <a:avLst/>
            </a:prstGeom>
          </xdr:spPr>
        </xdr:pic>
      </xdr:grpSp>
      <xdr:sp macro="" textlink="Gender!$B$9">
        <xdr:nvSpPr>
          <xdr:cNvPr id="62" name="TextBox 1">
            <a:extLst>
              <a:ext uri="{FF2B5EF4-FFF2-40B4-BE49-F238E27FC236}">
                <a16:creationId xmlns:a16="http://schemas.microsoft.com/office/drawing/2014/main" id="{B2C12E71-DB4D-64DD-A47B-E1E7D6A1D698}"/>
              </a:ext>
            </a:extLst>
          </xdr:cNvPr>
          <xdr:cNvSpPr txBox="1"/>
        </xdr:nvSpPr>
        <xdr:spPr>
          <a:xfrm>
            <a:off x="4612106" y="4461712"/>
            <a:ext cx="885660" cy="584867"/>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BF9407C-44B2-4031-AA8C-5497B92A4ABD}" type="TxLink">
              <a:rPr lang="en-US" sz="2400" b="1" i="0" u="none" strike="noStrike" kern="1200">
                <a:solidFill>
                  <a:schemeClr val="bg1"/>
                </a:solidFill>
                <a:latin typeface="Calibri"/>
                <a:cs typeface="Calibri"/>
              </a:rPr>
              <a:pPr algn="ctr"/>
              <a:t>588</a:t>
            </a:fld>
            <a:endParaRPr lang="en-IN" sz="2400" b="1" kern="1200">
              <a:solidFill>
                <a:schemeClr val="bg1"/>
              </a:solidFill>
              <a:latin typeface="Arial Black" panose="020B0A04020102020204" pitchFamily="34" charset="0"/>
            </a:endParaRPr>
          </a:p>
        </xdr:txBody>
      </xdr:sp>
      <xdr:sp macro="" textlink="Gender!$B$10">
        <xdr:nvSpPr>
          <xdr:cNvPr id="63" name="TextBox 1">
            <a:extLst>
              <a:ext uri="{FF2B5EF4-FFF2-40B4-BE49-F238E27FC236}">
                <a16:creationId xmlns:a16="http://schemas.microsoft.com/office/drawing/2014/main" id="{730FDA70-7914-454A-B7B6-F71A7AD746C4}"/>
              </a:ext>
            </a:extLst>
          </xdr:cNvPr>
          <xdr:cNvSpPr txBox="1"/>
        </xdr:nvSpPr>
        <xdr:spPr>
          <a:xfrm>
            <a:off x="7720264" y="4511843"/>
            <a:ext cx="835528" cy="484605"/>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CA01562-BBD6-49E4-BC73-042243D2486B}" type="TxLink">
              <a:rPr lang="en-US" sz="2400" b="1" i="0" u="none" strike="noStrike" kern="1200">
                <a:solidFill>
                  <a:schemeClr val="bg1"/>
                </a:solidFill>
                <a:latin typeface="Calibri"/>
                <a:cs typeface="Calibri"/>
              </a:rPr>
              <a:pPr algn="ctr"/>
              <a:t>0</a:t>
            </a:fld>
            <a:endParaRPr lang="en-IN" sz="2400" b="1" kern="1200">
              <a:solidFill>
                <a:schemeClr val="bg1"/>
              </a:solidFill>
              <a:latin typeface="Arial Black" panose="020B0A04020102020204" pitchFamily="34" charset="0"/>
            </a:endParaRPr>
          </a:p>
        </xdr:txBody>
      </xdr:sp>
    </xdr:grpSp>
    <xdr:clientData/>
  </xdr:twoCellAnchor>
  <xdr:twoCellAnchor>
    <xdr:from>
      <xdr:col>6</xdr:col>
      <xdr:colOff>618290</xdr:colOff>
      <xdr:row>12</xdr:row>
      <xdr:rowOff>183816</xdr:rowOff>
    </xdr:from>
    <xdr:to>
      <xdr:col>13</xdr:col>
      <xdr:colOff>534737</xdr:colOff>
      <xdr:row>15</xdr:row>
      <xdr:rowOff>50131</xdr:rowOff>
    </xdr:to>
    <xdr:sp macro="" textlink="">
      <xdr:nvSpPr>
        <xdr:cNvPr id="66" name="TextBox 65">
          <a:extLst>
            <a:ext uri="{FF2B5EF4-FFF2-40B4-BE49-F238E27FC236}">
              <a16:creationId xmlns:a16="http://schemas.microsoft.com/office/drawing/2014/main" id="{6AB3813D-9777-0839-B8AA-6DA4565F2DA0}"/>
            </a:ext>
          </a:extLst>
        </xdr:cNvPr>
        <xdr:cNvSpPr txBox="1"/>
      </xdr:nvSpPr>
      <xdr:spPr>
        <a:xfrm>
          <a:off x="4528553" y="2590132"/>
          <a:ext cx="4478421" cy="46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Arial Black" panose="020B0A04020102020204" pitchFamily="34" charset="0"/>
            </a:rPr>
            <a:t>Total Employees by Gender</a:t>
          </a:r>
        </a:p>
      </xdr:txBody>
    </xdr:sp>
    <xdr:clientData/>
  </xdr:twoCellAnchor>
  <xdr:twoCellAnchor editAs="oneCell">
    <xdr:from>
      <xdr:col>8</xdr:col>
      <xdr:colOff>404698</xdr:colOff>
      <xdr:row>15</xdr:row>
      <xdr:rowOff>149453</xdr:rowOff>
    </xdr:from>
    <xdr:to>
      <xdr:col>11</xdr:col>
      <xdr:colOff>606136</xdr:colOff>
      <xdr:row>19</xdr:row>
      <xdr:rowOff>66842</xdr:rowOff>
    </xdr:to>
    <mc:AlternateContent xmlns:mc="http://schemas.openxmlformats.org/markup-compatibility/2006">
      <mc:Choice xmlns:a14="http://schemas.microsoft.com/office/drawing/2010/main" Requires="a14">
        <xdr:graphicFrame macro="">
          <xdr:nvGraphicFramePr>
            <xdr:cNvPr id="67" name="Gender 3">
              <a:extLst>
                <a:ext uri="{FF2B5EF4-FFF2-40B4-BE49-F238E27FC236}">
                  <a16:creationId xmlns:a16="http://schemas.microsoft.com/office/drawing/2014/main" id="{0BDC2735-C285-410F-A69B-A98CB971E00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5530880" y="3266726"/>
              <a:ext cx="2123756" cy="748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291978</xdr:colOff>
      <xdr:row>13</xdr:row>
      <xdr:rowOff>134293</xdr:rowOff>
    </xdr:from>
    <xdr:to>
      <xdr:col>23</xdr:col>
      <xdr:colOff>291978</xdr:colOff>
      <xdr:row>30</xdr:row>
      <xdr:rowOff>33422</xdr:rowOff>
    </xdr:to>
    <xdr:graphicFrame macro="">
      <xdr:nvGraphicFramePr>
        <xdr:cNvPr id="68" name="Chart 67">
          <a:extLst>
            <a:ext uri="{FF2B5EF4-FFF2-40B4-BE49-F238E27FC236}">
              <a16:creationId xmlns:a16="http://schemas.microsoft.com/office/drawing/2014/main" id="{F2A3DA9C-B9EC-4C6F-8174-C475F8489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221674</xdr:colOff>
      <xdr:row>12</xdr:row>
      <xdr:rowOff>117157</xdr:rowOff>
    </xdr:from>
    <xdr:to>
      <xdr:col>23</xdr:col>
      <xdr:colOff>138121</xdr:colOff>
      <xdr:row>14</xdr:row>
      <xdr:rowOff>191290</xdr:rowOff>
    </xdr:to>
    <xdr:sp macro="" textlink="">
      <xdr:nvSpPr>
        <xdr:cNvPr id="72" name="TextBox 71">
          <a:extLst>
            <a:ext uri="{FF2B5EF4-FFF2-40B4-BE49-F238E27FC236}">
              <a16:creationId xmlns:a16="http://schemas.microsoft.com/office/drawing/2014/main" id="{B2540E67-B1A1-4709-8603-B691EFF542C3}"/>
            </a:ext>
          </a:extLst>
        </xdr:cNvPr>
        <xdr:cNvSpPr txBox="1"/>
      </xdr:nvSpPr>
      <xdr:spPr>
        <a:xfrm>
          <a:off x="10474038" y="2610975"/>
          <a:ext cx="4401856" cy="489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Arial Black" panose="020B0A04020102020204" pitchFamily="34" charset="0"/>
            </a:rPr>
            <a:t>Education</a:t>
          </a:r>
          <a:r>
            <a:rPr lang="en-IN" sz="1800" baseline="0">
              <a:solidFill>
                <a:schemeClr val="bg1"/>
              </a:solidFill>
              <a:latin typeface="Arial Black" panose="020B0A04020102020204" pitchFamily="34" charset="0"/>
            </a:rPr>
            <a:t> wise Attrition</a:t>
          </a:r>
          <a:endParaRPr lang="en-IN" sz="1800">
            <a:solidFill>
              <a:schemeClr val="bg1"/>
            </a:solidFill>
            <a:latin typeface="Arial Black" panose="020B0A04020102020204" pitchFamily="34" charset="0"/>
          </a:endParaRPr>
        </a:p>
      </xdr:txBody>
    </xdr:sp>
    <xdr:clientData/>
  </xdr:twoCellAnchor>
  <xdr:twoCellAnchor>
    <xdr:from>
      <xdr:col>23</xdr:col>
      <xdr:colOff>501316</xdr:colOff>
      <xdr:row>15</xdr:row>
      <xdr:rowOff>33421</xdr:rowOff>
    </xdr:from>
    <xdr:to>
      <xdr:col>30</xdr:col>
      <xdr:colOff>518026</xdr:colOff>
      <xdr:row>29</xdr:row>
      <xdr:rowOff>167106</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29BBB650-A94B-413F-A281-599176B444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5490658" y="3041316"/>
              <a:ext cx="5380789" cy="27906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551509</xdr:colOff>
      <xdr:row>12</xdr:row>
      <xdr:rowOff>176586</xdr:rowOff>
    </xdr:from>
    <xdr:to>
      <xdr:col>31</xdr:col>
      <xdr:colOff>103363</xdr:colOff>
      <xdr:row>15</xdr:row>
      <xdr:rowOff>35609</xdr:rowOff>
    </xdr:to>
    <xdr:sp macro="" textlink="">
      <xdr:nvSpPr>
        <xdr:cNvPr id="75" name="TextBox 74">
          <a:extLst>
            <a:ext uri="{FF2B5EF4-FFF2-40B4-BE49-F238E27FC236}">
              <a16:creationId xmlns:a16="http://schemas.microsoft.com/office/drawing/2014/main" id="{28CBBECD-176B-417B-84FA-D5D75E754B7F}"/>
            </a:ext>
          </a:extLst>
        </xdr:cNvPr>
        <xdr:cNvSpPr txBox="1"/>
      </xdr:nvSpPr>
      <xdr:spPr>
        <a:xfrm>
          <a:off x="16570827" y="2670404"/>
          <a:ext cx="4522172" cy="48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chemeClr val="bg1"/>
              </a:solidFill>
              <a:latin typeface="Arial Black" panose="020B0A04020102020204" pitchFamily="34" charset="0"/>
            </a:rPr>
            <a:t>Attrition by JOB Role</a:t>
          </a:r>
          <a:endParaRPr lang="en-IN" sz="1800">
            <a:solidFill>
              <a:schemeClr val="bg1"/>
            </a:solidFill>
            <a:latin typeface="Arial Black" panose="020B0A04020102020204" pitchFamily="34" charset="0"/>
          </a:endParaRPr>
        </a:p>
      </xdr:txBody>
    </xdr:sp>
    <xdr:clientData/>
  </xdr:twoCellAnchor>
  <xdr:twoCellAnchor>
    <xdr:from>
      <xdr:col>6</xdr:col>
      <xdr:colOff>250659</xdr:colOff>
      <xdr:row>33</xdr:row>
      <xdr:rowOff>16710</xdr:rowOff>
    </xdr:from>
    <xdr:to>
      <xdr:col>13</xdr:col>
      <xdr:colOff>133685</xdr:colOff>
      <xdr:row>47</xdr:row>
      <xdr:rowOff>16709</xdr:rowOff>
    </xdr:to>
    <xdr:graphicFrame macro="">
      <xdr:nvGraphicFramePr>
        <xdr:cNvPr id="76" name="Chart 75">
          <a:extLst>
            <a:ext uri="{FF2B5EF4-FFF2-40B4-BE49-F238E27FC236}">
              <a16:creationId xmlns:a16="http://schemas.microsoft.com/office/drawing/2014/main" id="{A35499FC-F6F3-4F39-B766-5156499E1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593134</xdr:colOff>
      <xdr:row>29</xdr:row>
      <xdr:rowOff>103060</xdr:rowOff>
    </xdr:from>
    <xdr:to>
      <xdr:col>13</xdr:col>
      <xdr:colOff>509581</xdr:colOff>
      <xdr:row>31</xdr:row>
      <xdr:rowOff>176584</xdr:rowOff>
    </xdr:to>
    <xdr:sp macro="" textlink="">
      <xdr:nvSpPr>
        <xdr:cNvPr id="104" name="TextBox 103">
          <a:extLst>
            <a:ext uri="{FF2B5EF4-FFF2-40B4-BE49-F238E27FC236}">
              <a16:creationId xmlns:a16="http://schemas.microsoft.com/office/drawing/2014/main" id="{9D2C0C15-6AE2-46F9-BF6E-EBC34FECDE61}"/>
            </a:ext>
          </a:extLst>
        </xdr:cNvPr>
        <xdr:cNvSpPr txBox="1"/>
      </xdr:nvSpPr>
      <xdr:spPr>
        <a:xfrm>
          <a:off x="4437770" y="5973924"/>
          <a:ext cx="4401856" cy="454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Arial Black" panose="020B0A04020102020204" pitchFamily="34" charset="0"/>
            </a:rPr>
            <a:t>Department wise Attrition</a:t>
          </a:r>
        </a:p>
      </xdr:txBody>
    </xdr:sp>
    <xdr:clientData/>
  </xdr:twoCellAnchor>
  <xdr:twoCellAnchor>
    <xdr:from>
      <xdr:col>14</xdr:col>
      <xdr:colOff>68360</xdr:colOff>
      <xdr:row>31</xdr:row>
      <xdr:rowOff>120012</xdr:rowOff>
    </xdr:from>
    <xdr:to>
      <xdr:col>21</xdr:col>
      <xdr:colOff>118493</xdr:colOff>
      <xdr:row>46</xdr:row>
      <xdr:rowOff>170144</xdr:rowOff>
    </xdr:to>
    <xdr:graphicFrame macro="">
      <xdr:nvGraphicFramePr>
        <xdr:cNvPr id="14" name="Chart 13">
          <a:extLst>
            <a:ext uri="{FF2B5EF4-FFF2-40B4-BE49-F238E27FC236}">
              <a16:creationId xmlns:a16="http://schemas.microsoft.com/office/drawing/2014/main" id="{891E7511-B807-4E60-A917-4D3C1AAF8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160059</xdr:colOff>
      <xdr:row>29</xdr:row>
      <xdr:rowOff>122991</xdr:rowOff>
    </xdr:from>
    <xdr:to>
      <xdr:col>21</xdr:col>
      <xdr:colOff>87444</xdr:colOff>
      <xdr:row>32</xdr:row>
      <xdr:rowOff>6015</xdr:rowOff>
    </xdr:to>
    <xdr:sp macro="" textlink="">
      <xdr:nvSpPr>
        <xdr:cNvPr id="16" name="TextBox 15">
          <a:extLst>
            <a:ext uri="{FF2B5EF4-FFF2-40B4-BE49-F238E27FC236}">
              <a16:creationId xmlns:a16="http://schemas.microsoft.com/office/drawing/2014/main" id="{AE6184CB-9288-4443-AF5C-7662EA51E2A5}"/>
            </a:ext>
          </a:extLst>
        </xdr:cNvPr>
        <xdr:cNvSpPr txBox="1"/>
      </xdr:nvSpPr>
      <xdr:spPr>
        <a:xfrm>
          <a:off x="9130877" y="5993855"/>
          <a:ext cx="4412794" cy="454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Arial Black" panose="020B0A04020102020204" pitchFamily="34" charset="0"/>
            </a:rPr>
            <a:t>Attrition by Age</a:t>
          </a:r>
        </a:p>
      </xdr:txBody>
    </xdr:sp>
    <xdr:clientData/>
  </xdr:twoCellAnchor>
  <xdr:twoCellAnchor>
    <xdr:from>
      <xdr:col>21</xdr:col>
      <xdr:colOff>373101</xdr:colOff>
      <xdr:row>32</xdr:row>
      <xdr:rowOff>29775</xdr:rowOff>
    </xdr:from>
    <xdr:to>
      <xdr:col>26</xdr:col>
      <xdr:colOff>523496</xdr:colOff>
      <xdr:row>46</xdr:row>
      <xdr:rowOff>15738</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2D6B06F6-9ABF-49B4-9594-2C39FB787F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3829328" y="6472139"/>
              <a:ext cx="3354259" cy="26529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483209</xdr:colOff>
      <xdr:row>29</xdr:row>
      <xdr:rowOff>108286</xdr:rowOff>
    </xdr:from>
    <xdr:to>
      <xdr:col>27</xdr:col>
      <xdr:colOff>185458</xdr:colOff>
      <xdr:row>31</xdr:row>
      <xdr:rowOff>175126</xdr:rowOff>
    </xdr:to>
    <xdr:sp macro="" textlink="">
      <xdr:nvSpPr>
        <xdr:cNvPr id="19" name="TextBox 18">
          <a:extLst>
            <a:ext uri="{FF2B5EF4-FFF2-40B4-BE49-F238E27FC236}">
              <a16:creationId xmlns:a16="http://schemas.microsoft.com/office/drawing/2014/main" id="{DBC320AF-1F32-4ECA-946F-B5950656C17D}"/>
            </a:ext>
          </a:extLst>
        </xdr:cNvPr>
        <xdr:cNvSpPr txBox="1"/>
      </xdr:nvSpPr>
      <xdr:spPr>
        <a:xfrm>
          <a:off x="13298664" y="5979150"/>
          <a:ext cx="4412794" cy="44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Arial Black" panose="020B0A04020102020204" pitchFamily="34" charset="0"/>
            </a:rPr>
            <a:t>Attrition by Marital</a:t>
          </a:r>
          <a:r>
            <a:rPr lang="en-IN" sz="1800" baseline="0">
              <a:solidFill>
                <a:schemeClr val="bg1"/>
              </a:solidFill>
              <a:latin typeface="Arial Black" panose="020B0A04020102020204" pitchFamily="34" charset="0"/>
            </a:rPr>
            <a:t> Status</a:t>
          </a:r>
          <a:endParaRPr lang="en-IN" sz="1800">
            <a:solidFill>
              <a:schemeClr val="bg1"/>
            </a:solidFill>
            <a:latin typeface="Arial Black" panose="020B0A04020102020204" pitchFamily="34" charset="0"/>
          </a:endParaRPr>
        </a:p>
      </xdr:txBody>
    </xdr:sp>
    <xdr:clientData/>
  </xdr:twoCellAnchor>
  <xdr:twoCellAnchor editAs="oneCell">
    <xdr:from>
      <xdr:col>29</xdr:col>
      <xdr:colOff>95100</xdr:colOff>
      <xdr:row>33</xdr:row>
      <xdr:rowOff>120008</xdr:rowOff>
    </xdr:from>
    <xdr:to>
      <xdr:col>30</xdr:col>
      <xdr:colOff>711021</xdr:colOff>
      <xdr:row>41</xdr:row>
      <xdr:rowOff>136721</xdr:rowOff>
    </xdr:to>
    <mc:AlternateContent xmlns:mc="http://schemas.openxmlformats.org/markup-compatibility/2006">
      <mc:Choice xmlns:a14="http://schemas.microsoft.com/office/drawing/2010/main" Requires="a14">
        <xdr:graphicFrame macro="">
          <xdr:nvGraphicFramePr>
            <xdr:cNvPr id="20" name="Department 1">
              <a:extLst>
                <a:ext uri="{FF2B5EF4-FFF2-40B4-BE49-F238E27FC236}">
                  <a16:creationId xmlns:a16="http://schemas.microsoft.com/office/drawing/2014/main" id="{A5F59070-D1A3-45AA-9507-8D45A20A271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9352918" y="6752872"/>
              <a:ext cx="1481830" cy="1540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843427</xdr:colOff>
      <xdr:row>33</xdr:row>
      <xdr:rowOff>120012</xdr:rowOff>
    </xdr:from>
    <xdr:to>
      <xdr:col>29</xdr:col>
      <xdr:colOff>1045</xdr:colOff>
      <xdr:row>46</xdr:row>
      <xdr:rowOff>29775</xdr:rowOff>
    </xdr:to>
    <mc:AlternateContent xmlns:mc="http://schemas.openxmlformats.org/markup-compatibility/2006">
      <mc:Choice xmlns:a14="http://schemas.microsoft.com/office/drawing/2010/main" Requires="a14">
        <xdr:graphicFrame macro="">
          <xdr:nvGraphicFramePr>
            <xdr:cNvPr id="21" name="Education Field 3">
              <a:extLst>
                <a:ext uri="{FF2B5EF4-FFF2-40B4-BE49-F238E27FC236}">
                  <a16:creationId xmlns:a16="http://schemas.microsoft.com/office/drawing/2014/main" id="{DC0AD28E-F4F0-4C62-BFF9-5040386D8F5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7503518" y="6752876"/>
              <a:ext cx="1755345" cy="2386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789040</xdr:colOff>
      <xdr:row>31</xdr:row>
      <xdr:rowOff>189284</xdr:rowOff>
    </xdr:from>
    <xdr:to>
      <xdr:col>28</xdr:col>
      <xdr:colOff>755620</xdr:colOff>
      <xdr:row>33</xdr:row>
      <xdr:rowOff>189285</xdr:rowOff>
    </xdr:to>
    <xdr:sp macro="" textlink="">
      <xdr:nvSpPr>
        <xdr:cNvPr id="22" name="TextBox 21">
          <a:extLst>
            <a:ext uri="{FF2B5EF4-FFF2-40B4-BE49-F238E27FC236}">
              <a16:creationId xmlns:a16="http://schemas.microsoft.com/office/drawing/2014/main" id="{34DF4361-36F8-B1CA-9CFC-3F5FD769DCF7}"/>
            </a:ext>
          </a:extLst>
        </xdr:cNvPr>
        <xdr:cNvSpPr txBox="1"/>
      </xdr:nvSpPr>
      <xdr:spPr>
        <a:xfrm>
          <a:off x="17449131" y="6441148"/>
          <a:ext cx="1698398"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Education Field</a:t>
          </a:r>
        </a:p>
      </xdr:txBody>
    </xdr:sp>
    <xdr:clientData/>
  </xdr:twoCellAnchor>
  <xdr:twoCellAnchor>
    <xdr:from>
      <xdr:col>28</xdr:col>
      <xdr:colOff>806541</xdr:colOff>
      <xdr:row>31</xdr:row>
      <xdr:rowOff>156653</xdr:rowOff>
    </xdr:from>
    <xdr:to>
      <xdr:col>30</xdr:col>
      <xdr:colOff>773120</xdr:colOff>
      <xdr:row>33</xdr:row>
      <xdr:rowOff>156654</xdr:rowOff>
    </xdr:to>
    <xdr:sp macro="" textlink="">
      <xdr:nvSpPr>
        <xdr:cNvPr id="23" name="TextBox 22">
          <a:extLst>
            <a:ext uri="{FF2B5EF4-FFF2-40B4-BE49-F238E27FC236}">
              <a16:creationId xmlns:a16="http://schemas.microsoft.com/office/drawing/2014/main" id="{99DD82C5-AF2A-4C94-9BDE-069972D756C8}"/>
            </a:ext>
          </a:extLst>
        </xdr:cNvPr>
        <xdr:cNvSpPr txBox="1"/>
      </xdr:nvSpPr>
      <xdr:spPr>
        <a:xfrm>
          <a:off x="19198450" y="6408517"/>
          <a:ext cx="1698397"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0.29167</cdr:x>
      <cdr:y>0.31746</cdr:y>
    </cdr:from>
    <cdr:to>
      <cdr:x>0.93056</cdr:x>
      <cdr:y>0.7619</cdr:y>
    </cdr:to>
    <cdr:sp macro="" textlink="Rating!$B$6">
      <cdr:nvSpPr>
        <cdr:cNvPr id="2" name="TextBox 1">
          <a:extLst xmlns:a="http://schemas.openxmlformats.org/drawingml/2006/main">
            <a:ext uri="{FF2B5EF4-FFF2-40B4-BE49-F238E27FC236}">
              <a16:creationId xmlns:a16="http://schemas.microsoft.com/office/drawing/2014/main" id="{678CFD9E-D983-B4A0-E92A-DB4BBBD9C926}"/>
            </a:ext>
          </a:extLst>
        </cdr:cNvPr>
        <cdr:cNvSpPr txBox="1"/>
      </cdr:nvSpPr>
      <cdr:spPr>
        <a:xfrm xmlns:a="http://schemas.openxmlformats.org/drawingml/2006/main">
          <a:off x="350920" y="334208"/>
          <a:ext cx="768685" cy="46789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FB2A378D-6386-44EC-A3A3-1F4FFCE9CC84}" type="TxLink">
            <a:rPr lang="en-US" sz="1600" b="0" i="0" u="none" strike="noStrike" kern="1200">
              <a:solidFill>
                <a:schemeClr val="bg1"/>
              </a:solidFill>
              <a:latin typeface="Arial Black" panose="020B0A04020102020204" pitchFamily="34" charset="0"/>
              <a:cs typeface="Calibri"/>
            </a:rPr>
            <a:pPr/>
            <a:t>2.6</a:t>
          </a:fld>
          <a:endParaRPr lang="en-IN" sz="1600" kern="1200">
            <a:solidFill>
              <a:schemeClr val="bg1"/>
            </a:solidFill>
            <a:latin typeface="Arial Black" panose="020B0A0402010202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42900"/>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590800" y="2790825"/>
          <a:ext cx="333375" cy="342900"/>
        </a:xfrm>
        <a:prstGeom prst="rect">
          <a:avLst/>
        </a:prstGeom>
        <a:noFill/>
      </xdr:spPr>
    </xdr:pic>
    <xdr:clientData fLocksWithSheet="0"/>
  </xdr:oneCellAnchor>
  <xdr:oneCellAnchor>
    <xdr:from>
      <xdr:col>7</xdr:col>
      <xdr:colOff>581025</xdr:colOff>
      <xdr:row>6</xdr:row>
      <xdr:rowOff>76199</xdr:rowOff>
    </xdr:from>
    <xdr:ext cx="1543050" cy="1514475"/>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5114925" y="1219199"/>
          <a:ext cx="1543050" cy="1514475"/>
        </a:xfrm>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19645"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71625"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1298"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5.46060914352" createdVersion="8" refreshedVersion="8" minRefreshableVersion="3" recordCount="1470" xr:uid="{EF3FF149-F625-48D5-A133-AE4E0A05F6F3}">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38461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70A393-5819-4137-B871-28589E3101D9}" name="Gende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608E9-B1AB-4716-AE3F-6676178DC4F2}" name=" Education by Attrit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B276C8-DA76-4986-A4C8-DC9A95B9721E}" name="Attrition by JOB"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BE16B-9A57-4657-B07F-FF56B41B2668}" name="Department wise Attrit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65536A-278D-4D6B-BD8C-16BE93C15F2B}" name="Attrition by Ag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4"/>
    </i>
    <i>
      <x v="1"/>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DB63C-332C-4523-86F1-18F6477A9813}" name="MaritalStatu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E06D81-8AC4-4E8C-8525-1A6242C984E6}" name="KPI"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h="1"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1"/>
    <dataField name="Average of Age" fld="16" subtotal="average" baseField="0" baseItem="1"/>
  </dataFields>
  <formats count="1">
    <format dxfId="28">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44F73E-37FA-4617-B092-DAFA4EF6EEE0}" name="Rating"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3466DAA-CA61-4D7F-89D2-8BDE3E73D76E}" sourceName="Gender">
  <pivotTables>
    <pivotTable tabId="10" name="Gender"/>
    <pivotTable tabId="11" name=" Education by Attrition"/>
    <pivotTable tabId="14" name="Attrition by Age"/>
    <pivotTable tabId="12" name="Attrition by JOB"/>
    <pivotTable tabId="13" name="Department wise Attrition"/>
    <pivotTable tabId="7" name="KPI"/>
    <pivotTable tabId="15" name="MaritalStatus"/>
    <pivotTable tabId="9" name="Rating"/>
  </pivotTables>
  <data>
    <tabular pivotCacheId="93846101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F058761-8037-4357-A474-BC3D7B240ECF}" sourceName="Department">
  <pivotTables>
    <pivotTable tabId="14" name="Attrition by Age"/>
    <pivotTable tabId="11" name=" Education by Attrition"/>
    <pivotTable tabId="12" name="Attrition by JOB"/>
    <pivotTable tabId="13" name="Department wise Attrition"/>
    <pivotTable tabId="10" name="Gender"/>
    <pivotTable tabId="7" name="KPI"/>
    <pivotTable tabId="15" name="MaritalStatus"/>
    <pivotTable tabId="9" name="Rating"/>
  </pivotTables>
  <data>
    <tabular pivotCacheId="9384610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7618CE4-AD19-42B2-9BD2-EAC1F4BA9625}" sourceName="Education Field">
  <pivotTables>
    <pivotTable tabId="14" name="Attrition by Age"/>
    <pivotTable tabId="11" name=" Education by Attrition"/>
    <pivotTable tabId="12" name="Attrition by JOB"/>
    <pivotTable tabId="13" name="Department wise Attrition"/>
    <pivotTable tabId="10" name="Gender"/>
    <pivotTable tabId="7" name="KPI"/>
    <pivotTable tabId="15" name="MaritalStatus"/>
    <pivotTable tabId="9" name="Rating"/>
  </pivotTables>
  <data>
    <tabular pivotCacheId="93846101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E4771C8-E2F0-4393-9D77-EBF0F3B5971E}" cache="Slicer_Gender2" caption="Gender" rowHeight="257175"/>
  <slicer name="Education Field 1" xr10:uid="{1A119D40-BBE6-4AAD-9A64-448216CE3C57}" cache="Slicer_Education_Field2"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F716928-E922-4806-860A-F900768AE764}" cache="Slicer_Department" caption="Department" rowHeight="257175"/>
  <slicer name="Education Field 2" xr10:uid="{D63C9B01-CC65-4B32-863B-5EB2D32D887F}"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231C892-E954-428D-9903-98148127C2B9}" cache="Slicer_Gender2" caption="Gender"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15D68A2-DEFF-4659-A854-B9B9A3AEA3A7}" cache="Slicer_Gender2" caption="Gender" rowHeight="257175"/>
  <slicer name="Education Field" xr10:uid="{FFF3383E-4E4B-4810-BFDC-0620AD0362EA}"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A495BB25-E654-4C51-B738-BB956226F636}" cache="Slicer_Gender2" caption="Gender" columnCount="2" style="slicer" rowHeight="257175"/>
  <slicer name="Department 1" xr10:uid="{FCA3A28E-3E7F-46CB-8DB7-4794F1EEAC62}" cache="Slicer_Department" style="slicer" rowHeight="324000"/>
  <slicer name="Education Field 3" xr10:uid="{A9D8CD50-A3DD-4A2A-87B2-AF5BCED9EFF1}" cache="Slicer_Education_Field2" style="slicer"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D05F25-051F-4AFA-9317-79514BB5F30D}" name="Table2" displayName="Table2" ref="A3:AR1473" totalsRowShown="0">
  <autoFilter ref="A3:AR1473" xr:uid="{B9D05F25-051F-4AFA-9317-79514BB5F30D}"/>
  <tableColumns count="44">
    <tableColumn id="1" xr3:uid="{B055A78F-9CDA-4B14-B4B2-78FC8491E2EB}" name="Attrition"/>
    <tableColumn id="2" xr3:uid="{315E0FF7-0729-404F-94CA-FADD14AF560E}" name="Business Travel"/>
    <tableColumn id="3" xr3:uid="{4211B3F0-0C71-4869-9285-E19D4FD445EB}" name="CF_age band"/>
    <tableColumn id="4" xr3:uid="{8122DA3A-5079-4584-98ED-D090C3C84F9F}" name="CF_attrition label"/>
    <tableColumn id="5" xr3:uid="{2DBA77E8-F251-4AA1-AC66-9E3EFD800110}" name="Department"/>
    <tableColumn id="6" xr3:uid="{28E33A87-76A3-48BD-A587-2BAA695DBFB6}" name="Education Field"/>
    <tableColumn id="7" xr3:uid="{6AEF2C32-A065-4E68-98A3-E6154A63DE3C}" name="emp no"/>
    <tableColumn id="8" xr3:uid="{05E180D3-5588-4B25-9E3D-F2EFCF871862}" name="Employee Number"/>
    <tableColumn id="9" xr3:uid="{5D0E70DD-F907-48B0-828A-417B933063E0}" name="Gender"/>
    <tableColumn id="10" xr3:uid="{AC19976F-017B-4566-88B3-4E571A058989}" name="Job Role"/>
    <tableColumn id="11" xr3:uid="{31055F3F-543E-4EF3-9A43-A07DA43029E6}" name="Marital Status"/>
    <tableColumn id="12" xr3:uid="{03663BF8-2C76-4459-806B-69F131B2BF66}" name="Over Time"/>
    <tableColumn id="13" xr3:uid="{36A79390-BE08-43EE-B822-CD2E85B70287}" name="Over18"/>
    <tableColumn id="14" xr3:uid="{AC46BDB1-9E3E-46F9-8660-99128E3B5530}" name="Training Times Last Year"/>
    <tableColumn id="15" xr3:uid="{26034669-6A18-4EEC-A707-3124CA242F4E}" name="-2"/>
    <tableColumn id="16" xr3:uid="{6D3FB915-D3A9-4303-B094-512F518802EA}" name="0"/>
    <tableColumn id="17" xr3:uid="{DD419876-D655-4303-923B-83970B05BBF4}" name="Age"/>
    <tableColumn id="18" xr3:uid="{56D30AE7-97DC-4FFD-A350-C6B923E4666B}" name="CF_attrition count"/>
    <tableColumn id="19" xr3:uid="{9C2453F3-2D42-4178-BB0D-E900ADD16C2B}" name="CF_attrition counts"/>
    <tableColumn id="20" xr3:uid="{7649E163-3F50-4D1E-9D18-482895098CED}" name="CF_attrition rate"/>
    <tableColumn id="21" xr3:uid="{1E11A854-6A36-41A9-8E7B-DC6373FE9FA7}" name="CF_current Employee"/>
    <tableColumn id="22" xr3:uid="{4446DAD5-3374-49CC-8B66-83291EA7C355}" name="Daily Rate"/>
    <tableColumn id="23" xr3:uid="{274499EB-BDE2-47DA-9345-E1064BE4B7EF}" name="Distance From Home"/>
    <tableColumn id="24" xr3:uid="{095DE9A1-164A-4351-9E49-23975CE952A8}" name="Education"/>
    <tableColumn id="25" xr3:uid="{AD73B843-34AC-4B60-B9FB-7C2A19701AEC}" name="Employee Count"/>
    <tableColumn id="26" xr3:uid="{6944672A-1E05-4348-A945-F0103472FFBB}" name="Environment Satisfaction"/>
    <tableColumn id="27" xr3:uid="{E6E0159D-8CAA-47D5-A9E3-05A012B98E3C}" name="Hourly Rate"/>
    <tableColumn id="28" xr3:uid="{8BB4CF96-122C-46EC-8989-404FAEEDE567}" name="Job Involvement"/>
    <tableColumn id="29" xr3:uid="{6547E9AF-90B5-45B0-832E-AD958E50FF50}" name="Job Level"/>
    <tableColumn id="30" xr3:uid="{5DEE88A9-28BC-4FC6-A624-FEA34E649B21}" name="Job Satisfaction"/>
    <tableColumn id="31" xr3:uid="{CFE123F8-2414-4AB4-8862-4461659EBB11}" name="Monthly Income"/>
    <tableColumn id="32" xr3:uid="{284318D5-1A6A-4773-B0F6-8A362F033BA1}" name="Monthly Rate"/>
    <tableColumn id="33" xr3:uid="{7811671D-DF51-4292-8E03-7FEDF1F3D85D}" name="Num Companies Worked"/>
    <tableColumn id="34" xr3:uid="{EA3620D6-1BF9-4E8E-ADD2-9A4455A4B947}" name="Percent Salary Hike"/>
    <tableColumn id="35" xr3:uid="{90AA30FB-E090-4595-8221-CCECBF2244B1}" name="Performance Rating"/>
    <tableColumn id="36" xr3:uid="{ADD6F3AD-3EDB-4FB5-BA4B-DD7ACF59FF8E}" name="Relationship Satisfaction"/>
    <tableColumn id="37" xr3:uid="{726C11E7-5E99-406B-B0A6-7AD0A6B15934}" name="Standard Hours"/>
    <tableColumn id="38" xr3:uid="{0537F5E6-58DF-49AA-AC73-65C33E03DB98}" name="Stock Option Level"/>
    <tableColumn id="39" xr3:uid="{4A975457-F375-416C-AB52-0C2C80D1B25F}" name="Total Working Years"/>
    <tableColumn id="40" xr3:uid="{9C82E96C-954B-47DF-832F-BA0A5DC02C32}" name="Work Life Balance"/>
    <tableColumn id="41" xr3:uid="{E0B69191-EE72-425B-ABCF-CE999F1E5666}" name="Years At Company"/>
    <tableColumn id="42" xr3:uid="{DED5F120-D675-44C6-B44F-43B5A71AD56B}" name="Years In Current Role"/>
    <tableColumn id="43" xr3:uid="{C32A1E50-CA21-411C-BB33-A5B8E3679926}" name="Years Since Last Promotion"/>
    <tableColumn id="44" xr3:uid="{32286516-A1A2-4FF2-B970-098748A98CD9}"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2" totalsRowCount="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FC00-7407-41C5-997E-ADAC4C8A363A}">
  <dimension ref="A1:AR1473"/>
  <sheetViews>
    <sheetView workbookViewId="0">
      <selection activeCell="B22" sqref="B22"/>
    </sheetView>
  </sheetViews>
  <sheetFormatPr defaultRowHeight="15.75" x14ac:dyDescent="0.25"/>
  <cols>
    <col min="1" max="1" width="9.5" bestFit="1" customWidth="1"/>
    <col min="2" max="2" width="15.75" bestFit="1" customWidth="1"/>
    <col min="3" max="3" width="13.375" bestFit="1" customWidth="1"/>
    <col min="4" max="4" width="17" bestFit="1" customWidth="1"/>
    <col min="5" max="5" width="12.5" bestFit="1" customWidth="1"/>
    <col min="6" max="6" width="15.625" bestFit="1" customWidth="1"/>
    <col min="7" max="7" width="10.25" bestFit="1" customWidth="1"/>
    <col min="8" max="8" width="17.75" bestFit="1" customWidth="1"/>
    <col min="9" max="9" width="9.125" bestFit="1" customWidth="1"/>
    <col min="10" max="10" width="22.875" bestFit="1" customWidth="1"/>
    <col min="11" max="11" width="14.25" bestFit="1" customWidth="1"/>
    <col min="12" max="12" width="11.25" bestFit="1" customWidth="1"/>
    <col min="13" max="13" width="9.125" bestFit="1" customWidth="1"/>
    <col min="14" max="14" width="23.25" bestFit="1" customWidth="1"/>
    <col min="15" max="17" width="9.125" bestFit="1" customWidth="1"/>
    <col min="18" max="18" width="17.5" bestFit="1" customWidth="1"/>
    <col min="19" max="19" width="18.375" bestFit="1" customWidth="1"/>
    <col min="20" max="20" width="16.25" bestFit="1" customWidth="1"/>
    <col min="21" max="21" width="20.25" bestFit="1" customWidth="1"/>
    <col min="22" max="22" width="11.25" bestFit="1" customWidth="1"/>
    <col min="23" max="23" width="20" bestFit="1" customWidth="1"/>
    <col min="24" max="25" width="16.125" bestFit="1" customWidth="1"/>
    <col min="26" max="26" width="23.375" bestFit="1" customWidth="1"/>
    <col min="27" max="27" width="12.375" bestFit="1" customWidth="1"/>
    <col min="28" max="28" width="16" bestFit="1" customWidth="1"/>
    <col min="29" max="29" width="10.25" bestFit="1" customWidth="1"/>
    <col min="30" max="30" width="15.625" bestFit="1" customWidth="1"/>
    <col min="31" max="31" width="16" bestFit="1" customWidth="1"/>
    <col min="32" max="32" width="13.75" bestFit="1" customWidth="1"/>
    <col min="33" max="33" width="23.25" bestFit="1" customWidth="1"/>
    <col min="34" max="34" width="18.625" bestFit="1" customWidth="1"/>
    <col min="35" max="35" width="19.125" bestFit="1" customWidth="1"/>
    <col min="36" max="36" width="23.375" bestFit="1" customWidth="1"/>
    <col min="37" max="37" width="15.375" bestFit="1" customWidth="1"/>
    <col min="38" max="38" width="18" bestFit="1" customWidth="1"/>
    <col min="39" max="39" width="19.5" bestFit="1" customWidth="1"/>
    <col min="40" max="41" width="17.75" bestFit="1" customWidth="1"/>
    <col min="42" max="42" width="20.25" bestFit="1" customWidth="1"/>
    <col min="43" max="43" width="25.125" bestFit="1" customWidth="1"/>
    <col min="44" max="44" width="23.75" bestFit="1" customWidth="1"/>
  </cols>
  <sheetData>
    <row r="1" spans="1:44" x14ac:dyDescent="0.25">
      <c r="A1" s="4" t="s">
        <v>1564</v>
      </c>
    </row>
    <row r="3" spans="1:44"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2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25">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25">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25">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25">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25">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25">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25">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25">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25">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25">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25">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25">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25">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25">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25">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25">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25">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25">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25">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25">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25">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25">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25">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25">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25">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25">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25">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25">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25">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25">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25">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25">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25">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25">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25">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25">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25">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25">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25">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25">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25">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25">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25">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25">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25">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25">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25">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25">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25">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25">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25">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25">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25">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25">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25">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25">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25">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25">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25">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25">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25">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25">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25">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25">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25">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25">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25">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25">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25">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25">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25">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25">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25">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25">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25">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25">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25">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25">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25">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25">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25">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25">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25">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25">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25">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25">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25">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25">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25">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25">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25">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25">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25">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25">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25">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25">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25">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25">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25">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25">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25">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25">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25">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25">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25">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25">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25">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25">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25">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25">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25">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25">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25">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25">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25">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25">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25">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25">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25">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25">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25">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25">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25">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25">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25">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25">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25">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25">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25">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25">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25">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25">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25">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25">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25">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25">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25">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25">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25">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25">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25">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25">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25">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25">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25">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25">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25">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25">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25">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25">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25">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25">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25">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25">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25">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25">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25">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25">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25">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25">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25">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25">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25">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25">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25">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25">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25">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25">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25">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25">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25">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25">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25">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25">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25">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25">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25">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25">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25">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25">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25">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25">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25">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25">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25">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25">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25">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25">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25">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25">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25">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25">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25">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25">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25">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25">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25">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25">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25">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25">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25">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25">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25">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25">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25">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25">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25">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25">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25">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25">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25">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25">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25">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25">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25">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25">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25">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25">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25">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25">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25">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25">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25">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25">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25">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25">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25">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25">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25">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25">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25">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25">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25">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25">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25">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25">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25">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25">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25">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25">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25">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25">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25">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25">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25">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25">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25">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25">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25">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25">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25">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25">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25">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25">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25">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25">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25">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25">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25">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25">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25">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25">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25">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25">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25">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25">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25">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25">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25">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25">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25">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25">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25">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25">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25">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25">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25">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25">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25">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25">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25">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25">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25">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25">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25">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25">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25">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25">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25">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25">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25">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25">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25">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25">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25">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25">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25">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25">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25">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25">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25">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25">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25">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25">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25">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25">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25">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25">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25">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25">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25">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25">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25">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25">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25">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25">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25">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25">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25">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25">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25">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25">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25">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25">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25">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25">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25">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25">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25">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25">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25">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25">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25">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25">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25">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25">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25">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25">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25">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25">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25">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25">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25">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25">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25">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25">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25">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25">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25">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25">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25">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25">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25">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25">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25">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25">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25">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25">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25">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25">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25">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25">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25">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25">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25">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25">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25">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25">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25">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25">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25">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25">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25">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25">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25">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25">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25">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25">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25">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25">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25">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25">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25">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25">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25">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25">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25">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25">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25">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25">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25">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25">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25">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25">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25">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25">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25">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25">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25">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25">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25">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25">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25">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25">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25">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25">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25">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25">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25">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25">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25">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25">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25">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25">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25">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25">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25">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25">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25">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25">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25">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25">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25">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25">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25">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25">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25">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25">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25">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25">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25">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25">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25">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25">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25">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25">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25">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25">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25">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25">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25">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25">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25">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25">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25">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25">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25">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25">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25">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25">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25">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25">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25">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25">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25">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25">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25">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25">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25">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25">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25">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25">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25">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25">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25">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25">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25">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25">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25">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25">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25">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25">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25">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25">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25">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25">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25">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25">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25">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25">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25">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25">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25">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25">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25">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25">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25">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25">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25">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25">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25">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25">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25">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25">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25">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25">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25">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25">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25">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25">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25">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25">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25">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25">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25">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25">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25">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25">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25">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25">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25">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25">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25">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25">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25">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25">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25">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25">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25">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25">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25">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25">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25">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25">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25">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25">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25">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25">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25">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25">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25">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25">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25">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25">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25">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25">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25">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25">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25">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25">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25">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25">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25">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25">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25">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25">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25">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25">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25">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25">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25">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25">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25">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25">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25">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25">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25">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25">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25">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25">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25">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25">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25">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25">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25">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25">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25">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25">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25">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25">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25">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25">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25">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25">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25">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25">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25">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25">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25">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25">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25">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25">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25">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25">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25">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25">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25">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25">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25">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25">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25">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25">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25">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25">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25">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25">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25">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25">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25">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25">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25">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25">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25">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25">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25">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25">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25">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25">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25">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25">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25">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25">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25">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25">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25">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25">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25">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25">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25">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25">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25">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25">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25">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25">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25">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25">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25">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25">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25">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25">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25">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25">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25">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25">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25">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25">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25">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25">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25">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25">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25">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25">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25">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25">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25">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25">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25">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25">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25">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25">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25">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25">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25">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25">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25">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25">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25">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25">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25">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25">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25">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25">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25">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25">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25">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25">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25">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25">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25">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25">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25">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25">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25">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25">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25">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25">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25">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25">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25">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25">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25">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25">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25">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25">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25">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25">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25">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25">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25">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25">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25">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25">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25">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25">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25">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25">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25">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25">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25">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25">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25">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25">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25">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25">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25">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25">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25">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25">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25">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25">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25">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25">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25">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25">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25">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25">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25">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25">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25">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25">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25">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25">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25">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25">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25">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25">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25">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25">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25">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25">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25">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25">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25">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25">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25">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25">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25">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25">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25">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25">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25">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25">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25">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25">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25">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25">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25">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25">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25">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25">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25">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25">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25">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25">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25">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25">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25">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25">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25">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25">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25">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25">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25">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25">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25">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25">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25">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25">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25">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25">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25">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25">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25">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25">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25">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25">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25">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25">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25">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25">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25">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25">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25">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25">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25">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25">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25">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25">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25">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25">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25">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25">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25">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25">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25">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25">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25">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25">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25">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25">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25">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25">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25">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25">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25">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25">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25">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25">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25">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25">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25">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25">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25">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25">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25">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25">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25">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25">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25">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25">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25">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25">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25">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25">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25">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25">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25">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25">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25">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25">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25">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25">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25">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25">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25">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25">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25">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25">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25">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25">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25">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25">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25">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25">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25">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25">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25">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25">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25">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25">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25">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25">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25">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25">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25">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25">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25">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25">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25">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25">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25">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25">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25">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25">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25">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25">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25">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25">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25">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25">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25">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25">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25">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25">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25">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25">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25">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25">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25">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25">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25">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25">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25">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25">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25">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25">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25">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25">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25">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25">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25">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25">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25">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25">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25">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25">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25">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25">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25">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25">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25">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25">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25">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25">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25">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25">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25">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25">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25">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25">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25">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25">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25">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25">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25">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25">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25">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25">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25">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25">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25">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25">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25">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25">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25">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25">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25">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25">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25">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25">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25">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25">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25">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25">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25">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25">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25">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25">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25">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25">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25">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25">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25">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25">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25">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25">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25">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25">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25">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25">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25">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25">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25">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25">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25">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25">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25">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25">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25">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25">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25">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25">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25">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25">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25">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25">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25">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25">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25">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25">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25">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25">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25">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25">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25">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25">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25">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25">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25">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25">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25">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25">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25">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25">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25">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25">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25">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25">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25">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25">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25">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25">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25">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25">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25">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25">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25">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25">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25">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25">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25">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25">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25">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25">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25">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25">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25">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25">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25">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25">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25">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25">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25">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25">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25">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25">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25">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25">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25">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25">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25">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25">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25">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25">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25">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25">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25">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25">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25">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25">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25">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25">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25">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25">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25">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25">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25">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25">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25">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25">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25">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25">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25">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25">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25">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25">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25">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25">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25">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25">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25">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25">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25">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25">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25">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25">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25">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25">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25">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25">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25">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25">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25">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25">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25">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25">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25">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25">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25">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25">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25">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25">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25">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25">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25">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25">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25">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25">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25">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25">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25">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25">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25">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25">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25">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25">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25">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25">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25">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25">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25">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25">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25">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25">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25">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25">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25">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25">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25">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25">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25">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25">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25">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25">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25">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25">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25">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25">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25">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25">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25">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25">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25">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25">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25">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25">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25">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25">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25">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25">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25">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25">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25">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25">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25">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25">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25">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25">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25">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25">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25">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25">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25">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25">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25">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25">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25">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25">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25">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25">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25">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25">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25">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25">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25">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25">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25">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25">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25">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25">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25">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25">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25">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25">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25">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25">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25">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25">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25">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25">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25">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25">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25">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25">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25">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25">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25">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25">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25">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25">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25">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25">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25">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25">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25">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25">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25">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25">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25">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25">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25">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25">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25">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25">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25">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25">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25">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25">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25">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25">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25">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25">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25">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25">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25">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25">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25">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25">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25">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25">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25">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25">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25">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25">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25">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25">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25">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25">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25">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25">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25">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25">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25">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25">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25">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25">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25">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25">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25">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25">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25">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25">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25">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25">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25">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25">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25">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25">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25">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25">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25">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25">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25">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25">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25">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25">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25">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25">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25">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25">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25">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25">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25">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25">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25">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25">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25">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25">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25">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25">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25">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25">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25">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25">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25">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25">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25">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25">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25">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25">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25">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25">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25">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25">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25">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25">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25">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25">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25">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25">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25">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25">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25">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25">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25">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25">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25">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25">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25">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25">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25">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25">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25">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25">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25">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25">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25">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25">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25">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25">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25">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25">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25">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25">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25">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25">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25">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25">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25">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25">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25">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25">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25">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25">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25">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25">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25">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25">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25">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25">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25">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25">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25">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25">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25">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25">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25">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25">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25">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25">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25">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25">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25">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25">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25">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25">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25">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25">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25">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25">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25">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25">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25">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25">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25">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25">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25">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25">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25">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25">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25">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25">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25">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25">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25">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25">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25">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25">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25">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25">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25">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25">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25">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25">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25">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25">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25">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25">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25">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25">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25">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25">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25">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25">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25">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25">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25">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25">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25">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25">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25">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25">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25">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25">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25">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25">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25">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25">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25">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25">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25">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25">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25">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25">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25">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25">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25">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25">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25">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25">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25">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25">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25">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25">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25">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25">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25">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25">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25">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25">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25">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25">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25">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25">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25">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25">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25">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25">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25">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25">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25">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25">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25">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25">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25">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25">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25">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25">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25">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25">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25">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25">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25">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25">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25">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25">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25">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25">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25">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25">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25">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25">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25">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25">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25">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25">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25">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25">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25">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25">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25">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25">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25">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25">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25">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25">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25">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25">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25">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25">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25">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25">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25">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25">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25">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25">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25">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25">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25">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25">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25">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25">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25">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25">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25">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25">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25">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25">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25">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77B1F-DF09-4C37-9B45-AAF7F0BD3606}">
  <dimension ref="A3:C10"/>
  <sheetViews>
    <sheetView workbookViewId="0">
      <selection activeCell="C9" sqref="C9:C10"/>
    </sheetView>
  </sheetViews>
  <sheetFormatPr defaultRowHeight="15.75" x14ac:dyDescent="0.25"/>
  <cols>
    <col min="1" max="1" width="12.125" bestFit="1" customWidth="1"/>
    <col min="2" max="2" width="21.75" bestFit="1" customWidth="1"/>
  </cols>
  <sheetData>
    <row r="3" spans="1:3" x14ac:dyDescent="0.25">
      <c r="A3" s="3" t="s">
        <v>1554</v>
      </c>
      <c r="B3" s="2" t="s">
        <v>1568</v>
      </c>
    </row>
    <row r="4" spans="1:3" x14ac:dyDescent="0.25">
      <c r="A4" s="14" t="s">
        <v>51</v>
      </c>
      <c r="B4" s="21">
        <v>588</v>
      </c>
    </row>
    <row r="5" spans="1:3" x14ac:dyDescent="0.25">
      <c r="A5" s="16" t="s">
        <v>1555</v>
      </c>
      <c r="B5" s="22">
        <v>588</v>
      </c>
    </row>
    <row r="9" spans="1:3" x14ac:dyDescent="0.25">
      <c r="A9" s="17" t="s">
        <v>51</v>
      </c>
      <c r="B9">
        <f>IFERROR(GETPIVOTDATA("Employee Count",$A$3,"Gender","Female"),0)</f>
        <v>588</v>
      </c>
      <c r="C9" s="5">
        <f>IFERROR(B9/($B$9+$B$10),0)</f>
        <v>1</v>
      </c>
    </row>
    <row r="10" spans="1:3" x14ac:dyDescent="0.25">
      <c r="A10" s="17" t="s">
        <v>62</v>
      </c>
      <c r="B10">
        <f>IFERROR(GETPIVOTDATA("Employee Count",$A$3,"Gender","Male"),0)</f>
        <v>0</v>
      </c>
      <c r="C10" s="5">
        <f>IFERROR(B10/($B$9+$B$10),0)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D3E1-3909-49DC-BBB0-1041276817E6}">
  <dimension ref="A3:B9"/>
  <sheetViews>
    <sheetView workbookViewId="0">
      <selection activeCell="I18" sqref="I18"/>
    </sheetView>
  </sheetViews>
  <sheetFormatPr defaultRowHeight="15.75" x14ac:dyDescent="0.25"/>
  <cols>
    <col min="1" max="1" width="16.125" bestFit="1" customWidth="1"/>
    <col min="2" max="2" width="21.75" bestFit="1" customWidth="1"/>
  </cols>
  <sheetData>
    <row r="3" spans="1:2" x14ac:dyDescent="0.25">
      <c r="A3" s="3" t="s">
        <v>1554</v>
      </c>
      <c r="B3" s="2" t="s">
        <v>1557</v>
      </c>
    </row>
    <row r="4" spans="1:2" x14ac:dyDescent="0.25">
      <c r="A4" s="14" t="s">
        <v>134</v>
      </c>
      <c r="B4" s="21">
        <v>3</v>
      </c>
    </row>
    <row r="5" spans="1:2" x14ac:dyDescent="0.25">
      <c r="A5" s="15" t="s">
        <v>65</v>
      </c>
      <c r="B5" s="23">
        <v>11</v>
      </c>
    </row>
    <row r="6" spans="1:2" x14ac:dyDescent="0.25">
      <c r="A6" s="15" t="s">
        <v>71</v>
      </c>
      <c r="B6" s="23">
        <v>16</v>
      </c>
    </row>
    <row r="7" spans="1:2" x14ac:dyDescent="0.25">
      <c r="A7" s="15" t="s">
        <v>55</v>
      </c>
      <c r="B7" s="23">
        <v>19</v>
      </c>
    </row>
    <row r="8" spans="1:2" x14ac:dyDescent="0.25">
      <c r="A8" s="15" t="s">
        <v>77</v>
      </c>
      <c r="B8" s="23">
        <v>38</v>
      </c>
    </row>
    <row r="9" spans="1:2" x14ac:dyDescent="0.25">
      <c r="A9" s="16" t="s">
        <v>1555</v>
      </c>
      <c r="B9" s="22">
        <v>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9E278-93A6-4C39-8A48-5B5DF6DE2E34}">
  <dimension ref="A3:E13"/>
  <sheetViews>
    <sheetView workbookViewId="0">
      <selection activeCell="D23" sqref="D23"/>
    </sheetView>
  </sheetViews>
  <sheetFormatPr defaultRowHeight="15.75" x14ac:dyDescent="0.25"/>
  <cols>
    <col min="1" max="1" width="22.875" bestFit="1" customWidth="1"/>
    <col min="2" max="2" width="21.75" bestFit="1" customWidth="1"/>
    <col min="4" max="4" width="22.875" bestFit="1" customWidth="1"/>
    <col min="5" max="5" width="12.75" bestFit="1" customWidth="1"/>
  </cols>
  <sheetData>
    <row r="3" spans="1:5" x14ac:dyDescent="0.25">
      <c r="A3" s="3" t="s">
        <v>1554</v>
      </c>
      <c r="B3" s="2" t="s">
        <v>1557</v>
      </c>
      <c r="D3" t="s">
        <v>1569</v>
      </c>
      <c r="E3" t="s">
        <v>1570</v>
      </c>
    </row>
    <row r="4" spans="1:5" x14ac:dyDescent="0.25">
      <c r="A4" s="14" t="s">
        <v>83</v>
      </c>
      <c r="B4" s="21">
        <v>5</v>
      </c>
      <c r="D4" t="str">
        <f>A4</f>
        <v>Healthcare Representative</v>
      </c>
      <c r="E4">
        <f>GETPIVOTDATA("CF_attrition count",$A$3,"Job Role",A4)</f>
        <v>5</v>
      </c>
    </row>
    <row r="5" spans="1:5" x14ac:dyDescent="0.25">
      <c r="A5" s="15" t="s">
        <v>163</v>
      </c>
      <c r="B5" s="23">
        <v>6</v>
      </c>
      <c r="D5" t="str">
        <f t="shared" ref="D5:D12" si="0">A5</f>
        <v>Human Resources</v>
      </c>
      <c r="E5">
        <f t="shared" ref="E5:E12" si="1">GETPIVOTDATA("CF_attrition count",$A$3,"Job Role",A5)</f>
        <v>6</v>
      </c>
    </row>
    <row r="6" spans="1:5" x14ac:dyDescent="0.25">
      <c r="A6" s="15" t="s">
        <v>68</v>
      </c>
      <c r="B6" s="23">
        <v>16</v>
      </c>
      <c r="D6" t="str">
        <f t="shared" si="0"/>
        <v>Laboratory Technician</v>
      </c>
      <c r="E6">
        <f t="shared" si="1"/>
        <v>16</v>
      </c>
    </row>
    <row r="7" spans="1:5" x14ac:dyDescent="0.25">
      <c r="A7" s="15" t="s">
        <v>95</v>
      </c>
      <c r="B7" s="23">
        <v>2</v>
      </c>
      <c r="D7" t="str">
        <f t="shared" si="0"/>
        <v>Manager</v>
      </c>
      <c r="E7">
        <f t="shared" si="1"/>
        <v>2</v>
      </c>
    </row>
    <row r="8" spans="1:5" x14ac:dyDescent="0.25">
      <c r="A8" s="15" t="s">
        <v>81</v>
      </c>
      <c r="B8" s="23">
        <v>4</v>
      </c>
      <c r="D8" t="str">
        <f t="shared" si="0"/>
        <v>Manufacturing Director</v>
      </c>
      <c r="E8">
        <f t="shared" si="1"/>
        <v>4</v>
      </c>
    </row>
    <row r="9" spans="1:5" x14ac:dyDescent="0.25">
      <c r="A9" s="15" t="s">
        <v>101</v>
      </c>
      <c r="B9" s="23">
        <v>1</v>
      </c>
      <c r="D9" t="str">
        <f t="shared" si="0"/>
        <v>Research Director</v>
      </c>
      <c r="E9">
        <f t="shared" si="1"/>
        <v>1</v>
      </c>
    </row>
    <row r="10" spans="1:5" x14ac:dyDescent="0.25">
      <c r="A10" s="15" t="s">
        <v>63</v>
      </c>
      <c r="B10" s="23">
        <v>17</v>
      </c>
      <c r="D10" t="str">
        <f t="shared" si="0"/>
        <v>Research Scientist</v>
      </c>
      <c r="E10">
        <f t="shared" si="1"/>
        <v>17</v>
      </c>
    </row>
    <row r="11" spans="1:5" x14ac:dyDescent="0.25">
      <c r="A11" s="15" t="s">
        <v>52</v>
      </c>
      <c r="B11" s="23">
        <v>20</v>
      </c>
      <c r="D11" t="str">
        <f t="shared" si="0"/>
        <v>Sales Executive</v>
      </c>
      <c r="E11">
        <f t="shared" si="1"/>
        <v>20</v>
      </c>
    </row>
    <row r="12" spans="1:5" x14ac:dyDescent="0.25">
      <c r="A12" s="15" t="s">
        <v>99</v>
      </c>
      <c r="B12" s="23">
        <v>16</v>
      </c>
      <c r="D12" t="str">
        <f t="shared" si="0"/>
        <v>Sales Representative</v>
      </c>
      <c r="E12">
        <f t="shared" si="1"/>
        <v>16</v>
      </c>
    </row>
    <row r="13" spans="1:5" x14ac:dyDescent="0.25">
      <c r="A13" s="16" t="s">
        <v>1555</v>
      </c>
      <c r="B13" s="22">
        <v>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6BFEF-2C88-46FF-AFE3-8B59D9521291}">
  <dimension ref="A3:B7"/>
  <sheetViews>
    <sheetView workbookViewId="0">
      <selection activeCell="H13" sqref="H13"/>
    </sheetView>
  </sheetViews>
  <sheetFormatPr defaultRowHeight="15.75" x14ac:dyDescent="0.25"/>
  <cols>
    <col min="1" max="1" width="12.125" bestFit="1" customWidth="1"/>
    <col min="2" max="2" width="21.75" bestFit="1" customWidth="1"/>
  </cols>
  <sheetData>
    <row r="3" spans="1:2" x14ac:dyDescent="0.25">
      <c r="A3" s="3" t="s">
        <v>1554</v>
      </c>
      <c r="B3" s="2" t="s">
        <v>1557</v>
      </c>
    </row>
    <row r="4" spans="1:2" x14ac:dyDescent="0.25">
      <c r="A4" s="14" t="s">
        <v>161</v>
      </c>
      <c r="B4" s="18">
        <v>6.8965517241379309E-2</v>
      </c>
    </row>
    <row r="5" spans="1:2" x14ac:dyDescent="0.25">
      <c r="A5" s="15" t="s">
        <v>60</v>
      </c>
      <c r="B5" s="19">
        <v>0.4942528735632184</v>
      </c>
    </row>
    <row r="6" spans="1:2" x14ac:dyDescent="0.25">
      <c r="A6" s="15" t="s">
        <v>48</v>
      </c>
      <c r="B6" s="19">
        <v>0.43678160919540232</v>
      </c>
    </row>
    <row r="7" spans="1:2" x14ac:dyDescent="0.25">
      <c r="A7" s="16" t="s">
        <v>1555</v>
      </c>
      <c r="B7" s="2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E672-E05D-4AD5-856E-0F604459BF7D}">
  <dimension ref="A3:B9"/>
  <sheetViews>
    <sheetView workbookViewId="0">
      <selection activeCell="A6" sqref="A6"/>
    </sheetView>
  </sheetViews>
  <sheetFormatPr defaultRowHeight="15.75" x14ac:dyDescent="0.25"/>
  <cols>
    <col min="1" max="1" width="12.125" bestFit="1" customWidth="1"/>
    <col min="2" max="2" width="21.75" bestFit="1" customWidth="1"/>
  </cols>
  <sheetData>
    <row r="3" spans="1:2" x14ac:dyDescent="0.25">
      <c r="A3" s="3" t="s">
        <v>1554</v>
      </c>
      <c r="B3" s="2" t="s">
        <v>1557</v>
      </c>
    </row>
    <row r="4" spans="1:2" x14ac:dyDescent="0.25">
      <c r="A4" s="14" t="s">
        <v>69</v>
      </c>
      <c r="B4" s="21">
        <v>43</v>
      </c>
    </row>
    <row r="5" spans="1:2" x14ac:dyDescent="0.25">
      <c r="A5" s="15" t="s">
        <v>92</v>
      </c>
      <c r="B5" s="23">
        <v>18</v>
      </c>
    </row>
    <row r="6" spans="1:2" x14ac:dyDescent="0.25">
      <c r="A6" s="15" t="s">
        <v>46</v>
      </c>
      <c r="B6" s="23">
        <v>14</v>
      </c>
    </row>
    <row r="7" spans="1:2" x14ac:dyDescent="0.25">
      <c r="A7" s="15" t="s">
        <v>58</v>
      </c>
      <c r="B7" s="23">
        <v>9</v>
      </c>
    </row>
    <row r="8" spans="1:2" x14ac:dyDescent="0.25">
      <c r="A8" s="15" t="s">
        <v>75</v>
      </c>
      <c r="B8" s="23">
        <v>3</v>
      </c>
    </row>
    <row r="9" spans="1:2" x14ac:dyDescent="0.25">
      <c r="A9" s="16" t="s">
        <v>1555</v>
      </c>
      <c r="B9" s="22">
        <v>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02979-A88E-43C1-80DD-FE2CDA7FAC89}">
  <dimension ref="A3:E7"/>
  <sheetViews>
    <sheetView workbookViewId="0">
      <selection activeCell="I6" sqref="I6"/>
    </sheetView>
  </sheetViews>
  <sheetFormatPr defaultRowHeight="15.75" x14ac:dyDescent="0.25"/>
  <cols>
    <col min="1" max="1" width="12.125" bestFit="1" customWidth="1"/>
    <col min="2" max="2" width="15" bestFit="1" customWidth="1"/>
  </cols>
  <sheetData>
    <row r="3" spans="1:5" x14ac:dyDescent="0.25">
      <c r="A3" s="3" t="s">
        <v>1554</v>
      </c>
      <c r="B3" s="2" t="s">
        <v>1571</v>
      </c>
      <c r="D3" t="s">
        <v>1572</v>
      </c>
      <c r="E3" t="s">
        <v>0</v>
      </c>
    </row>
    <row r="4" spans="1:5" x14ac:dyDescent="0.25">
      <c r="A4" s="14" t="s">
        <v>79</v>
      </c>
      <c r="B4" s="21">
        <v>117</v>
      </c>
      <c r="D4" t="str">
        <f>A4</f>
        <v>Divorced</v>
      </c>
      <c r="E4">
        <f>GETPIVOTDATA("Attrition",$A$3,"Marital Status",A4)</f>
        <v>117</v>
      </c>
    </row>
    <row r="5" spans="1:5" x14ac:dyDescent="0.25">
      <c r="A5" s="15" t="s">
        <v>53</v>
      </c>
      <c r="B5" s="23">
        <v>199</v>
      </c>
      <c r="D5" t="str">
        <f>A5</f>
        <v>Single</v>
      </c>
      <c r="E5">
        <f>GETPIVOTDATA("Attrition",$A$3,"Marital Status",A5)</f>
        <v>199</v>
      </c>
    </row>
    <row r="6" spans="1:5" x14ac:dyDescent="0.25">
      <c r="A6" s="15" t="s">
        <v>64</v>
      </c>
      <c r="B6" s="23">
        <v>272</v>
      </c>
      <c r="D6" t="str">
        <f>A6</f>
        <v>Married</v>
      </c>
      <c r="E6">
        <f>GETPIVOTDATA("Attrition",$A$3,"Marital Status",A6)</f>
        <v>272</v>
      </c>
    </row>
    <row r="7" spans="1:5" x14ac:dyDescent="0.25">
      <c r="A7" s="16" t="s">
        <v>1555</v>
      </c>
      <c r="B7" s="22">
        <v>588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Normal="100" workbookViewId="0">
      <selection activeCell="C1" sqref="C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76826-1E30-40D2-9A81-3A3F9B4F9FC2}">
  <dimension ref="A3:E8"/>
  <sheetViews>
    <sheetView workbookViewId="0">
      <selection activeCell="F12" sqref="F12"/>
    </sheetView>
  </sheetViews>
  <sheetFormatPr defaultRowHeight="15.75" x14ac:dyDescent="0.25"/>
  <cols>
    <col min="1" max="1" width="23.375" bestFit="1" customWidth="1"/>
    <col min="2" max="2" width="21.75" bestFit="1" customWidth="1"/>
    <col min="3" max="3" width="13.375" bestFit="1" customWidth="1"/>
    <col min="4" max="1470" width="14.75" bestFit="1" customWidth="1"/>
    <col min="1471" max="1471" width="10.375" bestFit="1" customWidth="1"/>
  </cols>
  <sheetData>
    <row r="3" spans="1:5" x14ac:dyDescent="0.25">
      <c r="A3" s="9" t="s">
        <v>1556</v>
      </c>
      <c r="B3" s="10" t="s">
        <v>1557</v>
      </c>
      <c r="C3" s="11" t="s">
        <v>1558</v>
      </c>
    </row>
    <row r="4" spans="1:5" x14ac:dyDescent="0.25">
      <c r="A4" s="24">
        <v>588</v>
      </c>
      <c r="B4" s="25">
        <v>87</v>
      </c>
      <c r="C4" s="26">
        <v>37.329931972789119</v>
      </c>
    </row>
    <row r="7" spans="1:5" x14ac:dyDescent="0.25">
      <c r="A7" t="s">
        <v>1559</v>
      </c>
      <c r="B7" t="s">
        <v>1560</v>
      </c>
      <c r="C7" t="s">
        <v>1561</v>
      </c>
      <c r="D7" t="s">
        <v>1563</v>
      </c>
      <c r="E7" t="s">
        <v>1562</v>
      </c>
    </row>
    <row r="8" spans="1:5" x14ac:dyDescent="0.25">
      <c r="A8">
        <f>GETPIVOTDATA("Count of Employee Number",$A$3)</f>
        <v>588</v>
      </c>
      <c r="B8">
        <f>GETPIVOTDATA("Sum of CF_attrition count",$A$3)</f>
        <v>87</v>
      </c>
      <c r="C8" s="8">
        <f>GETPIVOTDATA("Average of Age",$A$3)</f>
        <v>37.329931972789119</v>
      </c>
      <c r="D8">
        <f>A8-B8</f>
        <v>501</v>
      </c>
      <c r="E8" s="6">
        <f>B8/A8</f>
        <v>0.14795918367346939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7EB8-397A-4D65-8DF9-F1281B6A151C}">
  <dimension ref="A3:C7"/>
  <sheetViews>
    <sheetView workbookViewId="0">
      <selection activeCell="J15" sqref="J15"/>
    </sheetView>
  </sheetViews>
  <sheetFormatPr defaultRowHeight="15.75" x14ac:dyDescent="0.25"/>
  <cols>
    <col min="1" max="1" width="23.125" bestFit="1" customWidth="1"/>
  </cols>
  <sheetData>
    <row r="3" spans="1:3" x14ac:dyDescent="0.25">
      <c r="A3" s="2" t="s">
        <v>1565</v>
      </c>
    </row>
    <row r="4" spans="1:3" x14ac:dyDescent="0.25">
      <c r="A4" s="13">
        <v>2.5867346938775508</v>
      </c>
    </row>
    <row r="6" spans="1:3" x14ac:dyDescent="0.25">
      <c r="A6" t="s">
        <v>1566</v>
      </c>
      <c r="B6" s="7">
        <f>GETPIVOTDATA("Job Satisfaction",$A$3)</f>
        <v>2.5867346938775508</v>
      </c>
      <c r="C6" s="5">
        <f>B6/5</f>
        <v>0.51734693877551019</v>
      </c>
    </row>
    <row r="7" spans="1:3" x14ac:dyDescent="0.25">
      <c r="A7" t="s">
        <v>1567</v>
      </c>
      <c r="B7" s="7">
        <f>5-B6</f>
        <v>2.4132653061224492</v>
      </c>
      <c r="C7" s="5">
        <f>B7/5</f>
        <v>0.48265306122448981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1:D23"/>
  <sheetViews>
    <sheetView showGridLines="0" tabSelected="1" topLeftCell="F1" zoomScale="55" zoomScaleNormal="55" workbookViewId="0">
      <selection activeCell="AI26" sqref="AI26"/>
    </sheetView>
  </sheetViews>
  <sheetFormatPr defaultColWidth="11.25" defaultRowHeight="15" customHeight="1" x14ac:dyDescent="0.25"/>
  <cols>
    <col min="1" max="26" width="8.5" style="12" customWidth="1"/>
    <col min="27" max="16384" width="11.25" style="12"/>
  </cols>
  <sheetData>
    <row r="1" s="12" customFormat="1" ht="15.75" x14ac:dyDescent="0.25"/>
    <row r="2" s="12" customFormat="1" ht="15.75" x14ac:dyDescent="0.25"/>
    <row r="3" s="12" customFormat="1" ht="15.75" x14ac:dyDescent="0.25"/>
    <row r="4" s="12" customFormat="1" ht="15.75" x14ac:dyDescent="0.25"/>
    <row r="5" s="12" customFormat="1" ht="15.75" x14ac:dyDescent="0.25"/>
    <row r="6" s="12" customFormat="1" ht="15.75" x14ac:dyDescent="0.25"/>
    <row r="7" s="12" customFormat="1" ht="15.75" x14ac:dyDescent="0.25"/>
    <row r="8" s="12" customFormat="1" ht="15.75" x14ac:dyDescent="0.25"/>
    <row r="9" s="12" customFormat="1" ht="15.75" x14ac:dyDescent="0.25"/>
    <row r="10" s="12" customFormat="1" ht="15.75" x14ac:dyDescent="0.25"/>
    <row r="11" s="12" customFormat="1" ht="15.75" x14ac:dyDescent="0.25"/>
    <row r="12" s="12" customFormat="1" ht="15.75" x14ac:dyDescent="0.25"/>
    <row r="13" s="12" customFormat="1" ht="15.75" x14ac:dyDescent="0.25"/>
    <row r="14" s="12" customFormat="1" ht="15.75" x14ac:dyDescent="0.25"/>
    <row r="15" s="12" customFormat="1" ht="15.75" x14ac:dyDescent="0.25"/>
    <row r="16" s="12" customFormat="1" ht="15.75" x14ac:dyDescent="0.25"/>
    <row r="17" spans="4:4" ht="15.75" x14ac:dyDescent="0.25"/>
    <row r="18" spans="4:4" ht="15.75" x14ac:dyDescent="0.25"/>
    <row r="19" spans="4:4" ht="15.75" x14ac:dyDescent="0.25"/>
    <row r="20" spans="4:4" ht="15.75" x14ac:dyDescent="0.25"/>
    <row r="23" spans="4:4" ht="15" customHeight="1" x14ac:dyDescent="0.25">
      <c r="D23"/>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zoomScale="85" zoomScaleNormal="85" workbookViewId="0">
      <selection activeCell="F20" sqref="F20"/>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zoomScale="55" zoomScaleNormal="55"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40" zoomScaleNormal="40"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zoomScale="55" zoomScaleNormal="55"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Detail1</vt:lpstr>
      <vt:lpstr>Gender</vt:lpstr>
      <vt:lpstr> Education by Attrition</vt:lpstr>
      <vt:lpstr>Attrition by JOB</vt:lpstr>
      <vt:lpstr>Department wise Attrition</vt:lpstr>
      <vt:lpstr>Attrition by Age</vt:lpstr>
      <vt:lpstr>MaritalStatus</vt:lpstr>
      <vt:lpstr>Data</vt:lpstr>
      <vt:lpstr>KPI</vt:lpstr>
      <vt:lpstr>Rating</vt:lpstr>
      <vt:lpstr>HRDashBoard</vt:lpstr>
      <vt:lpstr>Images</vt:lpstr>
      <vt:lpstr>Background 1</vt:lpstr>
      <vt:lpstr>Background 2</vt:lpstr>
      <vt:lpstr>Background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somashekhar malipatil</cp:lastModifiedBy>
  <dcterms:created xsi:type="dcterms:W3CDTF">2022-12-29T16:02:46Z</dcterms:created>
  <dcterms:modified xsi:type="dcterms:W3CDTF">2026-06-24T06:00:35Z</dcterms:modified>
</cp:coreProperties>
</file>