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ink/ink2.xml" ContentType="application/inkml+xml"/>
  <Override PartName="/xl/drawings/drawing3.xml" ContentType="application/vnd.openxmlformats-officedocument.drawing+xml"/>
  <Override PartName="/xl/tables/table3.xml" ContentType="application/vnd.openxmlformats-officedocument.spreadsheetml.table+xml"/>
  <Override PartName="/xl/ink/ink3.xml" ContentType="application/inkml+xml"/>
  <Override PartName="/xl/drawings/drawing4.xml" ContentType="application/vnd.openxmlformats-officedocument.drawing+xml"/>
  <Override PartName="/xl/ink/ink4.xml" ContentType="application/inkml+xml"/>
  <Override PartName="/xl/drawings/drawing5.xml" ContentType="application/vnd.openxmlformats-officedocument.drawing+xml"/>
  <Override PartName="/xl/ink/ink5.xml" ContentType="application/inkml+xml"/>
  <Override PartName="/xl/ink/ink6.xml" ContentType="application/inkml+xml"/>
  <Override PartName="/xl/pivotTables/pivotTable1.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USER\OneDrive\Desktop\"/>
    </mc:Choice>
  </mc:AlternateContent>
  <bookViews>
    <workbookView xWindow="0" yWindow="0" windowWidth="19200" windowHeight="8560"/>
  </bookViews>
  <sheets>
    <sheet name="January" sheetId="1" r:id="rId1"/>
    <sheet name="February" sheetId="2" r:id="rId2"/>
    <sheet name="Payment Mode" sheetId="6" r:id="rId3"/>
    <sheet name="Category" sheetId="7" r:id="rId4"/>
    <sheet name="Sheet1" sheetId="9" r:id="rId5"/>
    <sheet name="Visuals" sheetId="8" r:id="rId6"/>
  </sheets>
  <definedNames>
    <definedName name="Slicer_Payment_Mode">#N/A</definedName>
  </definedNames>
  <calcPr calcId="152511"/>
  <pivotCaches>
    <pivotCache cacheId="0" r:id="rId7"/>
  </pivotCaches>
  <extLst>
    <ext xmlns:x14="http://schemas.microsoft.com/office/spreadsheetml/2009/9/main" uri="{876F7934-8845-4945-9796-88D515C7AA90}">
      <x14:pivotCaches>
        <pivotCache cacheId="1"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H5" i="1"/>
  <c r="H2" i="1"/>
  <c r="H4" i="1"/>
  <c r="H7" i="1"/>
  <c r="G2" i="1"/>
  <c r="G18" i="1" s="1"/>
  <c r="K3" i="2"/>
  <c r="K4" i="2"/>
  <c r="K5" i="2"/>
  <c r="K6" i="2"/>
  <c r="K7" i="2"/>
  <c r="K8" i="2"/>
  <c r="K9" i="2"/>
  <c r="K10" i="2"/>
  <c r="K11" i="2"/>
  <c r="K12" i="2"/>
  <c r="K13" i="2"/>
  <c r="K14" i="2"/>
  <c r="K15" i="2"/>
  <c r="K16" i="2"/>
  <c r="K17" i="2"/>
  <c r="K18" i="2"/>
  <c r="K19" i="2"/>
  <c r="K20" i="2"/>
  <c r="K21" i="2"/>
  <c r="K22" i="2"/>
  <c r="K23" i="2"/>
  <c r="K24" i="2"/>
  <c r="K25" i="2"/>
  <c r="K26" i="2"/>
  <c r="K27" i="2"/>
  <c r="K28" i="2"/>
  <c r="K29" i="2"/>
  <c r="K30" i="2"/>
  <c r="K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2" i="2"/>
  <c r="J33" i="2" s="1"/>
  <c r="G39" i="2"/>
  <c r="G40" i="2"/>
  <c r="G41" i="2"/>
  <c r="G42" i="2"/>
  <c r="G43" i="2"/>
  <c r="H35" i="2"/>
  <c r="H36" i="2"/>
  <c r="H37" i="2"/>
  <c r="H38" i="2"/>
  <c r="H39" i="2"/>
  <c r="H40" i="2"/>
  <c r="H41" i="2"/>
  <c r="H42" i="2"/>
  <c r="H43" i="2"/>
  <c r="H34" i="2"/>
  <c r="H33" i="2"/>
  <c r="G34" i="2"/>
  <c r="G35" i="2"/>
  <c r="G36" i="2"/>
  <c r="G37" i="2"/>
  <c r="G38" i="2"/>
  <c r="G33" i="2"/>
  <c r="F6" i="7"/>
</calcChain>
</file>

<file path=xl/connections.xml><?xml version="1.0" encoding="utf-8"?>
<connections xmlns="http://schemas.openxmlformats.org/spreadsheetml/2006/main">
  <connection id="1" name="Excel expense1" type="100" refreshedVersion="0">
    <extLst>
      <ext xmlns:x15="http://schemas.microsoft.com/office/spreadsheetml/2010/11/main" uri="{DE250136-89BD-433C-8126-D09CA5730AF9}">
        <x15:connection id="f03b60af-715b-4e8d-8869-733f04a31693"/>
      </ext>
    </extLst>
  </connection>
  <connection id="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<sst xmlns="http://schemas.openxmlformats.org/spreadsheetml/2006/main" count="291" uniqueCount="39">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</sst>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_-[$$-409]* #,##0.00_ ;_-[$$-409]* \-#,##0.00\ ;_-[$$-409]* &quot;-&quot;??_ ;_-@_ "/>
  </numFmts>
  <fonts count="3" x14ac:knownFonts="1">
    <font>
      <sz val="11"/>
      <color theme="1"/>
      <name val="Calibri"/>
      <family val="2"/>
      <scheme val="minor"/>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34">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xf numFmtId="0" fontId="2" fillId="2" borderId="6" xfId="0" applyFont="1" applyFill="1" applyBorder="1"/>
    <xf numFmtId="14" fontId="0" fillId="3" borderId="3" xfId="0" applyNumberFormat="1" applyFont="1" applyFill="1" applyBorder="1"/>
    <xf numFmtId="0" fontId="0" fillId="3" borderId="4" xfId="0" applyFont="1" applyFill="1" applyBorder="1"/>
    <xf numFmtId="0" fontId="0" fillId="3" borderId="4" xfId="0" applyFont="1" applyFill="1" applyBorder="1" applyAlignment="1">
      <alignment horizontal="center" vertical="center"/>
    </xf>
    <xf numFmtId="0" fontId="0" fillId="3" borderId="6" xfId="0" applyFont="1" applyFill="1" applyBorder="1"/>
    <xf numFmtId="14" fontId="0" fillId="0" borderId="3" xfId="0" applyNumberFormat="1" applyFont="1" applyBorder="1"/>
    <xf numFmtId="0" fontId="0" fillId="0" borderId="4" xfId="0" applyFont="1" applyBorder="1"/>
    <xf numFmtId="0" fontId="0" fillId="0" borderId="4" xfId="0" applyFont="1" applyBorder="1" applyAlignment="1">
      <alignment horizontal="center" vertical="center"/>
    </xf>
    <xf numFmtId="0" fontId="0" fillId="0" borderId="6" xfId="0" applyFont="1" applyBorder="1"/>
    <xf numFmtId="0" fontId="0" fillId="0" borderId="0" xfId="0" applyBorder="1"/>
    <xf numFmtId="0" fontId="0" fillId="0" borderId="0" xfId="0" applyBorder="1" applyAlignment="1">
      <alignment horizontal="center" vertical="center"/>
    </xf>
    <xf numFmtId="49" fontId="0" fillId="0" borderId="3" xfId="0" applyNumberFormat="1" applyFont="1" applyBorder="1"/>
    <xf numFmtId="49" fontId="0" fillId="3" borderId="3" xfId="0" applyNumberFormat="1" applyFont="1" applyFill="1" applyBorder="1"/>
    <xf numFmtId="166" fontId="0" fillId="0" borderId="0" xfId="0" applyNumberFormat="1"/>
  </cellXfs>
  <cellStyles count="1">
    <cellStyle name="Normal" xfId="0" builtinId="0"/>
  </cellStyles>
  <dxfs count="18">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scheme val="minor"/>
      </font>
      <fill>
        <patternFill patternType="none">
          <fgColor indexed="64"/>
          <bgColor indexed="65"/>
        </patternFill>
      </fill>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scheme val="minor"/>
      </font>
      <fill>
        <patternFill patternType="none">
          <fgColor indexed="64"/>
          <bgColor indexed="65"/>
        </patternFill>
      </fill>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42" Type="http://schemas.openxmlformats.org/officeDocument/2006/relationships/customXml" Target="../customXml/item27.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41"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40" Type="http://schemas.openxmlformats.org/officeDocument/2006/relationships/customXml" Target="../customXml/item25.xml"/><Relationship Id="rId45" Type="http://schemas.openxmlformats.org/officeDocument/2006/relationships/customXml" Target="../customXml/item30.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4" Type="http://schemas.openxmlformats.org/officeDocument/2006/relationships/customXml" Target="../customXml/item29.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43"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[expense3.xlsx]Visuals!PivotTable1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xmlns:c16r2="http://schemas.microsoft.com/office/drawing/2015/06/char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Visuals!$A$2:$A$4</c:f>
              <c:strCache>
                <c:ptCount val="2"/>
                <c:pt idx="0">
                  <c:v>Clothes</c:v>
                </c:pt>
                <c:pt idx="1">
                  <c:v>Food</c:v>
                </c:pt>
              </c:strCache>
            </c:strRef>
          </c:cat>
          <c:val>
            <c:numRef>
              <c:f>Visuals!$C$2:$C$4</c:f>
              <c:numCache>
                <c:formatCode>#,##0</c:formatCode>
                <c:ptCount val="2"/>
                <c:pt idx="0">
                  <c:v>1000</c:v>
                </c:pt>
                <c:pt idx="1">
                  <c:v>780</c:v>
                </c:pt>
              </c:numCache>
            </c:numRef>
          </c:val>
          <c:extLst xmlns:c16r2="http://schemas.microsoft.com/office/drawing/2015/06/char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xmlns:c16r2="http://schemas.microsoft.com/office/drawing/2015/06/char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1303105288"/>
        <c:axId val="1303108816"/>
      </c:barChart>
      <c:catAx>
        <c:axId val="13031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108816"/>
        <c:crosses val="autoZero"/>
        <c:auto val="1"/>
        <c:lblAlgn val="ctr"/>
        <c:lblOffset val="100"/>
        <c:noMultiLvlLbl val="0"/>
      </c:catAx>
      <c:valAx>
        <c:axId val="130310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105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3.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4.xml"/></Relationships>
</file>

<file path=xl/drawings/_rels/drawing5.xml.rels><?xml version="1.0" encoding="UTF-8" standalone="yes"?>
<Relationships xmlns="http://schemas.openxmlformats.org/package/2006/relationships"><Relationship Id="rId3" Type="http://schemas.openxmlformats.org/officeDocument/2006/relationships/customXml" Target="../ink/ink6.xml"/><Relationship Id="rId2" Type="http://schemas.openxmlformats.org/officeDocument/2006/relationships/image" Target="../media/image1.png"/><Relationship Id="rId1" Type="http://schemas.openxmlformats.org/officeDocument/2006/relationships/customXml" Target="../ink/ink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230031</xdr:colOff>
      <xdr:row>24</xdr:row>
      <xdr:rowOff>113427</xdr:rowOff>
    </xdr:from>
    <xdr:to>
      <xdr:col>4</xdr:col>
      <xdr:colOff>255231</xdr:colOff>
      <xdr:row>24</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xmlns=""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17</xdr:row>
      <xdr:rowOff>113427</xdr:rowOff>
    </xdr:from>
    <xdr:to>
      <xdr:col>4</xdr:col>
      <xdr:colOff>255231</xdr:colOff>
      <xdr:row>19</xdr:row>
      <xdr:rowOff>38160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xmlns=""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xmlns="" id="{6A3C6FC1-5534-4E06-A4A6-BD052237E381}"/>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230031</xdr:colOff>
      <xdr:row>24</xdr:row>
      <xdr:rowOff>113427</xdr:rowOff>
    </xdr:from>
    <xdr:to>
      <xdr:col>1</xdr:col>
      <xdr:colOff>255231</xdr:colOff>
      <xdr:row>24</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3" name="Ink 2">
              <a:extLst>
                <a:ext uri="{FF2B5EF4-FFF2-40B4-BE49-F238E27FC236}">
                  <a16:creationId xmlns:a16="http://schemas.microsoft.com/office/drawing/2014/main" xmlns=""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230031</xdr:colOff>
      <xdr:row>24</xdr:row>
      <xdr:rowOff>113427</xdr:rowOff>
    </xdr:from>
    <xdr:to>
      <xdr:col>0</xdr:col>
      <xdr:colOff>255231</xdr:colOff>
      <xdr:row>24</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3" name="Ink 2">
              <a:extLst>
                <a:ext uri="{FF2B5EF4-FFF2-40B4-BE49-F238E27FC236}">
                  <a16:creationId xmlns:a16="http://schemas.microsoft.com/office/drawing/2014/main" xmlns=""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twoCellAnchor editAs="oneCell">
    <xdr:from>
      <xdr:col>7</xdr:col>
      <xdr:colOff>230031</xdr:colOff>
      <xdr:row>11</xdr:row>
      <xdr:rowOff>113427</xdr:rowOff>
    </xdr:from>
    <xdr:to>
      <xdr:col>7</xdr:col>
      <xdr:colOff>255231</xdr:colOff>
      <xdr:row>11</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4" name="Ink 3">
              <a:extLst>
                <a:ext uri="{FF2B5EF4-FFF2-40B4-BE49-F238E27FC236}">
                  <a16:creationId xmlns:a16="http://schemas.microsoft.com/office/drawing/2014/main" xmlns=""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xmlns=""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xmlns=""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8:24:10.913"/>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03T18:08:05.722"/>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03T18:04:56.73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03T18:21:38.941"/>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saveData="0" refreshedBy="WsCube Tech" refreshedDate="44986.509541898151" backgroundQuery="1" createdVersion="8" refreshedVersion="8" minRefreshableVersion="3" recordCount="0" supportSubquery="1" supportAdvancedDrill="1">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sCube Tech" refreshedDate="44983.668002893515" backgroundQuery="1" createdVersion="3" refreshedVersion="8"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yment Mode" cache="Slicer_Payment_Mode" caption="Payment Mode" level="1" rowHeight="234950"/>
</slicers>
</file>

<file path=xl/tables/table1.xml><?xml version="1.0" encoding="utf-8"?>
<table xmlns="http://schemas.openxmlformats.org/spreadsheetml/2006/main" id="1" name="Table2" displayName="Table2" ref="A1:E30" totalsRowShown="0" headerRowDxfId="6" tableBorderDxfId="5">
  <autoFilter ref="A1:E30"/>
  <sortState ref="A2:E30">
    <sortCondition ref="A1:A30"/>
  </sortState>
  <tableColumns count="5">
    <tableColumn id="1" name="Date" dataDxfId="4"/>
    <tableColumn id="2" name="Category" dataDxfId="3"/>
    <tableColumn id="3" name="Sub-Category " dataDxfId="2"/>
    <tableColumn id="4" name="Amount" dataDxfId="1"/>
    <tableColumn id="5" name="Payment Mode" dataDxfId="0"/>
  </tableColumns>
  <tableStyleInfo name="TableStyleMedium2" showFirstColumn="0" showLastColumn="0" showRowStripes="1" showColumnStripes="0"/>
</table>
</file>

<file path=xl/tables/table2.xml><?xml version="1.0" encoding="utf-8"?>
<table xmlns="http://schemas.openxmlformats.org/spreadsheetml/2006/main" id="2" name="Table23" displayName="Table23" ref="A1:E30" totalsRowShown="0" headerRowDxfId="17" tableBorderDxfId="16">
  <autoFilter ref="A1:E30">
    <filterColumn colId="4">
      <filters>
        <filter val="Cash"/>
      </filters>
    </filterColumn>
  </autoFilter>
  <sortState ref="A2:E30">
    <sortCondition ref="B2:B30"/>
    <sortCondition ref="D2:D30"/>
  </sortState>
  <tableColumns count="5">
    <tableColumn id="1" name="Date" dataDxfId="15"/>
    <tableColumn id="2" name="Category" dataDxfId="14"/>
    <tableColumn id="3" name="Sub-Category " dataDxfId="13"/>
    <tableColumn id="4" name="Amount" dataDxfId="12"/>
    <tableColumn id="5" name="Payment Mode" dataDxfId="11"/>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A1:A4" totalsRowShown="0" headerRowDxfId="10" headerRowBorderDxfId="9" tableBorderDxfId="8" totalsRowBorderDxfId="7">
  <autoFilter ref="A1:A4"/>
  <tableColumns count="1">
    <tableColumn id="1"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abSelected="1" topLeftCell="A11" zoomScale="150" zoomScaleNormal="150" workbookViewId="0">
      <selection activeCell="C17" sqref="C17"/>
    </sheetView>
  </sheetViews>
  <sheetFormatPr defaultRowHeight="14.5" x14ac:dyDescent="0.35"/>
  <cols>
    <col min="1" max="1" width="10.26953125" bestFit="1" customWidth="1"/>
    <col min="2" max="2" width="11.1796875" bestFit="1" customWidth="1"/>
    <col min="3" max="3" width="15.81640625" bestFit="1" customWidth="1"/>
    <col min="4" max="4" width="12.81640625" bestFit="1" customWidth="1"/>
    <col min="5" max="5" width="17.08984375" bestFit="1" customWidth="1"/>
  </cols>
  <sheetData>
    <row r="1" spans="1:8" ht="15.5" x14ac:dyDescent="0.35">
      <c r="A1" s="1" t="s">
        <v>0</v>
      </c>
      <c r="B1" s="2" t="s">
        <v>1</v>
      </c>
      <c r="C1" s="3" t="s">
        <v>2</v>
      </c>
      <c r="D1" s="4" t="s">
        <v>3</v>
      </c>
      <c r="E1" s="3" t="s">
        <v>4</v>
      </c>
    </row>
    <row r="2" spans="1:8" x14ac:dyDescent="0.35">
      <c r="A2" s="5">
        <v>44927</v>
      </c>
      <c r="B2" s="6" t="s">
        <v>5</v>
      </c>
      <c r="C2" s="7" t="s">
        <v>5</v>
      </c>
      <c r="D2" s="8">
        <v>30</v>
      </c>
      <c r="E2" s="7" t="s">
        <v>7</v>
      </c>
      <c r="G2">
        <f>SUM(D:D)</f>
        <v>30106</v>
      </c>
      <c r="H2">
        <f>SUMIF(G6,"UPI",D:D)</f>
        <v>0</v>
      </c>
    </row>
    <row r="3" spans="1:8" x14ac:dyDescent="0.35">
      <c r="A3" s="5">
        <v>44928</v>
      </c>
      <c r="B3" s="6" t="s">
        <v>10</v>
      </c>
      <c r="C3" s="7" t="s">
        <v>11</v>
      </c>
      <c r="D3" s="8">
        <v>890</v>
      </c>
      <c r="E3" s="7" t="s">
        <v>9</v>
      </c>
    </row>
    <row r="4" spans="1:8" x14ac:dyDescent="0.35">
      <c r="A4" s="5">
        <v>44930</v>
      </c>
      <c r="B4" s="6" t="s">
        <v>10</v>
      </c>
      <c r="C4" s="7" t="s">
        <v>12</v>
      </c>
      <c r="D4" s="8">
        <v>257</v>
      </c>
      <c r="E4" s="29" t="s">
        <v>7</v>
      </c>
      <c r="G4">
        <v>342</v>
      </c>
      <c r="H4">
        <f>SUMIF(Table2[[#Headers],[Payment Mode]], "UPI", Table2[[#Headers],[Amount]])</f>
        <v>0</v>
      </c>
    </row>
    <row r="5" spans="1:8" x14ac:dyDescent="0.35">
      <c r="A5" s="5">
        <v>44932</v>
      </c>
      <c r="B5" s="6" t="s">
        <v>16</v>
      </c>
      <c r="C5" s="7" t="s">
        <v>19</v>
      </c>
      <c r="D5" s="8">
        <v>78</v>
      </c>
      <c r="E5" s="7" t="s">
        <v>9</v>
      </c>
      <c r="G5">
        <v>343</v>
      </c>
      <c r="H5">
        <f>SUMIF(Table2[[#All],[Payment Mode]], "UPI", Table2[[#All],[Amount]])</f>
        <v>24263</v>
      </c>
    </row>
    <row r="6" spans="1:8" x14ac:dyDescent="0.35">
      <c r="A6" s="5">
        <v>44932</v>
      </c>
      <c r="B6" s="6" t="s">
        <v>16</v>
      </c>
      <c r="C6" s="7" t="s">
        <v>30</v>
      </c>
      <c r="D6" s="8">
        <v>1500</v>
      </c>
      <c r="E6" s="7" t="s">
        <v>7</v>
      </c>
      <c r="G6">
        <v>344</v>
      </c>
      <c r="H6">
        <f ca="1">SUMIF(E:E, "UPI", D2)</f>
        <v>8002</v>
      </c>
    </row>
    <row r="7" spans="1:8" x14ac:dyDescent="0.35">
      <c r="A7" s="5">
        <v>44935</v>
      </c>
      <c r="B7" s="6" t="s">
        <v>5</v>
      </c>
      <c r="C7" s="7" t="s">
        <v>6</v>
      </c>
      <c r="D7" s="8">
        <v>456</v>
      </c>
      <c r="E7" s="7" t="s">
        <v>7</v>
      </c>
      <c r="G7">
        <v>345</v>
      </c>
      <c r="H7">
        <f>SUM(G4:G12)</f>
        <v>3114</v>
      </c>
    </row>
    <row r="8" spans="1:8" x14ac:dyDescent="0.35">
      <c r="A8" s="5">
        <v>44936</v>
      </c>
      <c r="B8" s="6" t="s">
        <v>24</v>
      </c>
      <c r="C8" s="7" t="s">
        <v>25</v>
      </c>
      <c r="D8" s="8">
        <v>16000</v>
      </c>
      <c r="E8" s="7" t="s">
        <v>9</v>
      </c>
      <c r="G8">
        <v>346</v>
      </c>
    </row>
    <row r="9" spans="1:8" x14ac:dyDescent="0.35">
      <c r="A9" s="5">
        <v>44936</v>
      </c>
      <c r="B9" s="6" t="s">
        <v>5</v>
      </c>
      <c r="C9" s="7" t="s">
        <v>29</v>
      </c>
      <c r="D9" s="8">
        <v>70</v>
      </c>
      <c r="E9" s="7" t="s">
        <v>9</v>
      </c>
      <c r="G9">
        <v>347</v>
      </c>
    </row>
    <row r="10" spans="1:8" x14ac:dyDescent="0.35">
      <c r="A10" s="5">
        <v>44938</v>
      </c>
      <c r="B10" s="6" t="s">
        <v>10</v>
      </c>
      <c r="C10" s="7" t="s">
        <v>15</v>
      </c>
      <c r="D10" s="8">
        <v>15</v>
      </c>
      <c r="E10" s="7" t="s">
        <v>9</v>
      </c>
      <c r="G10">
        <v>348</v>
      </c>
    </row>
    <row r="11" spans="1:8" x14ac:dyDescent="0.35">
      <c r="A11" s="5">
        <v>44941</v>
      </c>
      <c r="B11" s="6" t="s">
        <v>16</v>
      </c>
      <c r="C11" s="7" t="s">
        <v>20</v>
      </c>
      <c r="D11" s="8">
        <v>234</v>
      </c>
      <c r="E11" s="29" t="s">
        <v>7</v>
      </c>
      <c r="G11">
        <v>349</v>
      </c>
    </row>
    <row r="12" spans="1:8" x14ac:dyDescent="0.35">
      <c r="A12" s="5">
        <v>44943</v>
      </c>
      <c r="B12" s="6" t="s">
        <v>5</v>
      </c>
      <c r="C12" s="7" t="s">
        <v>13</v>
      </c>
      <c r="D12" s="8">
        <v>100</v>
      </c>
      <c r="E12" s="7" t="s">
        <v>9</v>
      </c>
      <c r="G12">
        <v>350</v>
      </c>
    </row>
    <row r="13" spans="1:8" x14ac:dyDescent="0.35">
      <c r="A13" s="5">
        <v>44943</v>
      </c>
      <c r="B13" s="6" t="s">
        <v>10</v>
      </c>
      <c r="C13" s="7" t="s">
        <v>11</v>
      </c>
      <c r="D13" s="8">
        <v>780</v>
      </c>
      <c r="E13" s="7" t="s">
        <v>23</v>
      </c>
    </row>
    <row r="14" spans="1:8" x14ac:dyDescent="0.35">
      <c r="A14" s="5">
        <v>44943</v>
      </c>
      <c r="B14" s="6" t="s">
        <v>16</v>
      </c>
      <c r="C14" s="7" t="s">
        <v>18</v>
      </c>
      <c r="D14" s="8">
        <v>56</v>
      </c>
      <c r="E14" s="29" t="s">
        <v>7</v>
      </c>
    </row>
    <row r="15" spans="1:8" x14ac:dyDescent="0.35">
      <c r="A15" s="5">
        <v>44944</v>
      </c>
      <c r="B15" s="6" t="s">
        <v>5</v>
      </c>
      <c r="C15" s="7" t="s">
        <v>12</v>
      </c>
      <c r="D15" s="8">
        <v>230</v>
      </c>
      <c r="E15" s="7" t="s">
        <v>9</v>
      </c>
    </row>
    <row r="16" spans="1:8" x14ac:dyDescent="0.35">
      <c r="A16" s="5">
        <v>44945</v>
      </c>
      <c r="B16" s="6" t="s">
        <v>5</v>
      </c>
      <c r="C16" s="7" t="s">
        <v>8</v>
      </c>
      <c r="D16" s="8">
        <v>26</v>
      </c>
      <c r="E16" s="7" t="s">
        <v>9</v>
      </c>
    </row>
    <row r="17" spans="1:7" x14ac:dyDescent="0.35">
      <c r="A17" s="5">
        <v>44946</v>
      </c>
      <c r="B17" s="6" t="s">
        <v>16</v>
      </c>
      <c r="C17" s="7" t="s">
        <v>17</v>
      </c>
      <c r="D17" s="8">
        <v>780</v>
      </c>
      <c r="E17" s="7" t="s">
        <v>9</v>
      </c>
    </row>
    <row r="18" spans="1:7" x14ac:dyDescent="0.35">
      <c r="A18" s="5">
        <v>44946</v>
      </c>
      <c r="B18" s="6" t="s">
        <v>16</v>
      </c>
      <c r="C18" s="7" t="s">
        <v>31</v>
      </c>
      <c r="D18" s="8">
        <v>769</v>
      </c>
      <c r="E18" s="7" t="s">
        <v>7</v>
      </c>
      <c r="G18" t="e">
        <f>SUM(G2=sum)</f>
        <v>#NAME?</v>
      </c>
    </row>
    <row r="19" spans="1:7" x14ac:dyDescent="0.35">
      <c r="A19" s="5">
        <v>44947</v>
      </c>
      <c r="B19" s="6" t="s">
        <v>21</v>
      </c>
      <c r="C19" s="7" t="s">
        <v>22</v>
      </c>
      <c r="D19" s="8">
        <v>1000</v>
      </c>
      <c r="E19" s="29" t="s">
        <v>9</v>
      </c>
    </row>
    <row r="20" spans="1:7" x14ac:dyDescent="0.35">
      <c r="A20" s="5">
        <v>44948</v>
      </c>
      <c r="B20" s="9" t="s">
        <v>21</v>
      </c>
      <c r="C20" s="10" t="s">
        <v>22</v>
      </c>
      <c r="D20" s="11">
        <v>1890</v>
      </c>
      <c r="E20" s="10" t="s">
        <v>9</v>
      </c>
    </row>
    <row r="21" spans="1:7" x14ac:dyDescent="0.35">
      <c r="A21" s="5">
        <v>44949</v>
      </c>
      <c r="B21" s="6" t="s">
        <v>5</v>
      </c>
      <c r="C21" t="s">
        <v>14</v>
      </c>
      <c r="D21" s="12">
        <v>56</v>
      </c>
      <c r="E21" s="10" t="s">
        <v>7</v>
      </c>
    </row>
    <row r="22" spans="1:7" x14ac:dyDescent="0.35">
      <c r="A22" s="5">
        <v>44950</v>
      </c>
      <c r="B22" s="6" t="s">
        <v>10</v>
      </c>
      <c r="C22" t="s">
        <v>15</v>
      </c>
      <c r="D22" s="12">
        <v>530</v>
      </c>
      <c r="E22" s="10" t="s">
        <v>7</v>
      </c>
    </row>
    <row r="23" spans="1:7" x14ac:dyDescent="0.35">
      <c r="A23" s="5">
        <v>44952</v>
      </c>
      <c r="B23" s="6" t="s">
        <v>10</v>
      </c>
      <c r="C23" t="s">
        <v>15</v>
      </c>
      <c r="D23" s="12">
        <v>10</v>
      </c>
      <c r="E23" s="7" t="s">
        <v>9</v>
      </c>
    </row>
    <row r="24" spans="1:7" x14ac:dyDescent="0.35">
      <c r="A24" s="5">
        <v>44952</v>
      </c>
      <c r="B24" s="6" t="s">
        <v>5</v>
      </c>
      <c r="C24" t="s">
        <v>33</v>
      </c>
      <c r="D24" s="12">
        <v>140</v>
      </c>
      <c r="E24" s="10" t="s">
        <v>9</v>
      </c>
    </row>
    <row r="25" spans="1:7" x14ac:dyDescent="0.35">
      <c r="A25" s="5">
        <v>44953</v>
      </c>
      <c r="B25" s="6" t="s">
        <v>10</v>
      </c>
      <c r="C25" t="s">
        <v>12</v>
      </c>
      <c r="D25" s="12">
        <v>300</v>
      </c>
      <c r="E25" s="10" t="s">
        <v>9</v>
      </c>
    </row>
    <row r="26" spans="1:7" x14ac:dyDescent="0.35">
      <c r="A26" s="5">
        <v>44953</v>
      </c>
      <c r="B26" s="6" t="s">
        <v>10</v>
      </c>
      <c r="C26" t="s">
        <v>15</v>
      </c>
      <c r="D26" s="12">
        <v>10</v>
      </c>
      <c r="E26" s="7" t="s">
        <v>9</v>
      </c>
    </row>
    <row r="27" spans="1:7" x14ac:dyDescent="0.35">
      <c r="A27" s="5">
        <v>44954</v>
      </c>
      <c r="B27" s="6" t="s">
        <v>16</v>
      </c>
      <c r="C27" t="s">
        <v>28</v>
      </c>
      <c r="D27" s="12">
        <v>1025</v>
      </c>
      <c r="E27" s="7" t="s">
        <v>7</v>
      </c>
    </row>
    <row r="28" spans="1:7" x14ac:dyDescent="0.35">
      <c r="A28" s="5">
        <v>44955</v>
      </c>
      <c r="B28" s="6" t="s">
        <v>24</v>
      </c>
      <c r="C28" t="s">
        <v>26</v>
      </c>
      <c r="D28" s="12">
        <v>1650</v>
      </c>
      <c r="E28" s="7" t="s">
        <v>9</v>
      </c>
    </row>
    <row r="29" spans="1:7" x14ac:dyDescent="0.35">
      <c r="A29" s="5">
        <v>44955</v>
      </c>
      <c r="B29" s="6" t="s">
        <v>5</v>
      </c>
      <c r="C29" t="s">
        <v>32</v>
      </c>
      <c r="D29" s="12">
        <v>150</v>
      </c>
      <c r="E29" s="10" t="s">
        <v>7</v>
      </c>
    </row>
    <row r="30" spans="1:7" x14ac:dyDescent="0.35">
      <c r="A30" s="5">
        <v>44956</v>
      </c>
      <c r="B30" s="6" t="s">
        <v>24</v>
      </c>
      <c r="C30" t="s">
        <v>27</v>
      </c>
      <c r="D30" s="12">
        <v>1074</v>
      </c>
      <c r="E30" s="7" t="s">
        <v>9</v>
      </c>
    </row>
    <row r="31" spans="1:7" x14ac:dyDescent="0.35">
      <c r="D31" s="12"/>
      <c r="E31" s="29"/>
    </row>
    <row r="32" spans="1:7" x14ac:dyDescent="0.35">
      <c r="D32" s="12"/>
      <c r="E32" s="29"/>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D1" zoomScale="136" zoomScaleNormal="136" workbookViewId="0">
      <selection activeCell="M25" sqref="M25"/>
    </sheetView>
  </sheetViews>
  <sheetFormatPr defaultRowHeight="14.5" x14ac:dyDescent="0.35"/>
  <cols>
    <col min="1" max="1" width="10.81640625" bestFit="1" customWidth="1"/>
    <col min="2" max="2" width="12.36328125" bestFit="1" customWidth="1"/>
    <col min="3" max="3" width="16.1796875" bestFit="1" customWidth="1"/>
    <col min="4" max="4" width="13" bestFit="1" customWidth="1"/>
    <col min="8" max="8" width="5.81640625" bestFit="1" customWidth="1"/>
    <col min="9" max="9" width="15.36328125" bestFit="1" customWidth="1"/>
  </cols>
  <sheetData>
    <row r="1" spans="1:11" ht="15.5" x14ac:dyDescent="0.35">
      <c r="A1" s="1" t="s">
        <v>0</v>
      </c>
      <c r="B1" s="2" t="s">
        <v>1</v>
      </c>
      <c r="C1" s="3" t="s">
        <v>2</v>
      </c>
      <c r="D1" s="4" t="s">
        <v>3</v>
      </c>
      <c r="E1" s="3" t="s">
        <v>4</v>
      </c>
    </row>
    <row r="2" spans="1:11" x14ac:dyDescent="0.35">
      <c r="A2" s="5">
        <v>44976</v>
      </c>
      <c r="B2" s="6" t="s">
        <v>24</v>
      </c>
      <c r="C2" s="7" t="s">
        <v>27</v>
      </c>
      <c r="D2" s="8">
        <v>1074</v>
      </c>
      <c r="E2" s="7" t="s">
        <v>7</v>
      </c>
      <c r="G2" t="str">
        <f>PROPER(Table23[[#This Row],[Sub-Category ]])</f>
        <v>Cylinder</v>
      </c>
      <c r="I2" t="str">
        <f>LOWER(G2)</f>
        <v>cylinder</v>
      </c>
      <c r="K2" t="str">
        <f>PROPER(I2)</f>
        <v>Cylinder</v>
      </c>
    </row>
    <row r="3" spans="1:11" hidden="1" x14ac:dyDescent="0.35">
      <c r="A3" s="5">
        <v>44975</v>
      </c>
      <c r="B3" s="6" t="s">
        <v>24</v>
      </c>
      <c r="C3" s="7" t="s">
        <v>26</v>
      </c>
      <c r="D3" s="8">
        <v>1650</v>
      </c>
      <c r="E3" s="7" t="s">
        <v>9</v>
      </c>
      <c r="G3" t="str">
        <f>PROPER(Table23[[#This Row],[Sub-Category ]])</f>
        <v xml:space="preserve">Mobile </v>
      </c>
      <c r="I3" t="str">
        <f t="shared" ref="I3:I30" si="0">LOWER(G3)</f>
        <v xml:space="preserve">mobile </v>
      </c>
      <c r="K3" t="str">
        <f t="shared" ref="K3:K30" si="1">PROPER(I3)</f>
        <v xml:space="preserve">Mobile </v>
      </c>
    </row>
    <row r="4" spans="1:11" hidden="1" x14ac:dyDescent="0.35">
      <c r="A4" s="5">
        <v>44974</v>
      </c>
      <c r="B4" s="6" t="s">
        <v>24</v>
      </c>
      <c r="C4" s="7" t="s">
        <v>25</v>
      </c>
      <c r="D4" s="8">
        <v>16000</v>
      </c>
      <c r="E4" s="7" t="s">
        <v>9</v>
      </c>
      <c r="G4" t="str">
        <f>PROPER(Table23[[#This Row],[Sub-Category ]])</f>
        <v>House Rent</v>
      </c>
      <c r="I4" t="str">
        <f t="shared" si="0"/>
        <v>house rent</v>
      </c>
      <c r="K4" t="str">
        <f t="shared" si="1"/>
        <v>House Rent</v>
      </c>
    </row>
    <row r="5" spans="1:11" hidden="1" x14ac:dyDescent="0.35">
      <c r="A5" s="5">
        <v>44977</v>
      </c>
      <c r="B5" s="6" t="s">
        <v>21</v>
      </c>
      <c r="C5" s="7" t="s">
        <v>22</v>
      </c>
      <c r="D5" s="8">
        <v>10</v>
      </c>
      <c r="E5" s="7" t="s">
        <v>9</v>
      </c>
      <c r="G5" t="str">
        <f>PROPER(Table23[[#This Row],[Sub-Category ]])</f>
        <v>Dress</v>
      </c>
      <c r="I5" t="str">
        <f t="shared" si="0"/>
        <v>dress</v>
      </c>
      <c r="K5" t="str">
        <f t="shared" si="1"/>
        <v>Dress</v>
      </c>
    </row>
    <row r="6" spans="1:11" hidden="1" x14ac:dyDescent="0.35">
      <c r="A6" s="5">
        <v>44974</v>
      </c>
      <c r="B6" s="6" t="s">
        <v>21</v>
      </c>
      <c r="C6" s="7" t="s">
        <v>22</v>
      </c>
      <c r="D6" s="8">
        <v>1000</v>
      </c>
      <c r="E6" s="7" t="s">
        <v>23</v>
      </c>
      <c r="G6" t="str">
        <f>PROPER(Table23[[#This Row],[Sub-Category ]])</f>
        <v>Dress</v>
      </c>
      <c r="I6" t="str">
        <f t="shared" si="0"/>
        <v>dress</v>
      </c>
      <c r="K6" t="str">
        <f t="shared" si="1"/>
        <v>Dress</v>
      </c>
    </row>
    <row r="7" spans="1:11" hidden="1" x14ac:dyDescent="0.35">
      <c r="A7" s="5">
        <v>44972</v>
      </c>
      <c r="B7" s="6" t="s">
        <v>21</v>
      </c>
      <c r="C7" s="7" t="s">
        <v>22</v>
      </c>
      <c r="D7" s="8">
        <v>1890</v>
      </c>
      <c r="E7" s="7" t="s">
        <v>9</v>
      </c>
      <c r="G7" t="str">
        <f>PROPER(Table23[[#This Row],[Sub-Category ]])</f>
        <v>Dress</v>
      </c>
      <c r="I7" t="str">
        <f t="shared" si="0"/>
        <v>dress</v>
      </c>
      <c r="K7" t="str">
        <f t="shared" si="1"/>
        <v>Dress</v>
      </c>
    </row>
    <row r="8" spans="1:11" x14ac:dyDescent="0.35">
      <c r="A8" s="5">
        <v>44971</v>
      </c>
      <c r="B8" s="6" t="s">
        <v>16</v>
      </c>
      <c r="C8" s="7" t="s">
        <v>20</v>
      </c>
      <c r="D8" s="8">
        <v>50</v>
      </c>
      <c r="E8" s="7" t="s">
        <v>7</v>
      </c>
      <c r="G8" t="str">
        <f>PROPER(Table23[[#This Row],[Sub-Category ]])</f>
        <v>Salt And Sugar</v>
      </c>
      <c r="I8" t="str">
        <f t="shared" si="0"/>
        <v>salt and sugar</v>
      </c>
      <c r="K8" t="str">
        <f t="shared" si="1"/>
        <v>Salt And Sugar</v>
      </c>
    </row>
    <row r="9" spans="1:11" hidden="1" x14ac:dyDescent="0.35">
      <c r="A9" s="5">
        <v>44968</v>
      </c>
      <c r="B9" s="6" t="s">
        <v>16</v>
      </c>
      <c r="C9" s="7" t="s">
        <v>18</v>
      </c>
      <c r="D9" s="8">
        <v>120</v>
      </c>
      <c r="E9" s="7" t="s">
        <v>9</v>
      </c>
      <c r="G9" t="str">
        <f>PROPER(Table23[[#This Row],[Sub-Category ]])</f>
        <v>Food Oil</v>
      </c>
      <c r="I9" t="str">
        <f t="shared" si="0"/>
        <v>food oil</v>
      </c>
      <c r="K9" t="str">
        <f t="shared" si="1"/>
        <v>Food Oil</v>
      </c>
    </row>
    <row r="10" spans="1:11" hidden="1" x14ac:dyDescent="0.35">
      <c r="A10" s="5">
        <v>44968</v>
      </c>
      <c r="B10" s="6" t="s">
        <v>16</v>
      </c>
      <c r="C10" s="7" t="s">
        <v>19</v>
      </c>
      <c r="D10" s="8">
        <v>120</v>
      </c>
      <c r="E10" s="7" t="s">
        <v>9</v>
      </c>
      <c r="G10" t="str">
        <f>PROPER(Table23[[#This Row],[Sub-Category ]])</f>
        <v>Diary</v>
      </c>
      <c r="I10" t="str">
        <f t="shared" si="0"/>
        <v>diary</v>
      </c>
      <c r="K10" t="str">
        <f t="shared" si="1"/>
        <v>Diary</v>
      </c>
    </row>
    <row r="11" spans="1:11" x14ac:dyDescent="0.35">
      <c r="A11" s="5">
        <v>44968</v>
      </c>
      <c r="B11" s="6" t="s">
        <v>16</v>
      </c>
      <c r="C11" s="7" t="s">
        <v>17</v>
      </c>
      <c r="D11" s="8">
        <v>780</v>
      </c>
      <c r="E11" s="7" t="s">
        <v>7</v>
      </c>
      <c r="G11" t="str">
        <f>PROPER(Table23[[#This Row],[Sub-Category ]])</f>
        <v>Shampoo</v>
      </c>
      <c r="I11" t="str">
        <f t="shared" si="0"/>
        <v>shampoo</v>
      </c>
      <c r="K11" t="str">
        <f t="shared" si="1"/>
        <v>Shampoo</v>
      </c>
    </row>
    <row r="12" spans="1:11" x14ac:dyDescent="0.35">
      <c r="A12" s="5">
        <v>44972</v>
      </c>
      <c r="B12" s="6" t="s">
        <v>16</v>
      </c>
      <c r="C12" s="7" t="s">
        <v>31</v>
      </c>
      <c r="D12" s="8">
        <v>890</v>
      </c>
      <c r="E12" s="7" t="s">
        <v>7</v>
      </c>
      <c r="G12" t="str">
        <f>PROPER(Table23[[#This Row],[Sub-Category ]])</f>
        <v>Lunch Box</v>
      </c>
      <c r="I12" t="str">
        <f t="shared" si="0"/>
        <v>lunch box</v>
      </c>
      <c r="K12" t="str">
        <f t="shared" si="1"/>
        <v>Lunch Box</v>
      </c>
    </row>
    <row r="13" spans="1:11" x14ac:dyDescent="0.35">
      <c r="A13" s="5">
        <v>44979</v>
      </c>
      <c r="B13" s="6" t="s">
        <v>16</v>
      </c>
      <c r="C13" s="7" t="s">
        <v>28</v>
      </c>
      <c r="D13" s="8">
        <v>1025</v>
      </c>
      <c r="E13" s="7" t="s">
        <v>7</v>
      </c>
      <c r="G13" t="str">
        <f>PROPER(Table23[[#This Row],[Sub-Category ]])</f>
        <v>Bedsheets</v>
      </c>
      <c r="I13" t="str">
        <f t="shared" si="0"/>
        <v>bedsheets</v>
      </c>
      <c r="K13" t="str">
        <f t="shared" si="1"/>
        <v>Bedsheets</v>
      </c>
    </row>
    <row r="14" spans="1:11" x14ac:dyDescent="0.35">
      <c r="A14" s="5">
        <v>44982</v>
      </c>
      <c r="B14" s="6" t="s">
        <v>16</v>
      </c>
      <c r="C14" s="7" t="s">
        <v>30</v>
      </c>
      <c r="D14" s="8">
        <v>1500</v>
      </c>
      <c r="E14" s="7" t="s">
        <v>7</v>
      </c>
      <c r="G14" t="str">
        <f>PROPER(Table23[[#This Row],[Sub-Category ]])</f>
        <v>Perfume</v>
      </c>
      <c r="I14" t="str">
        <f t="shared" si="0"/>
        <v>perfume</v>
      </c>
      <c r="K14" t="str">
        <f t="shared" si="1"/>
        <v>Perfume</v>
      </c>
    </row>
    <row r="15" spans="1:11" hidden="1" x14ac:dyDescent="0.35">
      <c r="A15" s="5">
        <v>44978</v>
      </c>
      <c r="B15" s="6" t="s">
        <v>10</v>
      </c>
      <c r="C15" s="7" t="s">
        <v>11</v>
      </c>
      <c r="D15" s="8">
        <v>15</v>
      </c>
      <c r="E15" s="7" t="s">
        <v>9</v>
      </c>
      <c r="G15" t="str">
        <f>PROPER(Table23[[#This Row],[Sub-Category ]])</f>
        <v>Restaurant</v>
      </c>
      <c r="I15" t="str">
        <f t="shared" si="0"/>
        <v>restaurant</v>
      </c>
      <c r="K15" t="str">
        <f t="shared" si="1"/>
        <v>Restaurant</v>
      </c>
    </row>
    <row r="16" spans="1:11" hidden="1" x14ac:dyDescent="0.35">
      <c r="A16" s="5">
        <v>44963</v>
      </c>
      <c r="B16" s="6" t="s">
        <v>10</v>
      </c>
      <c r="C16" s="7" t="s">
        <v>12</v>
      </c>
      <c r="D16" s="8">
        <v>200</v>
      </c>
      <c r="E16" s="7" t="s">
        <v>9</v>
      </c>
      <c r="G16" t="str">
        <f>PROPER(Table23[[#This Row],[Sub-Category ]])</f>
        <v>Zomato</v>
      </c>
      <c r="I16" t="str">
        <f t="shared" si="0"/>
        <v>zomato</v>
      </c>
      <c r="K16" t="str">
        <f t="shared" si="1"/>
        <v>Zomato</v>
      </c>
    </row>
    <row r="17" spans="1:11" hidden="1" x14ac:dyDescent="0.35">
      <c r="A17" s="5">
        <v>44981</v>
      </c>
      <c r="B17" s="6" t="s">
        <v>10</v>
      </c>
      <c r="C17" s="7" t="s">
        <v>12</v>
      </c>
      <c r="D17" s="8">
        <v>230</v>
      </c>
      <c r="E17" s="7" t="s">
        <v>9</v>
      </c>
      <c r="G17" t="str">
        <f>PROPER(Table23[[#This Row],[Sub-Category ]])</f>
        <v>Zomato</v>
      </c>
      <c r="I17" t="str">
        <f t="shared" si="0"/>
        <v>zomato</v>
      </c>
      <c r="K17" t="str">
        <f t="shared" si="1"/>
        <v>Zomato</v>
      </c>
    </row>
    <row r="18" spans="1:11" hidden="1" x14ac:dyDescent="0.35">
      <c r="A18" s="5">
        <v>44962</v>
      </c>
      <c r="B18" s="6" t="s">
        <v>10</v>
      </c>
      <c r="C18" s="7" t="s">
        <v>12</v>
      </c>
      <c r="D18" s="8">
        <v>400</v>
      </c>
      <c r="E18" s="7" t="s">
        <v>9</v>
      </c>
      <c r="G18" t="str">
        <f>PROPER(Table23[[#This Row],[Sub-Category ]])</f>
        <v>Zomato</v>
      </c>
      <c r="I18" t="str">
        <f t="shared" si="0"/>
        <v>zomato</v>
      </c>
      <c r="K18" t="str">
        <f t="shared" si="1"/>
        <v>Zomato</v>
      </c>
    </row>
    <row r="19" spans="1:11" hidden="1" x14ac:dyDescent="0.35">
      <c r="A19" s="5">
        <v>44960</v>
      </c>
      <c r="B19" s="6" t="s">
        <v>10</v>
      </c>
      <c r="C19" s="7" t="s">
        <v>11</v>
      </c>
      <c r="D19" s="8">
        <v>560</v>
      </c>
      <c r="E19" s="7" t="s">
        <v>9</v>
      </c>
      <c r="G19" t="str">
        <f>PROPER(Table23[[#This Row],[Sub-Category ]])</f>
        <v>Restaurant</v>
      </c>
      <c r="I19" t="str">
        <f t="shared" si="0"/>
        <v>restaurant</v>
      </c>
      <c r="K19" t="str">
        <f t="shared" si="1"/>
        <v>Restaurant</v>
      </c>
    </row>
    <row r="20" spans="1:11" x14ac:dyDescent="0.35">
      <c r="A20" s="5">
        <v>44961</v>
      </c>
      <c r="B20" s="9" t="s">
        <v>10</v>
      </c>
      <c r="C20" s="10" t="s">
        <v>6</v>
      </c>
      <c r="D20" s="11">
        <v>660</v>
      </c>
      <c r="E20" s="7" t="s">
        <v>7</v>
      </c>
      <c r="G20" t="str">
        <f>PROPER(Table23[[#This Row],[Sub-Category ]])</f>
        <v>Fruits And Veggies</v>
      </c>
      <c r="I20" t="str">
        <f t="shared" si="0"/>
        <v>fruits and veggies</v>
      </c>
      <c r="K20" t="str">
        <f t="shared" si="1"/>
        <v>Fruits And Veggies</v>
      </c>
    </row>
    <row r="21" spans="1:11" hidden="1" x14ac:dyDescent="0.35">
      <c r="A21" s="5">
        <v>44980</v>
      </c>
      <c r="B21" s="6" t="s">
        <v>10</v>
      </c>
      <c r="C21" s="7" t="s">
        <v>11</v>
      </c>
      <c r="D21" s="12">
        <v>780</v>
      </c>
      <c r="E21" s="10" t="s">
        <v>23</v>
      </c>
      <c r="G21" t="str">
        <f>PROPER(Table23[[#This Row],[Sub-Category ]])</f>
        <v>Restaurant</v>
      </c>
      <c r="I21" t="str">
        <f t="shared" si="0"/>
        <v>restaurant</v>
      </c>
      <c r="K21" t="str">
        <f t="shared" si="1"/>
        <v>Restaurant</v>
      </c>
    </row>
    <row r="22" spans="1:11" hidden="1" x14ac:dyDescent="0.35">
      <c r="A22" s="5">
        <v>44967</v>
      </c>
      <c r="B22" s="6" t="s">
        <v>10</v>
      </c>
      <c r="C22" s="7" t="s">
        <v>11</v>
      </c>
      <c r="D22" s="30">
        <v>1200</v>
      </c>
      <c r="E22" s="10" t="s">
        <v>9</v>
      </c>
      <c r="G22" t="str">
        <f>PROPER(Table23[[#This Row],[Sub-Category ]])</f>
        <v>Restaurant</v>
      </c>
      <c r="I22" t="str">
        <f t="shared" si="0"/>
        <v>restaurant</v>
      </c>
      <c r="K22" t="str">
        <f t="shared" si="1"/>
        <v>Restaurant</v>
      </c>
    </row>
    <row r="23" spans="1:11" hidden="1" x14ac:dyDescent="0.35">
      <c r="A23" s="5">
        <v>44959</v>
      </c>
      <c r="B23" s="6" t="s">
        <v>5</v>
      </c>
      <c r="C23" s="29" t="s">
        <v>8</v>
      </c>
      <c r="D23" s="30">
        <v>26</v>
      </c>
      <c r="E23" s="7" t="s">
        <v>9</v>
      </c>
      <c r="G23" t="str">
        <f>PROPER(Table23[[#This Row],[Sub-Category ]])</f>
        <v>Milk</v>
      </c>
      <c r="I23" t="str">
        <f t="shared" si="0"/>
        <v>milk</v>
      </c>
      <c r="K23" t="str">
        <f t="shared" si="1"/>
        <v>Milk</v>
      </c>
    </row>
    <row r="24" spans="1:11" x14ac:dyDescent="0.35">
      <c r="A24" s="5">
        <v>44966</v>
      </c>
      <c r="B24" s="6" t="s">
        <v>5</v>
      </c>
      <c r="C24" s="7" t="s">
        <v>5</v>
      </c>
      <c r="D24" s="30">
        <v>30</v>
      </c>
      <c r="E24" s="10" t="s">
        <v>7</v>
      </c>
      <c r="G24" t="str">
        <f>PROPER(Table23[[#This Row],[Sub-Category ]])</f>
        <v>Grocery</v>
      </c>
      <c r="I24" t="str">
        <f t="shared" si="0"/>
        <v>grocery</v>
      </c>
      <c r="K24" t="str">
        <f t="shared" si="1"/>
        <v>Grocery</v>
      </c>
    </row>
    <row r="25" spans="1:11" x14ac:dyDescent="0.35">
      <c r="A25" s="5">
        <v>44965</v>
      </c>
      <c r="B25" s="6" t="s">
        <v>5</v>
      </c>
      <c r="C25" s="29" t="s">
        <v>14</v>
      </c>
      <c r="D25" s="30">
        <v>56</v>
      </c>
      <c r="E25" s="10" t="s">
        <v>7</v>
      </c>
      <c r="G25" t="str">
        <f>PROPER(Table23[[#This Row],[Sub-Category ]])</f>
        <v>Bread And Milk</v>
      </c>
      <c r="I25" t="str">
        <f t="shared" si="0"/>
        <v>bread and milk</v>
      </c>
      <c r="K25" t="str">
        <f t="shared" si="1"/>
        <v>Bread And Milk</v>
      </c>
    </row>
    <row r="26" spans="1:11" hidden="1" x14ac:dyDescent="0.35">
      <c r="A26" s="5">
        <v>44980</v>
      </c>
      <c r="B26" s="6" t="s">
        <v>5</v>
      </c>
      <c r="C26" s="29" t="s">
        <v>13</v>
      </c>
      <c r="D26" s="12">
        <v>70</v>
      </c>
      <c r="E26" s="7" t="s">
        <v>9</v>
      </c>
      <c r="G26" t="str">
        <f>PROPER(Table23[[#This Row],[Sub-Category ]])</f>
        <v>Chocolate</v>
      </c>
      <c r="I26" t="str">
        <f t="shared" si="0"/>
        <v>chocolate</v>
      </c>
      <c r="K26" t="str">
        <f t="shared" si="1"/>
        <v>Chocolate</v>
      </c>
    </row>
    <row r="27" spans="1:11" x14ac:dyDescent="0.35">
      <c r="A27" s="5">
        <v>44963</v>
      </c>
      <c r="B27" s="6" t="s">
        <v>5</v>
      </c>
      <c r="C27" s="29" t="s">
        <v>13</v>
      </c>
      <c r="D27" s="30">
        <v>100</v>
      </c>
      <c r="E27" s="7" t="s">
        <v>7</v>
      </c>
      <c r="G27" t="str">
        <f>PROPER(Table23[[#This Row],[Sub-Category ]])</f>
        <v>Chocolate</v>
      </c>
      <c r="I27" t="str">
        <f t="shared" si="0"/>
        <v>chocolate</v>
      </c>
      <c r="K27" t="str">
        <f t="shared" si="1"/>
        <v>Chocolate</v>
      </c>
    </row>
    <row r="28" spans="1:11" hidden="1" x14ac:dyDescent="0.35">
      <c r="A28" s="5">
        <v>44972</v>
      </c>
      <c r="B28" s="6" t="s">
        <v>5</v>
      </c>
      <c r="C28" s="7" t="s">
        <v>33</v>
      </c>
      <c r="D28" s="30">
        <v>140</v>
      </c>
      <c r="E28" s="7" t="s">
        <v>9</v>
      </c>
      <c r="G28" t="str">
        <f>PROPER(Table23[[#This Row],[Sub-Category ]])</f>
        <v>Maggi</v>
      </c>
      <c r="I28" t="str">
        <f t="shared" si="0"/>
        <v>maggi</v>
      </c>
      <c r="K28" t="str">
        <f t="shared" si="1"/>
        <v>Maggi</v>
      </c>
    </row>
    <row r="29" spans="1:11" x14ac:dyDescent="0.35">
      <c r="A29" s="5">
        <v>44967</v>
      </c>
      <c r="B29" s="6" t="s">
        <v>5</v>
      </c>
      <c r="C29" s="29" t="s">
        <v>13</v>
      </c>
      <c r="D29" s="30">
        <v>150</v>
      </c>
      <c r="E29" s="10" t="s">
        <v>7</v>
      </c>
      <c r="G29" t="str">
        <f>PROPER(Table23[[#This Row],[Sub-Category ]])</f>
        <v>Chocolate</v>
      </c>
      <c r="I29" t="str">
        <f t="shared" si="0"/>
        <v>chocolate</v>
      </c>
      <c r="K29" t="str">
        <f t="shared" si="1"/>
        <v>Chocolate</v>
      </c>
    </row>
    <row r="30" spans="1:11" x14ac:dyDescent="0.35">
      <c r="A30" s="5">
        <v>44958</v>
      </c>
      <c r="B30" s="6" t="s">
        <v>5</v>
      </c>
      <c r="C30" s="29" t="s">
        <v>6</v>
      </c>
      <c r="D30" s="30">
        <v>456</v>
      </c>
      <c r="E30" s="7" t="s">
        <v>7</v>
      </c>
      <c r="G30" t="str">
        <f>PROPER(Table23[[#This Row],[Sub-Category ]])</f>
        <v>Fruits And Veggies</v>
      </c>
      <c r="I30" t="str">
        <f t="shared" si="0"/>
        <v>fruits and veggies</v>
      </c>
      <c r="K30" t="str">
        <f t="shared" si="1"/>
        <v>Fruits And Veggies</v>
      </c>
    </row>
    <row r="33" spans="2:10" x14ac:dyDescent="0.35">
      <c r="B33" s="33">
        <v>987836</v>
      </c>
      <c r="D33">
        <v>3643</v>
      </c>
      <c r="E33">
        <v>9878</v>
      </c>
      <c r="G33" t="str">
        <f>D33&amp;E33</f>
        <v>36439878</v>
      </c>
      <c r="H33">
        <f>SUM(D33,E33)</f>
        <v>13521</v>
      </c>
      <c r="J33" t="e">
        <f>PROPER(G2=prper)</f>
        <v>#NAME?</v>
      </c>
    </row>
    <row r="34" spans="2:10" x14ac:dyDescent="0.35">
      <c r="B34" s="33">
        <v>987837</v>
      </c>
      <c r="D34">
        <v>3644</v>
      </c>
      <c r="E34">
        <v>9879</v>
      </c>
      <c r="G34" t="str">
        <f t="shared" ref="G34:G43" si="2">D34&amp;E34</f>
        <v>36449879</v>
      </c>
      <c r="H34">
        <f>SUM(D34,E34)</f>
        <v>13523</v>
      </c>
    </row>
    <row r="35" spans="2:10" x14ac:dyDescent="0.35">
      <c r="B35" s="33">
        <v>987838</v>
      </c>
      <c r="D35">
        <v>3645</v>
      </c>
      <c r="E35">
        <v>9880</v>
      </c>
      <c r="G35" t="str">
        <f t="shared" si="2"/>
        <v>36459880</v>
      </c>
      <c r="H35">
        <f t="shared" ref="H35:H43" si="3">SUM(D35,E35)</f>
        <v>13525</v>
      </c>
    </row>
    <row r="36" spans="2:10" x14ac:dyDescent="0.35">
      <c r="B36" s="33">
        <v>987839</v>
      </c>
      <c r="D36">
        <v>3646</v>
      </c>
      <c r="E36">
        <v>9881</v>
      </c>
      <c r="G36" t="str">
        <f t="shared" si="2"/>
        <v>36469881</v>
      </c>
      <c r="H36">
        <f t="shared" si="3"/>
        <v>13527</v>
      </c>
    </row>
    <row r="37" spans="2:10" x14ac:dyDescent="0.35">
      <c r="B37" s="33">
        <v>987840</v>
      </c>
      <c r="D37">
        <v>3647</v>
      </c>
      <c r="E37">
        <v>9882</v>
      </c>
      <c r="G37" t="str">
        <f t="shared" si="2"/>
        <v>36479882</v>
      </c>
      <c r="H37">
        <f t="shared" si="3"/>
        <v>13529</v>
      </c>
    </row>
    <row r="38" spans="2:10" x14ac:dyDescent="0.35">
      <c r="B38" s="33">
        <v>987841</v>
      </c>
      <c r="D38">
        <v>3648</v>
      </c>
      <c r="E38">
        <v>9883</v>
      </c>
      <c r="G38" t="str">
        <f t="shared" si="2"/>
        <v>36489883</v>
      </c>
      <c r="H38">
        <f t="shared" si="3"/>
        <v>13531</v>
      </c>
    </row>
    <row r="39" spans="2:10" x14ac:dyDescent="0.35">
      <c r="B39" s="33">
        <v>987842</v>
      </c>
      <c r="D39">
        <v>3649</v>
      </c>
      <c r="E39">
        <v>9884</v>
      </c>
      <c r="G39" t="str">
        <f t="shared" si="2"/>
        <v>36499884</v>
      </c>
      <c r="H39">
        <f t="shared" si="3"/>
        <v>13533</v>
      </c>
    </row>
    <row r="40" spans="2:10" x14ac:dyDescent="0.35">
      <c r="B40" s="33">
        <v>987843</v>
      </c>
      <c r="D40">
        <v>3650</v>
      </c>
      <c r="E40">
        <v>9885</v>
      </c>
      <c r="G40" t="str">
        <f t="shared" si="2"/>
        <v>36509885</v>
      </c>
      <c r="H40">
        <f t="shared" si="3"/>
        <v>13535</v>
      </c>
    </row>
    <row r="41" spans="2:10" x14ac:dyDescent="0.35">
      <c r="B41" s="33">
        <v>987844</v>
      </c>
      <c r="D41">
        <v>3651</v>
      </c>
      <c r="E41">
        <v>9886</v>
      </c>
      <c r="G41" t="str">
        <f t="shared" si="2"/>
        <v>36519886</v>
      </c>
      <c r="H41">
        <f t="shared" si="3"/>
        <v>13537</v>
      </c>
    </row>
    <row r="42" spans="2:10" x14ac:dyDescent="0.35">
      <c r="B42" s="33">
        <v>987845</v>
      </c>
      <c r="D42">
        <v>3652</v>
      </c>
      <c r="E42">
        <v>9887</v>
      </c>
      <c r="G42" t="str">
        <f t="shared" si="2"/>
        <v>36529887</v>
      </c>
      <c r="H42">
        <f t="shared" si="3"/>
        <v>13539</v>
      </c>
    </row>
    <row r="43" spans="2:10" x14ac:dyDescent="0.35">
      <c r="B43" s="33">
        <v>987846</v>
      </c>
      <c r="D43">
        <v>3653</v>
      </c>
      <c r="E43">
        <v>9888</v>
      </c>
      <c r="G43" t="str">
        <f t="shared" si="2"/>
        <v>36539888</v>
      </c>
      <c r="H43">
        <f t="shared" si="3"/>
        <v>13541</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zoomScale="150" zoomScaleNormal="150" workbookViewId="0">
      <selection activeCell="D5" sqref="D5"/>
    </sheetView>
  </sheetViews>
  <sheetFormatPr defaultRowHeight="14.5" x14ac:dyDescent="0.35"/>
  <cols>
    <col min="1" max="1" width="17.08984375" customWidth="1"/>
  </cols>
  <sheetData>
    <row r="1" spans="1:1" ht="15.5" x14ac:dyDescent="0.35">
      <c r="A1" s="16" t="s">
        <v>4</v>
      </c>
    </row>
    <row r="2" spans="1:1" x14ac:dyDescent="0.35">
      <c r="A2" s="13" t="s">
        <v>7</v>
      </c>
    </row>
    <row r="3" spans="1:1" x14ac:dyDescent="0.35">
      <c r="A3" s="10" t="s">
        <v>9</v>
      </c>
    </row>
    <row r="4" spans="1:1" x14ac:dyDescent="0.35">
      <c r="A4" s="7" t="s">
        <v>23</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zoomScale="150" zoomScaleNormal="150" workbookViewId="0">
      <selection activeCell="G6" sqref="G6"/>
    </sheetView>
  </sheetViews>
  <sheetFormatPr defaultRowHeight="14.5" x14ac:dyDescent="0.35"/>
  <cols>
    <col min="1" max="1" width="9.1796875" bestFit="1" customWidth="1"/>
    <col min="2" max="2" width="14.81640625" bestFit="1" customWidth="1"/>
  </cols>
  <sheetData>
    <row r="1" spans="1:6" ht="15.5" x14ac:dyDescent="0.35">
      <c r="A1" s="14" t="s">
        <v>1</v>
      </c>
      <c r="B1" s="20" t="s">
        <v>4</v>
      </c>
    </row>
    <row r="2" spans="1:6" x14ac:dyDescent="0.35">
      <c r="A2" s="15" t="s">
        <v>5</v>
      </c>
      <c r="B2" s="24"/>
    </row>
    <row r="3" spans="1:6" x14ac:dyDescent="0.35">
      <c r="A3" s="15" t="s">
        <v>10</v>
      </c>
      <c r="B3" s="28" t="s">
        <v>9</v>
      </c>
      <c r="D3">
        <v>455</v>
      </c>
    </row>
    <row r="4" spans="1:6" x14ac:dyDescent="0.35">
      <c r="A4" s="15" t="s">
        <v>16</v>
      </c>
      <c r="B4" s="24"/>
      <c r="D4">
        <v>454</v>
      </c>
    </row>
    <row r="5" spans="1:6" x14ac:dyDescent="0.35">
      <c r="A5" s="15" t="s">
        <v>21</v>
      </c>
      <c r="B5" s="28" t="s">
        <v>9</v>
      </c>
      <c r="D5">
        <v>252</v>
      </c>
    </row>
    <row r="6" spans="1:6" x14ac:dyDescent="0.35">
      <c r="A6" s="15" t="s">
        <v>24</v>
      </c>
      <c r="B6" s="24" t="s">
        <v>7</v>
      </c>
      <c r="D6">
        <v>534</v>
      </c>
      <c r="F6">
        <f>AVERAGE(D3:D12)</f>
        <v>443.7</v>
      </c>
    </row>
    <row r="7" spans="1:6" x14ac:dyDescent="0.35">
      <c r="B7" s="28" t="s">
        <v>7</v>
      </c>
      <c r="D7">
        <v>443</v>
      </c>
    </row>
    <row r="8" spans="1:6" x14ac:dyDescent="0.35">
      <c r="B8" s="24" t="s">
        <v>9</v>
      </c>
      <c r="D8">
        <v>255</v>
      </c>
    </row>
    <row r="9" spans="1:6" x14ac:dyDescent="0.35">
      <c r="B9" s="28" t="s">
        <v>9</v>
      </c>
      <c r="D9">
        <v>245</v>
      </c>
    </row>
    <row r="10" spans="1:6" x14ac:dyDescent="0.35">
      <c r="B10" s="24" t="s">
        <v>9</v>
      </c>
      <c r="D10">
        <v>678</v>
      </c>
    </row>
    <row r="11" spans="1:6" x14ac:dyDescent="0.35">
      <c r="B11" s="28"/>
      <c r="D11">
        <v>443</v>
      </c>
    </row>
    <row r="12" spans="1:6" x14ac:dyDescent="0.35">
      <c r="B12" s="24" t="s">
        <v>9</v>
      </c>
      <c r="D12">
        <v>678</v>
      </c>
    </row>
    <row r="13" spans="1:6" x14ac:dyDescent="0.35">
      <c r="B13" s="28" t="s">
        <v>23</v>
      </c>
    </row>
    <row r="14" spans="1:6" x14ac:dyDescent="0.35">
      <c r="B14" s="24"/>
    </row>
    <row r="15" spans="1:6" x14ac:dyDescent="0.35">
      <c r="B15" s="28" t="s">
        <v>9</v>
      </c>
    </row>
    <row r="16" spans="1:6" x14ac:dyDescent="0.35">
      <c r="B16" s="24" t="s">
        <v>9</v>
      </c>
    </row>
    <row r="17" spans="2:2" x14ac:dyDescent="0.35">
      <c r="B17" s="28" t="s">
        <v>9</v>
      </c>
    </row>
    <row r="18" spans="2:2" x14ac:dyDescent="0.35">
      <c r="B18" s="24" t="s">
        <v>7</v>
      </c>
    </row>
    <row r="19" spans="2:2" x14ac:dyDescent="0.35">
      <c r="B19" s="28"/>
    </row>
    <row r="20" spans="2:2" x14ac:dyDescent="0.35">
      <c r="B20" s="24" t="s">
        <v>9</v>
      </c>
    </row>
    <row r="21" spans="2:2" x14ac:dyDescent="0.35">
      <c r="B21" s="28" t="s">
        <v>7</v>
      </c>
    </row>
    <row r="22" spans="2:2" x14ac:dyDescent="0.35">
      <c r="B22" s="24" t="s">
        <v>7</v>
      </c>
    </row>
    <row r="23" spans="2:2" x14ac:dyDescent="0.35">
      <c r="B23" s="28" t="s">
        <v>9</v>
      </c>
    </row>
    <row r="24" spans="2:2" x14ac:dyDescent="0.35">
      <c r="B24" s="24" t="s">
        <v>9</v>
      </c>
    </row>
    <row r="25" spans="2:2" x14ac:dyDescent="0.35">
      <c r="B25" s="28" t="s">
        <v>9</v>
      </c>
    </row>
    <row r="26" spans="2:2" x14ac:dyDescent="0.35">
      <c r="B26" s="24" t="s">
        <v>9</v>
      </c>
    </row>
    <row r="27" spans="2:2" x14ac:dyDescent="0.35">
      <c r="B27" s="28" t="s">
        <v>7</v>
      </c>
    </row>
    <row r="28" spans="2:2" x14ac:dyDescent="0.35">
      <c r="B28" s="24" t="s">
        <v>9</v>
      </c>
    </row>
    <row r="29" spans="2:2" x14ac:dyDescent="0.35">
      <c r="B29" s="28" t="s">
        <v>7</v>
      </c>
    </row>
    <row r="30" spans="2:2" x14ac:dyDescent="0.35">
      <c r="B30" s="24" t="s">
        <v>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A28" sqref="A28"/>
    </sheetView>
  </sheetViews>
  <sheetFormatPr defaultRowHeight="14.5" x14ac:dyDescent="0.35"/>
  <cols>
    <col min="1" max="1" width="14.81640625" bestFit="1" customWidth="1"/>
    <col min="3" max="3" width="16.6328125" customWidth="1"/>
    <col min="4" max="4" width="10.08984375" bestFit="1" customWidth="1"/>
  </cols>
  <sheetData>
    <row r="1" spans="1:8" ht="15.5" x14ac:dyDescent="0.35">
      <c r="A1" s="20" t="s">
        <v>4</v>
      </c>
    </row>
    <row r="2" spans="1:8" x14ac:dyDescent="0.35">
      <c r="A2" s="24"/>
    </row>
    <row r="3" spans="1:8" x14ac:dyDescent="0.35">
      <c r="A3" s="28" t="s">
        <v>9</v>
      </c>
      <c r="C3" s="22"/>
    </row>
    <row r="4" spans="1:8" x14ac:dyDescent="0.35">
      <c r="A4" s="24"/>
      <c r="C4" s="22"/>
      <c r="D4" s="25">
        <v>44946</v>
      </c>
      <c r="E4" s="31" t="s">
        <v>16</v>
      </c>
      <c r="F4" s="26" t="s">
        <v>17</v>
      </c>
      <c r="G4" s="27">
        <v>780</v>
      </c>
      <c r="H4" s="28" t="s">
        <v>9</v>
      </c>
    </row>
    <row r="5" spans="1:8" x14ac:dyDescent="0.35">
      <c r="A5" s="28" t="s">
        <v>9</v>
      </c>
      <c r="C5" s="22"/>
      <c r="D5" s="21">
        <v>44946</v>
      </c>
      <c r="E5" s="32" t="s">
        <v>16</v>
      </c>
      <c r="F5" s="22" t="s">
        <v>31</v>
      </c>
      <c r="G5" s="23"/>
      <c r="H5" s="24" t="s">
        <v>7</v>
      </c>
    </row>
    <row r="6" spans="1:8" x14ac:dyDescent="0.35">
      <c r="A6" s="24" t="s">
        <v>7</v>
      </c>
      <c r="C6" s="26"/>
      <c r="D6" s="25">
        <v>44947</v>
      </c>
      <c r="E6" s="31" t="s">
        <v>21</v>
      </c>
      <c r="F6" s="26" t="s">
        <v>22</v>
      </c>
      <c r="G6" s="27">
        <v>1000</v>
      </c>
      <c r="H6" s="28"/>
    </row>
    <row r="7" spans="1:8" x14ac:dyDescent="0.35">
      <c r="A7" s="28" t="s">
        <v>7</v>
      </c>
      <c r="C7" s="22"/>
      <c r="D7" s="21">
        <v>44948</v>
      </c>
      <c r="E7" s="32" t="s">
        <v>21</v>
      </c>
      <c r="F7" s="22" t="s">
        <v>22</v>
      </c>
      <c r="G7" s="23">
        <v>1890</v>
      </c>
      <c r="H7" s="24" t="s">
        <v>9</v>
      </c>
    </row>
    <row r="8" spans="1:8" x14ac:dyDescent="0.35">
      <c r="A8" s="24" t="s">
        <v>9</v>
      </c>
      <c r="C8" s="26"/>
      <c r="D8" s="25">
        <v>44949</v>
      </c>
      <c r="E8" s="31" t="s">
        <v>5</v>
      </c>
      <c r="F8" s="26" t="s">
        <v>14</v>
      </c>
      <c r="G8" s="27">
        <v>56</v>
      </c>
      <c r="H8" s="28" t="s">
        <v>7</v>
      </c>
    </row>
    <row r="9" spans="1:8" x14ac:dyDescent="0.35">
      <c r="A9" s="28" t="s">
        <v>9</v>
      </c>
      <c r="C9" s="26"/>
      <c r="D9" s="21">
        <v>44950</v>
      </c>
      <c r="E9" s="32" t="s">
        <v>10</v>
      </c>
      <c r="F9" s="22"/>
      <c r="G9" s="23">
        <v>530</v>
      </c>
      <c r="H9" s="24" t="s">
        <v>7</v>
      </c>
    </row>
    <row r="10" spans="1:8" x14ac:dyDescent="0.35">
      <c r="A10" s="24" t="s">
        <v>9</v>
      </c>
      <c r="D10" s="25">
        <v>44946</v>
      </c>
      <c r="E10" s="31" t="s">
        <v>10</v>
      </c>
      <c r="F10" s="26" t="s">
        <v>15</v>
      </c>
      <c r="G10" s="27">
        <v>10</v>
      </c>
      <c r="H10" s="28" t="s">
        <v>9</v>
      </c>
    </row>
    <row r="11" spans="1:8" x14ac:dyDescent="0.35">
      <c r="A11" s="28"/>
      <c r="D11" s="21">
        <v>44952</v>
      </c>
      <c r="E11" s="32" t="s">
        <v>5</v>
      </c>
      <c r="F11" s="22" t="s">
        <v>33</v>
      </c>
      <c r="G11" s="23">
        <v>140</v>
      </c>
      <c r="H11" s="24" t="s">
        <v>9</v>
      </c>
    </row>
    <row r="12" spans="1:8" x14ac:dyDescent="0.35">
      <c r="A12" s="24" t="s">
        <v>9</v>
      </c>
      <c r="D12" s="25">
        <v>44953</v>
      </c>
      <c r="E12" s="31" t="s">
        <v>10</v>
      </c>
      <c r="F12" s="26" t="s">
        <v>12</v>
      </c>
      <c r="G12" s="27">
        <v>300</v>
      </c>
      <c r="H12" s="28" t="s">
        <v>9</v>
      </c>
    </row>
    <row r="13" spans="1:8" x14ac:dyDescent="0.35">
      <c r="A13" s="28" t="s">
        <v>23</v>
      </c>
      <c r="D13" s="21">
        <v>44953</v>
      </c>
      <c r="E13" s="32" t="s">
        <v>10</v>
      </c>
      <c r="F13" s="22" t="s">
        <v>15</v>
      </c>
      <c r="G13" s="23">
        <v>10</v>
      </c>
      <c r="H13" s="24" t="s">
        <v>9</v>
      </c>
    </row>
    <row r="14" spans="1:8" x14ac:dyDescent="0.35">
      <c r="A14" s="24"/>
      <c r="D14" s="25">
        <v>44946</v>
      </c>
      <c r="E14" s="31" t="s">
        <v>16</v>
      </c>
      <c r="F14" s="26" t="s">
        <v>28</v>
      </c>
      <c r="G14" s="27">
        <v>1025</v>
      </c>
      <c r="H14" s="28" t="s">
        <v>7</v>
      </c>
    </row>
    <row r="15" spans="1:8" x14ac:dyDescent="0.35">
      <c r="A15" s="28" t="s">
        <v>9</v>
      </c>
      <c r="D15" s="21">
        <v>44955</v>
      </c>
      <c r="E15" s="32" t="s">
        <v>24</v>
      </c>
      <c r="F15" s="22" t="s">
        <v>26</v>
      </c>
      <c r="G15" s="23">
        <v>1650</v>
      </c>
      <c r="H15" s="24" t="s">
        <v>9</v>
      </c>
    </row>
    <row r="16" spans="1:8" x14ac:dyDescent="0.35">
      <c r="A16" s="24" t="s">
        <v>9</v>
      </c>
      <c r="D16" s="25">
        <v>44955</v>
      </c>
      <c r="E16" s="31" t="s">
        <v>5</v>
      </c>
      <c r="F16" s="26" t="s">
        <v>32</v>
      </c>
      <c r="G16" s="27">
        <v>150</v>
      </c>
      <c r="H16" s="28" t="s">
        <v>7</v>
      </c>
    </row>
    <row r="17" spans="1:8" x14ac:dyDescent="0.35">
      <c r="A17" s="28" t="s">
        <v>9</v>
      </c>
      <c r="D17" s="21">
        <v>44956</v>
      </c>
      <c r="E17" s="32" t="s">
        <v>24</v>
      </c>
      <c r="F17" s="22" t="s">
        <v>27</v>
      </c>
      <c r="G17" s="23">
        <v>1074</v>
      </c>
      <c r="H17" s="24" t="s">
        <v>9</v>
      </c>
    </row>
    <row r="18" spans="1:8" x14ac:dyDescent="0.35">
      <c r="A18" s="24" t="s">
        <v>7</v>
      </c>
    </row>
    <row r="19" spans="1:8" x14ac:dyDescent="0.35">
      <c r="A19" s="28"/>
    </row>
    <row r="20" spans="1:8" x14ac:dyDescent="0.35">
      <c r="A20" s="24" t="s">
        <v>9</v>
      </c>
    </row>
    <row r="21" spans="1:8" x14ac:dyDescent="0.35">
      <c r="A21" s="28" t="s">
        <v>7</v>
      </c>
    </row>
    <row r="22" spans="1:8" x14ac:dyDescent="0.35">
      <c r="A22" s="24" t="s">
        <v>7</v>
      </c>
    </row>
    <row r="23" spans="1:8" x14ac:dyDescent="0.35">
      <c r="A23" s="28" t="s">
        <v>9</v>
      </c>
    </row>
    <row r="24" spans="1:8" x14ac:dyDescent="0.35">
      <c r="A24" s="24" t="s">
        <v>9</v>
      </c>
    </row>
    <row r="25" spans="1:8" x14ac:dyDescent="0.35">
      <c r="A25" s="28" t="s">
        <v>9</v>
      </c>
    </row>
    <row r="26" spans="1:8" x14ac:dyDescent="0.35">
      <c r="A26" s="24" t="s">
        <v>9</v>
      </c>
    </row>
    <row r="27" spans="1:8" x14ac:dyDescent="0.35">
      <c r="A27" s="28" t="s">
        <v>7</v>
      </c>
    </row>
    <row r="28" spans="1:8" x14ac:dyDescent="0.35">
      <c r="A28" s="24" t="s">
        <v>9</v>
      </c>
    </row>
    <row r="29" spans="1:8" x14ac:dyDescent="0.35">
      <c r="A29" s="28" t="s">
        <v>7</v>
      </c>
    </row>
    <row r="30" spans="1:8" x14ac:dyDescent="0.35">
      <c r="A30" s="24" t="s">
        <v>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zoomScale="146" zoomScaleNormal="146" workbookViewId="0"/>
  </sheetViews>
  <sheetFormatPr defaultRowHeight="14.5" x14ac:dyDescent="0.35"/>
  <cols>
    <col min="1" max="1" width="12.54296875" bestFit="1" customWidth="1"/>
    <col min="2" max="3" width="8.6328125" bestFit="1" customWidth="1"/>
    <col min="4" max="4" width="5.08984375" bestFit="1" customWidth="1"/>
    <col min="5" max="6" width="15.54296875" bestFit="1" customWidth="1"/>
    <col min="7" max="7" width="10.81640625" bestFit="1" customWidth="1"/>
  </cols>
  <sheetData>
    <row r="1" spans="1:4" x14ac:dyDescent="0.35">
      <c r="A1" s="17" t="s">
        <v>35</v>
      </c>
      <c r="B1" t="s">
        <v>36</v>
      </c>
      <c r="C1" t="s">
        <v>37</v>
      </c>
      <c r="D1" t="s">
        <v>38</v>
      </c>
    </row>
    <row r="2" spans="1:4" x14ac:dyDescent="0.35">
      <c r="A2" s="18" t="s">
        <v>21</v>
      </c>
      <c r="B2">
        <v>1000</v>
      </c>
      <c r="C2" s="19">
        <v>1000</v>
      </c>
      <c r="D2">
        <v>2000</v>
      </c>
    </row>
    <row r="3" spans="1:4" x14ac:dyDescent="0.35">
      <c r="A3" s="18" t="s">
        <v>10</v>
      </c>
      <c r="B3">
        <v>780</v>
      </c>
      <c r="C3" s="19">
        <v>780</v>
      </c>
      <c r="D3">
        <v>1560</v>
      </c>
    </row>
    <row r="4" spans="1:4" x14ac:dyDescent="0.35">
      <c r="A4" s="18" t="s">
        <v>34</v>
      </c>
      <c r="B4">
        <v>1780</v>
      </c>
      <c r="C4" s="19">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10.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1.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12.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13.xml>��< ? x m l   v e r s i o n = " 1 . 0 "   e n c o d i n g = " U T F - 1 6 " ? > < G e m i n i   x m l n s = " h t t p : / / g e m i n i / p i v o t c u s t o m i z a t i o n / P o w e r P i v o t V e r s i o n " > < C u s t o m C o n t e n t > < ! [ C D A T A [ 2 0 1 5 . 1 3 0 . 1 6 0 5 . 1 0 7 5 ] ] > < / C u s t o m C o n t e n t > < / G e m i n i > 
</file>

<file path=customXml/item14.xml>��< ? x m l   v e r s i o n = " 1 . 0 "   e n c o d i n g = " U T F - 1 6 " ? > < G e m i n i   x m l n s = " h t t p : / / g e m i n i / p i v o t c u s t o m i z a t i o n / S a n d b o x N o n E m p t y " > < C u s t o m C o n t e n t > < ! [ C D A T A [ 1 ] ] > < / C u s t o m C o n t e n t > < / G e m i n i > 
</file>

<file path=customXml/item1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h o w H i d d e n " > < C u s t o m C o n t e n t > < ! [ C D A T A [ T r u e ] ] > < / C u s t o m C o n t e n t > < / G e m i n i > 
</file>

<file path=customXml/item18.xml>��< ? x m l   v e r s i o n = " 1 . 0 "   e n c o d i n g = " U T F - 1 6 " ? > < G e m i n i   x m l n s = " h t t p : / / g e m i n i / p i v o t c u s t o m i z a t i o n / C l i e n t W i n d o w X M L " > < C u s t o m C o n t e n t > < ! [ C D A T A [ C a t e g o r y _ b 2 a 5 f 2 b f - c 8 4 1 - 4 9 e 8 - b 0 7 b - 8 4 1 e 5 4 8 4 a 7 f 1 ] ] > < / 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5.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6.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8.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I s S a n d b o x E m b e d d e d " > < C u s t o m C o n t e n t > < ! [ C D A T A [ y e s ] ] > < / C u s t o m C o n t e n t > < / G e m i n i > 
</file>

<file path=customXml/item30.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M a n u a l C a l c M o d e " > < C u s t o m C o n t e n t > < ! [ C D A T A [ F a l s 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8.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B3CC059-A414-4C38-B978-AC701D3B213B}">
  <ds:schemaRefs/>
</ds:datastoreItem>
</file>

<file path=customXml/itemProps10.xml><?xml version="1.0" encoding="utf-8"?>
<ds:datastoreItem xmlns:ds="http://schemas.openxmlformats.org/officeDocument/2006/customXml" ds:itemID="{38329031-DB2E-4841-85DE-62EC5E2B39F4}">
  <ds:schemaRefs/>
</ds:datastoreItem>
</file>

<file path=customXml/itemProps11.xml><?xml version="1.0" encoding="utf-8"?>
<ds:datastoreItem xmlns:ds="http://schemas.openxmlformats.org/officeDocument/2006/customXml" ds:itemID="{5678C4E8-0927-48E2-90F2-FA30C9ACE621}">
  <ds:schemaRefs/>
</ds:datastoreItem>
</file>

<file path=customXml/itemProps12.xml><?xml version="1.0" encoding="utf-8"?>
<ds:datastoreItem xmlns:ds="http://schemas.openxmlformats.org/officeDocument/2006/customXml" ds:itemID="{36C63D34-B2A9-42FB-9224-D918845245B0}">
  <ds:schemaRefs/>
</ds:datastoreItem>
</file>

<file path=customXml/itemProps13.xml><?xml version="1.0" encoding="utf-8"?>
<ds:datastoreItem xmlns:ds="http://schemas.openxmlformats.org/officeDocument/2006/customXml" ds:itemID="{C6754E67-1F31-43C1-8E7F-36AC5BF8298A}">
  <ds:schemaRefs/>
</ds:datastoreItem>
</file>

<file path=customXml/itemProps14.xml><?xml version="1.0" encoding="utf-8"?>
<ds:datastoreItem xmlns:ds="http://schemas.openxmlformats.org/officeDocument/2006/customXml" ds:itemID="{8E490C8D-5702-43BB-84B1-264D30262E15}">
  <ds:schemaRefs/>
</ds:datastoreItem>
</file>

<file path=customXml/itemProps15.xml><?xml version="1.0" encoding="utf-8"?>
<ds:datastoreItem xmlns:ds="http://schemas.openxmlformats.org/officeDocument/2006/customXml" ds:itemID="{42E481DB-D044-463C-8E56-101073E2FD1B}">
  <ds:schemaRefs/>
</ds:datastoreItem>
</file>

<file path=customXml/itemProps16.xml><?xml version="1.0" encoding="utf-8"?>
<ds:datastoreItem xmlns:ds="http://schemas.openxmlformats.org/officeDocument/2006/customXml" ds:itemID="{EDDF21D3-09B8-4BB9-9838-7FAC996FDD8F}">
  <ds:schemaRefs/>
</ds:datastoreItem>
</file>

<file path=customXml/itemProps17.xml><?xml version="1.0" encoding="utf-8"?>
<ds:datastoreItem xmlns:ds="http://schemas.openxmlformats.org/officeDocument/2006/customXml" ds:itemID="{C33A2CF6-9D8B-4847-BC1A-BA68340A40BC}">
  <ds:schemaRefs/>
</ds:datastoreItem>
</file>

<file path=customXml/itemProps18.xml><?xml version="1.0" encoding="utf-8"?>
<ds:datastoreItem xmlns:ds="http://schemas.openxmlformats.org/officeDocument/2006/customXml" ds:itemID="{F8DC0A37-1A7A-494B-9CA0-BBA5A1120A1C}">
  <ds:schemaRefs/>
</ds:datastoreItem>
</file>

<file path=customXml/itemProps19.xml><?xml version="1.0" encoding="utf-8"?>
<ds:datastoreItem xmlns:ds="http://schemas.openxmlformats.org/officeDocument/2006/customXml" ds:itemID="{ACEFEF27-D028-4A33-862B-70441F4B6EDA}">
  <ds:schemaRefs/>
</ds:datastoreItem>
</file>

<file path=customXml/itemProps2.xml><?xml version="1.0" encoding="utf-8"?>
<ds:datastoreItem xmlns:ds="http://schemas.openxmlformats.org/officeDocument/2006/customXml" ds:itemID="{385DB5A0-2624-4C97-982A-0CF49827BBF7}">
  <ds:schemaRefs/>
</ds:datastoreItem>
</file>

<file path=customXml/itemProps20.xml><?xml version="1.0" encoding="utf-8"?>
<ds:datastoreItem xmlns:ds="http://schemas.openxmlformats.org/officeDocument/2006/customXml" ds:itemID="{E40A0BEA-4EEE-4B18-907E-BD7E028F63E7}">
  <ds:schemaRefs/>
</ds:datastoreItem>
</file>

<file path=customXml/itemProps21.xml><?xml version="1.0" encoding="utf-8"?>
<ds:datastoreItem xmlns:ds="http://schemas.openxmlformats.org/officeDocument/2006/customXml" ds:itemID="{C7EBDE9A-7A18-4320-BA3E-7ECDF74FD89F}">
  <ds:schemaRefs/>
</ds:datastoreItem>
</file>

<file path=customXml/itemProps22.xml><?xml version="1.0" encoding="utf-8"?>
<ds:datastoreItem xmlns:ds="http://schemas.openxmlformats.org/officeDocument/2006/customXml" ds:itemID="{FD9F0AFD-E575-4A53-805D-D56784FDFFBC}">
  <ds:schemaRefs/>
</ds:datastoreItem>
</file>

<file path=customXml/itemProps23.xml><?xml version="1.0" encoding="utf-8"?>
<ds:datastoreItem xmlns:ds="http://schemas.openxmlformats.org/officeDocument/2006/customXml" ds:itemID="{33D2BF21-8ACC-44FE-82A6-68E3052458A2}">
  <ds:schemaRefs/>
</ds:datastoreItem>
</file>

<file path=customXml/itemProps24.xml><?xml version="1.0" encoding="utf-8"?>
<ds:datastoreItem xmlns:ds="http://schemas.openxmlformats.org/officeDocument/2006/customXml" ds:itemID="{AB738232-66EC-4C32-805F-D0505C799931}">
  <ds:schemaRefs/>
</ds:datastoreItem>
</file>

<file path=customXml/itemProps25.xml><?xml version="1.0" encoding="utf-8"?>
<ds:datastoreItem xmlns:ds="http://schemas.openxmlformats.org/officeDocument/2006/customXml" ds:itemID="{E16FA7ED-10D7-4E4A-BF27-2401D79F117F}">
  <ds:schemaRefs/>
</ds:datastoreItem>
</file>

<file path=customXml/itemProps26.xml><?xml version="1.0" encoding="utf-8"?>
<ds:datastoreItem xmlns:ds="http://schemas.openxmlformats.org/officeDocument/2006/customXml" ds:itemID="{69715C8A-5528-4C77-8617-CF198134C5DB}">
  <ds:schemaRefs/>
</ds:datastoreItem>
</file>

<file path=customXml/itemProps27.xml><?xml version="1.0" encoding="utf-8"?>
<ds:datastoreItem xmlns:ds="http://schemas.openxmlformats.org/officeDocument/2006/customXml" ds:itemID="{A44804AB-16C6-4E6C-89D0-45DDEFEFE6C7}">
  <ds:schemaRefs/>
</ds:datastoreItem>
</file>

<file path=customXml/itemProps28.xml><?xml version="1.0" encoding="utf-8"?>
<ds:datastoreItem xmlns:ds="http://schemas.openxmlformats.org/officeDocument/2006/customXml" ds:itemID="{4AA03606-2A1A-4B88-880A-3B5A1D514427}">
  <ds:schemaRefs/>
</ds:datastoreItem>
</file>

<file path=customXml/itemProps29.xml><?xml version="1.0" encoding="utf-8"?>
<ds:datastoreItem xmlns:ds="http://schemas.openxmlformats.org/officeDocument/2006/customXml" ds:itemID="{F331C5B6-215F-4485-8BEB-F212D1031E70}">
  <ds:schemaRefs/>
</ds:datastoreItem>
</file>

<file path=customXml/itemProps3.xml><?xml version="1.0" encoding="utf-8"?>
<ds:datastoreItem xmlns:ds="http://schemas.openxmlformats.org/officeDocument/2006/customXml" ds:itemID="{B734BD66-4367-4CC9-90D1-6B7920937E58}">
  <ds:schemaRefs/>
</ds:datastoreItem>
</file>

<file path=customXml/itemProps30.xml><?xml version="1.0" encoding="utf-8"?>
<ds:datastoreItem xmlns:ds="http://schemas.openxmlformats.org/officeDocument/2006/customXml" ds:itemID="{4019EAE6-A54C-466B-A900-7AB54EA78CA4}">
  <ds:schemaRefs/>
</ds:datastoreItem>
</file>

<file path=customXml/itemProps4.xml><?xml version="1.0" encoding="utf-8"?>
<ds:datastoreItem xmlns:ds="http://schemas.openxmlformats.org/officeDocument/2006/customXml" ds:itemID="{6977055E-1F03-4064-BA00-A9AF55FF3D86}">
  <ds:schemaRefs/>
</ds:datastoreItem>
</file>

<file path=customXml/itemProps5.xml><?xml version="1.0" encoding="utf-8"?>
<ds:datastoreItem xmlns:ds="http://schemas.openxmlformats.org/officeDocument/2006/customXml" ds:itemID="{ADEF46DC-BFA4-4060-A35F-5744D73CF285}">
  <ds:schemaRefs/>
</ds:datastoreItem>
</file>

<file path=customXml/itemProps6.xml><?xml version="1.0" encoding="utf-8"?>
<ds:datastoreItem xmlns:ds="http://schemas.openxmlformats.org/officeDocument/2006/customXml" ds:itemID="{9F1BEEC9-074B-40A6-B066-FDE35F1967B8}">
  <ds:schemaRefs/>
</ds:datastoreItem>
</file>

<file path=customXml/itemProps7.xml><?xml version="1.0" encoding="utf-8"?>
<ds:datastoreItem xmlns:ds="http://schemas.openxmlformats.org/officeDocument/2006/customXml" ds:itemID="{805BC4B9-D512-4633-8AD3-89395D09F6AA}">
  <ds:schemaRefs/>
</ds:datastoreItem>
</file>

<file path=customXml/itemProps8.xml><?xml version="1.0" encoding="utf-8"?>
<ds:datastoreItem xmlns:ds="http://schemas.openxmlformats.org/officeDocument/2006/customXml" ds:itemID="{3D230000-1E48-4303-AD04-2760ED9D70CE}">
  <ds:schemaRefs/>
</ds:datastoreItem>
</file>

<file path=customXml/itemProps9.xml><?xml version="1.0" encoding="utf-8"?>
<ds:datastoreItem xmlns:ds="http://schemas.openxmlformats.org/officeDocument/2006/customXml" ds:itemID="{2DC7B845-5EED-4676-BE7D-9BDB23E13BD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January</vt:lpstr>
      <vt:lpstr>February</vt:lpstr>
      <vt:lpstr>Payment Mode</vt:lpstr>
      <vt:lpstr>Category</vt:lpstr>
      <vt:lpstr>Sheet1</vt:lpstr>
      <vt:lpstr>Visuals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USER</cp:lastModifiedBy>
  <dcterms:created xsi:type="dcterms:W3CDTF">2023-02-25T07:42:22Z</dcterms:created>
  <dcterms:modified xsi:type="dcterms:W3CDTF">2024-10-04T05:39:48Z</dcterms:modified>
</cp:coreProperties>
</file>