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sting case\Customore\Analysis\"/>
    </mc:Choice>
  </mc:AlternateContent>
  <xr:revisionPtr revIDLastSave="0" documentId="13_ncr:1_{B7EFC171-76B4-4B69-AABC-BE041E6E8A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ffic_report" sheetId="4" r:id="rId1"/>
    <sheet name="pivot" sheetId="3" r:id="rId2"/>
    <sheet name="Dataset1" sheetId="2" r:id="rId3"/>
  </sheets>
  <definedNames>
    <definedName name="_xlnm._FilterDatabase" localSheetId="2" hidden="1">Dataset1!$A$1:$J$199</definedName>
    <definedName name="_xlchart.v1.0" hidden="1">pivot!$AA$19:$AA$28</definedName>
    <definedName name="_xlchart.v1.1" hidden="1">pivot!$AB$18</definedName>
    <definedName name="_xlchart.v1.2" hidden="1">pivot!$AB$19:$AB$28</definedName>
    <definedName name="_xlcn.WorksheetConnection_Traffic.xlsxTable11" hidden="1">Table1[]</definedName>
    <definedName name="_xlcn.WorksheetConnection_Traffic.xlsxTable21" hidden="1">Table2[]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  <pivotCache cacheId="21" r:id="rId15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Traffic.xlsx!Table2"/>
          <x15:modelTable id="Table1" name="Table1" connection="WorksheetConnection_Traffic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8" i="3" l="1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B3" i="4"/>
  <c r="P28" i="4"/>
  <c r="L28" i="4"/>
  <c r="P24" i="4"/>
  <c r="L24" i="4"/>
  <c r="F8" i="4"/>
  <c r="B8" i="4"/>
  <c r="F3" i="4"/>
  <c r="R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2D8B53-5F67-4F00-B510-CD5035B06B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118055B-FFE8-4587-B21F-2BE3050F9D4E}" name="WorksheetConnection_Traffic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Traffic.xlsxTable11"/>
        </x15:connection>
      </ext>
    </extLst>
  </connection>
  <connection id="3" xr16:uid="{7DD15905-1ACC-4884-ACBC-FBFC1ADABE87}" name="WorksheetConnection_Traffic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Traffic.xlsxTable21"/>
        </x15:connection>
      </ext>
    </extLst>
  </connection>
</connections>
</file>

<file path=xl/sharedStrings.xml><?xml version="1.0" encoding="utf-8"?>
<sst xmlns="http://schemas.openxmlformats.org/spreadsheetml/2006/main" count="660" uniqueCount="234">
  <si>
    <t>Source / Medium</t>
  </si>
  <si>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</si>
  <si>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</si>
  <si>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</si>
  <si>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</si>
  <si>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</si>
  <si>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</si>
  <si>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</si>
  <si>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</si>
  <si>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</si>
  <si>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youtube / social</t>
  </si>
  <si>
    <t>(direct) / (none)</t>
  </si>
  <si>
    <t>facebook / social</t>
  </si>
  <si>
    <t>youtube.com / referral</t>
  </si>
  <si>
    <t>m.facebook.com / referral</t>
  </si>
  <si>
    <t>l.facebook.com / referral</t>
  </si>
  <si>
    <t>zalo / zalo</t>
  </si>
  <si>
    <t>youtube / (not set)</t>
  </si>
  <si>
    <t>facebook.com / referral</t>
  </si>
  <si>
    <t>googleapis.com / referral</t>
  </si>
  <si>
    <t>instagram / social</t>
  </si>
  <si>
    <t>yahoo / organic</t>
  </si>
  <si>
    <t>bing / organic</t>
  </si>
  <si>
    <t>lm.facebook.com / referral</t>
  </si>
  <si>
    <t>duckduckgo / organic</t>
  </si>
  <si>
    <t>ecosia.org / organic</t>
  </si>
  <si>
    <t>yandex / organic</t>
  </si>
  <si>
    <t>l.instagram.com / referral</t>
  </si>
  <si>
    <t>m.youtube.com / referral</t>
  </si>
  <si>
    <t>twitter / social</t>
  </si>
  <si>
    <t>googleweblight.com / referral</t>
  </si>
  <si>
    <t>mailchi.mp / referral</t>
  </si>
  <si>
    <t>google / cpc</t>
  </si>
  <si>
    <t>google.com / referral</t>
  </si>
  <si>
    <t>instagram.com / referral</t>
  </si>
  <si>
    <t>r.search.aol.com / referral</t>
  </si>
  <si>
    <t>tw.search.yahoo.com / referral</t>
  </si>
  <si>
    <t>google.com.vn / referral</t>
  </si>
  <si>
    <t>imasdk.googleapis.com / referral</t>
  </si>
  <si>
    <t>no.search.yahoo.com / referral</t>
  </si>
  <si>
    <t>search.google.com / referral</t>
  </si>
  <si>
    <t>sogou / organic</t>
  </si>
  <si>
    <t>touch.facebook.com / referral</t>
  </si>
  <si>
    <t>tpc.googlesyndication.com / referral</t>
  </si>
  <si>
    <t>translate.google.com / referral</t>
  </si>
  <si>
    <t>uk.search.yahoo.com / referral</t>
  </si>
  <si>
    <t>upload.facebook.com / referral</t>
  </si>
  <si>
    <t>us.search.yahoo.com / referral</t>
  </si>
  <si>
    <t>zalo / (not set)</t>
  </si>
  <si>
    <t>newsletter / email</t>
  </si>
  <si>
    <t>vn.search.yahoo.com / local_display</t>
  </si>
  <si>
    <t>l.messenger.com / local_display</t>
  </si>
  <si>
    <t>123.20.207.23 / local_display</t>
  </si>
  <si>
    <t>coccoc.com / local_display</t>
  </si>
  <si>
    <t>ecosia.org / local_display</t>
  </si>
  <si>
    <t>linhkiendoc.com / local_display</t>
  </si>
  <si>
    <t>mlr.itim.vn / local_display</t>
  </si>
  <si>
    <t>tinhte.vn / local_display</t>
  </si>
  <si>
    <t>l.workplace.com / local_display</t>
  </si>
  <si>
    <t>baidu.com / local_display</t>
  </si>
  <si>
    <t>vnexpress.net / local_display</t>
  </si>
  <si>
    <t>us20.campaign-archive.com / local_display</t>
  </si>
  <si>
    <t>yandex.ru / local_display</t>
  </si>
  <si>
    <t>us7.campaign-archive.com / local_display</t>
  </si>
  <si>
    <t>cn.bing.com / local_display</t>
  </si>
  <si>
    <t>websosanh.vn / local_display</t>
  </si>
  <si>
    <t>adguard.com / local_display</t>
  </si>
  <si>
    <t>cuahangtcs.com / local_display</t>
  </si>
  <si>
    <t>news.zing.vn / local_display</t>
  </si>
  <si>
    <t>ttvnol.com / local_display</t>
  </si>
  <si>
    <t>webredirect.garenanow.com / local_display</t>
  </si>
  <si>
    <t>genk.vn / local_display</t>
  </si>
  <si>
    <t>getpocket.com / local_display</t>
  </si>
  <si>
    <t>ahrefs.tool.buyseotools.io / local_display</t>
  </si>
  <si>
    <t>ahrefs3.tool.buyseotools.io / local_display</t>
  </si>
  <si>
    <t>ankersacnhanh.com / local_display</t>
  </si>
  <si>
    <t>bit.ly / local_display</t>
  </si>
  <si>
    <t>m.genk.vn / local_display</t>
  </si>
  <si>
    <t>m.kenh14.vn / local_display</t>
  </si>
  <si>
    <t>muare.club / local_display</t>
  </si>
  <si>
    <t>new-cms.icheck.com.vn / local_display</t>
  </si>
  <si>
    <t>out.easycounter.com / local_display</t>
  </si>
  <si>
    <t>xvideos.com / local_display</t>
  </si>
  <si>
    <t>24h.com.vn / local_display</t>
  </si>
  <si>
    <t>ahrefs2.tool.buyseotools.io / local_display</t>
  </si>
  <si>
    <t>ameblo.top / local_display</t>
  </si>
  <si>
    <t>baomoi.com / local_display</t>
  </si>
  <si>
    <t>cellphones.com.vn / local_display</t>
  </si>
  <si>
    <t>forums.voz.vn / local_display</t>
  </si>
  <si>
    <t>hk.search.yahoo.com / local_display</t>
  </si>
  <si>
    <t>hucau.net / local_display</t>
  </si>
  <si>
    <t>m.baomoi.com / local_display</t>
  </si>
  <si>
    <t>m.cafe.naver.com / local_display</t>
  </si>
  <si>
    <t>m.websosanh.vn / local_display</t>
  </si>
  <si>
    <t>mail.yahoo.com / local_display</t>
  </si>
  <si>
    <t>opti-page.com / local_display</t>
  </si>
  <si>
    <t>r.duckduckgo.com / local_display</t>
  </si>
  <si>
    <t>search.gmx.net / local_display</t>
  </si>
  <si>
    <t>thuonggiado.vn / local_display</t>
  </si>
  <si>
    <t>xsmn.me / local_display</t>
  </si>
  <si>
    <t>yandex.com / local_display</t>
  </si>
  <si>
    <t>10.0.0.1:8000 / local_display</t>
  </si>
  <si>
    <t>10.100.0.27 / local_display</t>
  </si>
  <si>
    <t>116.109.22.193:8880 / local_display</t>
  </si>
  <si>
    <t>123.30.116.134 / local_display</t>
  </si>
  <si>
    <t>172.16.0.1:1000 / local_display</t>
  </si>
  <si>
    <t>172.16.0.1:2050 / local_display</t>
  </si>
  <si>
    <t>172.168.0.1 / local_display</t>
  </si>
  <si>
    <t>172.17.0.1:12082 / local_display</t>
  </si>
  <si>
    <t>172.23.3.254:1000 / local_display</t>
  </si>
  <si>
    <t>192.168.1.1 / local_display</t>
  </si>
  <si>
    <t>192.168.162.254:90 / local_display</t>
  </si>
  <si>
    <t>192.168.2.1 / local_display</t>
  </si>
  <si>
    <t>192.168.70.2:8880 / local_display</t>
  </si>
  <si>
    <t>59.29.251.41 / local_display</t>
  </si>
  <si>
    <t>5giay.vn / local_display</t>
  </si>
  <si>
    <t>amp-24h-com-vn.cdn.ampproject.org / local_display</t>
  </si>
  <si>
    <t>animehay.tv / local_display</t>
  </si>
  <si>
    <t>apkpure.com / local_display</t>
  </si>
  <si>
    <t>axcus.top / local_display</t>
  </si>
  <si>
    <t>bachlongmobile.com / local_display</t>
  </si>
  <si>
    <t>bak.com.vn / local_display</t>
  </si>
  <si>
    <t>blog.naver.com / local_display</t>
  </si>
  <si>
    <t>bongda.com.vn / local_display</t>
  </si>
  <si>
    <t>bongdaplus.vn / local_display</t>
  </si>
  <si>
    <t>cancaukr.vn / local_display</t>
  </si>
  <si>
    <t>chartsapi.gdgdocs.org / local_display</t>
  </si>
  <si>
    <t>chonhanh.vn / local_display</t>
  </si>
  <si>
    <t>cic.org.vn / local_display</t>
  </si>
  <si>
    <t>clickbuy.com.vn / local_display</t>
  </si>
  <si>
    <t>degrey.vn / local_display</t>
  </si>
  <si>
    <t>dienmayxanh.com / local_display</t>
  </si>
  <si>
    <t>dientuachau.com / local_display</t>
  </si>
  <si>
    <t>dmca.com / local_display</t>
  </si>
  <si>
    <t>docbao.vn / local_display</t>
  </si>
  <si>
    <t>ebank.tpb.vn / local_display</t>
  </si>
  <si>
    <t>ebanking.scb.com.vn / local_display</t>
  </si>
  <si>
    <t>fedauth.pg.com / local_display</t>
  </si>
  <si>
    <t>giare24h.com / local_display</t>
  </si>
  <si>
    <t>hangmy.fptshop.com.vn / local_display</t>
  </si>
  <si>
    <t>hdvietnam.com / local_display</t>
  </si>
  <si>
    <t>hoangkien.com / local_display</t>
  </si>
  <si>
    <t>hocacanh.vn / local_display</t>
  </si>
  <si>
    <t>hocdientu.vn / local_display</t>
  </si>
  <si>
    <t>hoco.vn / local_display</t>
  </si>
  <si>
    <t>homeokatu.com / local_display</t>
  </si>
  <si>
    <t>hyundaithuduc.vn / local_display</t>
  </si>
  <si>
    <t>ieltsonlinetests.com / local_display</t>
  </si>
  <si>
    <t>in.search.yahoo.com / local_display</t>
  </si>
  <si>
    <t>int.search.tb.ask.com / local_display</t>
  </si>
  <si>
    <t>iwater.vn / local_display</t>
  </si>
  <si>
    <t>kenh14.vn / local_display</t>
  </si>
  <si>
    <t>lazada.vn / local_display</t>
  </si>
  <si>
    <t>lg.com / local_display</t>
  </si>
  <si>
    <t>lienvietpharmacy.hostingerapp.com / local_display</t>
  </si>
  <si>
    <t>linhkienlammusic.com / local_display</t>
  </si>
  <si>
    <t>livejournal.top / local_display</t>
  </si>
  <si>
    <t>livescore.com / local_display</t>
  </si>
  <si>
    <t>livetv.sx / local_display</t>
  </si>
  <si>
    <t>lm.workplace.com / local_display</t>
  </si>
  <si>
    <t>logoutwifi.netnam.vn / local_display</t>
  </si>
  <si>
    <t>m.blog.naver.com / local_display</t>
  </si>
  <si>
    <t>m.cafef.vn / local_display</t>
  </si>
  <si>
    <t>m.gamek.vn / local_display</t>
  </si>
  <si>
    <t>m.thanhnien.vn / local_display</t>
  </si>
  <si>
    <t>maccenter.vn / local_display</t>
  </si>
  <si>
    <t>mangapark.net / local_display</t>
  </si>
  <si>
    <t>messenger.com / local_display</t>
  </si>
  <si>
    <t>misaigon.vn / local_display</t>
  </si>
  <si>
    <t>mistore.com.vn / local_display</t>
  </si>
  <si>
    <t>nhattao.com / local_display</t>
  </si>
  <si>
    <t>notify.bluecoat.com / local_display</t>
  </si>
  <si>
    <t>online.acb.com.vn / local_display</t>
  </si>
  <si>
    <t>openurls.com.cn / local_display</t>
  </si>
  <si>
    <t>oxii.vn / local_display</t>
  </si>
  <si>
    <t>ozbargain.com.au / local_display</t>
  </si>
  <si>
    <t>pages.lazada.vn / local_display</t>
  </si>
  <si>
    <t>pfp1.boehringer.com / local_display</t>
  </si>
  <si>
    <t>phatdatcomputer.vn / local_display</t>
  </si>
  <si>
    <t>phimmoi.net / local_display</t>
  </si>
  <si>
    <t>phukiengiare24h.com / local_display</t>
  </si>
  <si>
    <t>proe.vn / local_display</t>
  </si>
  <si>
    <t>rinkshop.tk / local_display</t>
  </si>
  <si>
    <t>saigonvape.net / local_display</t>
  </si>
  <si>
    <t>saigonxua.vn / local_display</t>
  </si>
  <si>
    <t>sextop1.net / local_display</t>
  </si>
  <si>
    <t>shopeecs.lightning.force.com / local_display</t>
  </si>
  <si>
    <t>start.mysearchdial.com / local_display</t>
  </si>
  <si>
    <t>techzones.vn / local_display</t>
  </si>
  <si>
    <t>tendata.mailsou.com / local_display</t>
  </si>
  <si>
    <t>thegioididong.com / local_display</t>
  </si>
  <si>
    <t>thiendia.com / local_display</t>
  </si>
  <si>
    <t>tuoi69.com / local_display</t>
  </si>
  <si>
    <t>tuoitre.vn / local_display</t>
  </si>
  <si>
    <t>vi.m.wikipedia.org / local_display</t>
  </si>
  <si>
    <t>vietfones.vn / local_display</t>
  </si>
  <si>
    <t>vietlott.vn / local_display</t>
  </si>
  <si>
    <t>vietnamnet.vn / local_display</t>
  </si>
  <si>
    <t>vn.indeed.com / local_display</t>
  </si>
  <si>
    <t>wap.sogou.com / local_display</t>
  </si>
  <si>
    <t>web.start.fyi / local_display</t>
  </si>
  <si>
    <t>www-dienmayxanh-com.cdn.ampproject.org / local_display</t>
  </si>
  <si>
    <t>xiaomiviet.vn / local_display</t>
  </si>
  <si>
    <t>xnxx.com / local_display</t>
  </si>
  <si>
    <t>Sum of Revenue</t>
  </si>
  <si>
    <t>Sum of Sessions</t>
  </si>
  <si>
    <t>Sum of Ecommerce Conversion Rate</t>
  </si>
  <si>
    <t>Row Labels</t>
  </si>
  <si>
    <t>Grand Total</t>
  </si>
  <si>
    <t>Sum of Transactions</t>
  </si>
  <si>
    <t>Sum of Users</t>
  </si>
  <si>
    <t>Average of Avg. Session Duration</t>
  </si>
  <si>
    <t>Average of Bounce Rate</t>
  </si>
  <si>
    <t>Average of Pages / Session</t>
  </si>
  <si>
    <t>Sum of New Users</t>
  </si>
  <si>
    <t>(blank)</t>
  </si>
  <si>
    <t>/ (blank)</t>
  </si>
  <si>
    <t>source_type</t>
  </si>
  <si>
    <t>(none)</t>
  </si>
  <si>
    <t>(not set)</t>
  </si>
  <si>
    <t>cpc</t>
  </si>
  <si>
    <t>email</t>
  </si>
  <si>
    <t>local_display</t>
  </si>
  <si>
    <t>organic</t>
  </si>
  <si>
    <t>referral</t>
  </si>
  <si>
    <t>social</t>
  </si>
  <si>
    <t>zalo</t>
  </si>
  <si>
    <t>Average of Ecommerce Conversion Rate</t>
  </si>
  <si>
    <t>Sum of Sum of Sessions</t>
  </si>
  <si>
    <t>direct</t>
  </si>
  <si>
    <t>Avg. Page/Session</t>
  </si>
  <si>
    <t>Avg. Bounce Rate</t>
  </si>
  <si>
    <t>Avg. Conversion Rate</t>
  </si>
  <si>
    <t>WEBSITE TRAFFIC REPORT, PERIOD 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</si>
</sst>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[$VND]\ * #,##0.00_-;\-[$VND]\ * #,##0.00_-;_-[$VND]\ * &quot;-&quot;??_-;_-@_-"/>
    <numFmt numFmtId="166" formatCode="#,##0_ ;\-#,##0\ "/>
  </numFmts>
  <fonts count="9" x14ac:knownFonts="1">
    <font>
      <sz val="12"/>
      <name val="Calibri"/>
      <family val="1"/>
      <scheme val="minor"/>
    </font>
    <font>
      <sz val="12"/>
      <name val="Calibri"/>
      <family val="1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thin">
        <color theme="4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10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3" fontId="0" fillId="0" borderId="0" xfId="0" applyNumberFormat="1"/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10" fontId="8" fillId="0" borderId="3" xfId="0" applyNumberFormat="1" applyFont="1" applyBorder="1" applyAlignment="1">
      <alignment horizontal="center"/>
    </xf>
    <xf numFmtId="10" fontId="8" fillId="0" borderId="4" xfId="0" applyNumberFormat="1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10" fontId="8" fillId="0" borderId="10" xfId="0" applyNumberFormat="1" applyFont="1" applyBorder="1" applyAlignment="1">
      <alignment horizontal="center"/>
    </xf>
    <xf numFmtId="10" fontId="8" fillId="0" borderId="11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6" fontId="5" fillId="2" borderId="2" xfId="1" applyNumberFormat="1" applyFont="1" applyFill="1" applyBorder="1" applyAlignment="1">
      <alignment horizontal="center" vertical="center"/>
    </xf>
    <xf numFmtId="166" fontId="5" fillId="2" borderId="3" xfId="1" applyNumberFormat="1" applyFont="1" applyFill="1" applyBorder="1" applyAlignment="1">
      <alignment horizontal="center" vertical="center"/>
    </xf>
    <xf numFmtId="166" fontId="5" fillId="2" borderId="4" xfId="1" applyNumberFormat="1" applyFont="1" applyFill="1" applyBorder="1" applyAlignment="1">
      <alignment horizontal="center" vertical="center"/>
    </xf>
    <xf numFmtId="166" fontId="5" fillId="2" borderId="5" xfId="1" applyNumberFormat="1" applyFont="1" applyFill="1" applyBorder="1" applyAlignment="1">
      <alignment horizontal="center" vertical="center"/>
    </xf>
    <xf numFmtId="166" fontId="5" fillId="2" borderId="0" xfId="1" applyNumberFormat="1" applyFont="1" applyFill="1" applyBorder="1" applyAlignment="1">
      <alignment horizontal="center" vertical="center"/>
    </xf>
    <xf numFmtId="166" fontId="5" fillId="2" borderId="6" xfId="1" applyNumberFormat="1" applyFont="1" applyFill="1" applyBorder="1" applyAlignment="1">
      <alignment horizontal="center" vertical="center"/>
    </xf>
    <xf numFmtId="166" fontId="5" fillId="2" borderId="7" xfId="1" applyNumberFormat="1" applyFont="1" applyFill="1" applyBorder="1" applyAlignment="1">
      <alignment horizontal="center" vertical="center"/>
    </xf>
    <xf numFmtId="166" fontId="5" fillId="2" borderId="1" xfId="1" applyNumberFormat="1" applyFont="1" applyFill="1" applyBorder="1" applyAlignment="1">
      <alignment horizontal="center" vertical="center"/>
    </xf>
    <xf numFmtId="166" fontId="5" fillId="2" borderId="8" xfId="1" applyNumberFormat="1" applyFont="1" applyFill="1" applyBorder="1" applyAlignment="1">
      <alignment horizontal="center" vertical="center"/>
    </xf>
    <xf numFmtId="165" fontId="7" fillId="2" borderId="2" xfId="1" applyNumberFormat="1" applyFont="1" applyFill="1" applyBorder="1" applyAlignment="1">
      <alignment horizontal="center" vertical="center"/>
    </xf>
    <xf numFmtId="165" fontId="7" fillId="2" borderId="3" xfId="1" applyNumberFormat="1" applyFont="1" applyFill="1" applyBorder="1" applyAlignment="1">
      <alignment horizontal="center" vertical="center"/>
    </xf>
    <xf numFmtId="165" fontId="7" fillId="2" borderId="4" xfId="1" applyNumberFormat="1" applyFont="1" applyFill="1" applyBorder="1" applyAlignment="1">
      <alignment horizontal="center" vertical="center"/>
    </xf>
    <xf numFmtId="165" fontId="7" fillId="2" borderId="5" xfId="1" applyNumberFormat="1" applyFont="1" applyFill="1" applyBorder="1" applyAlignment="1">
      <alignment horizontal="center" vertical="center"/>
    </xf>
    <xf numFmtId="165" fontId="7" fillId="2" borderId="0" xfId="1" applyNumberFormat="1" applyFont="1" applyFill="1" applyBorder="1" applyAlignment="1">
      <alignment horizontal="center" vertical="center"/>
    </xf>
    <xf numFmtId="165" fontId="7" fillId="2" borderId="6" xfId="1" applyNumberFormat="1" applyFont="1" applyFill="1" applyBorder="1" applyAlignment="1">
      <alignment horizontal="center" vertical="center"/>
    </xf>
    <xf numFmtId="166" fontId="4" fillId="2" borderId="2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 vertical="center"/>
    </xf>
    <xf numFmtId="166" fontId="4" fillId="2" borderId="5" xfId="1" applyNumberFormat="1" applyFont="1" applyFill="1" applyBorder="1" applyAlignment="1">
      <alignment horizontal="center" vertical="center"/>
    </xf>
    <xf numFmtId="166" fontId="4" fillId="2" borderId="0" xfId="1" applyNumberFormat="1" applyFont="1" applyFill="1" applyBorder="1" applyAlignment="1">
      <alignment horizontal="center" vertical="center"/>
    </xf>
    <xf numFmtId="166" fontId="4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8">
    <dxf>
      <numFmt numFmtId="1" formatCode="0"/>
    </dxf>
    <dxf>
      <numFmt numFmtId="1" formatCode="0"/>
    </dxf>
    <dxf>
      <numFmt numFmtId="164" formatCode="_-* #,##0_-;\-* #,##0_-;_-* &quot;-&quot;??_-;_-@_-"/>
    </dxf>
    <dxf>
      <numFmt numFmtId="14" formatCode="0.00%"/>
    </dxf>
    <dxf>
      <numFmt numFmtId="2" formatCode="0.00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4" formatCode="0.00%"/>
    </dxf>
    <dxf>
      <numFmt numFmtId="14" formatCode="0.00%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2" formatCode="0.00"/>
    </dxf>
    <dxf>
      <numFmt numFmtId="164" formatCode="_-* #,##0_-;\-* #,##0_-;_-* &quot;-&quot;??_-;_-@_-"/>
    </dxf>
    <dxf>
      <numFmt numFmtId="2" formatCode="0.0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2" formatCode="0.00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[Traffic.xlsx]pivot!PivotTable6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Conversion</a:t>
            </a:r>
            <a:r>
              <a:rPr lang="en-US" b="1" baseline="0"/>
              <a:t> Rate Source</a:t>
            </a:r>
            <a:endParaRPr lang="en-US" b="1"/>
          </a:p>
        </c:rich>
      </c:tx>
      <c:layout>
        <c:manualLayout>
          <c:xMode val="edge"/>
          <c:yMode val="edge"/>
          <c:x val="4.3956088253473434E-2"/>
          <c:y val="2.8532715398764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8765105300404"/>
          <c:y val="0.11641556811048337"/>
          <c:w val="0.58441141956231579"/>
          <c:h val="0.849058380414312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pivot!$I$4:$I$14</c:f>
              <c:strCache>
                <c:ptCount val="10"/>
                <c:pt idx="0">
                  <c:v>getpocket.com / local_display</c:v>
                </c:pt>
                <c:pt idx="1">
                  <c:v>googleweblight.com / referral</c:v>
                </c:pt>
                <c:pt idx="2">
                  <c:v>l.workplace.com / local_display</c:v>
                </c:pt>
                <c:pt idx="3">
                  <c:v>newsletter / email</c:v>
                </c:pt>
                <c:pt idx="4">
                  <c:v>news.zing.vn / local_display</c:v>
                </c:pt>
                <c:pt idx="5">
                  <c:v>l.messenger.com / local_display</c:v>
                </c:pt>
                <c:pt idx="6">
                  <c:v>vnexpress.net / local_display</c:v>
                </c:pt>
                <c:pt idx="7">
                  <c:v>linhkiendoc.com / local_display</c:v>
                </c:pt>
                <c:pt idx="8">
                  <c:v>yahoo / organic</c:v>
                </c:pt>
                <c:pt idx="9">
                  <c:v>duckduckgo / organic</c:v>
                </c:pt>
              </c:strCache>
            </c:strRef>
          </c:cat>
          <c:val>
            <c:numRef>
              <c:f>pivot!$J$4:$J$14</c:f>
              <c:numCache>
                <c:formatCode>0.00%</c:formatCode>
                <c:ptCount val="10"/>
                <c:pt idx="0">
                  <c:v>0.125</c:v>
                </c:pt>
                <c:pt idx="1">
                  <c:v>0.1111111111111111</c:v>
                </c:pt>
                <c:pt idx="2">
                  <c:v>9.6774193548387094E-2</c:v>
                </c:pt>
                <c:pt idx="3">
                  <c:v>7.4908811601629377E-2</c:v>
                </c:pt>
                <c:pt idx="4">
                  <c:v>7.1428571428571425E-2</c:v>
                </c:pt>
                <c:pt idx="5">
                  <c:v>3.787878787878788E-2</c:v>
                </c:pt>
                <c:pt idx="6">
                  <c:v>2.8571428571428571E-2</c:v>
                </c:pt>
                <c:pt idx="7">
                  <c:v>2.4096385542168676E-2</c:v>
                </c:pt>
                <c:pt idx="8">
                  <c:v>2.2257551669316374E-2</c:v>
                </c:pt>
                <c:pt idx="9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4-4B4E-85C4-E4305CA81A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123183"/>
        <c:axId val="570543055"/>
      </c:barChart>
      <c:catAx>
        <c:axId val="7461231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43055"/>
        <c:crosses val="autoZero"/>
        <c:auto val="1"/>
        <c:lblAlgn val="ctr"/>
        <c:lblOffset val="100"/>
        <c:noMultiLvlLbl val="0"/>
      </c:catAx>
      <c:valAx>
        <c:axId val="570543055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74612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New users</a:t>
            </a:r>
          </a:p>
        </c:rich>
      </c:tx>
      <c:layout>
        <c:manualLayout>
          <c:xMode val="edge"/>
          <c:yMode val="edge"/>
          <c:x val="0.32247538627807265"/>
          <c:y val="0.87829629629629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5446214200403E-2"/>
          <c:y val="8.2468874083047317E-2"/>
          <c:w val="0.88874307378244366"/>
          <c:h val="0.81097805482647989"/>
        </c:manualLayout>
      </c:layout>
      <c:doughnutChart>
        <c:varyColors val="1"/>
        <c:ser>
          <c:idx val="0"/>
          <c:order val="0"/>
          <c:tx>
            <c:strRef>
              <c:f>pivot!$R$7</c:f>
              <c:strCache>
                <c:ptCount val="1"/>
                <c:pt idx="0">
                  <c:v>Sum of New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BD-4E8F-8592-9286A545E88F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BD-4E8F-8592-9286A545E88F}"/>
              </c:ext>
            </c:extLst>
          </c:dPt>
          <c:dLbls>
            <c:dLbl>
              <c:idx val="0"/>
              <c:layout>
                <c:manualLayout>
                  <c:x val="-0.19032731202717307"/>
                  <c:y val="-0.266203557888597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9E269B-2633-479F-9B71-1DB62740AAC5}" type="VALUE">
                      <a:rPr lang="en-US" sz="900" b="1">
                        <a:solidFill>
                          <a:schemeClr val="accent1"/>
                        </a:solidFill>
                      </a:rPr>
                      <a:pPr>
                        <a:defRPr b="1"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sz="900" b="1" baseline="0">
                      <a:solidFill>
                        <a:schemeClr val="accent1"/>
                      </a:solidFill>
                    </a:endParaRPr>
                  </a:p>
                  <a:p>
                    <a:pPr>
                      <a:defRPr b="1">
                        <a:solidFill>
                          <a:schemeClr val="accent1"/>
                        </a:solidFill>
                      </a:defRPr>
                    </a:pPr>
                    <a:fld id="{B0E50641-80F2-40C9-B631-2542BFE93C69}" type="PERCENTAGE">
                      <a:rPr lang="en-US" sz="1800" b="1">
                        <a:solidFill>
                          <a:schemeClr val="accent1"/>
                        </a:solidFill>
                      </a:rPr>
                      <a:pPr>
                        <a:defRPr b="1"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6666666666666664"/>
                      <c:h val="0.3464351851851851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4BD-4E8F-8592-9286A545E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pivot!$R$8:$R$9</c:f>
              <c:numCache>
                <c:formatCode>_-* #,##0_-;\-* #,##0_-;_-* "-"??_-;_-@_-</c:formatCode>
                <c:ptCount val="2"/>
                <c:pt idx="0">
                  <c:v>1059747</c:v>
                </c:pt>
                <c:pt idx="1">
                  <c:v>254845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D-4E8F-8592-9286A545E8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Sessions by Medium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Sessions by Medium</a:t>
          </a:r>
        </a:p>
      </cx:txPr>
    </cx:title>
    <cx:plotArea>
      <cx:plotAreaRegion>
        <cx:series layoutId="treemap" uniqueId="{17E39B32-3A29-49A3-A64F-9C136BE56C4E}">
          <cx:tx>
            <cx:txData>
              <cx:f>_xlchart.v1.1</cx:f>
              <cx:v>Sum of Sum of Sessions</cx:v>
            </cx:txData>
          </cx:tx>
          <cx:dataPt idx="4">
            <cx:spPr>
              <a:solidFill>
                <a:srgbClr val="70AD47"/>
              </a:solidFill>
            </cx:spPr>
          </cx:dataPt>
          <cx:dataPt idx="5">
            <cx:spPr>
              <a:solidFill>
                <a:srgbClr val="E7E6E6">
                  <a:lumMod val="25000"/>
                </a:srgbClr>
              </a:solidFill>
            </cx:spPr>
          </cx:dataPt>
          <cx:dataPt idx="7">
            <cx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</cx:spPr>
          </cx:dataPt>
          <cx:dataPt idx="8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Pt idx="9">
            <cx:spPr>
              <a:solidFill>
                <a:srgbClr val="00B0F0"/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  <cx:spPr>
    <a:ln w="25400" cap="rnd">
      <a:solidFill>
        <a:schemeClr val="accent1"/>
      </a:solidFill>
      <a:round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11</xdr:row>
      <xdr:rowOff>137160</xdr:rowOff>
    </xdr:from>
    <xdr:to>
      <xdr:col>10</xdr:col>
      <xdr:colOff>472440</xdr:colOff>
      <xdr:row>29</xdr:row>
      <xdr:rowOff>198120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FE5FDBA-4337-40C0-99C4-0A6429AB0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2255520"/>
              <a:ext cx="5928360" cy="3634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624840</xdr:colOff>
      <xdr:row>2</xdr:row>
      <xdr:rowOff>0</xdr:rowOff>
    </xdr:from>
    <xdr:to>
      <xdr:col>17</xdr:col>
      <xdr:colOff>655320</xdr:colOff>
      <xdr:row>22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4D8578-813C-4159-BD2E-BB450DBEB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129540</xdr:colOff>
      <xdr:row>2</xdr:row>
      <xdr:rowOff>0</xdr:rowOff>
    </xdr:from>
    <xdr:to>
      <xdr:col>10</xdr:col>
      <xdr:colOff>472440</xdr:colOff>
      <xdr:row>10</xdr:row>
      <xdr:rowOff>198120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D604C0-ADC2-47AA-BF42-328588846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3.101848611113" backgroundQuery="1" createdVersion="8" refreshedVersion="8" minRefreshableVersion="3" recordCount="0" supportSubquery="1" supportAdvancedDrill="1" xr:uid="{FC36FC71-2CE0-42ED-98D3-4A5919341451}">
  <cacheSource type="external" connectionId="1"/>
  <cacheFields count="1">
    <cacheField name="[Measures].[Average of Ecommerce Conversion Rate]" caption="Average of Ecommerce Conversion Rate" numFmtId="0" hierarchy="30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0" memberValueDatatype="130" unbalanced="0"/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2.590446643517" backgroundQuery="1" createdVersion="8" refreshedVersion="8" minRefreshableVersion="3" recordCount="0" supportSubquery="1" supportAdvancedDrill="1" xr:uid="{F6757C39-9974-4287-B7A3-A065A6459E2F}">
  <cacheSource type="external" connectionId="1"/>
  <cacheFields count="1">
    <cacheField name="[Measures].[Sum of Sessions]" caption="Sum of Sessions" numFmtId="0" hierarchy="17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0" memberValueDatatype="130" unbalanced="0"/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2.580960763888" backgroundQuery="1" createdVersion="8" refreshedVersion="8" minRefreshableVersion="3" recordCount="0" supportSubquery="1" supportAdvancedDrill="1" xr:uid="{1817D3E1-C768-42C7-AA7B-761C5B786F3A}">
  <cacheSource type="external" connectionId="1"/>
  <cacheFields count="1">
    <cacheField name="[Measures].[Sum of Revenue]" caption="Sum of Revenue" numFmtId="0" hierarchy="16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0" memberValueDatatype="130" unbalanced="0"/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3.104159143521" backgroundQuery="1" createdVersion="8" refreshedVersion="8" minRefreshableVersion="3" recordCount="0" supportSubquery="1" supportAdvancedDrill="1" xr:uid="{5B8C824D-A13B-4852-93E0-445A8228A211}">
  <cacheSource type="external" connectionId="1"/>
  <cacheFields count="2">
    <cacheField name="[Table2].[source_type].[source_type]" caption="source_type" numFmtId="0" hierarchy="12" level="1">
      <sharedItems count="10">
        <s v="(blank)"/>
        <s v="(none)"/>
        <s v="(not set)"/>
        <s v="cpc"/>
        <s v="email"/>
        <s v="local_display"/>
        <s v="organic"/>
        <s v="referral"/>
        <s v="social"/>
        <s v="zalo"/>
      </sharedItems>
    </cacheField>
    <cacheField name="[Measures].[Sum of Sum of Sessions]" caption="Sum of Sum of Sessions" numFmtId="0" hierarchy="31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0" memberValueDatatype="130" unbalanced="0"/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3.062857986108" backgroundQuery="1" createdVersion="8" refreshedVersion="8" minRefreshableVersion="3" recordCount="0" supportSubquery="1" supportAdvancedDrill="1" xr:uid="{6801062D-94C4-40EC-9788-17756A7982CE}">
  <cacheSource type="external" connectionId="1"/>
  <cacheFields count="2">
    <cacheField name="[Table1].[Source / Medium].[Source / Medium]" caption="Source / Medium" numFmtId="0" level="1">
      <sharedItems containsBlank="1" count="195">
        <m/>
        <s v="(direct) / (none)"/>
        <s v="10.0.0.1:8000 / local_display"/>
        <s v="10.100.0.27 / local_display"/>
        <s v="116.109.22.193:8880 / local_display"/>
        <s v="123.20.207.23 / local_display"/>
        <s v="123.30.116.134 / local_display"/>
        <s v="172.16.0.1:1000 / local_display"/>
        <s v="172.16.0.1:2050 / local_display"/>
        <s v="172.168.0.1 / local_display"/>
        <s v="172.17.0.1:12082 / local_display"/>
        <s v="172.23.3.254:1000 / local_display"/>
        <s v="192.168.1.1 / local_display"/>
        <s v="192.168.162.254:90 / local_display"/>
        <s v="192.168.2.1 / local_display"/>
        <s v="192.168.70.2:8880 / local_display"/>
        <s v="24h.com.vn / local_display"/>
        <s v="59.29.251.41 / local_display"/>
        <s v="5giay.vn / local_display"/>
        <s v="adguard.com / local_display"/>
        <s v="ahrefs.tool.buyseotools.io / local_display"/>
        <s v="ahrefs2.tool.buyseotools.io / local_display"/>
        <s v="ahrefs3.tool.buyseotools.io / local_display"/>
        <s v="ameblo.top / local_display"/>
        <s v="amp-24h-com-vn.cdn.ampproject.org / local_display"/>
        <s v="animehay.tv / local_display"/>
        <s v="ankersacnhanh.com / local_display"/>
        <s v="apkpure.com / local_display"/>
        <s v="axcus.top / local_display"/>
        <s v="bachlongmobile.com / local_display"/>
        <s v="baidu.com / local_display"/>
        <s v="bak.com.vn / local_display"/>
        <s v="baomoi.com / local_display"/>
        <s v="bing / organic"/>
        <s v="bit.ly / local_display"/>
        <s v="blog.naver.com / local_display"/>
        <s v="bongda.com.vn / local_display"/>
        <s v="bongdaplus.vn / local_display"/>
        <s v="cancaukr.vn / local_display"/>
        <s v="cellphones.com.vn / local_display"/>
        <s v="chartsapi.gdgdocs.org / local_display"/>
        <s v="chonhanh.vn / local_display"/>
        <s v="cic.org.vn / local_display"/>
        <s v="clickbuy.com.vn / local_display"/>
        <s v="cn.bing.com / local_display"/>
        <s v="coccoc.com / local_display"/>
        <s v="cuahangtcs.com / local_display"/>
        <s v="degrey.vn / local_display"/>
        <s v="dienmayxanh.com / local_display"/>
        <s v="dientuachau.com / local_display"/>
        <s v="dmca.com / local_display"/>
        <s v="docbao.vn / local_display"/>
        <s v="duckduckgo / organic"/>
        <s v="ebank.tpb.vn / local_display"/>
        <s v="ebanking.scb.com.vn / local_display"/>
        <s v="ecosia.org / local_display"/>
        <s v="ecosia.org / organic"/>
        <s v="facebook / social"/>
        <s v="facebook.com / referral"/>
        <s v="fedauth.pg.com / local_display"/>
        <s v="forums.voz.vn / local_display"/>
        <s v="genk.vn / local_display"/>
        <s v="getpocket.com / local_display"/>
        <s v="giare24h.com / local_display"/>
        <s v="google / cpc"/>
        <s v="google.com / referral"/>
        <s v="google.com.vn / referral"/>
        <s v="googleapis.com / referral"/>
        <s v="googleweblight.com / referral"/>
        <s v="hangmy.fptshop.com.vn / local_display"/>
        <s v="hdvietnam.com / local_display"/>
        <s v="hk.search.yahoo.com / local_display"/>
        <s v="hoangkien.com / local_display"/>
        <s v="hocacanh.vn / local_display"/>
        <s v="hocdientu.vn / local_display"/>
        <s v="hoco.vn / local_display"/>
        <s v="homeokatu.com / local_display"/>
        <s v="hucau.net / local_display"/>
        <s v="hyundaithuduc.vn / local_display"/>
        <s v="ieltsonlinetests.com / local_display"/>
        <s v="imasdk.googleapis.com / referral"/>
        <s v="in.search.yahoo.com / local_display"/>
        <s v="instagram / social"/>
        <s v="instagram.com / referral"/>
        <s v="int.search.tb.ask.com / local_display"/>
        <s v="iwater.vn / local_display"/>
        <s v="kenh14.vn / local_display"/>
        <s v="l.facebook.com / referral"/>
        <s v="l.instagram.com / referral"/>
        <s v="l.messenger.com / local_display"/>
        <s v="l.workplace.com / local_display"/>
        <s v="lazada.vn / local_display"/>
        <s v="lg.com / local_display"/>
        <s v="lienvietpharmacy.hostingerapp.com / local_display"/>
        <s v="linhkiendoc.com / local_display"/>
        <s v="linhkienlammusic.com / local_display"/>
        <s v="livejournal.top / local_display"/>
        <s v="livescore.com / local_display"/>
        <s v="livetv.sx / local_display"/>
        <s v="lm.facebook.com / referral"/>
        <s v="lm.workplace.com / local_display"/>
        <s v="logoutwifi.netnam.vn / local_display"/>
        <s v="m.baomoi.com / local_display"/>
        <s v="m.blog.naver.com / local_display"/>
        <s v="m.cafe.naver.com / local_display"/>
        <s v="m.cafef.vn / local_display"/>
        <s v="m.facebook.com / referral"/>
        <s v="m.gamek.vn / local_display"/>
        <s v="m.genk.vn / local_display"/>
        <s v="m.kenh14.vn / local_display"/>
        <s v="m.thanhnien.vn / local_display"/>
        <s v="m.websosanh.vn / local_display"/>
        <s v="m.youtube.com / referral"/>
        <s v="maccenter.vn / local_display"/>
        <s v="mail.yahoo.com / local_display"/>
        <s v="mailchi.mp / referral"/>
        <s v="mangapark.net / local_display"/>
        <s v="messenger.com / local_display"/>
        <s v="misaigon.vn / local_display"/>
        <s v="mistore.com.vn / local_display"/>
        <s v="mlr.itim.vn / local_display"/>
        <s v="muare.club / local_display"/>
        <s v="new-cms.icheck.com.vn / local_display"/>
        <s v="news.zing.vn / local_display"/>
        <s v="newsletter / email"/>
        <s v="nhattao.com / local_display"/>
        <s v="no.search.yahoo.com / referral"/>
        <s v="notify.bluecoat.com / local_display"/>
        <s v="online.acb.com.vn / local_display"/>
        <s v="openurls.com.cn / local_display"/>
        <s v="opti-page.com / local_display"/>
        <s v="out.easycounter.com / local_display"/>
        <s v="oxii.vn / local_display"/>
        <s v="ozbargain.com.au / local_display"/>
        <s v="pages.lazada.vn / local_display"/>
        <s v="pfp1.boehringer.com / local_display"/>
        <s v="phatdatcomputer.vn / local_display"/>
        <s v="phimmoi.net / local_display"/>
        <s v="phukiengiare24h.com / local_display"/>
        <s v="proe.vn / local_display"/>
        <s v="r.duckduckgo.com / local_display"/>
        <s v="r.search.aol.com / referral"/>
        <s v="rinkshop.tk / local_display"/>
        <s v="saigonvape.net / local_display"/>
        <s v="saigonxua.vn / local_display"/>
        <s v="search.gmx.net / local_display"/>
        <s v="search.google.com / referral"/>
        <s v="sextop1.net / local_display"/>
        <s v="shopeecs.lightning.force.com / local_display"/>
        <s v="sogou / organic"/>
        <s v="start.mysearchdial.com / local_display"/>
        <s v="techzones.vn / local_display"/>
        <s v="tendata.mailsou.com / local_display"/>
        <s v="thegioididong.com / local_display"/>
        <s v="thiendia.com / local_display"/>
        <s v="thuonggiado.vn / local_display"/>
        <s v="tinhte.vn / local_display"/>
        <s v="touch.facebook.com / referral"/>
        <s v="tpc.googlesyndication.com / referral"/>
        <s v="translate.google.com / referral"/>
        <s v="ttvnol.com / local_display"/>
        <s v="tuoi69.com / local_display"/>
        <s v="tuoitre.vn / local_display"/>
        <s v="tw.search.yahoo.com / referral"/>
        <s v="twitter / social"/>
        <s v="uk.search.yahoo.com / referral"/>
        <s v="upload.facebook.com / referral"/>
        <s v="us.search.yahoo.com / referral"/>
        <s v="us20.campaign-archive.com / local_display"/>
        <s v="us7.campaign-archive.com / local_display"/>
        <s v="vi.m.wikipedia.org / local_display"/>
        <s v="vietfones.vn / local_display"/>
        <s v="vietlott.vn / local_display"/>
        <s v="vietnamnet.vn / local_display"/>
        <s v="vn.indeed.com / local_display"/>
        <s v="vn.search.yahoo.com / local_display"/>
        <s v="vnexpress.net / local_display"/>
        <s v="wap.sogou.com / local_display"/>
        <s v="web.start.fyi / local_display"/>
        <s v="webredirect.garenanow.com / local_display"/>
        <s v="websosanh.vn / local_display"/>
        <s v="www-dienmayxanh-com.cdn.ampproject.org / local_display"/>
        <s v="xiaomiviet.vn / local_display"/>
        <s v="xnxx.com / local_display"/>
        <s v="xsmn.me / local_display"/>
        <s v="xvideos.com / local_display"/>
        <s v="yahoo / organic"/>
        <s v="yandex / organic"/>
        <s v="yandex.com / local_display"/>
        <s v="yandex.ru / local_display"/>
        <s v="youtube / (not set)"/>
        <s v="youtube / social"/>
        <s v="youtube.com / referral"/>
        <s v="zalo / (not set)"/>
        <s v="zalo / zalo"/>
      </sharedItems>
    </cacheField>
    <cacheField name="[Measures].[Sum of Sessions]" caption="Sum of Sessions" numFmtId="0" hierarchy="17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3.031536921299" backgroundQuery="1" createdVersion="8" refreshedVersion="8" minRefreshableVersion="3" recordCount="0" supportSubquery="1" supportAdvancedDrill="1" xr:uid="{4D15D153-95F1-4747-8457-B4158E85C3BF}">
  <cacheSource type="external" connectionId="1"/>
  <cacheFields count="1">
    <cacheField name="[Measures].[Sum of New Users]" caption="Sum of New Users" numFmtId="0" hierarchy="28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0" memberValueDatatype="130" unbalanced="0"/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2.986696180553" backgroundQuery="1" createdVersion="8" refreshedVersion="8" minRefreshableVersion="3" recordCount="0" supportSubquery="1" supportAdvancedDrill="1" xr:uid="{E459A8F9-F3E7-4378-B1EF-4AD73A9B1961}">
  <cacheSource type="external" connectionId="1"/>
  <cacheFields count="1">
    <cacheField name="[Measures].[Average of Pages / Session]" caption="Average of Pages / Session" numFmtId="0" hierarchy="27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0" memberValueDatatype="130" unbalanced="0"/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2.935839004633" backgroundQuery="1" createdVersion="8" refreshedVersion="8" minRefreshableVersion="3" recordCount="0" supportSubquery="1" supportAdvancedDrill="1" xr:uid="{71A32109-B89A-4EAB-B95D-670C877CCF02}">
  <cacheSource type="external" connectionId="1"/>
  <cacheFields count="1">
    <cacheField name="[Measures].[Average of Bounce Rate]" caption="Average of Bounce Rate" numFmtId="0" hierarchy="25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0" memberValueDatatype="130" unbalanced="0"/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2.910459143517" backgroundQuery="1" createdVersion="8" refreshedVersion="8" minRefreshableVersion="3" recordCount="0" supportSubquery="1" supportAdvancedDrill="1" xr:uid="{40E89098-AAD4-44BE-B664-0537ED5744C5}">
  <cacheSource type="external" connectionId="1"/>
  <cacheFields count="1">
    <cacheField name="[Measures].[Average of Avg. Session Duration]" caption="Average of Avg. Session Duration" numFmtId="0" hierarchy="23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0" memberValueDatatype="130" unbalanced="0"/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2.613147337965" backgroundQuery="1" createdVersion="8" refreshedVersion="8" minRefreshableVersion="3" recordCount="0" supportSubquery="1" supportAdvancedDrill="1" xr:uid="{EABC76D4-2E51-45F9-B35D-DD3C18F5DFC3}">
  <cacheSource type="external" connectionId="1"/>
  <cacheFields count="1">
    <cacheField name="[Measures].[Sum of Transactions]" caption="Sum of Transactions" numFmtId="0" hierarchy="21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0" memberValueDatatype="130" unbalanced="0"/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2.617634490744" backgroundQuery="1" createdVersion="8" refreshedVersion="8" minRefreshableVersion="3" recordCount="0" supportSubquery="1" supportAdvancedDrill="1" xr:uid="{28D6D2E3-7462-4089-9BAB-7F3DC0794DC1}">
  <cacheSource type="external" connectionId="1"/>
  <cacheFields count="2">
    <cacheField name="[Table1].[Source / Medium].[Source / Medium]" caption="Source / Medium" numFmtId="0" level="1">
      <sharedItems count="10">
        <s v="duckduckgo / organic"/>
        <s v="getpocket.com / local_display"/>
        <s v="googleweblight.com / referral"/>
        <s v="l.messenger.com / local_display"/>
        <s v="l.workplace.com / local_display"/>
        <s v="linhkiendoc.com / local_display"/>
        <s v="news.zing.vn / local_display"/>
        <s v="newsletter / email"/>
        <s v="vnexpress.net / local_display"/>
        <s v="yahoo / organic"/>
      </sharedItems>
    </cacheField>
    <cacheField name="[Measures].[Sum of Ecommerce Conversion Rate]" caption="Sum of Ecommerce Conversion Rate" numFmtId="0" hierarchy="18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ệt Nguyễn" refreshedDate="45172.894050347226" backgroundQuery="1" createdVersion="8" refreshedVersion="8" minRefreshableVersion="3" recordCount="0" supportSubquery="1" supportAdvancedDrill="1" xr:uid="{19216C39-0533-4046-86FF-332E9A98DDE3}">
  <cacheSource type="external" connectionId="1"/>
  <cacheFields count="1">
    <cacheField name="[Measures].[Sum of Users]" caption="Sum of Users" numFmtId="0" hierarchy="20" level="32767"/>
  </cacheFields>
  <cacheHierarchies count="32">
    <cacheHierarchy uniqueName="[Table1].[Source / Medium]" caption="Source / Medium" attribute="1" defaultMemberUniqueName="[Table1].[Source / Medium].[All]" allUniqueName="[Table1].[Source / Medium].[All]" dimensionUniqueName="[Table1]" displayFolder="" count="0" memberValueDatatype="130" unbalanced="0"/>
    <cacheHierarchy uniqueName="[Table1].[Users]" caption="Users" attribute="1" defaultMemberUniqueName="[Table1].[Users].[All]" allUniqueName="[Table1].[Users].[All]" dimensionUniqueName="[Table1]" displayFolder="" count="0" memberValueDatatype="20" unbalanced="0"/>
    <cacheHierarchy uniqueName="[Table1].[New Users]" caption="New Users" attribute="1" defaultMemberUniqueName="[Table1].[New Users].[All]" allUniqueName="[Table1].[New Users].[All]" dimensionUniqueName="[Table1]" displayFolder="" count="0" memberValueDatatype="20" unbalanced="0"/>
    <cacheHierarchy uniqueName="[Table1].[Sessions]" caption="Sessions" attribute="1" defaultMemberUniqueName="[Table1].[Sessions].[All]" allUniqueName="[Table1].[Sessions].[All]" dimensionUniqueName="[Table1]" displayFolder="" count="0" memberValueDatatype="20" unbalanced="0"/>
    <cacheHierarchy uniqueName="[Table1].[Bounce Rate]" caption="Bounce Rate" attribute="1" defaultMemberUniqueName="[Table1].[Bounce Rate].[All]" allUniqueName="[Table1].[Bounce Rate].[All]" dimensionUniqueName="[Table1]" displayFolder="" count="0" memberValueDatatype="5" unbalanced="0"/>
    <cacheHierarchy uniqueName="[Table1].[Pages / Session]" caption="Pages / Session" attribute="1" defaultMemberUniqueName="[Table1].[Pages / Session].[All]" allUniqueName="[Table1].[Pages / Session].[All]" dimensionUniqueName="[Table1]" displayFolder="" count="0" memberValueDatatype="5" unbalanced="0"/>
    <cacheHierarchy uniqueName="[Table1].[Avg. Session Duration]" caption="Avg. Session Duration" attribute="1" defaultMemberUniqueName="[Table1].[Avg. Session Duration].[All]" allUniqueName="[Table1].[Avg. Session Duration].[All]" dimensionUniqueName="[Table1]" displayFolder="" count="0" memberValueDatatype="5" unbalanced="0"/>
    <cacheHierarchy uniqueName="[Table1].[Ecommerce Conversion Rate]" caption="Ecommerce Conversion Rate" attribute="1" defaultMemberUniqueName="[Table1].[Ecommerce Conversion Rate].[All]" allUniqueName="[Table1].[Ecommerce Conversion Rate].[All]" dimensionUniqueName="[Table1]" displayFolder="" count="0" memberValueDatatype="5" unbalanced="0"/>
    <cacheHierarchy uniqueName="[Table1].[Transactions]" caption="Transactions" attribute="1" defaultMemberUniqueName="[Table1].[Transactions].[All]" allUniqueName="[Table1].[Transactions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Sum of Sessions]" caption="Sum of Sessions" attribute="1" defaultMemberUniqueName="[Table2].[Sum of Sessions].[All]" allUniqueName="[Table2].[Sum of Sessions].[All]" dimensionUniqueName="[Table2]" displayFolder="" count="0" memberValueDatatype="20" unbalanced="0"/>
    <cacheHierarchy uniqueName="[Table2].[source_type]" caption="source_type" attribute="1" defaultMemberUniqueName="[Table2].[source_type].[All]" allUniqueName="[Table2].[source_type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essions]" caption="Sum of Sessions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commerce Conversion Rate]" caption="Sum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Ecommerce Conversion Rate]" caption="Max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sers]" caption="Sum of User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ransactions]" caption="Sum of Transaction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. Session Duration]" caption="Sum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Avg. Session Duration]" caption="Average of Avg. Session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unce Rate]" caption="Sum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ounce Rate]" caption="Average of Bounce Rat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ages / Session]" caption="Sum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ages / Session]" caption="Average of Pages / Session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ew Users]" caption="Sum of New Users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ow Labels]" caption="Count of Row Labels" measure="1" displayFolder="" measureGroup="Table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Ecommerce Conversion Rate]" caption="Average of Ecommerce Conversion Rate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um of Sessions]" caption="Sum of Sum of Sessions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ECC74-EB1E-45A1-A2FA-058296B08E51}" name="PivotTable13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D3:A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Ecommerce Conversion Rate" fld="0" subtotal="average" baseField="0" baseItem="0" numFmtId="10"/>
  </dataFields>
  <formats count="3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Avg. Session Duration"/>
    <pivotHierarchy dragToData="1"/>
    <pivotHierarchy dragToData="1" caption="Average of Bounce Rate"/>
    <pivotHierarchy dragToData="1"/>
    <pivotHierarchy dragToData="1" caption="Average of Pages / Session"/>
    <pivotHierarchy dragToData="1"/>
    <pivotHierarchy dragToData="1"/>
    <pivotHierarchy dragToData="1" caption="Average of Ecommerce Conversion Rate"/>
    <pivotHierarchy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F6AA3-C0B0-496A-9390-0568C3873386}" name="PivotTable1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T3:U199" firstHeaderRow="1" firstDataRow="1" firstDataCol="1"/>
  <pivotFields count="2">
    <pivotField axis="axisRow" allDrilled="1" subtotalTop="0" showAll="0" sortType="ascending" defaultSubtotal="0" defaultAttributeDrillState="1">
      <items count="19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0"/>
      </items>
    </pivotField>
    <pivotField dataField="1" subtotalTop="0" showAll="0" defaultSubtota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 of Sessions" fld="1" baseField="0" baseItem="0" numFmtId="3"/>
  </dataFields>
  <formats count="2">
    <format dxfId="24">
      <pivotArea outline="0" collapsedLevelsAreSubtotals="1" fieldPosition="0"/>
    </format>
    <format dxfId="23">
      <pivotArea dataOnly="0" labelOnly="1" outline="0" axis="axisValues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ax of Ecommerce Conversion Ra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FFB6E-FBC7-43DF-BCC1-E8409353D16D}" name="PivotTable2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N3:N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Bounce Rate" fld="0" subtotal="average" baseField="0" baseItem="0" numFmtId="2"/>
  </dataFields>
  <formats count="2">
    <format dxfId="26">
      <pivotArea outline="0" collapsedLevelsAreSubtotals="1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Avg. Session Duration"/>
    <pivotHierarchy dragToData="1"/>
    <pivotHierarchy dragToData="1" caption="Average of Bounce Rat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F6A9E-7E56-458D-B8A6-0C3E0DA46901}" name="PivotTable9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R3:R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New Users" fld="0" baseField="0" baseItem="0"/>
  </dataFields>
  <formats count="1">
    <format dxfId="27">
      <pivotArea outline="0" collapsedLevelsAreSubtotals="1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C0E09-A375-41C9-A626-E058EC89FC4C}" name="PivotTable12" cacheId="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A3:AB14" firstHeaderRow="1" firstDataRow="1" firstDataCol="1"/>
  <pivotFields count="2">
    <pivotField axis="axisRow" allDrilled="1" subtotalTop="0" showAll="0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um of Sessions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33714-0B1B-439C-B6DB-FD82331A632B}" name="PivotTable5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Users" fld="0" baseField="0" baseItem="0"/>
  </dataFields>
  <formats count="1">
    <format dxfId="13">
      <pivotArea outline="0" collapsedLevelsAreSubtotals="1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5EC8E-C539-4240-B0D1-8402CFF42748}" name="PivotTable3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Revenue" fld="0" baseField="0" baseItem="0" numFmtId="43"/>
  </dataFields>
  <formats count="1">
    <format dxfId="14">
      <pivotArea outline="0" collapsedLevelsAreSubtotals="1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2A50B-3C02-4C0E-8B32-4A170A504F69}" name="PivotTable8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P3:P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Pages / Session" fld="0" subtotal="average" baseField="0" baseItem="0" numFmtId="2"/>
  </dataFields>
  <formats count="2">
    <format dxfId="16">
      <pivotArea outline="0" collapsedLevelsAreSubtotals="1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Avg. Session Duration"/>
    <pivotHierarchy dragToData="1"/>
    <pivotHierarchy dragToData="1" caption="Average of Bounce Rate"/>
    <pivotHierarchy dragToData="1"/>
    <pivotHierarchy dragToData="1" caption="Average of Pages / Session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20398-88CA-46BC-A80C-BE888FBB18A7}" name="PivotTable1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L3:L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Avg. Session Duration" fld="0" subtotal="average" baseField="0" baseItem="0" numFmtId="2"/>
  </dataFields>
  <formats count="2">
    <format dxfId="18">
      <pivotArea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Avg. Session Durat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68080-843C-484D-83A3-8981935E1DB2}" name="PivotTable4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C3:C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Sessions" fld="0" baseField="0" baseItem="0" numFmtId="164"/>
  </dataFields>
  <formats count="1">
    <format dxfId="19">
      <pivotArea outline="0" collapsedLevelsAreSubtotals="1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8F49B-EC15-4CA3-A2DD-968E79DAF473}" name="PivotTable7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3:G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ransactions" fld="0" baseField="0" baseItem="0"/>
  </dataFields>
  <formats count="1">
    <format dxfId="20">
      <pivotArea outline="0" collapsedLevelsAreSubtotals="1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E3F56-9AF4-40AC-BA21-C47C1C787B28}" name="PivotTable6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I3:J14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2"/>
    </i>
    <i>
      <x v="4"/>
    </i>
    <i>
      <x v="7"/>
    </i>
    <i>
      <x v="6"/>
    </i>
    <i>
      <x v="3"/>
    </i>
    <i>
      <x v="8"/>
    </i>
    <i>
      <x v="5"/>
    </i>
    <i>
      <x v="9"/>
    </i>
    <i>
      <x/>
    </i>
    <i t="grand">
      <x/>
    </i>
  </rowItems>
  <colItems count="1">
    <i/>
  </colItems>
  <dataFields count="1">
    <dataField name="Sum of Ecommerce Conversion Rate" fld="1" baseField="0" baseItem="0" numFmtId="10"/>
  </dataFields>
  <formats count="2">
    <format dxfId="22">
      <pivotArea outline="0" collapsedLevelsAreSubtotals="1" fieldPosition="0"/>
    </format>
    <format dxfId="21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ax of Ecommerce Conversion Ra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filters count="1">
    <filter fld="0" type="count" id="1" iMeasureHier="18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ffic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7E4D79-60BB-45C0-9941-4BB40D46F310}" name="Table2" displayName="Table2" ref="W3:Y198" totalsRowShown="0">
  <autoFilter ref="W3:Y198" xr:uid="{237E4D79-60BB-45C0-9941-4BB40D46F310}"/>
  <tableColumns count="3">
    <tableColumn id="1" xr3:uid="{AD6B7F00-A999-4D62-A0D2-A607FE08BD1E}" name="Row Labels"/>
    <tableColumn id="2" xr3:uid="{79DDDA68-F472-4472-A581-0030EF5D6F3B}" name="Sum of Sessions"/>
    <tableColumn id="3" xr3:uid="{E8688710-AA5C-49EF-9F30-72AF1099CA8E}" name="source_type">
      <calculatedColumnFormula>RIGHT(W4,LEN(W4)-SEARCH("/",W4)-1)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6849CA-0D73-48F8-AB4C-E1C70094D74C}" name="Table3" displayName="Table3" ref="AA18:AB28" totalsRowShown="0">
  <autoFilter ref="AA18:AB28" xr:uid="{6C6849CA-0D73-48F8-AB4C-E1C70094D74C}"/>
  <sortState xmlns:xlrd2="http://schemas.microsoft.com/office/spreadsheetml/2017/richdata2" ref="AA19:AB28">
    <sortCondition descending="1" ref="AB18:AB28"/>
  </sortState>
  <tableColumns count="2">
    <tableColumn id="1" xr3:uid="{A159C659-F1AB-4DC5-9639-16D21BC2827A}" name="Row Labels"/>
    <tableColumn id="2" xr3:uid="{BB3086CC-AB92-4275-ABF7-B874FE0358C5}" name="Sum of Sum of Sessions" dataDxfId="9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86DD1C-44DF-4E9B-A834-A4E50BD05895}" name="Table1" displayName="Table1" ref="A1:J199" totalsRowShown="0">
  <autoFilter ref="A1:J199" xr:uid="{D451340F-F41C-4964-8B97-D1716F306274}"/>
  <sortState xmlns:xlrd2="http://schemas.microsoft.com/office/spreadsheetml/2017/richdata2" ref="A2:J199">
    <sortCondition descending="1" ref="H1:H199"/>
  </sortState>
  <tableColumns count="10">
    <tableColumn id="1" xr3:uid="{A7B9BAB1-BAB1-4241-9502-CF0A370CA50E}" name="Source / Medium"/>
    <tableColumn id="2" xr3:uid="{84EA71FB-754A-4D99-AB06-F8931EF21608}" name="Users" dataDxfId="8" dataCellStyle="Comma"/>
    <tableColumn id="3" xr3:uid="{3E33D61F-E6A1-49D9-85EE-00EFC5F0D32A}" name="New Users" dataDxfId="7" dataCellStyle="Comma"/>
    <tableColumn id="4" xr3:uid="{C238F8F2-B39A-4973-A6DB-81C0DA4A63E0}" name="Sessions" dataDxfId="6" dataCellStyle="Comma"/>
    <tableColumn id="5" xr3:uid="{F419E239-C77A-4D60-86CA-DECAC375149A}" name="Bounce Rate" dataDxfId="5"/>
    <tableColumn id="6" xr3:uid="{B38A2B7C-2ECD-4EEB-8723-61CBB5FA4C33}" name="Pages / Session" dataDxfId="4"/>
    <tableColumn id="7" xr3:uid="{0427B043-F6CD-48B7-9EF8-6A2A5139080E}" name="Avg. Session Duration" dataCellStyle="Comma"/>
    <tableColumn id="8" xr3:uid="{35F38CCA-F31E-450C-8182-BF86E0A6EEEE}" name="Ecommerce Conversion Rate" dataDxfId="3"/>
    <tableColumn id="9" xr3:uid="{DD7BD542-B6AC-4A28-B43E-6E399F34AB69}" name="Transactions" dataDxfId="2" dataCellStyle="Comma"/>
    <tableColumn id="10" xr3:uid="{7EA19A7E-6EE7-4718-BF62-1315D7339C44}" name="Revenue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03E6-5BDD-44AD-A796-4F15DEA7AF0C}">
  <dimension ref="A1:R30"/>
  <sheetViews>
    <sheetView tabSelected="1" workbookViewId="0">
      <selection activeCell="S8" sqref="S8"/>
    </sheetView>
  </sheetViews>
  <sheetFormatPr defaultRowHeight="15.6" x14ac:dyDescent="0.3"/>
  <cols>
    <col min="1" max="1" width="2.19921875" customWidth="1"/>
    <col min="5" max="5" width="1.5" customWidth="1"/>
    <col min="8" max="8" width="8.796875" customWidth="1"/>
    <col min="15" max="15" width="1.59765625" customWidth="1"/>
  </cols>
  <sheetData>
    <row r="1" spans="1:18" ht="23.4" customHeight="1" x14ac:dyDescent="0.3">
      <c r="A1" s="30" t="s">
        <v>233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7.8" customHeight="1" thickBot="1" x14ac:dyDescent="0.35"/>
    <row r="3" spans="1:18" ht="15.6" customHeight="1" x14ac:dyDescent="0.3">
      <c r="B3" s="34">
        <f>pivot!$C$4</f>
        <v>2520655</v>
      </c>
      <c r="C3" s="35"/>
      <c r="D3" s="36"/>
      <c r="E3" s="9"/>
      <c r="F3" s="43">
        <f>GETPIVOTDATA("[Measures].[Sum of Revenue]",pivot!$A$3)</f>
        <v>20047946787.558365</v>
      </c>
      <c r="G3" s="44"/>
      <c r="H3" s="45"/>
    </row>
    <row r="4" spans="1:18" ht="15.6" customHeight="1" x14ac:dyDescent="0.3">
      <c r="B4" s="37"/>
      <c r="C4" s="38"/>
      <c r="D4" s="39"/>
      <c r="E4" s="9"/>
      <c r="F4" s="46"/>
      <c r="G4" s="47"/>
      <c r="H4" s="48"/>
    </row>
    <row r="5" spans="1:18" ht="15.6" customHeight="1" x14ac:dyDescent="0.3">
      <c r="B5" s="40"/>
      <c r="C5" s="41"/>
      <c r="D5" s="42"/>
      <c r="E5" s="9"/>
      <c r="F5" s="46"/>
      <c r="G5" s="47"/>
      <c r="H5" s="48"/>
    </row>
    <row r="6" spans="1:18" ht="16.2" thickBot="1" x14ac:dyDescent="0.35">
      <c r="B6" s="31" t="s">
        <v>3</v>
      </c>
      <c r="C6" s="32"/>
      <c r="D6" s="33"/>
      <c r="E6" s="9"/>
      <c r="F6" s="31" t="s">
        <v>9</v>
      </c>
      <c r="G6" s="32"/>
      <c r="H6" s="33"/>
    </row>
    <row r="7" spans="1:18" ht="9.6" customHeight="1" thickBot="1" x14ac:dyDescent="0.35">
      <c r="B7" s="9"/>
      <c r="C7" s="9"/>
      <c r="D7" s="9"/>
      <c r="E7" s="9"/>
      <c r="F7" s="9"/>
      <c r="G7" s="9"/>
      <c r="H7" s="9"/>
    </row>
    <row r="8" spans="1:18" x14ac:dyDescent="0.3">
      <c r="B8" s="49">
        <f>GETPIVOTDATA("[Measures].[Sum of Users]",pivot!$E$3)</f>
        <v>1314592</v>
      </c>
      <c r="C8" s="50"/>
      <c r="D8" s="51"/>
      <c r="E8" s="9"/>
      <c r="F8" s="49">
        <f>GETPIVOTDATA("[Measures].[Sum of Transactions]",pivot!$G$3)</f>
        <v>20118</v>
      </c>
      <c r="G8" s="50"/>
      <c r="H8" s="51"/>
    </row>
    <row r="9" spans="1:18" x14ac:dyDescent="0.3">
      <c r="B9" s="52"/>
      <c r="C9" s="53"/>
      <c r="D9" s="54"/>
      <c r="E9" s="9"/>
      <c r="F9" s="52"/>
      <c r="G9" s="53"/>
      <c r="H9" s="54"/>
    </row>
    <row r="10" spans="1:18" x14ac:dyDescent="0.3">
      <c r="B10" s="52"/>
      <c r="C10" s="53"/>
      <c r="D10" s="54"/>
      <c r="E10" s="9"/>
      <c r="F10" s="52"/>
      <c r="G10" s="53"/>
      <c r="H10" s="54"/>
    </row>
    <row r="11" spans="1:18" ht="16.2" thickBot="1" x14ac:dyDescent="0.35">
      <c r="B11" s="31" t="s">
        <v>1</v>
      </c>
      <c r="C11" s="32"/>
      <c r="D11" s="33"/>
      <c r="E11" s="9"/>
      <c r="F11" s="31" t="s">
        <v>8</v>
      </c>
      <c r="G11" s="32"/>
      <c r="H11" s="33"/>
    </row>
    <row r="23" spans="12:18" ht="16.2" thickBot="1" x14ac:dyDescent="0.35"/>
    <row r="24" spans="12:18" x14ac:dyDescent="0.3">
      <c r="L24" s="24">
        <f>GETPIVOTDATA("[Measures].[Average of Pages / Session]",pivot!$P$3)</f>
        <v>3.2894059383778047</v>
      </c>
      <c r="M24" s="25"/>
      <c r="N24" s="26"/>
      <c r="P24" s="24">
        <f>GETPIVOTDATA("[Measures].[Average of Avg. Session Duration]",pivot!$L$3)</f>
        <v>166.0524452486579</v>
      </c>
      <c r="Q24" s="25"/>
      <c r="R24" s="26"/>
    </row>
    <row r="25" spans="12:18" ht="13.8" customHeight="1" thickBot="1" x14ac:dyDescent="0.35">
      <c r="L25" s="27"/>
      <c r="M25" s="28"/>
      <c r="N25" s="29"/>
      <c r="P25" s="27"/>
      <c r="Q25" s="28"/>
      <c r="R25" s="29"/>
    </row>
    <row r="26" spans="12:18" ht="16.2" thickBot="1" x14ac:dyDescent="0.35">
      <c r="L26" s="15" t="s">
        <v>230</v>
      </c>
      <c r="M26" s="16"/>
      <c r="N26" s="17"/>
      <c r="P26" s="12" t="s">
        <v>6</v>
      </c>
      <c r="Q26" s="13"/>
      <c r="R26" s="14"/>
    </row>
    <row r="27" spans="12:18" ht="16.2" thickBot="1" x14ac:dyDescent="0.35"/>
    <row r="28" spans="12:18" x14ac:dyDescent="0.3">
      <c r="L28" s="24">
        <f>GETPIVOTDATA("[Measures].[Average of Bounce Rate]",pivot!$N$3)</f>
        <v>0.59875496995259825</v>
      </c>
      <c r="M28" s="25"/>
      <c r="N28" s="26"/>
      <c r="P28" s="18">
        <f>GETPIVOTDATA("[Measures].[Average of Ecommerce Conversion Rate]",pivot!$AD$3)</f>
        <v>3.974878836860719E-3</v>
      </c>
      <c r="Q28" s="19"/>
      <c r="R28" s="20"/>
    </row>
    <row r="29" spans="12:18" ht="16.2" thickBot="1" x14ac:dyDescent="0.35">
      <c r="L29" s="27"/>
      <c r="M29" s="28"/>
      <c r="N29" s="29"/>
      <c r="P29" s="21"/>
      <c r="Q29" s="22"/>
      <c r="R29" s="23"/>
    </row>
    <row r="30" spans="12:18" ht="16.2" thickBot="1" x14ac:dyDescent="0.35">
      <c r="L30" s="12" t="s">
        <v>231</v>
      </c>
      <c r="M30" s="13"/>
      <c r="N30" s="14"/>
      <c r="P30" s="12" t="s">
        <v>232</v>
      </c>
      <c r="Q30" s="13"/>
      <c r="R30" s="14"/>
    </row>
  </sheetData>
  <mergeCells count="17">
    <mergeCell ref="A1:R1"/>
    <mergeCell ref="B11:D11"/>
    <mergeCell ref="F11:H11"/>
    <mergeCell ref="P24:R25"/>
    <mergeCell ref="L24:N25"/>
    <mergeCell ref="B3:D5"/>
    <mergeCell ref="F3:H5"/>
    <mergeCell ref="B6:D6"/>
    <mergeCell ref="F6:H6"/>
    <mergeCell ref="B8:D10"/>
    <mergeCell ref="F8:H10"/>
    <mergeCell ref="P30:R30"/>
    <mergeCell ref="L30:N30"/>
    <mergeCell ref="P26:R26"/>
    <mergeCell ref="L26:N26"/>
    <mergeCell ref="P28:R29"/>
    <mergeCell ref="L28:N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6E55-8016-41BE-892F-81BBAD9AC281}">
  <dimension ref="A3:AD199"/>
  <sheetViews>
    <sheetView workbookViewId="0">
      <selection activeCell="AA4" sqref="AA4:AB6"/>
      <pivotSelection pane="bottomRight" showHeader="1" extendable="1" axis="axisRow" max="11" activeRow="3" activeCol="26" previousRow="5" previousCol="26" click="1" r:id="rId2">
        <pivotArea dataOnly="0" axis="axisRow" fieldPosition="0">
          <references count="1">
            <reference field="0" count="3">
              <x v="0"/>
              <x v="1"/>
              <x v="2"/>
            </reference>
          </references>
        </pivotArea>
      </pivotSelection>
    </sheetView>
  </sheetViews>
  <sheetFormatPr defaultRowHeight="15.6" x14ac:dyDescent="0.3"/>
  <cols>
    <col min="1" max="1" width="17.296875" bestFit="1" customWidth="1"/>
    <col min="2" max="2" width="0.59765625" customWidth="1"/>
    <col min="3" max="3" width="14.296875" bestFit="1" customWidth="1"/>
    <col min="4" max="4" width="0.69921875" customWidth="1"/>
    <col min="5" max="5" width="11.796875" bestFit="1" customWidth="1"/>
    <col min="6" max="6" width="0.59765625" customWidth="1"/>
    <col min="7" max="7" width="18" bestFit="1" customWidth="1"/>
    <col min="8" max="8" width="1" customWidth="1"/>
    <col min="9" max="9" width="27.796875" bestFit="1" customWidth="1"/>
    <col min="10" max="10" width="31.5" style="2" bestFit="1" customWidth="1"/>
    <col min="11" max="11" width="0.59765625" customWidth="1"/>
    <col min="12" max="12" width="28.796875" bestFit="1" customWidth="1"/>
    <col min="13" max="13" width="0.69921875" customWidth="1"/>
    <col min="14" max="14" width="21" bestFit="1" customWidth="1"/>
    <col min="15" max="15" width="0.5" customWidth="1"/>
    <col min="16" max="16" width="23.296875" bestFit="1" customWidth="1"/>
    <col min="17" max="17" width="0.59765625" customWidth="1"/>
    <col min="18" max="18" width="16.09765625" bestFit="1" customWidth="1"/>
    <col min="19" max="19" width="1" customWidth="1"/>
    <col min="20" max="20" width="51.5" bestFit="1" customWidth="1"/>
    <col min="21" max="21" width="14.296875" style="10" bestFit="1" customWidth="1"/>
    <col min="22" max="22" width="1.09765625" style="10" customWidth="1"/>
    <col min="23" max="23" width="12" customWidth="1"/>
    <col min="24" max="24" width="15.8984375" customWidth="1"/>
    <col min="25" max="25" width="12.796875" customWidth="1"/>
    <col min="26" max="26" width="11.8984375" bestFit="1" customWidth="1"/>
    <col min="27" max="27" width="12.19921875" bestFit="1" customWidth="1"/>
    <col min="28" max="28" width="20.69921875" bestFit="1" customWidth="1"/>
    <col min="29" max="29" width="0.5" customWidth="1"/>
    <col min="30" max="30" width="34.69921875" bestFit="1" customWidth="1"/>
    <col min="31" max="31" width="31.5" bestFit="1" customWidth="1"/>
    <col min="32" max="41" width="11.8984375" bestFit="1" customWidth="1"/>
    <col min="42" max="42" width="5.8984375" bestFit="1" customWidth="1"/>
    <col min="43" max="43" width="10.8984375" bestFit="1" customWidth="1"/>
  </cols>
  <sheetData>
    <row r="3" spans="1:30" x14ac:dyDescent="0.3">
      <c r="A3" t="s">
        <v>204</v>
      </c>
      <c r="C3" t="s">
        <v>205</v>
      </c>
      <c r="E3" t="s">
        <v>210</v>
      </c>
      <c r="G3" t="s">
        <v>209</v>
      </c>
      <c r="I3" s="6" t="s">
        <v>207</v>
      </c>
      <c r="J3" s="2" t="s">
        <v>206</v>
      </c>
      <c r="L3" t="s">
        <v>211</v>
      </c>
      <c r="N3" t="s">
        <v>212</v>
      </c>
      <c r="P3" t="s">
        <v>213</v>
      </c>
      <c r="R3" t="s">
        <v>214</v>
      </c>
      <c r="T3" s="6" t="s">
        <v>207</v>
      </c>
      <c r="U3" s="10" t="s">
        <v>205</v>
      </c>
      <c r="W3" t="s">
        <v>207</v>
      </c>
      <c r="X3" t="s">
        <v>205</v>
      </c>
      <c r="Y3" t="s">
        <v>217</v>
      </c>
      <c r="AA3" s="6" t="s">
        <v>207</v>
      </c>
      <c r="AB3" t="s">
        <v>228</v>
      </c>
      <c r="AD3" s="2" t="s">
        <v>227</v>
      </c>
    </row>
    <row r="4" spans="1:30" x14ac:dyDescent="0.3">
      <c r="A4" s="5">
        <v>20047946787.558365</v>
      </c>
      <c r="C4" s="7">
        <v>2520655</v>
      </c>
      <c r="E4" s="7">
        <v>1314592</v>
      </c>
      <c r="G4" s="7">
        <v>20118</v>
      </c>
      <c r="I4" s="8" t="s">
        <v>72</v>
      </c>
      <c r="J4" s="2">
        <v>0.125</v>
      </c>
      <c r="L4" s="1">
        <v>166.0524452486579</v>
      </c>
      <c r="N4" s="1">
        <v>0.59875496995259825</v>
      </c>
      <c r="P4" s="1">
        <v>3.2894059383778047</v>
      </c>
      <c r="R4" s="7">
        <v>1059747</v>
      </c>
      <c r="T4" s="8" t="s">
        <v>11</v>
      </c>
      <c r="U4" s="10">
        <v>108534</v>
      </c>
      <c r="W4" t="s">
        <v>11</v>
      </c>
      <c r="X4">
        <v>108534</v>
      </c>
      <c r="Y4" t="str">
        <f>RIGHT(W4,LEN(W4)-SEARCH("/",W4)-1)</f>
        <v>(none)</v>
      </c>
      <c r="AA4" s="8" t="s">
        <v>215</v>
      </c>
      <c r="AB4" s="11">
        <v>1261203</v>
      </c>
      <c r="AD4" s="2">
        <v>3.974878836860719E-3</v>
      </c>
    </row>
    <row r="5" spans="1:30" x14ac:dyDescent="0.3">
      <c r="I5" s="8" t="s">
        <v>30</v>
      </c>
      <c r="J5" s="2">
        <v>0.1111111111111111</v>
      </c>
      <c r="R5" s="4">
        <f>GETPIVOTDATA("[Measures].[Sum of Users]",$E$3)-GETPIVOTDATA("[Measures].[Sum of New Users]",$R$3)</f>
        <v>254845</v>
      </c>
      <c r="T5" s="8" t="s">
        <v>101</v>
      </c>
      <c r="U5" s="10">
        <v>4</v>
      </c>
      <c r="W5" t="s">
        <v>101</v>
      </c>
      <c r="X5">
        <v>4</v>
      </c>
      <c r="Y5" t="str">
        <f t="shared" ref="Y5:Y68" si="0">RIGHT(W5,LEN(W5)-SEARCH("/",W5)-1)</f>
        <v>local_display</v>
      </c>
      <c r="AA5" s="8" t="s">
        <v>218</v>
      </c>
      <c r="AB5" s="11">
        <v>108534</v>
      </c>
    </row>
    <row r="6" spans="1:30" x14ac:dyDescent="0.3">
      <c r="I6" s="8" t="s">
        <v>58</v>
      </c>
      <c r="J6" s="2">
        <v>9.6774193548387094E-2</v>
      </c>
      <c r="T6" s="8" t="s">
        <v>102</v>
      </c>
      <c r="U6" s="10">
        <v>1</v>
      </c>
      <c r="W6" t="s">
        <v>102</v>
      </c>
      <c r="X6">
        <v>1</v>
      </c>
      <c r="Y6" t="str">
        <f t="shared" si="0"/>
        <v>local_display</v>
      </c>
      <c r="AA6" s="8" t="s">
        <v>219</v>
      </c>
      <c r="AB6" s="11">
        <v>2312</v>
      </c>
    </row>
    <row r="7" spans="1:30" x14ac:dyDescent="0.3">
      <c r="I7" s="8" t="s">
        <v>49</v>
      </c>
      <c r="J7" s="2">
        <v>7.4908811601629377E-2</v>
      </c>
      <c r="R7" t="s">
        <v>214</v>
      </c>
      <c r="T7" s="8" t="s">
        <v>103</v>
      </c>
      <c r="U7" s="10">
        <v>2</v>
      </c>
      <c r="W7" t="s">
        <v>103</v>
      </c>
      <c r="X7">
        <v>2</v>
      </c>
      <c r="Y7" t="str">
        <f t="shared" si="0"/>
        <v>local_display</v>
      </c>
      <c r="AA7" s="8" t="s">
        <v>220</v>
      </c>
      <c r="AB7" s="11">
        <v>723216</v>
      </c>
    </row>
    <row r="8" spans="1:30" x14ac:dyDescent="0.3">
      <c r="I8" s="8" t="s">
        <v>68</v>
      </c>
      <c r="J8" s="2">
        <v>7.1428571428571425E-2</v>
      </c>
      <c r="R8" s="4">
        <v>1059747</v>
      </c>
      <c r="T8" s="8" t="s">
        <v>52</v>
      </c>
      <c r="U8" s="10">
        <v>243</v>
      </c>
      <c r="W8" t="s">
        <v>52</v>
      </c>
      <c r="X8">
        <v>243</v>
      </c>
      <c r="Y8" t="str">
        <f t="shared" si="0"/>
        <v>local_display</v>
      </c>
      <c r="AA8" s="8" t="s">
        <v>221</v>
      </c>
      <c r="AB8" s="11">
        <v>3347</v>
      </c>
    </row>
    <row r="9" spans="1:30" x14ac:dyDescent="0.3">
      <c r="I9" s="8" t="s">
        <v>51</v>
      </c>
      <c r="J9" s="2">
        <v>3.787878787878788E-2</v>
      </c>
      <c r="R9" s="4">
        <v>254845</v>
      </c>
      <c r="T9" s="8" t="s">
        <v>104</v>
      </c>
      <c r="U9" s="10">
        <v>7</v>
      </c>
      <c r="W9" t="s">
        <v>104</v>
      </c>
      <c r="X9">
        <v>7</v>
      </c>
      <c r="Y9" t="str">
        <f t="shared" si="0"/>
        <v>local_display</v>
      </c>
      <c r="AA9" s="8" t="s">
        <v>222</v>
      </c>
      <c r="AB9" s="11">
        <v>2092</v>
      </c>
    </row>
    <row r="10" spans="1:30" x14ac:dyDescent="0.3">
      <c r="I10" s="8" t="s">
        <v>60</v>
      </c>
      <c r="J10" s="2">
        <v>2.8571428571428571E-2</v>
      </c>
      <c r="T10" s="8" t="s">
        <v>105</v>
      </c>
      <c r="U10" s="10">
        <v>8</v>
      </c>
      <c r="W10" t="s">
        <v>105</v>
      </c>
      <c r="X10">
        <v>8</v>
      </c>
      <c r="Y10" t="str">
        <f t="shared" si="0"/>
        <v>local_display</v>
      </c>
      <c r="AA10" s="8" t="s">
        <v>223</v>
      </c>
      <c r="AB10" s="11">
        <v>1324</v>
      </c>
    </row>
    <row r="11" spans="1:30" x14ac:dyDescent="0.3">
      <c r="I11" s="8" t="s">
        <v>55</v>
      </c>
      <c r="J11" s="2">
        <v>2.4096385542168676E-2</v>
      </c>
      <c r="T11" s="8" t="s">
        <v>106</v>
      </c>
      <c r="U11" s="10">
        <v>1</v>
      </c>
      <c r="W11" t="s">
        <v>106</v>
      </c>
      <c r="X11">
        <v>1</v>
      </c>
      <c r="Y11" t="str">
        <f t="shared" si="0"/>
        <v>local_display</v>
      </c>
      <c r="AA11" s="8" t="s">
        <v>224</v>
      </c>
      <c r="AB11" s="11">
        <v>73054</v>
      </c>
    </row>
    <row r="12" spans="1:30" x14ac:dyDescent="0.3">
      <c r="I12" s="8" t="s">
        <v>21</v>
      </c>
      <c r="J12" s="2">
        <v>2.2257551669316374E-2</v>
      </c>
      <c r="T12" s="8" t="s">
        <v>107</v>
      </c>
      <c r="U12" s="10">
        <v>2</v>
      </c>
      <c r="W12" t="s">
        <v>107</v>
      </c>
      <c r="X12">
        <v>2</v>
      </c>
      <c r="Y12" t="str">
        <f t="shared" si="0"/>
        <v>local_display</v>
      </c>
      <c r="AA12" s="8" t="s">
        <v>225</v>
      </c>
      <c r="AB12" s="11">
        <v>341544</v>
      </c>
    </row>
    <row r="13" spans="1:30" x14ac:dyDescent="0.3">
      <c r="I13" s="8" t="s">
        <v>24</v>
      </c>
      <c r="J13" s="2">
        <v>2.0408163265306121E-2</v>
      </c>
      <c r="T13" s="8" t="s">
        <v>108</v>
      </c>
      <c r="U13" s="10">
        <v>2</v>
      </c>
      <c r="W13" t="s">
        <v>108</v>
      </c>
      <c r="X13">
        <v>2</v>
      </c>
      <c r="Y13" t="str">
        <f t="shared" si="0"/>
        <v>local_display</v>
      </c>
      <c r="AA13" s="8" t="s">
        <v>226</v>
      </c>
      <c r="AB13" s="11">
        <v>4029</v>
      </c>
    </row>
    <row r="14" spans="1:30" x14ac:dyDescent="0.3">
      <c r="I14" s="8" t="s">
        <v>208</v>
      </c>
      <c r="J14" s="2">
        <v>0.61243500461670664</v>
      </c>
      <c r="T14" s="8" t="s">
        <v>109</v>
      </c>
      <c r="U14" s="10">
        <v>8</v>
      </c>
      <c r="W14" t="s">
        <v>109</v>
      </c>
      <c r="X14">
        <v>8</v>
      </c>
      <c r="Y14" t="str">
        <f t="shared" si="0"/>
        <v>local_display</v>
      </c>
      <c r="AA14" s="8" t="s">
        <v>208</v>
      </c>
      <c r="AB14">
        <v>2520655</v>
      </c>
    </row>
    <row r="15" spans="1:30" x14ac:dyDescent="0.3">
      <c r="J15"/>
      <c r="T15" s="8" t="s">
        <v>110</v>
      </c>
      <c r="U15" s="10">
        <v>1</v>
      </c>
      <c r="W15" t="s">
        <v>110</v>
      </c>
      <c r="X15">
        <v>1</v>
      </c>
      <c r="Y15" t="str">
        <f t="shared" si="0"/>
        <v>local_display</v>
      </c>
    </row>
    <row r="16" spans="1:30" x14ac:dyDescent="0.3">
      <c r="J16"/>
      <c r="T16" s="8" t="s">
        <v>111</v>
      </c>
      <c r="U16" s="10">
        <v>1</v>
      </c>
      <c r="W16" t="s">
        <v>111</v>
      </c>
      <c r="X16">
        <v>1</v>
      </c>
      <c r="Y16" t="str">
        <f t="shared" si="0"/>
        <v>local_display</v>
      </c>
    </row>
    <row r="17" spans="10:28" x14ac:dyDescent="0.3">
      <c r="J17"/>
      <c r="T17" s="8" t="s">
        <v>112</v>
      </c>
      <c r="U17" s="10">
        <v>4</v>
      </c>
      <c r="W17" t="s">
        <v>112</v>
      </c>
      <c r="X17">
        <v>4</v>
      </c>
      <c r="Y17" t="str">
        <f t="shared" si="0"/>
        <v>local_display</v>
      </c>
    </row>
    <row r="18" spans="10:28" x14ac:dyDescent="0.3">
      <c r="J18"/>
      <c r="T18" s="8" t="s">
        <v>113</v>
      </c>
      <c r="U18" s="10">
        <v>1</v>
      </c>
      <c r="W18" t="s">
        <v>113</v>
      </c>
      <c r="X18">
        <v>1</v>
      </c>
      <c r="Y18" t="str">
        <f t="shared" si="0"/>
        <v>local_display</v>
      </c>
      <c r="AA18" t="s">
        <v>207</v>
      </c>
      <c r="AB18" t="s">
        <v>228</v>
      </c>
    </row>
    <row r="19" spans="10:28" x14ac:dyDescent="0.3">
      <c r="J19"/>
      <c r="T19" s="8" t="s">
        <v>83</v>
      </c>
      <c r="U19" s="10">
        <v>14</v>
      </c>
      <c r="W19" t="s">
        <v>83</v>
      </c>
      <c r="X19">
        <v>14</v>
      </c>
      <c r="Y19" t="str">
        <f t="shared" si="0"/>
        <v>local_display</v>
      </c>
      <c r="AA19" t="s">
        <v>215</v>
      </c>
      <c r="AB19" s="4">
        <v>1261203</v>
      </c>
    </row>
    <row r="20" spans="10:28" x14ac:dyDescent="0.3">
      <c r="J20"/>
      <c r="T20" s="8" t="s">
        <v>114</v>
      </c>
      <c r="U20" s="10">
        <v>1</v>
      </c>
      <c r="W20" t="s">
        <v>114</v>
      </c>
      <c r="X20">
        <v>1</v>
      </c>
      <c r="Y20" t="str">
        <f t="shared" si="0"/>
        <v>local_display</v>
      </c>
      <c r="AA20" t="s">
        <v>229</v>
      </c>
      <c r="AB20" s="4">
        <v>108534</v>
      </c>
    </row>
    <row r="21" spans="10:28" x14ac:dyDescent="0.3">
      <c r="J21"/>
      <c r="T21" s="8" t="s">
        <v>115</v>
      </c>
      <c r="U21" s="10">
        <v>1</v>
      </c>
      <c r="W21" t="s">
        <v>115</v>
      </c>
      <c r="X21">
        <v>1</v>
      </c>
      <c r="Y21" t="str">
        <f t="shared" si="0"/>
        <v>local_display</v>
      </c>
      <c r="AA21" t="s">
        <v>219</v>
      </c>
      <c r="AB21" s="4">
        <v>2312</v>
      </c>
    </row>
    <row r="22" spans="10:28" x14ac:dyDescent="0.3">
      <c r="J22"/>
      <c r="T22" s="8" t="s">
        <v>66</v>
      </c>
      <c r="U22" s="10">
        <v>7</v>
      </c>
      <c r="W22" t="s">
        <v>66</v>
      </c>
      <c r="X22">
        <v>7</v>
      </c>
      <c r="Y22" t="str">
        <f t="shared" si="0"/>
        <v>local_display</v>
      </c>
      <c r="AA22" t="s">
        <v>220</v>
      </c>
      <c r="AB22" s="4">
        <v>723216</v>
      </c>
    </row>
    <row r="23" spans="10:28" x14ac:dyDescent="0.3">
      <c r="J23"/>
      <c r="T23" s="8" t="s">
        <v>73</v>
      </c>
      <c r="U23" s="10">
        <v>5</v>
      </c>
      <c r="W23" t="s">
        <v>73</v>
      </c>
      <c r="X23">
        <v>5</v>
      </c>
      <c r="Y23" t="str">
        <f t="shared" si="0"/>
        <v>local_display</v>
      </c>
      <c r="AA23" t="s">
        <v>221</v>
      </c>
      <c r="AB23" s="4">
        <v>3347</v>
      </c>
    </row>
    <row r="24" spans="10:28" x14ac:dyDescent="0.3">
      <c r="J24"/>
      <c r="T24" s="8" t="s">
        <v>84</v>
      </c>
      <c r="U24" s="10">
        <v>2</v>
      </c>
      <c r="W24" t="s">
        <v>84</v>
      </c>
      <c r="X24">
        <v>2</v>
      </c>
      <c r="Y24" t="str">
        <f t="shared" si="0"/>
        <v>local_display</v>
      </c>
      <c r="AA24" t="s">
        <v>222</v>
      </c>
      <c r="AB24" s="4">
        <v>2092</v>
      </c>
    </row>
    <row r="25" spans="10:28" x14ac:dyDescent="0.3">
      <c r="J25"/>
      <c r="T25" s="8" t="s">
        <v>74</v>
      </c>
      <c r="U25" s="10">
        <v>7</v>
      </c>
      <c r="W25" t="s">
        <v>74</v>
      </c>
      <c r="X25">
        <v>7</v>
      </c>
      <c r="Y25" t="str">
        <f t="shared" si="0"/>
        <v>local_display</v>
      </c>
      <c r="AA25" t="s">
        <v>223</v>
      </c>
      <c r="AB25" s="4">
        <v>1324</v>
      </c>
    </row>
    <row r="26" spans="10:28" x14ac:dyDescent="0.3">
      <c r="J26"/>
      <c r="T26" s="8" t="s">
        <v>85</v>
      </c>
      <c r="U26" s="10">
        <v>2</v>
      </c>
      <c r="W26" t="s">
        <v>85</v>
      </c>
      <c r="X26">
        <v>2</v>
      </c>
      <c r="Y26" t="str">
        <f t="shared" si="0"/>
        <v>local_display</v>
      </c>
      <c r="AA26" t="s">
        <v>224</v>
      </c>
      <c r="AB26" s="4">
        <v>73054</v>
      </c>
    </row>
    <row r="27" spans="10:28" x14ac:dyDescent="0.3">
      <c r="J27"/>
      <c r="T27" s="8" t="s">
        <v>116</v>
      </c>
      <c r="U27" s="10">
        <v>7</v>
      </c>
      <c r="W27" t="s">
        <v>116</v>
      </c>
      <c r="X27">
        <v>7</v>
      </c>
      <c r="Y27" t="str">
        <f t="shared" si="0"/>
        <v>local_display</v>
      </c>
      <c r="AA27" t="s">
        <v>225</v>
      </c>
      <c r="AB27" s="4">
        <v>341544</v>
      </c>
    </row>
    <row r="28" spans="10:28" x14ac:dyDescent="0.3">
      <c r="J28"/>
      <c r="T28" s="8" t="s">
        <v>117</v>
      </c>
      <c r="U28" s="10">
        <v>1</v>
      </c>
      <c r="W28" t="s">
        <v>117</v>
      </c>
      <c r="X28">
        <v>1</v>
      </c>
      <c r="Y28" t="str">
        <f t="shared" si="0"/>
        <v>local_display</v>
      </c>
      <c r="AA28" t="s">
        <v>226</v>
      </c>
      <c r="AB28" s="4">
        <v>4029</v>
      </c>
    </row>
    <row r="29" spans="10:28" x14ac:dyDescent="0.3">
      <c r="J29"/>
      <c r="T29" s="8" t="s">
        <v>75</v>
      </c>
      <c r="U29" s="10">
        <v>3</v>
      </c>
      <c r="W29" t="s">
        <v>75</v>
      </c>
      <c r="X29">
        <v>3</v>
      </c>
      <c r="Y29" t="str">
        <f t="shared" si="0"/>
        <v>local_display</v>
      </c>
    </row>
    <row r="30" spans="10:28" x14ac:dyDescent="0.3">
      <c r="J30"/>
      <c r="T30" s="8" t="s">
        <v>118</v>
      </c>
      <c r="U30" s="10">
        <v>4</v>
      </c>
      <c r="W30" t="s">
        <v>118</v>
      </c>
      <c r="X30">
        <v>4</v>
      </c>
      <c r="Y30" t="str">
        <f t="shared" si="0"/>
        <v>local_display</v>
      </c>
    </row>
    <row r="31" spans="10:28" x14ac:dyDescent="0.3">
      <c r="J31"/>
      <c r="T31" s="8" t="s">
        <v>119</v>
      </c>
      <c r="U31" s="10">
        <v>1</v>
      </c>
      <c r="W31" t="s">
        <v>119</v>
      </c>
      <c r="X31">
        <v>1</v>
      </c>
      <c r="Y31" t="str">
        <f t="shared" si="0"/>
        <v>local_display</v>
      </c>
    </row>
    <row r="32" spans="10:28" x14ac:dyDescent="0.3">
      <c r="J32"/>
      <c r="T32" s="8" t="s">
        <v>120</v>
      </c>
      <c r="U32" s="10">
        <v>1</v>
      </c>
      <c r="W32" t="s">
        <v>120</v>
      </c>
      <c r="X32">
        <v>1</v>
      </c>
      <c r="Y32" t="str">
        <f t="shared" si="0"/>
        <v>local_display</v>
      </c>
    </row>
    <row r="33" spans="10:25" x14ac:dyDescent="0.3">
      <c r="J33"/>
      <c r="T33" s="8" t="s">
        <v>59</v>
      </c>
      <c r="U33" s="10">
        <v>16</v>
      </c>
      <c r="W33" t="s">
        <v>59</v>
      </c>
      <c r="X33">
        <v>16</v>
      </c>
      <c r="Y33" t="str">
        <f t="shared" si="0"/>
        <v>local_display</v>
      </c>
    </row>
    <row r="34" spans="10:25" x14ac:dyDescent="0.3">
      <c r="J34"/>
      <c r="T34" s="8" t="s">
        <v>121</v>
      </c>
      <c r="U34" s="10">
        <v>3</v>
      </c>
      <c r="W34" t="s">
        <v>121</v>
      </c>
      <c r="X34">
        <v>3</v>
      </c>
      <c r="Y34" t="str">
        <f t="shared" si="0"/>
        <v>local_display</v>
      </c>
    </row>
    <row r="35" spans="10:25" x14ac:dyDescent="0.3">
      <c r="J35"/>
      <c r="T35" s="8" t="s">
        <v>86</v>
      </c>
      <c r="U35" s="10">
        <v>4</v>
      </c>
      <c r="W35" t="s">
        <v>86</v>
      </c>
      <c r="X35">
        <v>4</v>
      </c>
      <c r="Y35" t="str">
        <f t="shared" si="0"/>
        <v>local_display</v>
      </c>
    </row>
    <row r="36" spans="10:25" x14ac:dyDescent="0.3">
      <c r="J36"/>
      <c r="T36" s="8" t="s">
        <v>22</v>
      </c>
      <c r="U36" s="10">
        <v>520</v>
      </c>
      <c r="W36" t="s">
        <v>22</v>
      </c>
      <c r="X36">
        <v>520</v>
      </c>
      <c r="Y36" t="str">
        <f t="shared" si="0"/>
        <v>organic</v>
      </c>
    </row>
    <row r="37" spans="10:25" x14ac:dyDescent="0.3">
      <c r="J37"/>
      <c r="T37" s="8" t="s">
        <v>76</v>
      </c>
      <c r="U37" s="10">
        <v>6</v>
      </c>
      <c r="W37" t="s">
        <v>76</v>
      </c>
      <c r="X37">
        <v>6</v>
      </c>
      <c r="Y37" t="str">
        <f t="shared" si="0"/>
        <v>local_display</v>
      </c>
    </row>
    <row r="38" spans="10:25" x14ac:dyDescent="0.3">
      <c r="J38"/>
      <c r="T38" s="8" t="s">
        <v>122</v>
      </c>
      <c r="U38" s="10">
        <v>1</v>
      </c>
      <c r="W38" t="s">
        <v>122</v>
      </c>
      <c r="X38">
        <v>1</v>
      </c>
      <c r="Y38" t="str">
        <f t="shared" si="0"/>
        <v>local_display</v>
      </c>
    </row>
    <row r="39" spans="10:25" x14ac:dyDescent="0.3">
      <c r="J39"/>
      <c r="T39" s="8" t="s">
        <v>123</v>
      </c>
      <c r="U39" s="10">
        <v>1</v>
      </c>
      <c r="W39" t="s">
        <v>123</v>
      </c>
      <c r="X39">
        <v>1</v>
      </c>
      <c r="Y39" t="str">
        <f t="shared" si="0"/>
        <v>local_display</v>
      </c>
    </row>
    <row r="40" spans="10:25" x14ac:dyDescent="0.3">
      <c r="J40"/>
      <c r="T40" s="8" t="s">
        <v>124</v>
      </c>
      <c r="U40" s="10">
        <v>2</v>
      </c>
      <c r="W40" t="s">
        <v>124</v>
      </c>
      <c r="X40">
        <v>2</v>
      </c>
      <c r="Y40" t="str">
        <f t="shared" si="0"/>
        <v>local_display</v>
      </c>
    </row>
    <row r="41" spans="10:25" x14ac:dyDescent="0.3">
      <c r="J41"/>
      <c r="T41" s="8" t="s">
        <v>125</v>
      </c>
      <c r="U41" s="10">
        <v>10</v>
      </c>
      <c r="W41" t="s">
        <v>125</v>
      </c>
      <c r="X41">
        <v>10</v>
      </c>
      <c r="Y41" t="str">
        <f t="shared" si="0"/>
        <v>local_display</v>
      </c>
    </row>
    <row r="42" spans="10:25" x14ac:dyDescent="0.3">
      <c r="J42"/>
      <c r="T42" s="8" t="s">
        <v>87</v>
      </c>
      <c r="U42" s="10">
        <v>5</v>
      </c>
      <c r="W42" t="s">
        <v>87</v>
      </c>
      <c r="X42">
        <v>5</v>
      </c>
      <c r="Y42" t="str">
        <f t="shared" si="0"/>
        <v>local_display</v>
      </c>
    </row>
    <row r="43" spans="10:25" x14ac:dyDescent="0.3">
      <c r="J43"/>
      <c r="T43" s="8" t="s">
        <v>126</v>
      </c>
      <c r="U43" s="10">
        <v>1</v>
      </c>
      <c r="W43" t="s">
        <v>126</v>
      </c>
      <c r="X43">
        <v>1</v>
      </c>
      <c r="Y43" t="str">
        <f t="shared" si="0"/>
        <v>local_display</v>
      </c>
    </row>
    <row r="44" spans="10:25" x14ac:dyDescent="0.3">
      <c r="J44"/>
      <c r="T44" s="8" t="s">
        <v>127</v>
      </c>
      <c r="U44" s="10">
        <v>1</v>
      </c>
      <c r="W44" t="s">
        <v>127</v>
      </c>
      <c r="X44">
        <v>1</v>
      </c>
      <c r="Y44" t="str">
        <f t="shared" si="0"/>
        <v>local_display</v>
      </c>
    </row>
    <row r="45" spans="10:25" x14ac:dyDescent="0.3">
      <c r="J45"/>
      <c r="T45" s="8" t="s">
        <v>128</v>
      </c>
      <c r="U45" s="10">
        <v>1</v>
      </c>
      <c r="W45" t="s">
        <v>128</v>
      </c>
      <c r="X45">
        <v>1</v>
      </c>
      <c r="Y45" t="str">
        <f t="shared" si="0"/>
        <v>local_display</v>
      </c>
    </row>
    <row r="46" spans="10:25" x14ac:dyDescent="0.3">
      <c r="J46"/>
      <c r="T46" s="8" t="s">
        <v>129</v>
      </c>
      <c r="U46" s="10">
        <v>1</v>
      </c>
      <c r="W46" t="s">
        <v>129</v>
      </c>
      <c r="X46">
        <v>1</v>
      </c>
      <c r="Y46" t="str">
        <f t="shared" si="0"/>
        <v>local_display</v>
      </c>
    </row>
    <row r="47" spans="10:25" x14ac:dyDescent="0.3">
      <c r="J47"/>
      <c r="T47" s="8" t="s">
        <v>64</v>
      </c>
      <c r="U47" s="10">
        <v>7</v>
      </c>
      <c r="W47" t="s">
        <v>64</v>
      </c>
      <c r="X47">
        <v>7</v>
      </c>
      <c r="Y47" t="str">
        <f t="shared" si="0"/>
        <v>local_display</v>
      </c>
    </row>
    <row r="48" spans="10:25" x14ac:dyDescent="0.3">
      <c r="J48"/>
      <c r="T48" s="8" t="s">
        <v>53</v>
      </c>
      <c r="U48" s="10">
        <v>130</v>
      </c>
      <c r="W48" t="s">
        <v>53</v>
      </c>
      <c r="X48">
        <v>130</v>
      </c>
      <c r="Y48" t="str">
        <f t="shared" si="0"/>
        <v>local_display</v>
      </c>
    </row>
    <row r="49" spans="10:25" x14ac:dyDescent="0.3">
      <c r="J49"/>
      <c r="T49" s="8" t="s">
        <v>67</v>
      </c>
      <c r="U49" s="10">
        <v>28</v>
      </c>
      <c r="W49" t="s">
        <v>67</v>
      </c>
      <c r="X49">
        <v>28</v>
      </c>
      <c r="Y49" t="str">
        <f t="shared" si="0"/>
        <v>local_display</v>
      </c>
    </row>
    <row r="50" spans="10:25" x14ac:dyDescent="0.3">
      <c r="J50"/>
      <c r="T50" s="8" t="s">
        <v>130</v>
      </c>
      <c r="U50" s="10">
        <v>18</v>
      </c>
      <c r="W50" t="s">
        <v>130</v>
      </c>
      <c r="X50">
        <v>18</v>
      </c>
      <c r="Y50" t="str">
        <f t="shared" si="0"/>
        <v>local_display</v>
      </c>
    </row>
    <row r="51" spans="10:25" x14ac:dyDescent="0.3">
      <c r="J51"/>
      <c r="T51" s="8" t="s">
        <v>131</v>
      </c>
      <c r="U51" s="10">
        <v>1</v>
      </c>
      <c r="W51" t="s">
        <v>131</v>
      </c>
      <c r="X51">
        <v>1</v>
      </c>
      <c r="Y51" t="str">
        <f t="shared" si="0"/>
        <v>local_display</v>
      </c>
    </row>
    <row r="52" spans="10:25" x14ac:dyDescent="0.3">
      <c r="J52"/>
      <c r="T52" s="8" t="s">
        <v>132</v>
      </c>
      <c r="U52" s="10">
        <v>5</v>
      </c>
      <c r="W52" t="s">
        <v>132</v>
      </c>
      <c r="X52">
        <v>5</v>
      </c>
      <c r="Y52" t="str">
        <f t="shared" si="0"/>
        <v>local_display</v>
      </c>
    </row>
    <row r="53" spans="10:25" x14ac:dyDescent="0.3">
      <c r="J53"/>
      <c r="T53" s="8" t="s">
        <v>133</v>
      </c>
      <c r="U53" s="10">
        <v>6</v>
      </c>
      <c r="W53" t="s">
        <v>133</v>
      </c>
      <c r="X53">
        <v>6</v>
      </c>
      <c r="Y53" t="str">
        <f t="shared" si="0"/>
        <v>local_display</v>
      </c>
    </row>
    <row r="54" spans="10:25" x14ac:dyDescent="0.3">
      <c r="J54"/>
      <c r="T54" s="8" t="s">
        <v>134</v>
      </c>
      <c r="U54" s="10">
        <v>2</v>
      </c>
      <c r="W54" t="s">
        <v>134</v>
      </c>
      <c r="X54">
        <v>2</v>
      </c>
      <c r="Y54" t="str">
        <f t="shared" si="0"/>
        <v>local_display</v>
      </c>
    </row>
    <row r="55" spans="10:25" x14ac:dyDescent="0.3">
      <c r="J55"/>
      <c r="T55" s="8" t="s">
        <v>24</v>
      </c>
      <c r="U55" s="10">
        <v>98</v>
      </c>
      <c r="W55" t="s">
        <v>24</v>
      </c>
      <c r="X55">
        <v>98</v>
      </c>
      <c r="Y55" t="str">
        <f t="shared" si="0"/>
        <v>organic</v>
      </c>
    </row>
    <row r="56" spans="10:25" x14ac:dyDescent="0.3">
      <c r="J56"/>
      <c r="T56" s="8" t="s">
        <v>135</v>
      </c>
      <c r="U56" s="10">
        <v>10</v>
      </c>
      <c r="W56" t="s">
        <v>135</v>
      </c>
      <c r="X56">
        <v>10</v>
      </c>
      <c r="Y56" t="str">
        <f t="shared" si="0"/>
        <v>local_display</v>
      </c>
    </row>
    <row r="57" spans="10:25" x14ac:dyDescent="0.3">
      <c r="J57"/>
      <c r="T57" s="8" t="s">
        <v>136</v>
      </c>
      <c r="U57" s="10">
        <v>1</v>
      </c>
      <c r="W57" t="s">
        <v>136</v>
      </c>
      <c r="X57">
        <v>1</v>
      </c>
      <c r="Y57" t="str">
        <f t="shared" si="0"/>
        <v>local_display</v>
      </c>
    </row>
    <row r="58" spans="10:25" x14ac:dyDescent="0.3">
      <c r="J58"/>
      <c r="T58" s="8" t="s">
        <v>54</v>
      </c>
      <c r="U58" s="10">
        <v>74</v>
      </c>
      <c r="W58" t="s">
        <v>54</v>
      </c>
      <c r="X58">
        <v>74</v>
      </c>
      <c r="Y58" t="str">
        <f t="shared" si="0"/>
        <v>local_display</v>
      </c>
    </row>
    <row r="59" spans="10:25" x14ac:dyDescent="0.3">
      <c r="J59"/>
      <c r="T59" s="8" t="s">
        <v>25</v>
      </c>
      <c r="U59" s="10">
        <v>55</v>
      </c>
      <c r="W59" t="s">
        <v>25</v>
      </c>
      <c r="X59">
        <v>55</v>
      </c>
      <c r="Y59" t="str">
        <f t="shared" si="0"/>
        <v>organic</v>
      </c>
    </row>
    <row r="60" spans="10:25" x14ac:dyDescent="0.3">
      <c r="J60"/>
      <c r="T60" s="8" t="s">
        <v>12</v>
      </c>
      <c r="U60" s="10">
        <v>176662</v>
      </c>
      <c r="W60" t="s">
        <v>12</v>
      </c>
      <c r="X60">
        <v>176662</v>
      </c>
      <c r="Y60" t="str">
        <f t="shared" si="0"/>
        <v>social</v>
      </c>
    </row>
    <row r="61" spans="10:25" x14ac:dyDescent="0.3">
      <c r="J61"/>
      <c r="T61" s="8" t="s">
        <v>18</v>
      </c>
      <c r="U61" s="10">
        <v>2557</v>
      </c>
      <c r="W61" t="s">
        <v>18</v>
      </c>
      <c r="X61">
        <v>2557</v>
      </c>
      <c r="Y61" t="str">
        <f t="shared" si="0"/>
        <v>referral</v>
      </c>
    </row>
    <row r="62" spans="10:25" x14ac:dyDescent="0.3">
      <c r="J62"/>
      <c r="T62" s="8" t="s">
        <v>137</v>
      </c>
      <c r="U62" s="10">
        <v>1</v>
      </c>
      <c r="W62" t="s">
        <v>137</v>
      </c>
      <c r="X62">
        <v>1</v>
      </c>
      <c r="Y62" t="str">
        <f t="shared" si="0"/>
        <v>local_display</v>
      </c>
    </row>
    <row r="63" spans="10:25" x14ac:dyDescent="0.3">
      <c r="J63"/>
      <c r="T63" s="8" t="s">
        <v>88</v>
      </c>
      <c r="U63" s="10">
        <v>9</v>
      </c>
      <c r="W63" t="s">
        <v>88</v>
      </c>
      <c r="X63">
        <v>9</v>
      </c>
      <c r="Y63" t="str">
        <f t="shared" si="0"/>
        <v>local_display</v>
      </c>
    </row>
    <row r="64" spans="10:25" x14ac:dyDescent="0.3">
      <c r="J64"/>
      <c r="T64" s="8" t="s">
        <v>71</v>
      </c>
      <c r="U64" s="10">
        <v>11</v>
      </c>
      <c r="W64" t="s">
        <v>71</v>
      </c>
      <c r="X64">
        <v>11</v>
      </c>
      <c r="Y64" t="str">
        <f t="shared" si="0"/>
        <v>local_display</v>
      </c>
    </row>
    <row r="65" spans="10:25" x14ac:dyDescent="0.3">
      <c r="J65"/>
      <c r="T65" s="8" t="s">
        <v>72</v>
      </c>
      <c r="U65" s="10">
        <v>8</v>
      </c>
      <c r="W65" t="s">
        <v>72</v>
      </c>
      <c r="X65">
        <v>8</v>
      </c>
      <c r="Y65" t="str">
        <f t="shared" si="0"/>
        <v>local_display</v>
      </c>
    </row>
    <row r="66" spans="10:25" x14ac:dyDescent="0.3">
      <c r="J66"/>
      <c r="T66" s="8" t="s">
        <v>138</v>
      </c>
      <c r="U66" s="10">
        <v>1</v>
      </c>
      <c r="W66" t="s">
        <v>138</v>
      </c>
      <c r="X66">
        <v>1</v>
      </c>
      <c r="Y66" t="str">
        <f t="shared" si="0"/>
        <v>local_display</v>
      </c>
    </row>
    <row r="67" spans="10:25" x14ac:dyDescent="0.3">
      <c r="J67"/>
      <c r="T67" s="8" t="s">
        <v>32</v>
      </c>
      <c r="U67" s="10">
        <v>723216</v>
      </c>
      <c r="W67" t="s">
        <v>32</v>
      </c>
      <c r="X67">
        <v>723216</v>
      </c>
      <c r="Y67" t="str">
        <f t="shared" si="0"/>
        <v>cpc</v>
      </c>
    </row>
    <row r="68" spans="10:25" x14ac:dyDescent="0.3">
      <c r="J68"/>
      <c r="T68" s="8" t="s">
        <v>33</v>
      </c>
      <c r="U68" s="10">
        <v>5</v>
      </c>
      <c r="W68" t="s">
        <v>33</v>
      </c>
      <c r="X68">
        <v>5</v>
      </c>
      <c r="Y68" t="str">
        <f t="shared" si="0"/>
        <v>referral</v>
      </c>
    </row>
    <row r="69" spans="10:25" x14ac:dyDescent="0.3">
      <c r="J69"/>
      <c r="T69" s="8" t="s">
        <v>37</v>
      </c>
      <c r="U69" s="10">
        <v>7</v>
      </c>
      <c r="W69" t="s">
        <v>37</v>
      </c>
      <c r="X69">
        <v>7</v>
      </c>
      <c r="Y69" t="str">
        <f t="shared" ref="Y69:Y132" si="1">RIGHT(W69,LEN(W69)-SEARCH("/",W69)-1)</f>
        <v>referral</v>
      </c>
    </row>
    <row r="70" spans="10:25" x14ac:dyDescent="0.3">
      <c r="J70"/>
      <c r="T70" s="8" t="s">
        <v>19</v>
      </c>
      <c r="U70" s="10">
        <v>2823</v>
      </c>
      <c r="W70" t="s">
        <v>19</v>
      </c>
      <c r="X70">
        <v>2823</v>
      </c>
      <c r="Y70" t="str">
        <f t="shared" si="1"/>
        <v>referral</v>
      </c>
    </row>
    <row r="71" spans="10:25" x14ac:dyDescent="0.3">
      <c r="J71"/>
      <c r="T71" s="8" t="s">
        <v>30</v>
      </c>
      <c r="U71" s="10">
        <v>9</v>
      </c>
      <c r="W71" t="s">
        <v>30</v>
      </c>
      <c r="X71">
        <v>9</v>
      </c>
      <c r="Y71" t="str">
        <f t="shared" si="1"/>
        <v>referral</v>
      </c>
    </row>
    <row r="72" spans="10:25" x14ac:dyDescent="0.3">
      <c r="J72"/>
      <c r="T72" s="8" t="s">
        <v>139</v>
      </c>
      <c r="U72" s="10">
        <v>1</v>
      </c>
      <c r="W72" t="s">
        <v>139</v>
      </c>
      <c r="X72">
        <v>1</v>
      </c>
      <c r="Y72" t="str">
        <f t="shared" si="1"/>
        <v>local_display</v>
      </c>
    </row>
    <row r="73" spans="10:25" x14ac:dyDescent="0.3">
      <c r="J73"/>
      <c r="T73" s="8" t="s">
        <v>140</v>
      </c>
      <c r="U73" s="10">
        <v>2</v>
      </c>
      <c r="W73" t="s">
        <v>140</v>
      </c>
      <c r="X73">
        <v>2</v>
      </c>
      <c r="Y73" t="str">
        <f t="shared" si="1"/>
        <v>local_display</v>
      </c>
    </row>
    <row r="74" spans="10:25" x14ac:dyDescent="0.3">
      <c r="J74"/>
      <c r="T74" s="8" t="s">
        <v>89</v>
      </c>
      <c r="U74" s="10">
        <v>2</v>
      </c>
      <c r="W74" t="s">
        <v>89</v>
      </c>
      <c r="X74">
        <v>2</v>
      </c>
      <c r="Y74" t="str">
        <f t="shared" si="1"/>
        <v>local_display</v>
      </c>
    </row>
    <row r="75" spans="10:25" x14ac:dyDescent="0.3">
      <c r="J75"/>
      <c r="T75" s="8" t="s">
        <v>141</v>
      </c>
      <c r="U75" s="10">
        <v>1</v>
      </c>
      <c r="W75" t="s">
        <v>141</v>
      </c>
      <c r="X75">
        <v>1</v>
      </c>
      <c r="Y75" t="str">
        <f t="shared" si="1"/>
        <v>local_display</v>
      </c>
    </row>
    <row r="76" spans="10:25" x14ac:dyDescent="0.3">
      <c r="J76"/>
      <c r="T76" s="8" t="s">
        <v>142</v>
      </c>
      <c r="U76" s="10">
        <v>9</v>
      </c>
      <c r="W76" t="s">
        <v>142</v>
      </c>
      <c r="X76">
        <v>9</v>
      </c>
      <c r="Y76" t="str">
        <f t="shared" si="1"/>
        <v>local_display</v>
      </c>
    </row>
    <row r="77" spans="10:25" x14ac:dyDescent="0.3">
      <c r="J77"/>
      <c r="T77" s="8" t="s">
        <v>143</v>
      </c>
      <c r="U77" s="10">
        <v>1</v>
      </c>
      <c r="W77" t="s">
        <v>143</v>
      </c>
      <c r="X77">
        <v>1</v>
      </c>
      <c r="Y77" t="str">
        <f t="shared" si="1"/>
        <v>local_display</v>
      </c>
    </row>
    <row r="78" spans="10:25" x14ac:dyDescent="0.3">
      <c r="J78"/>
      <c r="T78" s="8" t="s">
        <v>144</v>
      </c>
      <c r="U78" s="10">
        <v>1</v>
      </c>
      <c r="W78" t="s">
        <v>144</v>
      </c>
      <c r="X78">
        <v>1</v>
      </c>
      <c r="Y78" t="str">
        <f t="shared" si="1"/>
        <v>local_display</v>
      </c>
    </row>
    <row r="79" spans="10:25" x14ac:dyDescent="0.3">
      <c r="J79"/>
      <c r="T79" s="8" t="s">
        <v>145</v>
      </c>
      <c r="U79" s="10">
        <v>1</v>
      </c>
      <c r="W79" t="s">
        <v>145</v>
      </c>
      <c r="X79">
        <v>1</v>
      </c>
      <c r="Y79" t="str">
        <f t="shared" si="1"/>
        <v>local_display</v>
      </c>
    </row>
    <row r="80" spans="10:25" x14ac:dyDescent="0.3">
      <c r="J80"/>
      <c r="T80" s="8" t="s">
        <v>90</v>
      </c>
      <c r="U80" s="10">
        <v>2</v>
      </c>
      <c r="W80" t="s">
        <v>90</v>
      </c>
      <c r="X80">
        <v>2</v>
      </c>
      <c r="Y80" t="str">
        <f t="shared" si="1"/>
        <v>local_display</v>
      </c>
    </row>
    <row r="81" spans="10:25" x14ac:dyDescent="0.3">
      <c r="J81"/>
      <c r="T81" s="8" t="s">
        <v>146</v>
      </c>
      <c r="U81" s="10">
        <v>4</v>
      </c>
      <c r="W81" t="s">
        <v>146</v>
      </c>
      <c r="X81">
        <v>4</v>
      </c>
      <c r="Y81" t="str">
        <f t="shared" si="1"/>
        <v>local_display</v>
      </c>
    </row>
    <row r="82" spans="10:25" x14ac:dyDescent="0.3">
      <c r="J82"/>
      <c r="T82" s="8" t="s">
        <v>147</v>
      </c>
      <c r="U82" s="10">
        <v>7</v>
      </c>
      <c r="W82" t="s">
        <v>147</v>
      </c>
      <c r="X82">
        <v>7</v>
      </c>
      <c r="Y82" t="str">
        <f t="shared" si="1"/>
        <v>local_display</v>
      </c>
    </row>
    <row r="83" spans="10:25" x14ac:dyDescent="0.3">
      <c r="J83"/>
      <c r="T83" s="8" t="s">
        <v>38</v>
      </c>
      <c r="U83" s="10">
        <v>1</v>
      </c>
      <c r="W83" t="s">
        <v>38</v>
      </c>
      <c r="X83">
        <v>1</v>
      </c>
      <c r="Y83" t="str">
        <f t="shared" si="1"/>
        <v>referral</v>
      </c>
    </row>
    <row r="84" spans="10:25" x14ac:dyDescent="0.3">
      <c r="J84"/>
      <c r="T84" s="8" t="s">
        <v>148</v>
      </c>
      <c r="U84" s="10">
        <v>1</v>
      </c>
      <c r="W84" t="s">
        <v>148</v>
      </c>
      <c r="X84">
        <v>1</v>
      </c>
      <c r="Y84" t="str">
        <f t="shared" si="1"/>
        <v>local_display</v>
      </c>
    </row>
    <row r="85" spans="10:25" x14ac:dyDescent="0.3">
      <c r="J85"/>
      <c r="T85" s="8" t="s">
        <v>20</v>
      </c>
      <c r="U85" s="10">
        <v>1402</v>
      </c>
      <c r="W85" t="s">
        <v>20</v>
      </c>
      <c r="X85">
        <v>1402</v>
      </c>
      <c r="Y85" t="str">
        <f t="shared" si="1"/>
        <v>social</v>
      </c>
    </row>
    <row r="86" spans="10:25" x14ac:dyDescent="0.3">
      <c r="J86"/>
      <c r="T86" s="8" t="s">
        <v>34</v>
      </c>
      <c r="U86" s="10">
        <v>3</v>
      </c>
      <c r="W86" t="s">
        <v>34</v>
      </c>
      <c r="X86">
        <v>3</v>
      </c>
      <c r="Y86" t="str">
        <f t="shared" si="1"/>
        <v>referral</v>
      </c>
    </row>
    <row r="87" spans="10:25" x14ac:dyDescent="0.3">
      <c r="J87"/>
      <c r="T87" s="8" t="s">
        <v>149</v>
      </c>
      <c r="U87" s="10">
        <v>3</v>
      </c>
      <c r="W87" t="s">
        <v>149</v>
      </c>
      <c r="X87">
        <v>3</v>
      </c>
      <c r="Y87" t="str">
        <f t="shared" si="1"/>
        <v>local_display</v>
      </c>
    </row>
    <row r="88" spans="10:25" x14ac:dyDescent="0.3">
      <c r="J88"/>
      <c r="T88" s="8" t="s">
        <v>150</v>
      </c>
      <c r="U88" s="10">
        <v>3</v>
      </c>
      <c r="W88" t="s">
        <v>150</v>
      </c>
      <c r="X88">
        <v>3</v>
      </c>
      <c r="Y88" t="str">
        <f t="shared" si="1"/>
        <v>local_display</v>
      </c>
    </row>
    <row r="89" spans="10:25" x14ac:dyDescent="0.3">
      <c r="J89"/>
      <c r="T89" s="8" t="s">
        <v>151</v>
      </c>
      <c r="U89" s="10">
        <v>2</v>
      </c>
      <c r="W89" t="s">
        <v>151</v>
      </c>
      <c r="X89">
        <v>2</v>
      </c>
      <c r="Y89" t="str">
        <f t="shared" si="1"/>
        <v>local_display</v>
      </c>
    </row>
    <row r="90" spans="10:25" x14ac:dyDescent="0.3">
      <c r="J90"/>
      <c r="T90" s="8" t="s">
        <v>15</v>
      </c>
      <c r="U90" s="10">
        <v>7144</v>
      </c>
      <c r="W90" t="s">
        <v>15</v>
      </c>
      <c r="X90">
        <v>7144</v>
      </c>
      <c r="Y90" t="str">
        <f t="shared" si="1"/>
        <v>referral</v>
      </c>
    </row>
    <row r="91" spans="10:25" x14ac:dyDescent="0.3">
      <c r="J91"/>
      <c r="T91" s="8" t="s">
        <v>27</v>
      </c>
      <c r="U91" s="10">
        <v>89</v>
      </c>
      <c r="W91" t="s">
        <v>27</v>
      </c>
      <c r="X91">
        <v>89</v>
      </c>
      <c r="Y91" t="str">
        <f t="shared" si="1"/>
        <v>referral</v>
      </c>
    </row>
    <row r="92" spans="10:25" x14ac:dyDescent="0.3">
      <c r="J92"/>
      <c r="T92" s="8" t="s">
        <v>51</v>
      </c>
      <c r="U92" s="10">
        <v>264</v>
      </c>
      <c r="W92" t="s">
        <v>51</v>
      </c>
      <c r="X92">
        <v>264</v>
      </c>
      <c r="Y92" t="str">
        <f t="shared" si="1"/>
        <v>local_display</v>
      </c>
    </row>
    <row r="93" spans="10:25" x14ac:dyDescent="0.3">
      <c r="J93"/>
      <c r="T93" s="8" t="s">
        <v>58</v>
      </c>
      <c r="U93" s="10">
        <v>31</v>
      </c>
      <c r="W93" t="s">
        <v>58</v>
      </c>
      <c r="X93">
        <v>31</v>
      </c>
      <c r="Y93" t="str">
        <f t="shared" si="1"/>
        <v>local_display</v>
      </c>
    </row>
    <row r="94" spans="10:25" x14ac:dyDescent="0.3">
      <c r="J94"/>
      <c r="T94" s="8" t="s">
        <v>152</v>
      </c>
      <c r="U94" s="10">
        <v>5</v>
      </c>
      <c r="W94" t="s">
        <v>152</v>
      </c>
      <c r="X94">
        <v>5</v>
      </c>
      <c r="Y94" t="str">
        <f t="shared" si="1"/>
        <v>local_display</v>
      </c>
    </row>
    <row r="95" spans="10:25" x14ac:dyDescent="0.3">
      <c r="J95"/>
      <c r="T95" s="8" t="s">
        <v>153</v>
      </c>
      <c r="U95" s="10">
        <v>1</v>
      </c>
      <c r="W95" t="s">
        <v>153</v>
      </c>
      <c r="X95">
        <v>1</v>
      </c>
      <c r="Y95" t="str">
        <f t="shared" si="1"/>
        <v>local_display</v>
      </c>
    </row>
    <row r="96" spans="10:25" x14ac:dyDescent="0.3">
      <c r="J96"/>
      <c r="T96" s="8" t="s">
        <v>154</v>
      </c>
      <c r="U96" s="10">
        <v>1</v>
      </c>
      <c r="W96" t="s">
        <v>154</v>
      </c>
      <c r="X96">
        <v>1</v>
      </c>
      <c r="Y96" t="str">
        <f t="shared" si="1"/>
        <v>local_display</v>
      </c>
    </row>
    <row r="97" spans="10:25" x14ac:dyDescent="0.3">
      <c r="J97"/>
      <c r="T97" s="8" t="s">
        <v>55</v>
      </c>
      <c r="U97" s="10">
        <v>83</v>
      </c>
      <c r="W97" t="s">
        <v>55</v>
      </c>
      <c r="X97">
        <v>83</v>
      </c>
      <c r="Y97" t="str">
        <f t="shared" si="1"/>
        <v>local_display</v>
      </c>
    </row>
    <row r="98" spans="10:25" x14ac:dyDescent="0.3">
      <c r="J98"/>
      <c r="T98" s="8" t="s">
        <v>155</v>
      </c>
      <c r="U98" s="10">
        <v>4</v>
      </c>
      <c r="W98" t="s">
        <v>155</v>
      </c>
      <c r="X98">
        <v>4</v>
      </c>
      <c r="Y98" t="str">
        <f t="shared" si="1"/>
        <v>local_display</v>
      </c>
    </row>
    <row r="99" spans="10:25" x14ac:dyDescent="0.3">
      <c r="J99"/>
      <c r="T99" s="8" t="s">
        <v>156</v>
      </c>
      <c r="U99" s="10">
        <v>1</v>
      </c>
      <c r="W99" t="s">
        <v>156</v>
      </c>
      <c r="X99">
        <v>1</v>
      </c>
      <c r="Y99" t="str">
        <f t="shared" si="1"/>
        <v>local_display</v>
      </c>
    </row>
    <row r="100" spans="10:25" x14ac:dyDescent="0.3">
      <c r="J100"/>
      <c r="T100" s="8" t="s">
        <v>157</v>
      </c>
      <c r="U100" s="10">
        <v>10</v>
      </c>
      <c r="W100" t="s">
        <v>157</v>
      </c>
      <c r="X100">
        <v>10</v>
      </c>
      <c r="Y100" t="str">
        <f t="shared" si="1"/>
        <v>local_display</v>
      </c>
    </row>
    <row r="101" spans="10:25" x14ac:dyDescent="0.3">
      <c r="J101"/>
      <c r="T101" s="8" t="s">
        <v>158</v>
      </c>
      <c r="U101" s="10">
        <v>1</v>
      </c>
      <c r="W101" t="s">
        <v>158</v>
      </c>
      <c r="X101">
        <v>1</v>
      </c>
      <c r="Y101" t="str">
        <f t="shared" si="1"/>
        <v>local_display</v>
      </c>
    </row>
    <row r="102" spans="10:25" x14ac:dyDescent="0.3">
      <c r="J102"/>
      <c r="T102" s="8" t="s">
        <v>23</v>
      </c>
      <c r="U102" s="10">
        <v>248</v>
      </c>
      <c r="W102" t="s">
        <v>23</v>
      </c>
      <c r="X102">
        <v>248</v>
      </c>
      <c r="Y102" t="str">
        <f t="shared" si="1"/>
        <v>referral</v>
      </c>
    </row>
    <row r="103" spans="10:25" x14ac:dyDescent="0.3">
      <c r="J103"/>
      <c r="T103" s="8" t="s">
        <v>159</v>
      </c>
      <c r="U103" s="10">
        <v>1</v>
      </c>
      <c r="W103" t="s">
        <v>159</v>
      </c>
      <c r="X103">
        <v>1</v>
      </c>
      <c r="Y103" t="str">
        <f t="shared" si="1"/>
        <v>local_display</v>
      </c>
    </row>
    <row r="104" spans="10:25" x14ac:dyDescent="0.3">
      <c r="J104"/>
      <c r="T104" s="8" t="s">
        <v>160</v>
      </c>
      <c r="U104" s="10">
        <v>1</v>
      </c>
      <c r="W104" t="s">
        <v>160</v>
      </c>
      <c r="X104">
        <v>1</v>
      </c>
      <c r="Y104" t="str">
        <f t="shared" si="1"/>
        <v>local_display</v>
      </c>
    </row>
    <row r="105" spans="10:25" x14ac:dyDescent="0.3">
      <c r="J105"/>
      <c r="T105" s="8" t="s">
        <v>91</v>
      </c>
      <c r="U105" s="10">
        <v>3</v>
      </c>
      <c r="W105" t="s">
        <v>91</v>
      </c>
      <c r="X105">
        <v>3</v>
      </c>
      <c r="Y105" t="str">
        <f t="shared" si="1"/>
        <v>local_display</v>
      </c>
    </row>
    <row r="106" spans="10:25" x14ac:dyDescent="0.3">
      <c r="J106"/>
      <c r="T106" s="8" t="s">
        <v>161</v>
      </c>
      <c r="U106" s="10">
        <v>1</v>
      </c>
      <c r="W106" t="s">
        <v>161</v>
      </c>
      <c r="X106">
        <v>1</v>
      </c>
      <c r="Y106" t="str">
        <f t="shared" si="1"/>
        <v>local_display</v>
      </c>
    </row>
    <row r="107" spans="10:25" x14ac:dyDescent="0.3">
      <c r="J107"/>
      <c r="T107" s="8" t="s">
        <v>92</v>
      </c>
      <c r="U107" s="10">
        <v>2</v>
      </c>
      <c r="W107" t="s">
        <v>92</v>
      </c>
      <c r="X107">
        <v>2</v>
      </c>
      <c r="Y107" t="str">
        <f t="shared" si="1"/>
        <v>local_display</v>
      </c>
    </row>
    <row r="108" spans="10:25" x14ac:dyDescent="0.3">
      <c r="J108"/>
      <c r="T108" s="8" t="s">
        <v>162</v>
      </c>
      <c r="U108" s="10">
        <v>46</v>
      </c>
      <c r="W108" t="s">
        <v>162</v>
      </c>
      <c r="X108">
        <v>46</v>
      </c>
      <c r="Y108" t="str">
        <f t="shared" si="1"/>
        <v>local_display</v>
      </c>
    </row>
    <row r="109" spans="10:25" x14ac:dyDescent="0.3">
      <c r="J109"/>
      <c r="T109" s="8" t="s">
        <v>14</v>
      </c>
      <c r="U109" s="10">
        <v>17631</v>
      </c>
      <c r="W109" t="s">
        <v>14</v>
      </c>
      <c r="X109">
        <v>17631</v>
      </c>
      <c r="Y109" t="str">
        <f t="shared" si="1"/>
        <v>referral</v>
      </c>
    </row>
    <row r="110" spans="10:25" x14ac:dyDescent="0.3">
      <c r="J110"/>
      <c r="T110" s="8" t="s">
        <v>163</v>
      </c>
      <c r="U110" s="10">
        <v>10</v>
      </c>
      <c r="W110" t="s">
        <v>163</v>
      </c>
      <c r="X110">
        <v>10</v>
      </c>
      <c r="Y110" t="str">
        <f t="shared" si="1"/>
        <v>local_display</v>
      </c>
    </row>
    <row r="111" spans="10:25" x14ac:dyDescent="0.3">
      <c r="J111"/>
      <c r="T111" s="8" t="s">
        <v>77</v>
      </c>
      <c r="U111" s="10">
        <v>11</v>
      </c>
      <c r="W111" t="s">
        <v>77</v>
      </c>
      <c r="X111">
        <v>11</v>
      </c>
      <c r="Y111" t="str">
        <f t="shared" si="1"/>
        <v>local_display</v>
      </c>
    </row>
    <row r="112" spans="10:25" x14ac:dyDescent="0.3">
      <c r="J112"/>
      <c r="T112" s="8" t="s">
        <v>78</v>
      </c>
      <c r="U112" s="10">
        <v>10</v>
      </c>
      <c r="W112" t="s">
        <v>78</v>
      </c>
      <c r="X112">
        <v>10</v>
      </c>
      <c r="Y112" t="str">
        <f t="shared" si="1"/>
        <v>local_display</v>
      </c>
    </row>
    <row r="113" spans="10:25" x14ac:dyDescent="0.3">
      <c r="J113"/>
      <c r="T113" s="8" t="s">
        <v>164</v>
      </c>
      <c r="U113" s="10">
        <v>10</v>
      </c>
      <c r="W113" t="s">
        <v>164</v>
      </c>
      <c r="X113">
        <v>10</v>
      </c>
      <c r="Y113" t="str">
        <f t="shared" si="1"/>
        <v>local_display</v>
      </c>
    </row>
    <row r="114" spans="10:25" x14ac:dyDescent="0.3">
      <c r="J114"/>
      <c r="T114" s="8" t="s">
        <v>93</v>
      </c>
      <c r="U114" s="10">
        <v>3</v>
      </c>
      <c r="W114" t="s">
        <v>93</v>
      </c>
      <c r="X114">
        <v>3</v>
      </c>
      <c r="Y114" t="str">
        <f t="shared" si="1"/>
        <v>local_display</v>
      </c>
    </row>
    <row r="115" spans="10:25" x14ac:dyDescent="0.3">
      <c r="J115"/>
      <c r="T115" s="8" t="s">
        <v>28</v>
      </c>
      <c r="U115" s="10">
        <v>16</v>
      </c>
      <c r="W115" t="s">
        <v>28</v>
      </c>
      <c r="X115">
        <v>16</v>
      </c>
      <c r="Y115" t="str">
        <f t="shared" si="1"/>
        <v>referral</v>
      </c>
    </row>
    <row r="116" spans="10:25" x14ac:dyDescent="0.3">
      <c r="J116"/>
      <c r="T116" s="8" t="s">
        <v>165</v>
      </c>
      <c r="U116" s="10">
        <v>1</v>
      </c>
      <c r="W116" t="s">
        <v>165</v>
      </c>
      <c r="X116">
        <v>1</v>
      </c>
      <c r="Y116" t="str">
        <f t="shared" si="1"/>
        <v>local_display</v>
      </c>
    </row>
    <row r="117" spans="10:25" x14ac:dyDescent="0.3">
      <c r="J117"/>
      <c r="T117" s="8" t="s">
        <v>94</v>
      </c>
      <c r="U117" s="10">
        <v>2</v>
      </c>
      <c r="W117" t="s">
        <v>94</v>
      </c>
      <c r="X117">
        <v>2</v>
      </c>
      <c r="Y117" t="str">
        <f t="shared" si="1"/>
        <v>local_display</v>
      </c>
    </row>
    <row r="118" spans="10:25" x14ac:dyDescent="0.3">
      <c r="J118"/>
      <c r="T118" s="8" t="s">
        <v>31</v>
      </c>
      <c r="U118" s="10">
        <v>7</v>
      </c>
      <c r="W118" t="s">
        <v>31</v>
      </c>
      <c r="X118">
        <v>7</v>
      </c>
      <c r="Y118" t="str">
        <f t="shared" si="1"/>
        <v>referral</v>
      </c>
    </row>
    <row r="119" spans="10:25" x14ac:dyDescent="0.3">
      <c r="J119"/>
      <c r="T119" s="8" t="s">
        <v>166</v>
      </c>
      <c r="U119" s="10">
        <v>2</v>
      </c>
      <c r="W119" t="s">
        <v>166</v>
      </c>
      <c r="X119">
        <v>2</v>
      </c>
      <c r="Y119" t="str">
        <f t="shared" si="1"/>
        <v>local_display</v>
      </c>
    </row>
    <row r="120" spans="10:25" x14ac:dyDescent="0.3">
      <c r="J120"/>
      <c r="T120" s="8" t="s">
        <v>167</v>
      </c>
      <c r="U120" s="10">
        <v>1</v>
      </c>
      <c r="W120" t="s">
        <v>167</v>
      </c>
      <c r="X120">
        <v>1</v>
      </c>
      <c r="Y120" t="str">
        <f t="shared" si="1"/>
        <v>local_display</v>
      </c>
    </row>
    <row r="121" spans="10:25" x14ac:dyDescent="0.3">
      <c r="J121"/>
      <c r="T121" s="8" t="s">
        <v>168</v>
      </c>
      <c r="U121" s="10">
        <v>1</v>
      </c>
      <c r="W121" t="s">
        <v>168</v>
      </c>
      <c r="X121">
        <v>1</v>
      </c>
      <c r="Y121" t="str">
        <f t="shared" si="1"/>
        <v>local_display</v>
      </c>
    </row>
    <row r="122" spans="10:25" x14ac:dyDescent="0.3">
      <c r="J122"/>
      <c r="T122" s="8" t="s">
        <v>169</v>
      </c>
      <c r="U122" s="10">
        <v>2</v>
      </c>
      <c r="W122" t="s">
        <v>169</v>
      </c>
      <c r="X122">
        <v>2</v>
      </c>
      <c r="Y122" t="str">
        <f t="shared" si="1"/>
        <v>local_display</v>
      </c>
    </row>
    <row r="123" spans="10:25" x14ac:dyDescent="0.3">
      <c r="J123"/>
      <c r="T123" s="8" t="s">
        <v>56</v>
      </c>
      <c r="U123" s="10">
        <v>25</v>
      </c>
      <c r="W123" t="s">
        <v>56</v>
      </c>
      <c r="X123">
        <v>25</v>
      </c>
      <c r="Y123" t="str">
        <f t="shared" si="1"/>
        <v>local_display</v>
      </c>
    </row>
    <row r="124" spans="10:25" x14ac:dyDescent="0.3">
      <c r="J124"/>
      <c r="T124" s="8" t="s">
        <v>79</v>
      </c>
      <c r="U124" s="10">
        <v>4</v>
      </c>
      <c r="W124" t="s">
        <v>79</v>
      </c>
      <c r="X124">
        <v>4</v>
      </c>
      <c r="Y124" t="str">
        <f t="shared" si="1"/>
        <v>local_display</v>
      </c>
    </row>
    <row r="125" spans="10:25" x14ac:dyDescent="0.3">
      <c r="J125"/>
      <c r="T125" s="8" t="s">
        <v>80</v>
      </c>
      <c r="U125" s="10">
        <v>4</v>
      </c>
      <c r="W125" t="s">
        <v>80</v>
      </c>
      <c r="X125">
        <v>4</v>
      </c>
      <c r="Y125" t="str">
        <f t="shared" si="1"/>
        <v>local_display</v>
      </c>
    </row>
    <row r="126" spans="10:25" x14ac:dyDescent="0.3">
      <c r="J126"/>
      <c r="T126" s="8" t="s">
        <v>68</v>
      </c>
      <c r="U126" s="10">
        <v>14</v>
      </c>
      <c r="W126" t="s">
        <v>68</v>
      </c>
      <c r="X126">
        <v>14</v>
      </c>
      <c r="Y126" t="str">
        <f t="shared" si="1"/>
        <v>local_display</v>
      </c>
    </row>
    <row r="127" spans="10:25" x14ac:dyDescent="0.3">
      <c r="J127"/>
      <c r="T127" s="8" t="s">
        <v>49</v>
      </c>
      <c r="U127" s="10">
        <v>3347</v>
      </c>
      <c r="W127" t="s">
        <v>49</v>
      </c>
      <c r="X127">
        <v>3347</v>
      </c>
      <c r="Y127" t="str">
        <f t="shared" si="1"/>
        <v>email</v>
      </c>
    </row>
    <row r="128" spans="10:25" x14ac:dyDescent="0.3">
      <c r="J128"/>
      <c r="T128" s="8" t="s">
        <v>170</v>
      </c>
      <c r="U128" s="10">
        <v>1</v>
      </c>
      <c r="W128" t="s">
        <v>170</v>
      </c>
      <c r="X128">
        <v>1</v>
      </c>
      <c r="Y128" t="str">
        <f t="shared" si="1"/>
        <v>local_display</v>
      </c>
    </row>
    <row r="129" spans="10:25" x14ac:dyDescent="0.3">
      <c r="J129"/>
      <c r="T129" s="8" t="s">
        <v>39</v>
      </c>
      <c r="U129" s="10">
        <v>1</v>
      </c>
      <c r="W129" t="s">
        <v>39</v>
      </c>
      <c r="X129">
        <v>1</v>
      </c>
      <c r="Y129" t="str">
        <f t="shared" si="1"/>
        <v>referral</v>
      </c>
    </row>
    <row r="130" spans="10:25" x14ac:dyDescent="0.3">
      <c r="J130"/>
      <c r="T130" s="8" t="s">
        <v>171</v>
      </c>
      <c r="U130" s="10">
        <v>1</v>
      </c>
      <c r="W130" t="s">
        <v>171</v>
      </c>
      <c r="X130">
        <v>1</v>
      </c>
      <c r="Y130" t="str">
        <f t="shared" si="1"/>
        <v>local_display</v>
      </c>
    </row>
    <row r="131" spans="10:25" x14ac:dyDescent="0.3">
      <c r="J131"/>
      <c r="T131" s="8" t="s">
        <v>172</v>
      </c>
      <c r="U131" s="10">
        <v>1</v>
      </c>
      <c r="W131" t="s">
        <v>172</v>
      </c>
      <c r="X131">
        <v>1</v>
      </c>
      <c r="Y131" t="str">
        <f t="shared" si="1"/>
        <v>local_display</v>
      </c>
    </row>
    <row r="132" spans="10:25" x14ac:dyDescent="0.3">
      <c r="J132"/>
      <c r="T132" s="8" t="s">
        <v>173</v>
      </c>
      <c r="U132" s="10">
        <v>1</v>
      </c>
      <c r="W132" t="s">
        <v>173</v>
      </c>
      <c r="X132">
        <v>1</v>
      </c>
      <c r="Y132" t="str">
        <f t="shared" si="1"/>
        <v>local_display</v>
      </c>
    </row>
    <row r="133" spans="10:25" x14ac:dyDescent="0.3">
      <c r="J133"/>
      <c r="T133" s="8" t="s">
        <v>95</v>
      </c>
      <c r="U133" s="10">
        <v>4</v>
      </c>
      <c r="W133" t="s">
        <v>95</v>
      </c>
      <c r="X133">
        <v>4</v>
      </c>
      <c r="Y133" t="str">
        <f t="shared" ref="Y133:Y196" si="2">RIGHT(W133,LEN(W133)-SEARCH("/",W133)-1)</f>
        <v>local_display</v>
      </c>
    </row>
    <row r="134" spans="10:25" x14ac:dyDescent="0.3">
      <c r="J134"/>
      <c r="T134" s="8" t="s">
        <v>81</v>
      </c>
      <c r="U134" s="10">
        <v>5</v>
      </c>
      <c r="W134" t="s">
        <v>81</v>
      </c>
      <c r="X134">
        <v>5</v>
      </c>
      <c r="Y134" t="str">
        <f t="shared" si="2"/>
        <v>local_display</v>
      </c>
    </row>
    <row r="135" spans="10:25" x14ac:dyDescent="0.3">
      <c r="J135"/>
      <c r="T135" s="8" t="s">
        <v>174</v>
      </c>
      <c r="U135" s="10">
        <v>2</v>
      </c>
      <c r="W135" t="s">
        <v>174</v>
      </c>
      <c r="X135">
        <v>2</v>
      </c>
      <c r="Y135" t="str">
        <f t="shared" si="2"/>
        <v>local_display</v>
      </c>
    </row>
    <row r="136" spans="10:25" x14ac:dyDescent="0.3">
      <c r="J136"/>
      <c r="T136" s="8" t="s">
        <v>175</v>
      </c>
      <c r="U136" s="10">
        <v>2</v>
      </c>
      <c r="W136" t="s">
        <v>175</v>
      </c>
      <c r="X136">
        <v>2</v>
      </c>
      <c r="Y136" t="str">
        <f t="shared" si="2"/>
        <v>local_display</v>
      </c>
    </row>
    <row r="137" spans="10:25" x14ac:dyDescent="0.3">
      <c r="J137"/>
      <c r="T137" s="8" t="s">
        <v>176</v>
      </c>
      <c r="U137" s="10">
        <v>1</v>
      </c>
      <c r="W137" t="s">
        <v>176</v>
      </c>
      <c r="X137">
        <v>1</v>
      </c>
      <c r="Y137" t="str">
        <f t="shared" si="2"/>
        <v>local_display</v>
      </c>
    </row>
    <row r="138" spans="10:25" x14ac:dyDescent="0.3">
      <c r="J138"/>
      <c r="T138" s="8" t="s">
        <v>177</v>
      </c>
      <c r="U138" s="10">
        <v>1</v>
      </c>
      <c r="W138" t="s">
        <v>177</v>
      </c>
      <c r="X138">
        <v>1</v>
      </c>
      <c r="Y138" t="str">
        <f t="shared" si="2"/>
        <v>local_display</v>
      </c>
    </row>
    <row r="139" spans="10:25" x14ac:dyDescent="0.3">
      <c r="J139"/>
      <c r="T139" s="8" t="s">
        <v>178</v>
      </c>
      <c r="U139" s="10">
        <v>24</v>
      </c>
      <c r="W139" t="s">
        <v>178</v>
      </c>
      <c r="X139">
        <v>24</v>
      </c>
      <c r="Y139" t="str">
        <f t="shared" si="2"/>
        <v>local_display</v>
      </c>
    </row>
    <row r="140" spans="10:25" x14ac:dyDescent="0.3">
      <c r="J140"/>
      <c r="T140" s="8" t="s">
        <v>179</v>
      </c>
      <c r="U140" s="10">
        <v>8</v>
      </c>
      <c r="W140" t="s">
        <v>179</v>
      </c>
      <c r="X140">
        <v>8</v>
      </c>
      <c r="Y140" t="str">
        <f t="shared" si="2"/>
        <v>local_display</v>
      </c>
    </row>
    <row r="141" spans="10:25" x14ac:dyDescent="0.3">
      <c r="J141"/>
      <c r="T141" s="8" t="s">
        <v>180</v>
      </c>
      <c r="U141" s="10">
        <v>2</v>
      </c>
      <c r="W141" t="s">
        <v>180</v>
      </c>
      <c r="X141">
        <v>2</v>
      </c>
      <c r="Y141" t="str">
        <f t="shared" si="2"/>
        <v>local_display</v>
      </c>
    </row>
    <row r="142" spans="10:25" x14ac:dyDescent="0.3">
      <c r="J142"/>
      <c r="T142" s="8" t="s">
        <v>181</v>
      </c>
      <c r="U142" s="10">
        <v>1</v>
      </c>
      <c r="W142" t="s">
        <v>181</v>
      </c>
      <c r="X142">
        <v>1</v>
      </c>
      <c r="Y142" t="str">
        <f t="shared" si="2"/>
        <v>local_display</v>
      </c>
    </row>
    <row r="143" spans="10:25" x14ac:dyDescent="0.3">
      <c r="J143"/>
      <c r="T143" s="8" t="s">
        <v>96</v>
      </c>
      <c r="U143" s="10">
        <v>12</v>
      </c>
      <c r="W143" t="s">
        <v>96</v>
      </c>
      <c r="X143">
        <v>12</v>
      </c>
      <c r="Y143" t="str">
        <f t="shared" si="2"/>
        <v>local_display</v>
      </c>
    </row>
    <row r="144" spans="10:25" x14ac:dyDescent="0.3">
      <c r="J144"/>
      <c r="T144" s="8" t="s">
        <v>35</v>
      </c>
      <c r="U144" s="10">
        <v>6</v>
      </c>
      <c r="W144" t="s">
        <v>35</v>
      </c>
      <c r="X144">
        <v>6</v>
      </c>
      <c r="Y144" t="str">
        <f t="shared" si="2"/>
        <v>referral</v>
      </c>
    </row>
    <row r="145" spans="10:25" x14ac:dyDescent="0.3">
      <c r="J145"/>
      <c r="T145" s="8" t="s">
        <v>182</v>
      </c>
      <c r="U145" s="10">
        <v>1</v>
      </c>
      <c r="W145" t="s">
        <v>182</v>
      </c>
      <c r="X145">
        <v>1</v>
      </c>
      <c r="Y145" t="str">
        <f t="shared" si="2"/>
        <v>local_display</v>
      </c>
    </row>
    <row r="146" spans="10:25" x14ac:dyDescent="0.3">
      <c r="J146"/>
      <c r="T146" s="8" t="s">
        <v>183</v>
      </c>
      <c r="U146" s="10">
        <v>1</v>
      </c>
      <c r="W146" t="s">
        <v>183</v>
      </c>
      <c r="X146">
        <v>1</v>
      </c>
      <c r="Y146" t="str">
        <f t="shared" si="2"/>
        <v>local_display</v>
      </c>
    </row>
    <row r="147" spans="10:25" x14ac:dyDescent="0.3">
      <c r="J147"/>
      <c r="T147" s="8" t="s">
        <v>184</v>
      </c>
      <c r="U147" s="10">
        <v>3</v>
      </c>
      <c r="W147" t="s">
        <v>184</v>
      </c>
      <c r="X147">
        <v>3</v>
      </c>
      <c r="Y147" t="str">
        <f t="shared" si="2"/>
        <v>local_display</v>
      </c>
    </row>
    <row r="148" spans="10:25" x14ac:dyDescent="0.3">
      <c r="J148"/>
      <c r="T148" s="8" t="s">
        <v>97</v>
      </c>
      <c r="U148" s="10">
        <v>2</v>
      </c>
      <c r="W148" t="s">
        <v>97</v>
      </c>
      <c r="X148">
        <v>2</v>
      </c>
      <c r="Y148" t="str">
        <f t="shared" si="2"/>
        <v>local_display</v>
      </c>
    </row>
    <row r="149" spans="10:25" x14ac:dyDescent="0.3">
      <c r="J149"/>
      <c r="T149" s="8" t="s">
        <v>40</v>
      </c>
      <c r="U149" s="10">
        <v>1</v>
      </c>
      <c r="W149" t="s">
        <v>40</v>
      </c>
      <c r="X149">
        <v>1</v>
      </c>
      <c r="Y149" t="str">
        <f t="shared" si="2"/>
        <v>referral</v>
      </c>
    </row>
    <row r="150" spans="10:25" x14ac:dyDescent="0.3">
      <c r="J150"/>
      <c r="T150" s="8" t="s">
        <v>185</v>
      </c>
      <c r="U150" s="10">
        <v>12</v>
      </c>
      <c r="W150" t="s">
        <v>185</v>
      </c>
      <c r="X150">
        <v>12</v>
      </c>
      <c r="Y150" t="str">
        <f t="shared" si="2"/>
        <v>local_display</v>
      </c>
    </row>
    <row r="151" spans="10:25" x14ac:dyDescent="0.3">
      <c r="J151"/>
      <c r="T151" s="8" t="s">
        <v>186</v>
      </c>
      <c r="U151" s="10">
        <v>1</v>
      </c>
      <c r="W151" t="s">
        <v>186</v>
      </c>
      <c r="X151">
        <v>1</v>
      </c>
      <c r="Y151" t="str">
        <f t="shared" si="2"/>
        <v>local_display</v>
      </c>
    </row>
    <row r="152" spans="10:25" x14ac:dyDescent="0.3">
      <c r="J152"/>
      <c r="T152" s="8" t="s">
        <v>41</v>
      </c>
      <c r="U152" s="10">
        <v>1</v>
      </c>
      <c r="W152" t="s">
        <v>41</v>
      </c>
      <c r="X152">
        <v>1</v>
      </c>
      <c r="Y152" t="str">
        <f t="shared" si="2"/>
        <v>organic</v>
      </c>
    </row>
    <row r="153" spans="10:25" x14ac:dyDescent="0.3">
      <c r="J153"/>
      <c r="T153" s="8" t="s">
        <v>187</v>
      </c>
      <c r="U153" s="10">
        <v>3</v>
      </c>
      <c r="W153" t="s">
        <v>187</v>
      </c>
      <c r="X153">
        <v>3</v>
      </c>
      <c r="Y153" t="str">
        <f t="shared" si="2"/>
        <v>local_display</v>
      </c>
    </row>
    <row r="154" spans="10:25" x14ac:dyDescent="0.3">
      <c r="J154"/>
      <c r="T154" s="8" t="s">
        <v>188</v>
      </c>
      <c r="U154" s="10">
        <v>9</v>
      </c>
      <c r="W154" t="s">
        <v>188</v>
      </c>
      <c r="X154">
        <v>9</v>
      </c>
      <c r="Y154" t="str">
        <f t="shared" si="2"/>
        <v>local_display</v>
      </c>
    </row>
    <row r="155" spans="10:25" x14ac:dyDescent="0.3">
      <c r="J155"/>
      <c r="T155" s="8" t="s">
        <v>189</v>
      </c>
      <c r="U155" s="10">
        <v>1</v>
      </c>
      <c r="W155" t="s">
        <v>189</v>
      </c>
      <c r="X155">
        <v>1</v>
      </c>
      <c r="Y155" t="str">
        <f t="shared" si="2"/>
        <v>local_display</v>
      </c>
    </row>
    <row r="156" spans="10:25" x14ac:dyDescent="0.3">
      <c r="J156"/>
      <c r="T156" s="8" t="s">
        <v>190</v>
      </c>
      <c r="U156" s="10">
        <v>1</v>
      </c>
      <c r="W156" t="s">
        <v>190</v>
      </c>
      <c r="X156">
        <v>1</v>
      </c>
      <c r="Y156" t="str">
        <f t="shared" si="2"/>
        <v>local_display</v>
      </c>
    </row>
    <row r="157" spans="10:25" x14ac:dyDescent="0.3">
      <c r="J157"/>
      <c r="T157" s="8" t="s">
        <v>191</v>
      </c>
      <c r="U157" s="10">
        <v>5</v>
      </c>
      <c r="W157" t="s">
        <v>191</v>
      </c>
      <c r="X157">
        <v>5</v>
      </c>
      <c r="Y157" t="str">
        <f t="shared" si="2"/>
        <v>local_display</v>
      </c>
    </row>
    <row r="158" spans="10:25" x14ac:dyDescent="0.3">
      <c r="J158"/>
      <c r="T158" s="8" t="s">
        <v>98</v>
      </c>
      <c r="U158" s="10">
        <v>6</v>
      </c>
      <c r="W158" t="s">
        <v>98</v>
      </c>
      <c r="X158">
        <v>6</v>
      </c>
      <c r="Y158" t="str">
        <f t="shared" si="2"/>
        <v>local_display</v>
      </c>
    </row>
    <row r="159" spans="10:25" x14ac:dyDescent="0.3">
      <c r="J159"/>
      <c r="T159" s="8" t="s">
        <v>57</v>
      </c>
      <c r="U159" s="10">
        <v>66</v>
      </c>
      <c r="W159" t="s">
        <v>57</v>
      </c>
      <c r="X159">
        <v>66</v>
      </c>
      <c r="Y159" t="str">
        <f t="shared" si="2"/>
        <v>local_display</v>
      </c>
    </row>
    <row r="160" spans="10:25" x14ac:dyDescent="0.3">
      <c r="J160"/>
      <c r="T160" s="8" t="s">
        <v>42</v>
      </c>
      <c r="U160" s="10">
        <v>1</v>
      </c>
      <c r="W160" t="s">
        <v>42</v>
      </c>
      <c r="X160">
        <v>1</v>
      </c>
      <c r="Y160" t="str">
        <f t="shared" si="2"/>
        <v>referral</v>
      </c>
    </row>
    <row r="161" spans="10:25" x14ac:dyDescent="0.3">
      <c r="J161"/>
      <c r="T161" s="8" t="s">
        <v>43</v>
      </c>
      <c r="U161" s="10">
        <v>31</v>
      </c>
      <c r="W161" t="s">
        <v>43</v>
      </c>
      <c r="X161">
        <v>31</v>
      </c>
      <c r="Y161" t="str">
        <f t="shared" si="2"/>
        <v>referral</v>
      </c>
    </row>
    <row r="162" spans="10:25" x14ac:dyDescent="0.3">
      <c r="J162"/>
      <c r="T162" s="8" t="s">
        <v>44</v>
      </c>
      <c r="U162" s="10">
        <v>2</v>
      </c>
      <c r="W162" t="s">
        <v>44</v>
      </c>
      <c r="X162">
        <v>2</v>
      </c>
      <c r="Y162" t="str">
        <f t="shared" si="2"/>
        <v>referral</v>
      </c>
    </row>
    <row r="163" spans="10:25" x14ac:dyDescent="0.3">
      <c r="J163"/>
      <c r="T163" s="8" t="s">
        <v>69</v>
      </c>
      <c r="U163" s="10">
        <v>5</v>
      </c>
      <c r="W163" t="s">
        <v>69</v>
      </c>
      <c r="X163">
        <v>5</v>
      </c>
      <c r="Y163" t="str">
        <f t="shared" si="2"/>
        <v>local_display</v>
      </c>
    </row>
    <row r="164" spans="10:25" x14ac:dyDescent="0.3">
      <c r="J164"/>
      <c r="T164" s="8" t="s">
        <v>192</v>
      </c>
      <c r="U164" s="10">
        <v>1</v>
      </c>
      <c r="W164" t="s">
        <v>192</v>
      </c>
      <c r="X164">
        <v>1</v>
      </c>
      <c r="Y164" t="str">
        <f t="shared" si="2"/>
        <v>local_display</v>
      </c>
    </row>
    <row r="165" spans="10:25" x14ac:dyDescent="0.3">
      <c r="J165"/>
      <c r="T165" s="8" t="s">
        <v>193</v>
      </c>
      <c r="U165" s="10">
        <v>15</v>
      </c>
      <c r="W165" t="s">
        <v>193</v>
      </c>
      <c r="X165">
        <v>15</v>
      </c>
      <c r="Y165" t="str">
        <f t="shared" si="2"/>
        <v>local_display</v>
      </c>
    </row>
    <row r="166" spans="10:25" x14ac:dyDescent="0.3">
      <c r="J166"/>
      <c r="T166" s="8" t="s">
        <v>36</v>
      </c>
      <c r="U166" s="10">
        <v>5</v>
      </c>
      <c r="W166" t="s">
        <v>36</v>
      </c>
      <c r="X166">
        <v>5</v>
      </c>
      <c r="Y166" t="str">
        <f t="shared" si="2"/>
        <v>referral</v>
      </c>
    </row>
    <row r="167" spans="10:25" x14ac:dyDescent="0.3">
      <c r="J167"/>
      <c r="T167" s="8" t="s">
        <v>29</v>
      </c>
      <c r="U167" s="10">
        <v>33</v>
      </c>
      <c r="W167" t="s">
        <v>29</v>
      </c>
      <c r="X167">
        <v>33</v>
      </c>
      <c r="Y167" t="str">
        <f t="shared" si="2"/>
        <v>social</v>
      </c>
    </row>
    <row r="168" spans="10:25" x14ac:dyDescent="0.3">
      <c r="J168"/>
      <c r="T168" s="8" t="s">
        <v>45</v>
      </c>
      <c r="U168" s="10">
        <v>1</v>
      </c>
      <c r="W168" t="s">
        <v>45</v>
      </c>
      <c r="X168">
        <v>1</v>
      </c>
      <c r="Y168" t="str">
        <f t="shared" si="2"/>
        <v>referral</v>
      </c>
    </row>
    <row r="169" spans="10:25" x14ac:dyDescent="0.3">
      <c r="J169"/>
      <c r="T169" s="8" t="s">
        <v>46</v>
      </c>
      <c r="U169" s="10">
        <v>1</v>
      </c>
      <c r="W169" t="s">
        <v>46</v>
      </c>
      <c r="X169">
        <v>1</v>
      </c>
      <c r="Y169" t="str">
        <f t="shared" si="2"/>
        <v>referral</v>
      </c>
    </row>
    <row r="170" spans="10:25" x14ac:dyDescent="0.3">
      <c r="J170"/>
      <c r="T170" s="8" t="s">
        <v>47</v>
      </c>
      <c r="U170" s="10">
        <v>1</v>
      </c>
      <c r="W170" t="s">
        <v>47</v>
      </c>
      <c r="X170">
        <v>1</v>
      </c>
      <c r="Y170" t="str">
        <f t="shared" si="2"/>
        <v>referral</v>
      </c>
    </row>
    <row r="171" spans="10:25" x14ac:dyDescent="0.3">
      <c r="J171"/>
      <c r="T171" s="8" t="s">
        <v>61</v>
      </c>
      <c r="U171" s="10">
        <v>15</v>
      </c>
      <c r="W171" t="s">
        <v>61</v>
      </c>
      <c r="X171">
        <v>15</v>
      </c>
      <c r="Y171" t="str">
        <f t="shared" si="2"/>
        <v>local_display</v>
      </c>
    </row>
    <row r="172" spans="10:25" x14ac:dyDescent="0.3">
      <c r="J172"/>
      <c r="T172" s="8" t="s">
        <v>63</v>
      </c>
      <c r="U172" s="10">
        <v>10</v>
      </c>
      <c r="W172" t="s">
        <v>63</v>
      </c>
      <c r="X172">
        <v>10</v>
      </c>
      <c r="Y172" t="str">
        <f t="shared" si="2"/>
        <v>local_display</v>
      </c>
    </row>
    <row r="173" spans="10:25" x14ac:dyDescent="0.3">
      <c r="J173"/>
      <c r="T173" s="8" t="s">
        <v>194</v>
      </c>
      <c r="U173" s="10">
        <v>8</v>
      </c>
      <c r="W173" t="s">
        <v>194</v>
      </c>
      <c r="X173">
        <v>8</v>
      </c>
      <c r="Y173" t="str">
        <f t="shared" si="2"/>
        <v>local_display</v>
      </c>
    </row>
    <row r="174" spans="10:25" x14ac:dyDescent="0.3">
      <c r="J174"/>
      <c r="T174" s="8" t="s">
        <v>195</v>
      </c>
      <c r="U174" s="10">
        <v>1</v>
      </c>
      <c r="W174" t="s">
        <v>195</v>
      </c>
      <c r="X174">
        <v>1</v>
      </c>
      <c r="Y174" t="str">
        <f t="shared" si="2"/>
        <v>local_display</v>
      </c>
    </row>
    <row r="175" spans="10:25" x14ac:dyDescent="0.3">
      <c r="J175"/>
      <c r="T175" s="8" t="s">
        <v>196</v>
      </c>
      <c r="U175" s="10">
        <v>51</v>
      </c>
      <c r="W175" t="s">
        <v>196</v>
      </c>
      <c r="X175">
        <v>51</v>
      </c>
      <c r="Y175" t="str">
        <f t="shared" si="2"/>
        <v>local_display</v>
      </c>
    </row>
    <row r="176" spans="10:25" x14ac:dyDescent="0.3">
      <c r="J176"/>
      <c r="T176" s="8" t="s">
        <v>197</v>
      </c>
      <c r="U176" s="10">
        <v>1</v>
      </c>
      <c r="W176" t="s">
        <v>197</v>
      </c>
      <c r="X176">
        <v>1</v>
      </c>
      <c r="Y176" t="str">
        <f t="shared" si="2"/>
        <v>local_display</v>
      </c>
    </row>
    <row r="177" spans="10:25" x14ac:dyDescent="0.3">
      <c r="J177"/>
      <c r="T177" s="8" t="s">
        <v>198</v>
      </c>
      <c r="U177" s="10">
        <v>1</v>
      </c>
      <c r="W177" t="s">
        <v>198</v>
      </c>
      <c r="X177">
        <v>1</v>
      </c>
      <c r="Y177" t="str">
        <f t="shared" si="2"/>
        <v>local_display</v>
      </c>
    </row>
    <row r="178" spans="10:25" x14ac:dyDescent="0.3">
      <c r="J178"/>
      <c r="T178" s="8" t="s">
        <v>50</v>
      </c>
      <c r="U178" s="10">
        <v>327</v>
      </c>
      <c r="W178" t="s">
        <v>50</v>
      </c>
      <c r="X178">
        <v>327</v>
      </c>
      <c r="Y178" t="str">
        <f t="shared" si="2"/>
        <v>local_display</v>
      </c>
    </row>
    <row r="179" spans="10:25" x14ac:dyDescent="0.3">
      <c r="J179"/>
      <c r="T179" s="8" t="s">
        <v>60</v>
      </c>
      <c r="U179" s="10">
        <v>105</v>
      </c>
      <c r="W179" t="s">
        <v>60</v>
      </c>
      <c r="X179">
        <v>105</v>
      </c>
      <c r="Y179" t="str">
        <f t="shared" si="2"/>
        <v>local_display</v>
      </c>
    </row>
    <row r="180" spans="10:25" x14ac:dyDescent="0.3">
      <c r="J180"/>
      <c r="T180" s="8" t="s">
        <v>199</v>
      </c>
      <c r="U180" s="10">
        <v>1</v>
      </c>
      <c r="W180" t="s">
        <v>199</v>
      </c>
      <c r="X180">
        <v>1</v>
      </c>
      <c r="Y180" t="str">
        <f t="shared" si="2"/>
        <v>local_display</v>
      </c>
    </row>
    <row r="181" spans="10:25" x14ac:dyDescent="0.3">
      <c r="J181"/>
      <c r="T181" s="8" t="s">
        <v>200</v>
      </c>
      <c r="U181" s="10">
        <v>22</v>
      </c>
      <c r="W181" t="s">
        <v>200</v>
      </c>
      <c r="X181">
        <v>22</v>
      </c>
      <c r="Y181" t="str">
        <f t="shared" si="2"/>
        <v>local_display</v>
      </c>
    </row>
    <row r="182" spans="10:25" x14ac:dyDescent="0.3">
      <c r="J182"/>
      <c r="T182" s="8" t="s">
        <v>70</v>
      </c>
      <c r="U182" s="10">
        <v>5</v>
      </c>
      <c r="W182" t="s">
        <v>70</v>
      </c>
      <c r="X182">
        <v>5</v>
      </c>
      <c r="Y182" t="str">
        <f t="shared" si="2"/>
        <v>local_display</v>
      </c>
    </row>
    <row r="183" spans="10:25" x14ac:dyDescent="0.3">
      <c r="J183"/>
      <c r="T183" s="8" t="s">
        <v>65</v>
      </c>
      <c r="U183" s="10">
        <v>15</v>
      </c>
      <c r="W183" t="s">
        <v>65</v>
      </c>
      <c r="X183">
        <v>15</v>
      </c>
      <c r="Y183" t="str">
        <f t="shared" si="2"/>
        <v>local_display</v>
      </c>
    </row>
    <row r="184" spans="10:25" x14ac:dyDescent="0.3">
      <c r="J184"/>
      <c r="T184" s="8" t="s">
        <v>201</v>
      </c>
      <c r="U184" s="10">
        <v>1</v>
      </c>
      <c r="W184" t="s">
        <v>201</v>
      </c>
      <c r="X184">
        <v>1</v>
      </c>
      <c r="Y184" t="str">
        <f t="shared" si="2"/>
        <v>local_display</v>
      </c>
    </row>
    <row r="185" spans="10:25" x14ac:dyDescent="0.3">
      <c r="J185"/>
      <c r="T185" s="8" t="s">
        <v>202</v>
      </c>
      <c r="U185" s="10">
        <v>2</v>
      </c>
      <c r="W185" t="s">
        <v>202</v>
      </c>
      <c r="X185">
        <v>2</v>
      </c>
      <c r="Y185" t="str">
        <f t="shared" si="2"/>
        <v>local_display</v>
      </c>
    </row>
    <row r="186" spans="10:25" x14ac:dyDescent="0.3">
      <c r="J186"/>
      <c r="T186" s="8" t="s">
        <v>203</v>
      </c>
      <c r="U186" s="10">
        <v>2</v>
      </c>
      <c r="W186" t="s">
        <v>203</v>
      </c>
      <c r="X186">
        <v>2</v>
      </c>
      <c r="Y186" t="str">
        <f t="shared" si="2"/>
        <v>local_display</v>
      </c>
    </row>
    <row r="187" spans="10:25" x14ac:dyDescent="0.3">
      <c r="J187"/>
      <c r="T187" s="8" t="s">
        <v>99</v>
      </c>
      <c r="U187" s="10">
        <v>6</v>
      </c>
      <c r="W187" t="s">
        <v>99</v>
      </c>
      <c r="X187">
        <v>6</v>
      </c>
      <c r="Y187" t="str">
        <f t="shared" si="2"/>
        <v>local_display</v>
      </c>
    </row>
    <row r="188" spans="10:25" x14ac:dyDescent="0.3">
      <c r="J188"/>
      <c r="T188" s="8" t="s">
        <v>82</v>
      </c>
      <c r="U188" s="10">
        <v>3</v>
      </c>
      <c r="W188" t="s">
        <v>82</v>
      </c>
      <c r="X188">
        <v>3</v>
      </c>
      <c r="Y188" t="str">
        <f t="shared" si="2"/>
        <v>local_display</v>
      </c>
    </row>
    <row r="189" spans="10:25" x14ac:dyDescent="0.3">
      <c r="J189"/>
      <c r="T189" s="8" t="s">
        <v>21</v>
      </c>
      <c r="U189" s="10">
        <v>629</v>
      </c>
      <c r="W189" t="s">
        <v>21</v>
      </c>
      <c r="X189">
        <v>629</v>
      </c>
      <c r="Y189" t="str">
        <f t="shared" si="2"/>
        <v>organic</v>
      </c>
    </row>
    <row r="190" spans="10:25" x14ac:dyDescent="0.3">
      <c r="J190"/>
      <c r="T190" s="8" t="s">
        <v>26</v>
      </c>
      <c r="U190" s="10">
        <v>21</v>
      </c>
      <c r="W190" t="s">
        <v>26</v>
      </c>
      <c r="X190">
        <v>21</v>
      </c>
      <c r="Y190" t="str">
        <f t="shared" si="2"/>
        <v>organic</v>
      </c>
    </row>
    <row r="191" spans="10:25" x14ac:dyDescent="0.3">
      <c r="J191"/>
      <c r="T191" s="8" t="s">
        <v>100</v>
      </c>
      <c r="U191" s="10">
        <v>8</v>
      </c>
      <c r="W191" t="s">
        <v>100</v>
      </c>
      <c r="X191">
        <v>8</v>
      </c>
      <c r="Y191" t="str">
        <f t="shared" si="2"/>
        <v>local_display</v>
      </c>
    </row>
    <row r="192" spans="10:25" x14ac:dyDescent="0.3">
      <c r="J192"/>
      <c r="T192" s="8" t="s">
        <v>62</v>
      </c>
      <c r="U192" s="10">
        <v>10</v>
      </c>
      <c r="W192" t="s">
        <v>62</v>
      </c>
      <c r="X192">
        <v>10</v>
      </c>
      <c r="Y192" t="str">
        <f t="shared" si="2"/>
        <v>local_display</v>
      </c>
    </row>
    <row r="193" spans="10:25" x14ac:dyDescent="0.3">
      <c r="J193"/>
      <c r="T193" s="8" t="s">
        <v>17</v>
      </c>
      <c r="U193" s="10">
        <v>2311</v>
      </c>
      <c r="W193" t="s">
        <v>17</v>
      </c>
      <c r="X193">
        <v>2311</v>
      </c>
      <c r="Y193" t="str">
        <f t="shared" si="2"/>
        <v>(not set)</v>
      </c>
    </row>
    <row r="194" spans="10:25" x14ac:dyDescent="0.3">
      <c r="J194"/>
      <c r="T194" s="8" t="s">
        <v>10</v>
      </c>
      <c r="U194" s="10">
        <v>163447</v>
      </c>
      <c r="W194" t="s">
        <v>10</v>
      </c>
      <c r="X194">
        <v>163447</v>
      </c>
      <c r="Y194" t="str">
        <f t="shared" si="2"/>
        <v>social</v>
      </c>
    </row>
    <row r="195" spans="10:25" x14ac:dyDescent="0.3">
      <c r="J195"/>
      <c r="T195" s="8" t="s">
        <v>13</v>
      </c>
      <c r="U195" s="10">
        <v>42464</v>
      </c>
      <c r="W195" t="s">
        <v>13</v>
      </c>
      <c r="X195">
        <v>42464</v>
      </c>
      <c r="Y195" t="str">
        <f t="shared" si="2"/>
        <v>referral</v>
      </c>
    </row>
    <row r="196" spans="10:25" x14ac:dyDescent="0.3">
      <c r="J196"/>
      <c r="T196" s="8" t="s">
        <v>48</v>
      </c>
      <c r="U196" s="10">
        <v>1</v>
      </c>
      <c r="W196" t="s">
        <v>48</v>
      </c>
      <c r="X196">
        <v>1</v>
      </c>
      <c r="Y196" t="str">
        <f t="shared" si="2"/>
        <v>(not set)</v>
      </c>
    </row>
    <row r="197" spans="10:25" x14ac:dyDescent="0.3">
      <c r="J197"/>
      <c r="T197" s="8" t="s">
        <v>16</v>
      </c>
      <c r="U197" s="10">
        <v>4029</v>
      </c>
      <c r="W197" t="s">
        <v>16</v>
      </c>
      <c r="X197">
        <v>4029</v>
      </c>
      <c r="Y197" t="str">
        <f t="shared" ref="Y197:Y198" si="3">RIGHT(W197,LEN(W197)-SEARCH("/",W197)-1)</f>
        <v>zalo</v>
      </c>
    </row>
    <row r="198" spans="10:25" x14ac:dyDescent="0.3">
      <c r="J198"/>
      <c r="T198" s="8" t="s">
        <v>215</v>
      </c>
      <c r="U198" s="10">
        <v>1261203</v>
      </c>
      <c r="W198" t="s">
        <v>216</v>
      </c>
      <c r="X198">
        <v>1261203</v>
      </c>
      <c r="Y198" t="str">
        <f t="shared" si="3"/>
        <v>(blank)</v>
      </c>
    </row>
    <row r="199" spans="10:25" x14ac:dyDescent="0.3">
      <c r="J199"/>
      <c r="T199" s="8" t="s">
        <v>208</v>
      </c>
      <c r="U199" s="10">
        <v>2520655</v>
      </c>
    </row>
  </sheetData>
  <pageMargins left="0.7" right="0.7" top="0.75" bottom="0.75" header="0.3" footer="0.3"/>
  <tableParts count="2"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9"/>
  <sheetViews>
    <sheetView workbookViewId="0">
      <selection activeCell="A26" sqref="A26"/>
    </sheetView>
  </sheetViews>
  <sheetFormatPr defaultRowHeight="15.6" x14ac:dyDescent="0.3"/>
  <cols>
    <col min="1" max="1" width="37" customWidth="1"/>
    <col min="2" max="2" width="11.09765625" style="4" bestFit="1" customWidth="1"/>
    <col min="3" max="3" width="13" style="4" bestFit="1" customWidth="1"/>
    <col min="4" max="4" width="12.59765625" style="4" bestFit="1" customWidth="1"/>
    <col min="5" max="5" width="13.09765625" customWidth="1"/>
    <col min="6" max="6" width="15.5" customWidth="1"/>
    <col min="7" max="7" width="20.796875" style="3" customWidth="1"/>
    <col min="8" max="8" width="26.3984375" customWidth="1"/>
    <col min="9" max="9" width="14.69921875" style="4" bestFit="1" customWidth="1"/>
    <col min="10" max="10" width="17.296875" style="3" bestFit="1" customWidth="1"/>
  </cols>
  <sheetData>
    <row r="1" spans="1:10" x14ac:dyDescent="0.3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  <c r="F1" t="s">
        <v>5</v>
      </c>
      <c r="G1" s="3" t="s">
        <v>6</v>
      </c>
      <c r="H1" t="s">
        <v>7</v>
      </c>
      <c r="I1" s="4" t="s">
        <v>8</v>
      </c>
      <c r="J1" s="3" t="s">
        <v>9</v>
      </c>
    </row>
    <row r="2" spans="1:10" x14ac:dyDescent="0.3">
      <c r="A2" t="s">
        <v>72</v>
      </c>
      <c r="B2" s="4">
        <v>4</v>
      </c>
      <c r="C2" s="4">
        <v>0</v>
      </c>
      <c r="D2" s="4">
        <v>8</v>
      </c>
      <c r="E2" s="2">
        <v>0.25</v>
      </c>
      <c r="F2" s="1">
        <v>7.875</v>
      </c>
      <c r="G2" s="3">
        <v>138.125</v>
      </c>
      <c r="H2" s="2">
        <v>0.125</v>
      </c>
      <c r="I2" s="4">
        <v>1</v>
      </c>
      <c r="J2" s="3">
        <v>640105.51109143498</v>
      </c>
    </row>
    <row r="3" spans="1:10" x14ac:dyDescent="0.3">
      <c r="A3" t="s">
        <v>30</v>
      </c>
      <c r="B3" s="4">
        <v>7</v>
      </c>
      <c r="C3" s="4">
        <v>6</v>
      </c>
      <c r="D3" s="4">
        <v>9</v>
      </c>
      <c r="E3" s="2">
        <v>0.33333333333333331</v>
      </c>
      <c r="F3" s="1">
        <v>5</v>
      </c>
      <c r="G3" s="3">
        <v>213</v>
      </c>
      <c r="H3" s="2">
        <v>0.1111111111111111</v>
      </c>
      <c r="I3" s="4">
        <v>1</v>
      </c>
      <c r="J3" s="3">
        <v>157007.01215450291</v>
      </c>
    </row>
    <row r="4" spans="1:10" x14ac:dyDescent="0.3">
      <c r="A4" t="s">
        <v>58</v>
      </c>
      <c r="B4" s="4">
        <v>17</v>
      </c>
      <c r="C4" s="4">
        <v>10</v>
      </c>
      <c r="D4" s="4">
        <v>31</v>
      </c>
      <c r="E4" s="2">
        <v>0.61290322580645162</v>
      </c>
      <c r="F4" s="1">
        <v>3.032258064516129</v>
      </c>
      <c r="G4" s="3">
        <v>313.25806451612902</v>
      </c>
      <c r="H4" s="2">
        <v>9.6774193548387094E-2</v>
      </c>
      <c r="I4" s="4">
        <v>3</v>
      </c>
      <c r="J4" s="3">
        <v>7826195.6827782998</v>
      </c>
    </row>
    <row r="5" spans="1:10" x14ac:dyDescent="0.3">
      <c r="A5" t="s">
        <v>68</v>
      </c>
      <c r="B5" s="4">
        <v>5</v>
      </c>
      <c r="C5" s="4">
        <v>0</v>
      </c>
      <c r="D5" s="4">
        <v>14</v>
      </c>
      <c r="E5" s="2">
        <v>0.5714285714285714</v>
      </c>
      <c r="F5" s="1">
        <v>3.7142857142857144</v>
      </c>
      <c r="G5" s="3">
        <v>161</v>
      </c>
      <c r="H5" s="2">
        <v>7.1428571428571425E-2</v>
      </c>
      <c r="I5" s="4">
        <v>1</v>
      </c>
      <c r="J5" s="3">
        <v>567640.73625089519</v>
      </c>
    </row>
    <row r="6" spans="1:10" x14ac:dyDescent="0.3">
      <c r="A6" t="s">
        <v>51</v>
      </c>
      <c r="B6" s="4">
        <v>142</v>
      </c>
      <c r="C6" s="4">
        <v>57</v>
      </c>
      <c r="D6" s="4">
        <v>264</v>
      </c>
      <c r="E6" s="2">
        <v>0.43181818181818182</v>
      </c>
      <c r="F6" s="1">
        <v>4.9810606060606064</v>
      </c>
      <c r="G6" s="3">
        <v>298.09848484848487</v>
      </c>
      <c r="H6" s="2">
        <v>3.787878787878788E-2</v>
      </c>
      <c r="I6" s="4">
        <v>10</v>
      </c>
      <c r="J6" s="3">
        <v>12305726.514171002</v>
      </c>
    </row>
    <row r="7" spans="1:10" x14ac:dyDescent="0.3">
      <c r="A7" t="s">
        <v>49</v>
      </c>
      <c r="B7" s="4">
        <v>300</v>
      </c>
      <c r="C7" s="4">
        <v>171</v>
      </c>
      <c r="D7" s="4">
        <v>662</v>
      </c>
      <c r="E7" s="2">
        <v>0.44410876132930516</v>
      </c>
      <c r="F7" s="1">
        <v>5.3398791540785497</v>
      </c>
      <c r="G7" s="3">
        <v>282.285498489426</v>
      </c>
      <c r="H7" s="2">
        <v>3.3232628398791542E-2</v>
      </c>
      <c r="I7" s="4">
        <v>22</v>
      </c>
      <c r="J7" s="3">
        <v>16729701.018185958</v>
      </c>
    </row>
    <row r="8" spans="1:10" x14ac:dyDescent="0.3">
      <c r="A8" t="s">
        <v>60</v>
      </c>
      <c r="B8" s="4">
        <v>11</v>
      </c>
      <c r="C8" s="4">
        <v>0</v>
      </c>
      <c r="D8" s="4">
        <v>105</v>
      </c>
      <c r="E8" s="2">
        <v>0.31428571428571428</v>
      </c>
      <c r="F8" s="1">
        <v>5.7333333333333334</v>
      </c>
      <c r="G8" s="3">
        <v>224.71428571428572</v>
      </c>
      <c r="H8" s="2">
        <v>2.8571428571428571E-2</v>
      </c>
      <c r="I8" s="4">
        <v>3</v>
      </c>
      <c r="J8" s="3">
        <v>4239189.3281715792</v>
      </c>
    </row>
    <row r="9" spans="1:10" x14ac:dyDescent="0.3">
      <c r="A9" t="s">
        <v>49</v>
      </c>
      <c r="B9" s="4">
        <v>781</v>
      </c>
      <c r="C9" s="4">
        <v>393</v>
      </c>
      <c r="D9" s="4">
        <v>2168</v>
      </c>
      <c r="E9" s="2">
        <v>0.40452029520295202</v>
      </c>
      <c r="F9" s="1">
        <v>5.8814575645756459</v>
      </c>
      <c r="G9" s="3">
        <v>331.99677121771219</v>
      </c>
      <c r="H9" s="2">
        <v>2.8136531365313654E-2</v>
      </c>
      <c r="I9" s="4">
        <v>61</v>
      </c>
      <c r="J9" s="3">
        <v>98910794.418594807</v>
      </c>
    </row>
    <row r="10" spans="1:10" x14ac:dyDescent="0.3">
      <c r="A10" t="s">
        <v>55</v>
      </c>
      <c r="B10" s="4">
        <v>48</v>
      </c>
      <c r="C10" s="4">
        <v>12</v>
      </c>
      <c r="D10" s="4">
        <v>83</v>
      </c>
      <c r="E10" s="2">
        <v>0.66265060240963858</v>
      </c>
      <c r="F10" s="1">
        <v>4.096385542168675</v>
      </c>
      <c r="G10" s="3">
        <v>172.33734939759037</v>
      </c>
      <c r="H10" s="2">
        <v>2.4096385542168676E-2</v>
      </c>
      <c r="I10" s="4">
        <v>2</v>
      </c>
      <c r="J10" s="3">
        <v>6111196.0115521904</v>
      </c>
    </row>
    <row r="11" spans="1:10" x14ac:dyDescent="0.3">
      <c r="A11" t="s">
        <v>21</v>
      </c>
      <c r="B11" s="4">
        <v>451</v>
      </c>
      <c r="C11" s="4">
        <v>367</v>
      </c>
      <c r="D11" s="4">
        <v>629</v>
      </c>
      <c r="E11" s="2">
        <v>0.54054054054054057</v>
      </c>
      <c r="F11" s="1">
        <v>4.3561208267090619</v>
      </c>
      <c r="G11" s="3">
        <v>244.81717011128777</v>
      </c>
      <c r="H11" s="2">
        <v>2.2257551669316374E-2</v>
      </c>
      <c r="I11" s="4">
        <v>14</v>
      </c>
      <c r="J11" s="3">
        <v>9746572.6033649724</v>
      </c>
    </row>
    <row r="12" spans="1:10" x14ac:dyDescent="0.3">
      <c r="A12" t="s">
        <v>24</v>
      </c>
      <c r="B12" s="4">
        <v>71</v>
      </c>
      <c r="C12" s="4">
        <v>56</v>
      </c>
      <c r="D12" s="4">
        <v>98</v>
      </c>
      <c r="E12" s="2">
        <v>0.59183673469387754</v>
      </c>
      <c r="F12" s="1">
        <v>4.8775510204081636</v>
      </c>
      <c r="G12" s="3">
        <v>226.41836734693877</v>
      </c>
      <c r="H12" s="2">
        <v>2.0408163265306121E-2</v>
      </c>
      <c r="I12" s="4">
        <v>2</v>
      </c>
      <c r="J12" s="3">
        <v>1594225.0464918758</v>
      </c>
    </row>
    <row r="13" spans="1:10" x14ac:dyDescent="0.3">
      <c r="A13" t="s">
        <v>23</v>
      </c>
      <c r="B13" s="4">
        <v>147</v>
      </c>
      <c r="C13" s="4">
        <v>44</v>
      </c>
      <c r="D13" s="4">
        <v>248</v>
      </c>
      <c r="E13" s="2">
        <v>0.41935483870967744</v>
      </c>
      <c r="F13" s="1">
        <v>5.028225806451613</v>
      </c>
      <c r="G13" s="3">
        <v>267.20967741935482</v>
      </c>
      <c r="H13" s="2">
        <v>1.6129032258064516E-2</v>
      </c>
      <c r="I13" s="4">
        <v>4</v>
      </c>
      <c r="J13" s="3">
        <v>2125633.3953225012</v>
      </c>
    </row>
    <row r="14" spans="1:10" x14ac:dyDescent="0.3">
      <c r="A14" t="s">
        <v>57</v>
      </c>
      <c r="B14" s="4">
        <v>21</v>
      </c>
      <c r="C14" s="4">
        <v>6</v>
      </c>
      <c r="D14" s="4">
        <v>66</v>
      </c>
      <c r="E14" s="2">
        <v>0.31818181818181818</v>
      </c>
      <c r="F14" s="1">
        <v>5.8484848484848486</v>
      </c>
      <c r="G14" s="3">
        <v>386.74242424242425</v>
      </c>
      <c r="H14" s="2">
        <v>1.5151515151515152E-2</v>
      </c>
      <c r="I14" s="4">
        <v>1</v>
      </c>
      <c r="J14" s="3">
        <v>1195668.784868907</v>
      </c>
    </row>
    <row r="15" spans="1:10" x14ac:dyDescent="0.3">
      <c r="A15" t="s">
        <v>15</v>
      </c>
      <c r="B15" s="4">
        <v>3661</v>
      </c>
      <c r="C15" s="4">
        <v>1712</v>
      </c>
      <c r="D15" s="4">
        <v>7144</v>
      </c>
      <c r="E15" s="2">
        <v>0.37052071668533032</v>
      </c>
      <c r="F15" s="1">
        <v>6.8684210526315788</v>
      </c>
      <c r="G15" s="3">
        <v>736.72802351623739</v>
      </c>
      <c r="H15" s="2">
        <v>1.4417693169092945E-2</v>
      </c>
      <c r="I15" s="4">
        <v>103</v>
      </c>
      <c r="J15" s="3">
        <v>150801642.12931421</v>
      </c>
    </row>
    <row r="16" spans="1:10" x14ac:dyDescent="0.3">
      <c r="A16" t="s">
        <v>49</v>
      </c>
      <c r="B16" s="4">
        <v>228</v>
      </c>
      <c r="C16" s="4">
        <v>108</v>
      </c>
      <c r="D16" s="4">
        <v>517</v>
      </c>
      <c r="E16" s="2">
        <v>0.46421663442940037</v>
      </c>
      <c r="F16" s="1">
        <v>5.6653771760154736</v>
      </c>
      <c r="G16" s="3">
        <v>268.31334622823982</v>
      </c>
      <c r="H16" s="2">
        <v>1.3539651837524178E-2</v>
      </c>
      <c r="I16" s="4">
        <v>7</v>
      </c>
      <c r="J16" s="3">
        <v>2548344.5818923167</v>
      </c>
    </row>
    <row r="17" spans="1:10" x14ac:dyDescent="0.3">
      <c r="A17" t="s">
        <v>54</v>
      </c>
      <c r="B17" s="4">
        <v>53</v>
      </c>
      <c r="C17" s="4">
        <v>45</v>
      </c>
      <c r="D17" s="4">
        <v>74</v>
      </c>
      <c r="E17" s="2">
        <v>0.43243243243243246</v>
      </c>
      <c r="F17" s="1">
        <v>4.6216216216216219</v>
      </c>
      <c r="G17" s="3">
        <v>190.44594594594594</v>
      </c>
      <c r="H17" s="2">
        <v>1.3513513513513514E-2</v>
      </c>
      <c r="I17" s="4">
        <v>1</v>
      </c>
      <c r="J17" s="3">
        <v>458943.57399008545</v>
      </c>
    </row>
    <row r="18" spans="1:10" x14ac:dyDescent="0.3">
      <c r="A18" t="s">
        <v>52</v>
      </c>
      <c r="B18" s="4">
        <v>75</v>
      </c>
      <c r="C18" s="4">
        <v>30</v>
      </c>
      <c r="D18" s="4">
        <v>243</v>
      </c>
      <c r="E18" s="2">
        <v>0.31275720164609055</v>
      </c>
      <c r="F18" s="1">
        <v>6.4567901234567904</v>
      </c>
      <c r="G18" s="3">
        <v>306.96296296296299</v>
      </c>
      <c r="H18" s="2">
        <v>1.2345679012345678E-2</v>
      </c>
      <c r="I18" s="4">
        <v>3</v>
      </c>
      <c r="J18" s="3">
        <v>4577358.2774274312</v>
      </c>
    </row>
    <row r="19" spans="1:10" x14ac:dyDescent="0.3">
      <c r="A19" t="s">
        <v>13</v>
      </c>
      <c r="B19" s="4">
        <v>27718</v>
      </c>
      <c r="C19" s="4">
        <v>17774</v>
      </c>
      <c r="D19" s="4">
        <v>42464</v>
      </c>
      <c r="E19" s="2">
        <v>0.63922381311228338</v>
      </c>
      <c r="F19" s="1">
        <v>2.9835625470987188</v>
      </c>
      <c r="G19" s="3">
        <v>148.44388187641297</v>
      </c>
      <c r="H19" s="2">
        <v>1.1963074604370761E-2</v>
      </c>
      <c r="I19" s="4">
        <v>508</v>
      </c>
      <c r="J19" s="3">
        <v>402541914.82016718</v>
      </c>
    </row>
    <row r="20" spans="1:10" x14ac:dyDescent="0.3">
      <c r="A20" t="s">
        <v>18</v>
      </c>
      <c r="B20" s="4">
        <v>1594</v>
      </c>
      <c r="C20" s="4">
        <v>694</v>
      </c>
      <c r="D20" s="4">
        <v>2557</v>
      </c>
      <c r="E20" s="2">
        <v>0.49589362534219789</v>
      </c>
      <c r="F20" s="1">
        <v>4.6742276104810321</v>
      </c>
      <c r="G20" s="3">
        <v>288.27062964411419</v>
      </c>
      <c r="H20" s="2">
        <v>1.1341415721548689E-2</v>
      </c>
      <c r="I20" s="4">
        <v>29</v>
      </c>
      <c r="J20" s="3">
        <v>20931450.212689925</v>
      </c>
    </row>
    <row r="21" spans="1:10" x14ac:dyDescent="0.3">
      <c r="A21" t="s">
        <v>16</v>
      </c>
      <c r="B21" s="4">
        <v>2782</v>
      </c>
      <c r="C21" s="4">
        <v>2400</v>
      </c>
      <c r="D21" s="4">
        <v>4029</v>
      </c>
      <c r="E21" s="2">
        <v>0.66840407048895512</v>
      </c>
      <c r="F21" s="1">
        <v>2.5346239761727474</v>
      </c>
      <c r="G21" s="3">
        <v>147.2511789525937</v>
      </c>
      <c r="H21" s="2">
        <v>1.0672623479771656E-2</v>
      </c>
      <c r="I21" s="4">
        <v>43</v>
      </c>
      <c r="J21" s="3">
        <v>37327813.266609401</v>
      </c>
    </row>
    <row r="22" spans="1:10" x14ac:dyDescent="0.3">
      <c r="A22" t="s">
        <v>11</v>
      </c>
      <c r="B22" s="4">
        <v>64653</v>
      </c>
      <c r="C22" s="4">
        <v>60181</v>
      </c>
      <c r="D22" s="4">
        <v>108534</v>
      </c>
      <c r="E22" s="2">
        <v>0.55326441483774669</v>
      </c>
      <c r="F22" s="1">
        <v>4.1203401699006763</v>
      </c>
      <c r="G22" s="3">
        <v>200.42916505426871</v>
      </c>
      <c r="H22" s="2">
        <v>9.6559603442239305E-3</v>
      </c>
      <c r="I22" s="4">
        <v>1048</v>
      </c>
      <c r="J22" s="3">
        <v>1040851446.8544917</v>
      </c>
    </row>
    <row r="23" spans="1:10" x14ac:dyDescent="0.3">
      <c r="A23" t="s">
        <v>22</v>
      </c>
      <c r="B23" s="4">
        <v>336</v>
      </c>
      <c r="C23" s="4">
        <v>277</v>
      </c>
      <c r="D23" s="4">
        <v>520</v>
      </c>
      <c r="E23" s="2">
        <v>0.51346153846153841</v>
      </c>
      <c r="F23" s="1">
        <v>5.1461538461538465</v>
      </c>
      <c r="G23" s="3">
        <v>268.02115384615382</v>
      </c>
      <c r="H23" s="2">
        <v>9.6153846153846159E-3</v>
      </c>
      <c r="I23" s="4">
        <v>5</v>
      </c>
      <c r="J23" s="3">
        <v>6859998.6849044356</v>
      </c>
    </row>
    <row r="24" spans="1:10" x14ac:dyDescent="0.3">
      <c r="A24" t="s">
        <v>50</v>
      </c>
      <c r="B24" s="4">
        <v>231</v>
      </c>
      <c r="C24" s="4">
        <v>190</v>
      </c>
      <c r="D24" s="4">
        <v>327</v>
      </c>
      <c r="E24" s="2">
        <v>0.52293577981651373</v>
      </c>
      <c r="F24" s="1">
        <v>4.6636085626911319</v>
      </c>
      <c r="G24" s="3">
        <v>249.27828746177369</v>
      </c>
      <c r="H24" s="2">
        <v>9.1743119266055051E-3</v>
      </c>
      <c r="I24" s="4">
        <v>3</v>
      </c>
      <c r="J24" s="3">
        <v>5419157.4118250357</v>
      </c>
    </row>
    <row r="25" spans="1:10" x14ac:dyDescent="0.3">
      <c r="A25" t="s">
        <v>32</v>
      </c>
      <c r="B25" s="4">
        <v>407950</v>
      </c>
      <c r="C25" s="4">
        <v>344502</v>
      </c>
      <c r="D25" s="4">
        <v>723208</v>
      </c>
      <c r="E25" s="2">
        <v>0.62190130640147789</v>
      </c>
      <c r="F25" s="1">
        <v>3.5560405858342277</v>
      </c>
      <c r="G25" s="3">
        <v>176.02568140839151</v>
      </c>
      <c r="H25" s="2">
        <v>9.0789924890211388E-3</v>
      </c>
      <c r="I25" s="4">
        <v>6566</v>
      </c>
      <c r="J25" s="3">
        <v>6656088123.7943907</v>
      </c>
    </row>
    <row r="26" spans="1:10" x14ac:dyDescent="0.3">
      <c r="B26" s="4">
        <v>657602</v>
      </c>
      <c r="C26" s="4">
        <v>530065</v>
      </c>
      <c r="D26" s="4">
        <v>1261203</v>
      </c>
      <c r="E26" s="2">
        <v>0.66802647948030569</v>
      </c>
      <c r="F26" s="1">
        <v>3.1865227088739876</v>
      </c>
      <c r="G26" s="3">
        <v>154.49474271786539</v>
      </c>
      <c r="H26" s="2">
        <v>7.9899905090615869E-3</v>
      </c>
      <c r="I26" s="4">
        <v>10077</v>
      </c>
      <c r="J26" s="3">
        <v>10041473652</v>
      </c>
    </row>
    <row r="27" spans="1:10" x14ac:dyDescent="0.3">
      <c r="A27" t="s">
        <v>14</v>
      </c>
      <c r="B27" s="4">
        <v>14373</v>
      </c>
      <c r="C27" s="4">
        <v>10110</v>
      </c>
      <c r="D27" s="4">
        <v>17631</v>
      </c>
      <c r="E27" s="2">
        <v>0.69973342408258177</v>
      </c>
      <c r="F27" s="1">
        <v>2.2419601837672283</v>
      </c>
      <c r="G27" s="3">
        <v>87.386421643695769</v>
      </c>
      <c r="H27" s="2">
        <v>7.2032215983211393E-3</v>
      </c>
      <c r="I27" s="4">
        <v>127</v>
      </c>
      <c r="J27" s="3">
        <v>114188784.44747528</v>
      </c>
    </row>
    <row r="28" spans="1:10" x14ac:dyDescent="0.3">
      <c r="A28" t="s">
        <v>10</v>
      </c>
      <c r="B28" s="4">
        <v>77785</v>
      </c>
      <c r="C28" s="4">
        <v>55537</v>
      </c>
      <c r="D28" s="4">
        <v>163447</v>
      </c>
      <c r="E28" s="2">
        <v>0.78811480174001358</v>
      </c>
      <c r="F28" s="1">
        <v>2.2443238480975483</v>
      </c>
      <c r="G28" s="3">
        <v>89.944740496919493</v>
      </c>
      <c r="H28" s="2">
        <v>5.8551089955765478E-3</v>
      </c>
      <c r="I28" s="4">
        <v>957</v>
      </c>
      <c r="J28" s="3">
        <v>842907936.03363287</v>
      </c>
    </row>
    <row r="29" spans="1:10" x14ac:dyDescent="0.3">
      <c r="A29" t="s">
        <v>17</v>
      </c>
      <c r="B29" s="4">
        <v>1741</v>
      </c>
      <c r="C29" s="4">
        <v>875</v>
      </c>
      <c r="D29" s="4">
        <v>2311</v>
      </c>
      <c r="E29" s="2">
        <v>0.79446127217654694</v>
      </c>
      <c r="F29" s="1">
        <v>2.078321073128516</v>
      </c>
      <c r="G29" s="3">
        <v>68.363911726525316</v>
      </c>
      <c r="H29" s="2">
        <v>3.0289917784508871E-3</v>
      </c>
      <c r="I29" s="4">
        <v>7</v>
      </c>
      <c r="J29" s="3">
        <v>9263413.7171156723</v>
      </c>
    </row>
    <row r="30" spans="1:10" x14ac:dyDescent="0.3">
      <c r="A30" t="s">
        <v>20</v>
      </c>
      <c r="B30" s="4">
        <v>1210</v>
      </c>
      <c r="C30" s="4">
        <v>336</v>
      </c>
      <c r="D30" s="4">
        <v>1402</v>
      </c>
      <c r="E30" s="2">
        <v>0.84807417974322397</v>
      </c>
      <c r="F30" s="1">
        <v>1.8523537803138375</v>
      </c>
      <c r="G30" s="3">
        <v>75.766761768901574</v>
      </c>
      <c r="H30" s="2">
        <v>2.8530670470756064E-3</v>
      </c>
      <c r="I30" s="4">
        <v>4</v>
      </c>
      <c r="J30" s="3">
        <v>3550773.9671864505</v>
      </c>
    </row>
    <row r="31" spans="1:10" x14ac:dyDescent="0.3">
      <c r="A31" t="s">
        <v>12</v>
      </c>
      <c r="B31" s="4">
        <v>48721</v>
      </c>
      <c r="C31" s="4">
        <v>32781</v>
      </c>
      <c r="D31" s="4">
        <v>176662</v>
      </c>
      <c r="E31" s="2">
        <v>0.84400153966331182</v>
      </c>
      <c r="F31" s="1">
        <v>1.8589962753733118</v>
      </c>
      <c r="G31" s="3">
        <v>73.206094123240987</v>
      </c>
      <c r="H31" s="2">
        <v>2.8302634409210809E-3</v>
      </c>
      <c r="I31" s="4">
        <v>500</v>
      </c>
      <c r="J31" s="3">
        <v>534485686.26885355</v>
      </c>
    </row>
    <row r="32" spans="1:10" x14ac:dyDescent="0.3">
      <c r="A32" t="s">
        <v>19</v>
      </c>
      <c r="B32" s="4">
        <v>1411</v>
      </c>
      <c r="C32" s="4">
        <v>742</v>
      </c>
      <c r="D32" s="4">
        <v>2823</v>
      </c>
      <c r="E32" s="2">
        <v>0.68260715550832451</v>
      </c>
      <c r="F32" s="1">
        <v>3.1742826780021254</v>
      </c>
      <c r="G32" s="3">
        <v>145.96032589443854</v>
      </c>
      <c r="H32" s="2">
        <v>1.7711654268508679E-3</v>
      </c>
      <c r="I32" s="4">
        <v>5</v>
      </c>
      <c r="J32" s="3">
        <v>11520691.453398487</v>
      </c>
    </row>
    <row r="33" spans="1:10" x14ac:dyDescent="0.3">
      <c r="A33" t="s">
        <v>53</v>
      </c>
      <c r="B33" s="4">
        <v>56</v>
      </c>
      <c r="C33" s="4">
        <v>42</v>
      </c>
      <c r="D33" s="4">
        <v>130</v>
      </c>
      <c r="E33" s="2">
        <v>0.5461538461538461</v>
      </c>
      <c r="F33" s="1">
        <v>3.3</v>
      </c>
      <c r="G33" s="3">
        <v>148.46923076923076</v>
      </c>
      <c r="H33" s="2">
        <v>0</v>
      </c>
      <c r="I33" s="4">
        <v>0</v>
      </c>
      <c r="J33" s="3">
        <v>0</v>
      </c>
    </row>
    <row r="34" spans="1:10" x14ac:dyDescent="0.3">
      <c r="A34" t="s">
        <v>25</v>
      </c>
      <c r="B34" s="4">
        <v>40</v>
      </c>
      <c r="C34" s="4">
        <v>35</v>
      </c>
      <c r="D34" s="4">
        <v>55</v>
      </c>
      <c r="E34" s="2">
        <v>0.47272727272727272</v>
      </c>
      <c r="F34" s="1">
        <v>5.4909090909090912</v>
      </c>
      <c r="G34" s="3">
        <v>290.12727272727273</v>
      </c>
      <c r="H34" s="2">
        <v>0</v>
      </c>
      <c r="I34" s="4">
        <v>0</v>
      </c>
      <c r="J34" s="3">
        <v>0</v>
      </c>
    </row>
    <row r="35" spans="1:10" x14ac:dyDescent="0.3">
      <c r="A35" t="s">
        <v>56</v>
      </c>
      <c r="B35" s="4">
        <v>25</v>
      </c>
      <c r="C35" s="4">
        <v>24</v>
      </c>
      <c r="D35" s="4">
        <v>25</v>
      </c>
      <c r="E35" s="2">
        <v>0.8</v>
      </c>
      <c r="F35" s="1">
        <v>1.2</v>
      </c>
      <c r="G35" s="3">
        <v>13.28</v>
      </c>
      <c r="H35" s="2">
        <v>0</v>
      </c>
      <c r="I35" s="4">
        <v>0</v>
      </c>
      <c r="J35" s="3">
        <v>0</v>
      </c>
    </row>
    <row r="36" spans="1:10" x14ac:dyDescent="0.3">
      <c r="A36" t="s">
        <v>26</v>
      </c>
      <c r="B36" s="4">
        <v>21</v>
      </c>
      <c r="C36" s="4">
        <v>20</v>
      </c>
      <c r="D36" s="4">
        <v>21</v>
      </c>
      <c r="E36" s="2">
        <v>0.8571428571428571</v>
      </c>
      <c r="F36" s="1">
        <v>1.1428571428571428</v>
      </c>
      <c r="G36" s="3">
        <v>3.2857142857142856</v>
      </c>
      <c r="H36" s="2">
        <v>0</v>
      </c>
      <c r="I36" s="4">
        <v>0</v>
      </c>
      <c r="J36" s="3">
        <v>0</v>
      </c>
    </row>
    <row r="37" spans="1:10" x14ac:dyDescent="0.3">
      <c r="A37" t="s">
        <v>59</v>
      </c>
      <c r="B37" s="4">
        <v>16</v>
      </c>
      <c r="C37" s="4">
        <v>16</v>
      </c>
      <c r="D37" s="4">
        <v>16</v>
      </c>
      <c r="E37" s="2">
        <v>1</v>
      </c>
      <c r="F37" s="1">
        <v>1</v>
      </c>
      <c r="G37" s="3">
        <v>0</v>
      </c>
      <c r="H37" s="2">
        <v>0</v>
      </c>
      <c r="I37" s="4">
        <v>0</v>
      </c>
      <c r="J37" s="3">
        <v>0</v>
      </c>
    </row>
    <row r="38" spans="1:10" x14ac:dyDescent="0.3">
      <c r="A38" t="s">
        <v>27</v>
      </c>
      <c r="B38" s="4">
        <v>16</v>
      </c>
      <c r="C38" s="4">
        <v>14</v>
      </c>
      <c r="D38" s="4">
        <v>89</v>
      </c>
      <c r="E38" s="2">
        <v>0.10112359550561797</v>
      </c>
      <c r="F38" s="1">
        <v>13.011235955056179</v>
      </c>
      <c r="G38" s="3">
        <v>3379.3595505617977</v>
      </c>
      <c r="H38" s="2">
        <v>0</v>
      </c>
      <c r="I38" s="4">
        <v>0</v>
      </c>
      <c r="J38" s="3">
        <v>0</v>
      </c>
    </row>
    <row r="39" spans="1:10" x14ac:dyDescent="0.3">
      <c r="A39" t="s">
        <v>28</v>
      </c>
      <c r="B39" s="4">
        <v>15</v>
      </c>
      <c r="C39" s="4">
        <v>15</v>
      </c>
      <c r="D39" s="4">
        <v>16</v>
      </c>
      <c r="E39" s="2">
        <v>0.75</v>
      </c>
      <c r="F39" s="1">
        <v>1.5</v>
      </c>
      <c r="G39" s="3">
        <v>25.1875</v>
      </c>
      <c r="H39" s="2">
        <v>0</v>
      </c>
      <c r="I39" s="4">
        <v>0</v>
      </c>
      <c r="J39" s="3">
        <v>0</v>
      </c>
    </row>
    <row r="40" spans="1:10" x14ac:dyDescent="0.3">
      <c r="A40" t="s">
        <v>61</v>
      </c>
      <c r="B40" s="4">
        <v>9</v>
      </c>
      <c r="C40" s="4">
        <v>2</v>
      </c>
      <c r="D40" s="4">
        <v>15</v>
      </c>
      <c r="E40" s="2">
        <v>0.13333333333333333</v>
      </c>
      <c r="F40" s="1">
        <v>9</v>
      </c>
      <c r="G40" s="3">
        <v>270.66666666666669</v>
      </c>
      <c r="H40" s="2">
        <v>0</v>
      </c>
      <c r="I40" s="4">
        <v>0</v>
      </c>
      <c r="J40" s="3">
        <v>0</v>
      </c>
    </row>
    <row r="41" spans="1:10" x14ac:dyDescent="0.3">
      <c r="A41" t="s">
        <v>62</v>
      </c>
      <c r="B41" s="4">
        <v>9</v>
      </c>
      <c r="C41" s="4">
        <v>8</v>
      </c>
      <c r="D41" s="4">
        <v>10</v>
      </c>
      <c r="E41" s="2">
        <v>0.9</v>
      </c>
      <c r="F41" s="1">
        <v>1.1000000000000001</v>
      </c>
      <c r="G41" s="3">
        <v>3.3</v>
      </c>
      <c r="H41" s="2">
        <v>0</v>
      </c>
      <c r="I41" s="4">
        <v>0</v>
      </c>
      <c r="J41" s="3">
        <v>0</v>
      </c>
    </row>
    <row r="42" spans="1:10" x14ac:dyDescent="0.3">
      <c r="A42" t="s">
        <v>29</v>
      </c>
      <c r="B42" s="4">
        <v>8</v>
      </c>
      <c r="C42" s="4">
        <v>0</v>
      </c>
      <c r="D42" s="4">
        <v>33</v>
      </c>
      <c r="E42" s="2">
        <v>0.21212121212121213</v>
      </c>
      <c r="F42" s="1">
        <v>8.3030303030303028</v>
      </c>
      <c r="G42" s="3">
        <v>243.87878787878788</v>
      </c>
      <c r="H42" s="2">
        <v>0</v>
      </c>
      <c r="I42" s="4">
        <v>0</v>
      </c>
      <c r="J42" s="3">
        <v>0</v>
      </c>
    </row>
    <row r="43" spans="1:10" x14ac:dyDescent="0.3">
      <c r="A43" t="s">
        <v>31</v>
      </c>
      <c r="B43" s="4">
        <v>7</v>
      </c>
      <c r="C43" s="4">
        <v>3</v>
      </c>
      <c r="D43" s="4">
        <v>7</v>
      </c>
      <c r="E43" s="2">
        <v>0.42857142857142855</v>
      </c>
      <c r="F43" s="1">
        <v>3.8571428571428572</v>
      </c>
      <c r="G43" s="3">
        <v>130</v>
      </c>
      <c r="H43" s="2">
        <v>0</v>
      </c>
      <c r="I43" s="4">
        <v>0</v>
      </c>
      <c r="J43" s="3">
        <v>0</v>
      </c>
    </row>
    <row r="44" spans="1:10" x14ac:dyDescent="0.3">
      <c r="A44" t="s">
        <v>63</v>
      </c>
      <c r="B44" s="4">
        <v>7</v>
      </c>
      <c r="C44" s="4">
        <v>4</v>
      </c>
      <c r="D44" s="4">
        <v>10</v>
      </c>
      <c r="E44" s="2">
        <v>0.5</v>
      </c>
      <c r="F44" s="1">
        <v>3.2</v>
      </c>
      <c r="G44" s="3">
        <v>110.3</v>
      </c>
      <c r="H44" s="2">
        <v>0</v>
      </c>
      <c r="I44" s="4">
        <v>0</v>
      </c>
      <c r="J44" s="3">
        <v>0</v>
      </c>
    </row>
    <row r="45" spans="1:10" x14ac:dyDescent="0.3">
      <c r="A45" t="s">
        <v>64</v>
      </c>
      <c r="B45" s="4">
        <v>6</v>
      </c>
      <c r="C45" s="4">
        <v>6</v>
      </c>
      <c r="D45" s="4">
        <v>7</v>
      </c>
      <c r="E45" s="2">
        <v>0.8571428571428571</v>
      </c>
      <c r="F45" s="1">
        <v>1.1428571428571428</v>
      </c>
      <c r="G45" s="3">
        <v>9</v>
      </c>
      <c r="H45" s="2">
        <v>0</v>
      </c>
      <c r="I45" s="4">
        <v>0</v>
      </c>
      <c r="J45" s="3">
        <v>0</v>
      </c>
    </row>
    <row r="46" spans="1:10" x14ac:dyDescent="0.3">
      <c r="A46" t="s">
        <v>65</v>
      </c>
      <c r="B46" s="4">
        <v>6</v>
      </c>
      <c r="C46" s="4">
        <v>1</v>
      </c>
      <c r="D46" s="4">
        <v>15</v>
      </c>
      <c r="E46" s="2">
        <v>0.4</v>
      </c>
      <c r="F46" s="1">
        <v>5.8</v>
      </c>
      <c r="G46" s="3">
        <v>167.26666666666668</v>
      </c>
      <c r="H46" s="2">
        <v>0</v>
      </c>
      <c r="I46" s="4">
        <v>0</v>
      </c>
      <c r="J46" s="3">
        <v>0</v>
      </c>
    </row>
    <row r="47" spans="1:10" x14ac:dyDescent="0.3">
      <c r="A47" t="s">
        <v>66</v>
      </c>
      <c r="B47" s="4">
        <v>5</v>
      </c>
      <c r="C47" s="4">
        <v>3</v>
      </c>
      <c r="D47" s="4">
        <v>7</v>
      </c>
      <c r="E47" s="2">
        <v>0.42857142857142855</v>
      </c>
      <c r="F47" s="1">
        <v>6</v>
      </c>
      <c r="G47" s="3">
        <v>234.14285714285714</v>
      </c>
      <c r="H47" s="2">
        <v>0</v>
      </c>
      <c r="I47" s="4">
        <v>0</v>
      </c>
      <c r="J47" s="3">
        <v>0</v>
      </c>
    </row>
    <row r="48" spans="1:10" x14ac:dyDescent="0.3">
      <c r="A48" t="s">
        <v>67</v>
      </c>
      <c r="B48" s="4">
        <v>5</v>
      </c>
      <c r="C48" s="4">
        <v>0</v>
      </c>
      <c r="D48" s="4">
        <v>28</v>
      </c>
      <c r="E48" s="2">
        <v>0.39285714285714285</v>
      </c>
      <c r="F48" s="1">
        <v>5.8214285714285712</v>
      </c>
      <c r="G48" s="3">
        <v>389.5</v>
      </c>
      <c r="H48" s="2">
        <v>0</v>
      </c>
      <c r="I48" s="4">
        <v>0</v>
      </c>
      <c r="J48" s="3">
        <v>0</v>
      </c>
    </row>
    <row r="49" spans="1:10" x14ac:dyDescent="0.3">
      <c r="A49" t="s">
        <v>32</v>
      </c>
      <c r="B49" s="4">
        <v>5</v>
      </c>
      <c r="C49" s="4">
        <v>2</v>
      </c>
      <c r="D49" s="4">
        <v>8</v>
      </c>
      <c r="E49" s="2">
        <v>0.25</v>
      </c>
      <c r="F49" s="1">
        <v>2.25</v>
      </c>
      <c r="G49" s="3">
        <v>68.5</v>
      </c>
      <c r="H49" s="2">
        <v>0</v>
      </c>
      <c r="I49" s="4">
        <v>0</v>
      </c>
      <c r="J49" s="3">
        <v>0</v>
      </c>
    </row>
    <row r="50" spans="1:10" x14ac:dyDescent="0.3">
      <c r="A50" t="s">
        <v>33</v>
      </c>
      <c r="B50" s="4">
        <v>5</v>
      </c>
      <c r="C50" s="4">
        <v>4</v>
      </c>
      <c r="D50" s="4">
        <v>5</v>
      </c>
      <c r="E50" s="2">
        <v>0.8</v>
      </c>
      <c r="F50" s="1">
        <v>1.2</v>
      </c>
      <c r="G50" s="3">
        <v>157.6</v>
      </c>
      <c r="H50" s="2">
        <v>0</v>
      </c>
      <c r="I50" s="4">
        <v>0</v>
      </c>
      <c r="J50" s="3">
        <v>0</v>
      </c>
    </row>
    <row r="51" spans="1:10" x14ac:dyDescent="0.3">
      <c r="A51" t="s">
        <v>69</v>
      </c>
      <c r="B51" s="4">
        <v>5</v>
      </c>
      <c r="C51" s="4">
        <v>2</v>
      </c>
      <c r="D51" s="4">
        <v>5</v>
      </c>
      <c r="E51" s="2">
        <v>1</v>
      </c>
      <c r="F51" s="1">
        <v>1</v>
      </c>
      <c r="G51" s="3">
        <v>0</v>
      </c>
      <c r="H51" s="2">
        <v>0</v>
      </c>
      <c r="I51" s="4">
        <v>0</v>
      </c>
      <c r="J51" s="3">
        <v>0</v>
      </c>
    </row>
    <row r="52" spans="1:10" x14ac:dyDescent="0.3">
      <c r="A52" t="s">
        <v>70</v>
      </c>
      <c r="B52" s="4">
        <v>5</v>
      </c>
      <c r="C52" s="4">
        <v>4</v>
      </c>
      <c r="D52" s="4">
        <v>5</v>
      </c>
      <c r="E52" s="2">
        <v>1</v>
      </c>
      <c r="F52" s="1">
        <v>1</v>
      </c>
      <c r="G52" s="3">
        <v>0</v>
      </c>
      <c r="H52" s="2">
        <v>0</v>
      </c>
      <c r="I52" s="4">
        <v>0</v>
      </c>
      <c r="J52" s="3">
        <v>0</v>
      </c>
    </row>
    <row r="53" spans="1:10" x14ac:dyDescent="0.3">
      <c r="A53" t="s">
        <v>71</v>
      </c>
      <c r="B53" s="4">
        <v>4</v>
      </c>
      <c r="C53" s="4">
        <v>2</v>
      </c>
      <c r="D53" s="4">
        <v>11</v>
      </c>
      <c r="E53" s="2">
        <v>0.90909090909090906</v>
      </c>
      <c r="F53" s="1">
        <v>1.7272727272727273</v>
      </c>
      <c r="G53" s="3">
        <v>14.727272727272727</v>
      </c>
      <c r="H53" s="2">
        <v>0</v>
      </c>
      <c r="I53" s="4">
        <v>0</v>
      </c>
      <c r="J53" s="3">
        <v>0</v>
      </c>
    </row>
    <row r="54" spans="1:10" x14ac:dyDescent="0.3">
      <c r="A54" t="s">
        <v>73</v>
      </c>
      <c r="B54" s="4">
        <v>3</v>
      </c>
      <c r="C54" s="4">
        <v>2</v>
      </c>
      <c r="D54" s="4">
        <v>5</v>
      </c>
      <c r="E54" s="2">
        <v>0.8</v>
      </c>
      <c r="F54" s="1">
        <v>3.6</v>
      </c>
      <c r="G54" s="3">
        <v>61.2</v>
      </c>
      <c r="H54" s="2">
        <v>0</v>
      </c>
      <c r="I54" s="4">
        <v>0</v>
      </c>
      <c r="J54" s="3">
        <v>0</v>
      </c>
    </row>
    <row r="55" spans="1:10" x14ac:dyDescent="0.3">
      <c r="A55" t="s">
        <v>74</v>
      </c>
      <c r="B55" s="4">
        <v>3</v>
      </c>
      <c r="C55" s="4">
        <v>1</v>
      </c>
      <c r="D55" s="4">
        <v>7</v>
      </c>
      <c r="E55" s="2">
        <v>0.5714285714285714</v>
      </c>
      <c r="F55" s="1">
        <v>1.5714285714285714</v>
      </c>
      <c r="G55" s="3">
        <v>248.28571428571428</v>
      </c>
      <c r="H55" s="2">
        <v>0</v>
      </c>
      <c r="I55" s="4">
        <v>0</v>
      </c>
      <c r="J55" s="3">
        <v>0</v>
      </c>
    </row>
    <row r="56" spans="1:10" x14ac:dyDescent="0.3">
      <c r="A56" t="s">
        <v>75</v>
      </c>
      <c r="B56" s="4">
        <v>3</v>
      </c>
      <c r="C56" s="4">
        <v>3</v>
      </c>
      <c r="D56" s="4">
        <v>3</v>
      </c>
      <c r="E56" s="2">
        <v>1</v>
      </c>
      <c r="F56" s="1">
        <v>1</v>
      </c>
      <c r="G56" s="3">
        <v>0</v>
      </c>
      <c r="H56" s="2">
        <v>0</v>
      </c>
      <c r="I56" s="4">
        <v>0</v>
      </c>
      <c r="J56" s="3">
        <v>0</v>
      </c>
    </row>
    <row r="57" spans="1:10" x14ac:dyDescent="0.3">
      <c r="A57" t="s">
        <v>76</v>
      </c>
      <c r="B57" s="4">
        <v>3</v>
      </c>
      <c r="C57" s="4">
        <v>0</v>
      </c>
      <c r="D57" s="4">
        <v>6</v>
      </c>
      <c r="E57" s="2">
        <v>0.5</v>
      </c>
      <c r="F57" s="1">
        <v>2.8333333333333335</v>
      </c>
      <c r="G57" s="3">
        <v>124.5</v>
      </c>
      <c r="H57" s="2">
        <v>0</v>
      </c>
      <c r="I57" s="4">
        <v>0</v>
      </c>
      <c r="J57" s="3">
        <v>0</v>
      </c>
    </row>
    <row r="58" spans="1:10" x14ac:dyDescent="0.3">
      <c r="A58" t="s">
        <v>34</v>
      </c>
      <c r="B58" s="4">
        <v>3</v>
      </c>
      <c r="C58" s="4">
        <v>3</v>
      </c>
      <c r="D58" s="4">
        <v>3</v>
      </c>
      <c r="E58" s="2">
        <v>1</v>
      </c>
      <c r="F58" s="1">
        <v>1</v>
      </c>
      <c r="G58" s="3">
        <v>0</v>
      </c>
      <c r="H58" s="2">
        <v>0</v>
      </c>
      <c r="I58" s="4">
        <v>0</v>
      </c>
      <c r="J58" s="3">
        <v>0</v>
      </c>
    </row>
    <row r="59" spans="1:10" x14ac:dyDescent="0.3">
      <c r="A59" t="s">
        <v>77</v>
      </c>
      <c r="B59" s="4">
        <v>3</v>
      </c>
      <c r="C59" s="4">
        <v>0</v>
      </c>
      <c r="D59" s="4">
        <v>11</v>
      </c>
      <c r="E59" s="2">
        <v>0.63636363636363635</v>
      </c>
      <c r="F59" s="1">
        <v>2.1818181818181817</v>
      </c>
      <c r="G59" s="3">
        <v>301.09090909090907</v>
      </c>
      <c r="H59" s="2">
        <v>0</v>
      </c>
      <c r="I59" s="4">
        <v>0</v>
      </c>
      <c r="J59" s="3">
        <v>0</v>
      </c>
    </row>
    <row r="60" spans="1:10" x14ac:dyDescent="0.3">
      <c r="A60" t="s">
        <v>78</v>
      </c>
      <c r="B60" s="4">
        <v>3</v>
      </c>
      <c r="C60" s="4">
        <v>0</v>
      </c>
      <c r="D60" s="4">
        <v>10</v>
      </c>
      <c r="E60" s="2">
        <v>0.4</v>
      </c>
      <c r="F60" s="1">
        <v>3</v>
      </c>
      <c r="G60" s="3">
        <v>45.5</v>
      </c>
      <c r="H60" s="2">
        <v>0</v>
      </c>
      <c r="I60" s="4">
        <v>0</v>
      </c>
      <c r="J60" s="3">
        <v>0</v>
      </c>
    </row>
    <row r="61" spans="1:10" x14ac:dyDescent="0.3">
      <c r="A61" t="s">
        <v>79</v>
      </c>
      <c r="B61" s="4">
        <v>3</v>
      </c>
      <c r="C61" s="4">
        <v>1</v>
      </c>
      <c r="D61" s="4">
        <v>4</v>
      </c>
      <c r="E61" s="2">
        <v>0.25</v>
      </c>
      <c r="F61" s="1">
        <v>4</v>
      </c>
      <c r="G61" s="3">
        <v>80.75</v>
      </c>
      <c r="H61" s="2">
        <v>0</v>
      </c>
      <c r="I61" s="4">
        <v>0</v>
      </c>
      <c r="J61" s="3">
        <v>0</v>
      </c>
    </row>
    <row r="62" spans="1:10" x14ac:dyDescent="0.3">
      <c r="A62" t="s">
        <v>80</v>
      </c>
      <c r="B62" s="4">
        <v>3</v>
      </c>
      <c r="C62" s="4">
        <v>2</v>
      </c>
      <c r="D62" s="4">
        <v>4</v>
      </c>
      <c r="E62" s="2">
        <v>0.5</v>
      </c>
      <c r="F62" s="1">
        <v>1.5</v>
      </c>
      <c r="G62" s="3">
        <v>2.75</v>
      </c>
      <c r="H62" s="2">
        <v>0</v>
      </c>
      <c r="I62" s="4">
        <v>0</v>
      </c>
      <c r="J62" s="3">
        <v>0</v>
      </c>
    </row>
    <row r="63" spans="1:10" x14ac:dyDescent="0.3">
      <c r="A63" t="s">
        <v>81</v>
      </c>
      <c r="B63" s="4">
        <v>3</v>
      </c>
      <c r="C63" s="4">
        <v>0</v>
      </c>
      <c r="D63" s="4">
        <v>5</v>
      </c>
      <c r="E63" s="2">
        <v>0.4</v>
      </c>
      <c r="F63" s="1">
        <v>9.1999999999999993</v>
      </c>
      <c r="G63" s="3">
        <v>509.2</v>
      </c>
      <c r="H63" s="2">
        <v>0</v>
      </c>
      <c r="I63" s="4">
        <v>0</v>
      </c>
      <c r="J63" s="3">
        <v>0</v>
      </c>
    </row>
    <row r="64" spans="1:10" x14ac:dyDescent="0.3">
      <c r="A64" t="s">
        <v>82</v>
      </c>
      <c r="B64" s="4">
        <v>3</v>
      </c>
      <c r="C64" s="4">
        <v>2</v>
      </c>
      <c r="D64" s="4">
        <v>3</v>
      </c>
      <c r="E64" s="2">
        <v>0.33333333333333331</v>
      </c>
      <c r="F64" s="1">
        <v>1.6666666666666667</v>
      </c>
      <c r="G64" s="3">
        <v>508.33333333333331</v>
      </c>
      <c r="H64" s="2">
        <v>0</v>
      </c>
      <c r="I64" s="4">
        <v>0</v>
      </c>
      <c r="J64" s="3">
        <v>0</v>
      </c>
    </row>
    <row r="65" spans="1:10" x14ac:dyDescent="0.3">
      <c r="A65" t="s">
        <v>83</v>
      </c>
      <c r="B65" s="4">
        <v>2</v>
      </c>
      <c r="C65" s="4">
        <v>0</v>
      </c>
      <c r="D65" s="4">
        <v>14</v>
      </c>
      <c r="E65" s="2">
        <v>0.35714285714285715</v>
      </c>
      <c r="F65" s="1">
        <v>4.1428571428571432</v>
      </c>
      <c r="G65" s="3">
        <v>213.64285714285714</v>
      </c>
      <c r="H65" s="2">
        <v>0</v>
      </c>
      <c r="I65" s="4">
        <v>0</v>
      </c>
      <c r="J65" s="3">
        <v>0</v>
      </c>
    </row>
    <row r="66" spans="1:10" x14ac:dyDescent="0.3">
      <c r="A66" t="s">
        <v>84</v>
      </c>
      <c r="B66" s="4">
        <v>2</v>
      </c>
      <c r="C66" s="4">
        <v>1</v>
      </c>
      <c r="D66" s="4">
        <v>2</v>
      </c>
      <c r="E66" s="2">
        <v>0.5</v>
      </c>
      <c r="F66" s="1">
        <v>2</v>
      </c>
      <c r="G66" s="3">
        <v>44</v>
      </c>
      <c r="H66" s="2">
        <v>0</v>
      </c>
      <c r="I66" s="4">
        <v>0</v>
      </c>
      <c r="J66" s="3">
        <v>0</v>
      </c>
    </row>
    <row r="67" spans="1:10" x14ac:dyDescent="0.3">
      <c r="A67" t="s">
        <v>85</v>
      </c>
      <c r="B67" s="4">
        <v>2</v>
      </c>
      <c r="C67" s="4">
        <v>2</v>
      </c>
      <c r="D67" s="4">
        <v>2</v>
      </c>
      <c r="E67" s="2">
        <v>1</v>
      </c>
      <c r="F67" s="1">
        <v>1</v>
      </c>
      <c r="G67" s="3">
        <v>0</v>
      </c>
      <c r="H67" s="2">
        <v>0</v>
      </c>
      <c r="I67" s="4">
        <v>0</v>
      </c>
      <c r="J67" s="3">
        <v>0</v>
      </c>
    </row>
    <row r="68" spans="1:10" x14ac:dyDescent="0.3">
      <c r="A68" t="s">
        <v>86</v>
      </c>
      <c r="B68" s="4">
        <v>2</v>
      </c>
      <c r="C68" s="4">
        <v>0</v>
      </c>
      <c r="D68" s="4">
        <v>4</v>
      </c>
      <c r="E68" s="2">
        <v>0.75</v>
      </c>
      <c r="F68" s="1">
        <v>1.5</v>
      </c>
      <c r="G68" s="3">
        <v>15.75</v>
      </c>
      <c r="H68" s="2">
        <v>0</v>
      </c>
      <c r="I68" s="4">
        <v>0</v>
      </c>
      <c r="J68" s="3">
        <v>0</v>
      </c>
    </row>
    <row r="69" spans="1:10" x14ac:dyDescent="0.3">
      <c r="A69" t="s">
        <v>87</v>
      </c>
      <c r="B69" s="4">
        <v>2</v>
      </c>
      <c r="C69" s="4">
        <v>0</v>
      </c>
      <c r="D69" s="4">
        <v>5</v>
      </c>
      <c r="E69" s="2">
        <v>0.8</v>
      </c>
      <c r="F69" s="1">
        <v>4.2</v>
      </c>
      <c r="G69" s="3">
        <v>207.6</v>
      </c>
      <c r="H69" s="2">
        <v>0</v>
      </c>
      <c r="I69" s="4">
        <v>0</v>
      </c>
      <c r="J69" s="3">
        <v>0</v>
      </c>
    </row>
    <row r="70" spans="1:10" x14ac:dyDescent="0.3">
      <c r="A70" t="s">
        <v>88</v>
      </c>
      <c r="B70" s="4">
        <v>2</v>
      </c>
      <c r="C70" s="4">
        <v>0</v>
      </c>
      <c r="D70" s="4">
        <v>9</v>
      </c>
      <c r="E70" s="2">
        <v>0.33333333333333331</v>
      </c>
      <c r="F70" s="1">
        <v>2.3333333333333335</v>
      </c>
      <c r="G70" s="3">
        <v>205.66666666666666</v>
      </c>
      <c r="H70" s="2">
        <v>0</v>
      </c>
      <c r="I70" s="4">
        <v>0</v>
      </c>
      <c r="J70" s="3">
        <v>0</v>
      </c>
    </row>
    <row r="71" spans="1:10" x14ac:dyDescent="0.3">
      <c r="A71" t="s">
        <v>89</v>
      </c>
      <c r="B71" s="4">
        <v>2</v>
      </c>
      <c r="C71" s="4">
        <v>2</v>
      </c>
      <c r="D71" s="4">
        <v>2</v>
      </c>
      <c r="E71" s="2">
        <v>1</v>
      </c>
      <c r="F71" s="1">
        <v>1</v>
      </c>
      <c r="G71" s="3">
        <v>0</v>
      </c>
      <c r="H71" s="2">
        <v>0</v>
      </c>
      <c r="I71" s="4">
        <v>0</v>
      </c>
      <c r="J71" s="3">
        <v>0</v>
      </c>
    </row>
    <row r="72" spans="1:10" x14ac:dyDescent="0.3">
      <c r="A72" t="s">
        <v>90</v>
      </c>
      <c r="B72" s="4">
        <v>2</v>
      </c>
      <c r="C72" s="4">
        <v>2</v>
      </c>
      <c r="D72" s="4">
        <v>2</v>
      </c>
      <c r="E72" s="2">
        <v>1</v>
      </c>
      <c r="F72" s="1">
        <v>1</v>
      </c>
      <c r="G72" s="3">
        <v>0</v>
      </c>
      <c r="H72" s="2">
        <v>0</v>
      </c>
      <c r="I72" s="4">
        <v>0</v>
      </c>
      <c r="J72" s="3">
        <v>0</v>
      </c>
    </row>
    <row r="73" spans="1:10" x14ac:dyDescent="0.3">
      <c r="A73" t="s">
        <v>91</v>
      </c>
      <c r="B73" s="4">
        <v>2</v>
      </c>
      <c r="C73" s="4">
        <v>0</v>
      </c>
      <c r="D73" s="4">
        <v>3</v>
      </c>
      <c r="E73" s="2">
        <v>0</v>
      </c>
      <c r="F73" s="1">
        <v>4</v>
      </c>
      <c r="G73" s="3">
        <v>92</v>
      </c>
      <c r="H73" s="2">
        <v>0</v>
      </c>
      <c r="I73" s="4">
        <v>0</v>
      </c>
      <c r="J73" s="3">
        <v>0</v>
      </c>
    </row>
    <row r="74" spans="1:10" x14ac:dyDescent="0.3">
      <c r="A74" t="s">
        <v>92</v>
      </c>
      <c r="B74" s="4">
        <v>2</v>
      </c>
      <c r="C74" s="4">
        <v>2</v>
      </c>
      <c r="D74" s="4">
        <v>2</v>
      </c>
      <c r="E74" s="2">
        <v>1</v>
      </c>
      <c r="F74" s="1">
        <v>1</v>
      </c>
      <c r="G74" s="3">
        <v>0</v>
      </c>
      <c r="H74" s="2">
        <v>0</v>
      </c>
      <c r="I74" s="4">
        <v>0</v>
      </c>
      <c r="J74" s="3">
        <v>0</v>
      </c>
    </row>
    <row r="75" spans="1:10" x14ac:dyDescent="0.3">
      <c r="A75" t="s">
        <v>93</v>
      </c>
      <c r="B75" s="4">
        <v>2</v>
      </c>
      <c r="C75" s="4">
        <v>0</v>
      </c>
      <c r="D75" s="4">
        <v>3</v>
      </c>
      <c r="E75" s="2">
        <v>0.66666666666666663</v>
      </c>
      <c r="F75" s="1">
        <v>2</v>
      </c>
      <c r="G75" s="3">
        <v>42.666666666666664</v>
      </c>
      <c r="H75" s="2">
        <v>0</v>
      </c>
      <c r="I75" s="4">
        <v>0</v>
      </c>
      <c r="J75" s="3">
        <v>0</v>
      </c>
    </row>
    <row r="76" spans="1:10" x14ac:dyDescent="0.3">
      <c r="A76" t="s">
        <v>94</v>
      </c>
      <c r="B76" s="4">
        <v>2</v>
      </c>
      <c r="C76" s="4">
        <v>0</v>
      </c>
      <c r="D76" s="4">
        <v>2</v>
      </c>
      <c r="E76" s="2">
        <v>0.5</v>
      </c>
      <c r="F76" s="1">
        <v>4.5</v>
      </c>
      <c r="G76" s="3">
        <v>514</v>
      </c>
      <c r="H76" s="2">
        <v>0</v>
      </c>
      <c r="I76" s="4">
        <v>0</v>
      </c>
      <c r="J76" s="3">
        <v>0</v>
      </c>
    </row>
    <row r="77" spans="1:10" x14ac:dyDescent="0.3">
      <c r="A77" t="s">
        <v>95</v>
      </c>
      <c r="B77" s="4">
        <v>2</v>
      </c>
      <c r="C77" s="4">
        <v>1</v>
      </c>
      <c r="D77" s="4">
        <v>4</v>
      </c>
      <c r="E77" s="2">
        <v>0</v>
      </c>
      <c r="F77" s="1">
        <v>7</v>
      </c>
      <c r="G77" s="3">
        <v>389.25</v>
      </c>
      <c r="H77" s="2">
        <v>0</v>
      </c>
      <c r="I77" s="4">
        <v>0</v>
      </c>
      <c r="J77" s="3">
        <v>0</v>
      </c>
    </row>
    <row r="78" spans="1:10" x14ac:dyDescent="0.3">
      <c r="A78" t="s">
        <v>96</v>
      </c>
      <c r="B78" s="4">
        <v>2</v>
      </c>
      <c r="C78" s="4">
        <v>2</v>
      </c>
      <c r="D78" s="4">
        <v>12</v>
      </c>
      <c r="E78" s="2">
        <v>0.41666666666666669</v>
      </c>
      <c r="F78" s="1">
        <v>2.4166666666666665</v>
      </c>
      <c r="G78" s="3">
        <v>554.41666666666663</v>
      </c>
      <c r="H78" s="2">
        <v>0</v>
      </c>
      <c r="I78" s="4">
        <v>0</v>
      </c>
      <c r="J78" s="3">
        <v>0</v>
      </c>
    </row>
    <row r="79" spans="1:10" x14ac:dyDescent="0.3">
      <c r="A79" t="s">
        <v>35</v>
      </c>
      <c r="B79" s="4">
        <v>2</v>
      </c>
      <c r="C79" s="4">
        <v>0</v>
      </c>
      <c r="D79" s="4">
        <v>6</v>
      </c>
      <c r="E79" s="2">
        <v>0.16666666666666666</v>
      </c>
      <c r="F79" s="1">
        <v>7.666666666666667</v>
      </c>
      <c r="G79" s="3">
        <v>198.33333333333334</v>
      </c>
      <c r="H79" s="2">
        <v>0</v>
      </c>
      <c r="I79" s="4">
        <v>0</v>
      </c>
      <c r="J79" s="3">
        <v>0</v>
      </c>
    </row>
    <row r="80" spans="1:10" x14ac:dyDescent="0.3">
      <c r="A80" t="s">
        <v>97</v>
      </c>
      <c r="B80" s="4">
        <v>2</v>
      </c>
      <c r="C80" s="4">
        <v>0</v>
      </c>
      <c r="D80" s="4">
        <v>2</v>
      </c>
      <c r="E80" s="2">
        <v>1</v>
      </c>
      <c r="F80" s="1">
        <v>1</v>
      </c>
      <c r="G80" s="3">
        <v>0</v>
      </c>
      <c r="H80" s="2">
        <v>0</v>
      </c>
      <c r="I80" s="4">
        <v>0</v>
      </c>
      <c r="J80" s="3">
        <v>0</v>
      </c>
    </row>
    <row r="81" spans="1:10" x14ac:dyDescent="0.3">
      <c r="A81" t="s">
        <v>98</v>
      </c>
      <c r="B81" s="4">
        <v>2</v>
      </c>
      <c r="C81" s="4">
        <v>0</v>
      </c>
      <c r="D81" s="4">
        <v>6</v>
      </c>
      <c r="E81" s="2">
        <v>0.5</v>
      </c>
      <c r="F81" s="1">
        <v>2.5</v>
      </c>
      <c r="G81" s="3">
        <v>133.5</v>
      </c>
      <c r="H81" s="2">
        <v>0</v>
      </c>
      <c r="I81" s="4">
        <v>0</v>
      </c>
      <c r="J81" s="3">
        <v>0</v>
      </c>
    </row>
    <row r="82" spans="1:10" x14ac:dyDescent="0.3">
      <c r="A82" t="s">
        <v>36</v>
      </c>
      <c r="B82" s="4">
        <v>2</v>
      </c>
      <c r="C82" s="4">
        <v>1</v>
      </c>
      <c r="D82" s="4">
        <v>5</v>
      </c>
      <c r="E82" s="2">
        <v>0.4</v>
      </c>
      <c r="F82" s="1">
        <v>5.2</v>
      </c>
      <c r="G82" s="3">
        <v>526.79999999999995</v>
      </c>
      <c r="H82" s="2">
        <v>0</v>
      </c>
      <c r="I82" s="4">
        <v>0</v>
      </c>
      <c r="J82" s="3">
        <v>0</v>
      </c>
    </row>
    <row r="83" spans="1:10" x14ac:dyDescent="0.3">
      <c r="A83" t="s">
        <v>99</v>
      </c>
      <c r="B83" s="4">
        <v>2</v>
      </c>
      <c r="C83" s="4">
        <v>0</v>
      </c>
      <c r="D83" s="4">
        <v>6</v>
      </c>
      <c r="E83" s="2">
        <v>1</v>
      </c>
      <c r="F83" s="1">
        <v>1</v>
      </c>
      <c r="G83" s="3">
        <v>0</v>
      </c>
      <c r="H83" s="2">
        <v>0</v>
      </c>
      <c r="I83" s="4">
        <v>0</v>
      </c>
      <c r="J83" s="3">
        <v>0</v>
      </c>
    </row>
    <row r="84" spans="1:10" x14ac:dyDescent="0.3">
      <c r="A84" t="s">
        <v>100</v>
      </c>
      <c r="B84" s="4">
        <v>2</v>
      </c>
      <c r="C84" s="4">
        <v>1</v>
      </c>
      <c r="D84" s="4">
        <v>8</v>
      </c>
      <c r="E84" s="2">
        <v>0.625</v>
      </c>
      <c r="F84" s="1">
        <v>2.375</v>
      </c>
      <c r="G84" s="3">
        <v>57.125</v>
      </c>
      <c r="H84" s="2">
        <v>0</v>
      </c>
      <c r="I84" s="4">
        <v>0</v>
      </c>
      <c r="J84" s="3">
        <v>0</v>
      </c>
    </row>
    <row r="85" spans="1:10" x14ac:dyDescent="0.3">
      <c r="A85" t="s">
        <v>101</v>
      </c>
      <c r="B85" s="4">
        <v>1</v>
      </c>
      <c r="C85" s="4">
        <v>0</v>
      </c>
      <c r="D85" s="4">
        <v>4</v>
      </c>
      <c r="E85" s="2">
        <v>0.25</v>
      </c>
      <c r="F85" s="1">
        <v>3.25</v>
      </c>
      <c r="G85" s="3">
        <v>312.75</v>
      </c>
      <c r="H85" s="2">
        <v>0</v>
      </c>
      <c r="I85" s="4">
        <v>0</v>
      </c>
      <c r="J85" s="3">
        <v>0</v>
      </c>
    </row>
    <row r="86" spans="1:10" x14ac:dyDescent="0.3">
      <c r="A86" t="s">
        <v>102</v>
      </c>
      <c r="B86" s="4">
        <v>1</v>
      </c>
      <c r="C86" s="4">
        <v>1</v>
      </c>
      <c r="D86" s="4">
        <v>1</v>
      </c>
      <c r="E86" s="2">
        <v>1</v>
      </c>
      <c r="F86" s="1">
        <v>1</v>
      </c>
      <c r="G86" s="3">
        <v>0</v>
      </c>
      <c r="H86" s="2">
        <v>0</v>
      </c>
      <c r="I86" s="4">
        <v>0</v>
      </c>
      <c r="J86" s="3">
        <v>0</v>
      </c>
    </row>
    <row r="87" spans="1:10" x14ac:dyDescent="0.3">
      <c r="A87" t="s">
        <v>103</v>
      </c>
      <c r="B87" s="4">
        <v>1</v>
      </c>
      <c r="C87" s="4">
        <v>0</v>
      </c>
      <c r="D87" s="4">
        <v>2</v>
      </c>
      <c r="E87" s="2">
        <v>0.5</v>
      </c>
      <c r="F87" s="1">
        <v>9.5</v>
      </c>
      <c r="G87" s="3">
        <v>418.5</v>
      </c>
      <c r="H87" s="2">
        <v>0</v>
      </c>
      <c r="I87" s="4">
        <v>0</v>
      </c>
      <c r="J87" s="3">
        <v>0</v>
      </c>
    </row>
    <row r="88" spans="1:10" x14ac:dyDescent="0.3">
      <c r="A88" t="s">
        <v>104</v>
      </c>
      <c r="B88" s="4">
        <v>1</v>
      </c>
      <c r="C88" s="4">
        <v>0</v>
      </c>
      <c r="D88" s="4">
        <v>7</v>
      </c>
      <c r="E88" s="2">
        <v>1</v>
      </c>
      <c r="F88" s="1">
        <v>1</v>
      </c>
      <c r="G88" s="3">
        <v>0</v>
      </c>
      <c r="H88" s="2">
        <v>0</v>
      </c>
      <c r="I88" s="4">
        <v>0</v>
      </c>
      <c r="J88" s="3">
        <v>0</v>
      </c>
    </row>
    <row r="89" spans="1:10" x14ac:dyDescent="0.3">
      <c r="A89" t="s">
        <v>105</v>
      </c>
      <c r="B89" s="4">
        <v>1</v>
      </c>
      <c r="C89" s="4">
        <v>0</v>
      </c>
      <c r="D89" s="4">
        <v>8</v>
      </c>
      <c r="E89" s="2">
        <v>0.375</v>
      </c>
      <c r="F89" s="1">
        <v>4.875</v>
      </c>
      <c r="G89" s="3">
        <v>289</v>
      </c>
      <c r="H89" s="2">
        <v>0</v>
      </c>
      <c r="I89" s="4">
        <v>0</v>
      </c>
      <c r="J89" s="3">
        <v>0</v>
      </c>
    </row>
    <row r="90" spans="1:10" x14ac:dyDescent="0.3">
      <c r="A90" t="s">
        <v>106</v>
      </c>
      <c r="B90" s="4">
        <v>1</v>
      </c>
      <c r="C90" s="4">
        <v>1</v>
      </c>
      <c r="D90" s="4">
        <v>1</v>
      </c>
      <c r="E90" s="2">
        <v>0</v>
      </c>
      <c r="F90" s="1">
        <v>11</v>
      </c>
      <c r="G90" s="3">
        <v>299</v>
      </c>
      <c r="H90" s="2">
        <v>0</v>
      </c>
      <c r="I90" s="4">
        <v>0</v>
      </c>
      <c r="J90" s="3">
        <v>0</v>
      </c>
    </row>
    <row r="91" spans="1:10" x14ac:dyDescent="0.3">
      <c r="A91" t="s">
        <v>107</v>
      </c>
      <c r="B91" s="4">
        <v>1</v>
      </c>
      <c r="C91" s="4">
        <v>0</v>
      </c>
      <c r="D91" s="4">
        <v>2</v>
      </c>
      <c r="E91" s="2">
        <v>1</v>
      </c>
      <c r="F91" s="1">
        <v>1</v>
      </c>
      <c r="G91" s="3">
        <v>0</v>
      </c>
      <c r="H91" s="2">
        <v>0</v>
      </c>
      <c r="I91" s="4">
        <v>0</v>
      </c>
      <c r="J91" s="3">
        <v>0</v>
      </c>
    </row>
    <row r="92" spans="1:10" x14ac:dyDescent="0.3">
      <c r="A92" t="s">
        <v>108</v>
      </c>
      <c r="B92" s="4">
        <v>1</v>
      </c>
      <c r="C92" s="4">
        <v>0</v>
      </c>
      <c r="D92" s="4">
        <v>2</v>
      </c>
      <c r="E92" s="2">
        <v>1</v>
      </c>
      <c r="F92" s="1">
        <v>1</v>
      </c>
      <c r="G92" s="3">
        <v>0</v>
      </c>
      <c r="H92" s="2">
        <v>0</v>
      </c>
      <c r="I92" s="4">
        <v>0</v>
      </c>
      <c r="J92" s="3">
        <v>0</v>
      </c>
    </row>
    <row r="93" spans="1:10" x14ac:dyDescent="0.3">
      <c r="A93" t="s">
        <v>109</v>
      </c>
      <c r="B93" s="4">
        <v>1</v>
      </c>
      <c r="C93" s="4">
        <v>0</v>
      </c>
      <c r="D93" s="4">
        <v>8</v>
      </c>
      <c r="E93" s="2">
        <v>0.25</v>
      </c>
      <c r="F93" s="1">
        <v>3.625</v>
      </c>
      <c r="G93" s="3">
        <v>132.375</v>
      </c>
      <c r="H93" s="2">
        <v>0</v>
      </c>
      <c r="I93" s="4">
        <v>0</v>
      </c>
      <c r="J93" s="3">
        <v>0</v>
      </c>
    </row>
    <row r="94" spans="1:10" x14ac:dyDescent="0.3">
      <c r="A94" t="s">
        <v>110</v>
      </c>
      <c r="B94" s="4">
        <v>1</v>
      </c>
      <c r="C94" s="4">
        <v>0</v>
      </c>
      <c r="D94" s="4">
        <v>1</v>
      </c>
      <c r="E94" s="2">
        <v>1</v>
      </c>
      <c r="F94" s="1">
        <v>1</v>
      </c>
      <c r="G94" s="3">
        <v>0</v>
      </c>
      <c r="H94" s="2">
        <v>0</v>
      </c>
      <c r="I94" s="4">
        <v>0</v>
      </c>
      <c r="J94" s="3">
        <v>0</v>
      </c>
    </row>
    <row r="95" spans="1:10" x14ac:dyDescent="0.3">
      <c r="A95" t="s">
        <v>111</v>
      </c>
      <c r="B95" s="4">
        <v>1</v>
      </c>
      <c r="C95" s="4">
        <v>1</v>
      </c>
      <c r="D95" s="4">
        <v>1</v>
      </c>
      <c r="E95" s="2">
        <v>1</v>
      </c>
      <c r="F95" s="1">
        <v>1</v>
      </c>
      <c r="G95" s="3">
        <v>0</v>
      </c>
      <c r="H95" s="2">
        <v>0</v>
      </c>
      <c r="I95" s="4">
        <v>0</v>
      </c>
      <c r="J95" s="3">
        <v>0</v>
      </c>
    </row>
    <row r="96" spans="1:10" x14ac:dyDescent="0.3">
      <c r="A96" t="s">
        <v>112</v>
      </c>
      <c r="B96" s="4">
        <v>1</v>
      </c>
      <c r="C96" s="4">
        <v>0</v>
      </c>
      <c r="D96" s="4">
        <v>4</v>
      </c>
      <c r="E96" s="2">
        <v>0.25</v>
      </c>
      <c r="F96" s="1">
        <v>4.75</v>
      </c>
      <c r="G96" s="3">
        <v>492.25</v>
      </c>
      <c r="H96" s="2">
        <v>0</v>
      </c>
      <c r="I96" s="4">
        <v>0</v>
      </c>
      <c r="J96" s="3">
        <v>0</v>
      </c>
    </row>
    <row r="97" spans="1:10" x14ac:dyDescent="0.3">
      <c r="A97" t="s">
        <v>113</v>
      </c>
      <c r="B97" s="4">
        <v>1</v>
      </c>
      <c r="C97" s="4">
        <v>1</v>
      </c>
      <c r="D97" s="4">
        <v>1</v>
      </c>
      <c r="E97" s="2">
        <v>1</v>
      </c>
      <c r="F97" s="1">
        <v>1</v>
      </c>
      <c r="G97" s="3">
        <v>0</v>
      </c>
      <c r="H97" s="2">
        <v>0</v>
      </c>
      <c r="I97" s="4">
        <v>0</v>
      </c>
      <c r="J97" s="3">
        <v>0</v>
      </c>
    </row>
    <row r="98" spans="1:10" x14ac:dyDescent="0.3">
      <c r="A98" t="s">
        <v>114</v>
      </c>
      <c r="B98" s="4">
        <v>1</v>
      </c>
      <c r="C98" s="4">
        <v>0</v>
      </c>
      <c r="D98" s="4">
        <v>1</v>
      </c>
      <c r="E98" s="2">
        <v>0</v>
      </c>
      <c r="F98" s="1">
        <v>5</v>
      </c>
      <c r="G98" s="3">
        <v>1175</v>
      </c>
      <c r="H98" s="2">
        <v>0</v>
      </c>
      <c r="I98" s="4">
        <v>0</v>
      </c>
      <c r="J98" s="3">
        <v>0</v>
      </c>
    </row>
    <row r="99" spans="1:10" x14ac:dyDescent="0.3">
      <c r="A99" t="s">
        <v>115</v>
      </c>
      <c r="B99" s="4">
        <v>1</v>
      </c>
      <c r="C99" s="4">
        <v>1</v>
      </c>
      <c r="D99" s="4">
        <v>1</v>
      </c>
      <c r="E99" s="2">
        <v>0</v>
      </c>
      <c r="F99" s="1">
        <v>3</v>
      </c>
      <c r="G99" s="3">
        <v>59</v>
      </c>
      <c r="H99" s="2">
        <v>0</v>
      </c>
      <c r="I99" s="4">
        <v>0</v>
      </c>
      <c r="J99" s="3">
        <v>0</v>
      </c>
    </row>
    <row r="100" spans="1:10" x14ac:dyDescent="0.3">
      <c r="A100" t="s">
        <v>116</v>
      </c>
      <c r="B100" s="4">
        <v>1</v>
      </c>
      <c r="C100" s="4">
        <v>0</v>
      </c>
      <c r="D100" s="4">
        <v>7</v>
      </c>
      <c r="E100" s="2">
        <v>0.2857142857142857</v>
      </c>
      <c r="F100" s="1">
        <v>5</v>
      </c>
      <c r="G100" s="3">
        <v>404</v>
      </c>
      <c r="H100" s="2">
        <v>0</v>
      </c>
      <c r="I100" s="4">
        <v>0</v>
      </c>
      <c r="J100" s="3">
        <v>0</v>
      </c>
    </row>
    <row r="101" spans="1:10" x14ac:dyDescent="0.3">
      <c r="A101" t="s">
        <v>117</v>
      </c>
      <c r="B101" s="4">
        <v>1</v>
      </c>
      <c r="C101" s="4">
        <v>0</v>
      </c>
      <c r="D101" s="4">
        <v>1</v>
      </c>
      <c r="E101" s="2">
        <v>1</v>
      </c>
      <c r="F101" s="1">
        <v>1</v>
      </c>
      <c r="G101" s="3">
        <v>0</v>
      </c>
      <c r="H101" s="2">
        <v>0</v>
      </c>
      <c r="I101" s="4">
        <v>0</v>
      </c>
      <c r="J101" s="3">
        <v>0</v>
      </c>
    </row>
    <row r="102" spans="1:10" x14ac:dyDescent="0.3">
      <c r="A102" t="s">
        <v>118</v>
      </c>
      <c r="B102" s="4">
        <v>1</v>
      </c>
      <c r="C102" s="4">
        <v>0</v>
      </c>
      <c r="D102" s="4">
        <v>4</v>
      </c>
      <c r="E102" s="2">
        <v>0.5</v>
      </c>
      <c r="F102" s="1">
        <v>4.75</v>
      </c>
      <c r="G102" s="3">
        <v>457.75</v>
      </c>
      <c r="H102" s="2">
        <v>0</v>
      </c>
      <c r="I102" s="4">
        <v>0</v>
      </c>
      <c r="J102" s="3">
        <v>0</v>
      </c>
    </row>
    <row r="103" spans="1:10" x14ac:dyDescent="0.3">
      <c r="A103" t="s">
        <v>119</v>
      </c>
      <c r="B103" s="4">
        <v>1</v>
      </c>
      <c r="C103" s="4">
        <v>1</v>
      </c>
      <c r="D103" s="4">
        <v>1</v>
      </c>
      <c r="E103" s="2">
        <v>1</v>
      </c>
      <c r="F103" s="1">
        <v>1</v>
      </c>
      <c r="G103" s="3">
        <v>0</v>
      </c>
      <c r="H103" s="2">
        <v>0</v>
      </c>
      <c r="I103" s="4">
        <v>0</v>
      </c>
      <c r="J103" s="3">
        <v>0</v>
      </c>
    </row>
    <row r="104" spans="1:10" x14ac:dyDescent="0.3">
      <c r="A104" t="s">
        <v>120</v>
      </c>
      <c r="B104" s="4">
        <v>1</v>
      </c>
      <c r="C104" s="4">
        <v>0</v>
      </c>
      <c r="D104" s="4">
        <v>1</v>
      </c>
      <c r="E104" s="2">
        <v>1</v>
      </c>
      <c r="F104" s="1">
        <v>1</v>
      </c>
      <c r="G104" s="3">
        <v>0</v>
      </c>
      <c r="H104" s="2">
        <v>0</v>
      </c>
      <c r="I104" s="4">
        <v>0</v>
      </c>
      <c r="J104" s="3">
        <v>0</v>
      </c>
    </row>
    <row r="105" spans="1:10" x14ac:dyDescent="0.3">
      <c r="A105" t="s">
        <v>121</v>
      </c>
      <c r="B105" s="4">
        <v>1</v>
      </c>
      <c r="C105" s="4">
        <v>0</v>
      </c>
      <c r="D105" s="4">
        <v>3</v>
      </c>
      <c r="E105" s="2">
        <v>0.66666666666666663</v>
      </c>
      <c r="F105" s="1">
        <v>1.6666666666666667</v>
      </c>
      <c r="G105" s="3">
        <v>12.333333333333334</v>
      </c>
      <c r="H105" s="2">
        <v>0</v>
      </c>
      <c r="I105" s="4">
        <v>0</v>
      </c>
      <c r="J105" s="3">
        <v>0</v>
      </c>
    </row>
    <row r="106" spans="1:10" x14ac:dyDescent="0.3">
      <c r="A106" t="s">
        <v>122</v>
      </c>
      <c r="B106" s="4">
        <v>1</v>
      </c>
      <c r="C106" s="4">
        <v>1</v>
      </c>
      <c r="D106" s="4">
        <v>1</v>
      </c>
      <c r="E106" s="2">
        <v>1</v>
      </c>
      <c r="F106" s="1">
        <v>1</v>
      </c>
      <c r="G106" s="3">
        <v>0</v>
      </c>
      <c r="H106" s="2">
        <v>0</v>
      </c>
      <c r="I106" s="4">
        <v>0</v>
      </c>
      <c r="J106" s="3">
        <v>0</v>
      </c>
    </row>
    <row r="107" spans="1:10" x14ac:dyDescent="0.3">
      <c r="A107" t="s">
        <v>123</v>
      </c>
      <c r="B107" s="4">
        <v>1</v>
      </c>
      <c r="C107" s="4">
        <v>0</v>
      </c>
      <c r="D107" s="4">
        <v>1</v>
      </c>
      <c r="E107" s="2">
        <v>1</v>
      </c>
      <c r="F107" s="1">
        <v>1</v>
      </c>
      <c r="G107" s="3">
        <v>0</v>
      </c>
      <c r="H107" s="2">
        <v>0</v>
      </c>
      <c r="I107" s="4">
        <v>0</v>
      </c>
      <c r="J107" s="3">
        <v>0</v>
      </c>
    </row>
    <row r="108" spans="1:10" x14ac:dyDescent="0.3">
      <c r="A108" t="s">
        <v>124</v>
      </c>
      <c r="B108" s="4">
        <v>1</v>
      </c>
      <c r="C108" s="4">
        <v>0</v>
      </c>
      <c r="D108" s="4">
        <v>2</v>
      </c>
      <c r="E108" s="2">
        <v>0</v>
      </c>
      <c r="F108" s="1">
        <v>7.5</v>
      </c>
      <c r="G108" s="3">
        <v>163</v>
      </c>
      <c r="H108" s="2">
        <v>0</v>
      </c>
      <c r="I108" s="4">
        <v>0</v>
      </c>
      <c r="J108" s="3">
        <v>0</v>
      </c>
    </row>
    <row r="109" spans="1:10" x14ac:dyDescent="0.3">
      <c r="A109" t="s">
        <v>125</v>
      </c>
      <c r="B109" s="4">
        <v>1</v>
      </c>
      <c r="C109" s="4">
        <v>0</v>
      </c>
      <c r="D109" s="4">
        <v>10</v>
      </c>
      <c r="E109" s="2">
        <v>0.7</v>
      </c>
      <c r="F109" s="1">
        <v>6.6</v>
      </c>
      <c r="G109" s="3">
        <v>165.3</v>
      </c>
      <c r="H109" s="2">
        <v>0</v>
      </c>
      <c r="I109" s="4">
        <v>0</v>
      </c>
      <c r="J109" s="3">
        <v>0</v>
      </c>
    </row>
    <row r="110" spans="1:10" x14ac:dyDescent="0.3">
      <c r="A110" t="s">
        <v>126</v>
      </c>
      <c r="B110" s="4">
        <v>1</v>
      </c>
      <c r="C110" s="4">
        <v>1</v>
      </c>
      <c r="D110" s="4">
        <v>1</v>
      </c>
      <c r="E110" s="2">
        <v>1</v>
      </c>
      <c r="F110" s="1">
        <v>1</v>
      </c>
      <c r="G110" s="3">
        <v>0</v>
      </c>
      <c r="H110" s="2">
        <v>0</v>
      </c>
      <c r="I110" s="4">
        <v>0</v>
      </c>
      <c r="J110" s="3">
        <v>0</v>
      </c>
    </row>
    <row r="111" spans="1:10" x14ac:dyDescent="0.3">
      <c r="A111" t="s">
        <v>127</v>
      </c>
      <c r="B111" s="4">
        <v>1</v>
      </c>
      <c r="C111" s="4">
        <v>1</v>
      </c>
      <c r="D111" s="4">
        <v>1</v>
      </c>
      <c r="E111" s="2">
        <v>0</v>
      </c>
      <c r="F111" s="1">
        <v>2</v>
      </c>
      <c r="G111" s="3">
        <v>14</v>
      </c>
      <c r="H111" s="2">
        <v>0</v>
      </c>
      <c r="I111" s="4">
        <v>0</v>
      </c>
      <c r="J111" s="3">
        <v>0</v>
      </c>
    </row>
    <row r="112" spans="1:10" x14ac:dyDescent="0.3">
      <c r="A112" t="s">
        <v>128</v>
      </c>
      <c r="B112" s="4">
        <v>1</v>
      </c>
      <c r="C112" s="4">
        <v>0</v>
      </c>
      <c r="D112" s="4">
        <v>1</v>
      </c>
      <c r="E112" s="2">
        <v>1</v>
      </c>
      <c r="F112" s="1">
        <v>1</v>
      </c>
      <c r="G112" s="3">
        <v>0</v>
      </c>
      <c r="H112" s="2">
        <v>0</v>
      </c>
      <c r="I112" s="4">
        <v>0</v>
      </c>
      <c r="J112" s="3">
        <v>0</v>
      </c>
    </row>
    <row r="113" spans="1:10" x14ac:dyDescent="0.3">
      <c r="A113" t="s">
        <v>129</v>
      </c>
      <c r="B113" s="4">
        <v>1</v>
      </c>
      <c r="C113" s="4">
        <v>0</v>
      </c>
      <c r="D113" s="4">
        <v>1</v>
      </c>
      <c r="E113" s="2">
        <v>1</v>
      </c>
      <c r="F113" s="1">
        <v>1</v>
      </c>
      <c r="G113" s="3">
        <v>0</v>
      </c>
      <c r="H113" s="2">
        <v>0</v>
      </c>
      <c r="I113" s="4">
        <v>0</v>
      </c>
      <c r="J113" s="3">
        <v>0</v>
      </c>
    </row>
    <row r="114" spans="1:10" x14ac:dyDescent="0.3">
      <c r="A114" t="s">
        <v>130</v>
      </c>
      <c r="B114" s="4">
        <v>1</v>
      </c>
      <c r="C114" s="4">
        <v>0</v>
      </c>
      <c r="D114" s="4">
        <v>18</v>
      </c>
      <c r="E114" s="2">
        <v>0.27777777777777779</v>
      </c>
      <c r="F114" s="1">
        <v>4.2777777777777777</v>
      </c>
      <c r="G114" s="3">
        <v>382.5</v>
      </c>
      <c r="H114" s="2">
        <v>0</v>
      </c>
      <c r="I114" s="4">
        <v>0</v>
      </c>
      <c r="J114" s="3">
        <v>0</v>
      </c>
    </row>
    <row r="115" spans="1:10" x14ac:dyDescent="0.3">
      <c r="A115" t="s">
        <v>131</v>
      </c>
      <c r="B115" s="4">
        <v>1</v>
      </c>
      <c r="C115" s="4">
        <v>0</v>
      </c>
      <c r="D115" s="4">
        <v>1</v>
      </c>
      <c r="E115" s="2">
        <v>1</v>
      </c>
      <c r="F115" s="1">
        <v>1</v>
      </c>
      <c r="G115" s="3">
        <v>0</v>
      </c>
      <c r="H115" s="2">
        <v>0</v>
      </c>
      <c r="I115" s="4">
        <v>0</v>
      </c>
      <c r="J115" s="3">
        <v>0</v>
      </c>
    </row>
    <row r="116" spans="1:10" x14ac:dyDescent="0.3">
      <c r="A116" t="s">
        <v>132</v>
      </c>
      <c r="B116" s="4">
        <v>1</v>
      </c>
      <c r="C116" s="4">
        <v>0</v>
      </c>
      <c r="D116" s="4">
        <v>5</v>
      </c>
      <c r="E116" s="2">
        <v>0.2</v>
      </c>
      <c r="F116" s="1">
        <v>4</v>
      </c>
      <c r="G116" s="3">
        <v>74.400000000000006</v>
      </c>
      <c r="H116" s="2">
        <v>0</v>
      </c>
      <c r="I116" s="4">
        <v>0</v>
      </c>
      <c r="J116" s="3">
        <v>0</v>
      </c>
    </row>
    <row r="117" spans="1:10" x14ac:dyDescent="0.3">
      <c r="A117" t="s">
        <v>133</v>
      </c>
      <c r="B117" s="4">
        <v>1</v>
      </c>
      <c r="C117" s="4">
        <v>0</v>
      </c>
      <c r="D117" s="4">
        <v>6</v>
      </c>
      <c r="E117" s="2">
        <v>0</v>
      </c>
      <c r="F117" s="1">
        <v>3.3333333333333335</v>
      </c>
      <c r="G117" s="3">
        <v>260</v>
      </c>
      <c r="H117" s="2">
        <v>0</v>
      </c>
      <c r="I117" s="4">
        <v>0</v>
      </c>
      <c r="J117" s="3">
        <v>0</v>
      </c>
    </row>
    <row r="118" spans="1:10" x14ac:dyDescent="0.3">
      <c r="A118" t="s">
        <v>134</v>
      </c>
      <c r="B118" s="4">
        <v>1</v>
      </c>
      <c r="C118" s="4">
        <v>0</v>
      </c>
      <c r="D118" s="4">
        <v>2</v>
      </c>
      <c r="E118" s="2">
        <v>0.5</v>
      </c>
      <c r="F118" s="1">
        <v>4.5</v>
      </c>
      <c r="G118" s="3">
        <v>108</v>
      </c>
      <c r="H118" s="2">
        <v>0</v>
      </c>
      <c r="I118" s="4">
        <v>0</v>
      </c>
      <c r="J118" s="3">
        <v>0</v>
      </c>
    </row>
    <row r="119" spans="1:10" x14ac:dyDescent="0.3">
      <c r="A119" t="s">
        <v>135</v>
      </c>
      <c r="B119" s="4">
        <v>1</v>
      </c>
      <c r="C119" s="4">
        <v>0</v>
      </c>
      <c r="D119" s="4">
        <v>10</v>
      </c>
      <c r="E119" s="2">
        <v>0.4</v>
      </c>
      <c r="F119" s="1">
        <v>4.5999999999999996</v>
      </c>
      <c r="G119" s="3">
        <v>125.3</v>
      </c>
      <c r="H119" s="2">
        <v>0</v>
      </c>
      <c r="I119" s="4">
        <v>0</v>
      </c>
      <c r="J119" s="3">
        <v>0</v>
      </c>
    </row>
    <row r="120" spans="1:10" x14ac:dyDescent="0.3">
      <c r="A120" t="s">
        <v>136</v>
      </c>
      <c r="B120" s="4">
        <v>1</v>
      </c>
      <c r="C120" s="4">
        <v>0</v>
      </c>
      <c r="D120" s="4">
        <v>1</v>
      </c>
      <c r="E120" s="2">
        <v>0</v>
      </c>
      <c r="F120" s="1">
        <v>8</v>
      </c>
      <c r="G120" s="3">
        <v>1048</v>
      </c>
      <c r="H120" s="2">
        <v>0</v>
      </c>
      <c r="I120" s="4">
        <v>0</v>
      </c>
      <c r="J120" s="3">
        <v>0</v>
      </c>
    </row>
    <row r="121" spans="1:10" x14ac:dyDescent="0.3">
      <c r="A121" t="s">
        <v>137</v>
      </c>
      <c r="B121" s="4">
        <v>1</v>
      </c>
      <c r="C121" s="4">
        <v>0</v>
      </c>
      <c r="D121" s="4">
        <v>1</v>
      </c>
      <c r="E121" s="2">
        <v>1</v>
      </c>
      <c r="F121" s="1">
        <v>1</v>
      </c>
      <c r="G121" s="3">
        <v>0</v>
      </c>
      <c r="H121" s="2">
        <v>0</v>
      </c>
      <c r="I121" s="4">
        <v>0</v>
      </c>
      <c r="J121" s="3">
        <v>0</v>
      </c>
    </row>
    <row r="122" spans="1:10" x14ac:dyDescent="0.3">
      <c r="A122" t="s">
        <v>138</v>
      </c>
      <c r="B122" s="4">
        <v>1</v>
      </c>
      <c r="C122" s="4">
        <v>0</v>
      </c>
      <c r="D122" s="4">
        <v>1</v>
      </c>
      <c r="E122" s="2">
        <v>1</v>
      </c>
      <c r="F122" s="1">
        <v>1</v>
      </c>
      <c r="G122" s="3">
        <v>0</v>
      </c>
      <c r="H122" s="2">
        <v>0</v>
      </c>
      <c r="I122" s="4">
        <v>0</v>
      </c>
      <c r="J122" s="3">
        <v>0</v>
      </c>
    </row>
    <row r="123" spans="1:10" x14ac:dyDescent="0.3">
      <c r="A123" t="s">
        <v>37</v>
      </c>
      <c r="B123" s="4">
        <v>1</v>
      </c>
      <c r="C123" s="4">
        <v>0</v>
      </c>
      <c r="D123" s="4">
        <v>7</v>
      </c>
      <c r="E123" s="2">
        <v>0.7142857142857143</v>
      </c>
      <c r="F123" s="1">
        <v>2.2857142857142856</v>
      </c>
      <c r="G123" s="3">
        <v>21.428571428571427</v>
      </c>
      <c r="H123" s="2">
        <v>0</v>
      </c>
      <c r="I123" s="4">
        <v>0</v>
      </c>
      <c r="J123" s="3">
        <v>0</v>
      </c>
    </row>
    <row r="124" spans="1:10" x14ac:dyDescent="0.3">
      <c r="A124" t="s">
        <v>139</v>
      </c>
      <c r="B124" s="4">
        <v>1</v>
      </c>
      <c r="C124" s="4">
        <v>0</v>
      </c>
      <c r="D124" s="4">
        <v>1</v>
      </c>
      <c r="E124" s="2">
        <v>1</v>
      </c>
      <c r="F124" s="1">
        <v>1</v>
      </c>
      <c r="G124" s="3">
        <v>0</v>
      </c>
      <c r="H124" s="2">
        <v>0</v>
      </c>
      <c r="I124" s="4">
        <v>0</v>
      </c>
      <c r="J124" s="3">
        <v>0</v>
      </c>
    </row>
    <row r="125" spans="1:10" x14ac:dyDescent="0.3">
      <c r="A125" t="s">
        <v>140</v>
      </c>
      <c r="B125" s="4">
        <v>1</v>
      </c>
      <c r="C125" s="4">
        <v>0</v>
      </c>
      <c r="D125" s="4">
        <v>2</v>
      </c>
      <c r="E125" s="2">
        <v>0.5</v>
      </c>
      <c r="F125" s="1">
        <v>1.5</v>
      </c>
      <c r="G125" s="3">
        <v>4</v>
      </c>
      <c r="H125" s="2">
        <v>0</v>
      </c>
      <c r="I125" s="4">
        <v>0</v>
      </c>
      <c r="J125" s="3">
        <v>0</v>
      </c>
    </row>
    <row r="126" spans="1:10" x14ac:dyDescent="0.3">
      <c r="A126" t="s">
        <v>141</v>
      </c>
      <c r="B126" s="4">
        <v>1</v>
      </c>
      <c r="C126" s="4">
        <v>0</v>
      </c>
      <c r="D126" s="4">
        <v>1</v>
      </c>
      <c r="E126" s="2">
        <v>1</v>
      </c>
      <c r="F126" s="1">
        <v>1</v>
      </c>
      <c r="G126" s="3">
        <v>0</v>
      </c>
      <c r="H126" s="2">
        <v>0</v>
      </c>
      <c r="I126" s="4">
        <v>0</v>
      </c>
      <c r="J126" s="3">
        <v>0</v>
      </c>
    </row>
    <row r="127" spans="1:10" x14ac:dyDescent="0.3">
      <c r="A127" t="s">
        <v>142</v>
      </c>
      <c r="B127" s="4">
        <v>1</v>
      </c>
      <c r="C127" s="4">
        <v>0</v>
      </c>
      <c r="D127" s="4">
        <v>9</v>
      </c>
      <c r="E127" s="2">
        <v>0.22222222222222221</v>
      </c>
      <c r="F127" s="1">
        <v>4.666666666666667</v>
      </c>
      <c r="G127" s="3">
        <v>250.55555555555554</v>
      </c>
      <c r="H127" s="2">
        <v>0</v>
      </c>
      <c r="I127" s="4">
        <v>0</v>
      </c>
      <c r="J127" s="3">
        <v>0</v>
      </c>
    </row>
    <row r="128" spans="1:10" x14ac:dyDescent="0.3">
      <c r="A128" t="s">
        <v>143</v>
      </c>
      <c r="B128" s="4">
        <v>1</v>
      </c>
      <c r="C128" s="4">
        <v>0</v>
      </c>
      <c r="D128" s="4">
        <v>1</v>
      </c>
      <c r="E128" s="2">
        <v>0</v>
      </c>
      <c r="F128" s="1">
        <v>2</v>
      </c>
      <c r="G128" s="3">
        <v>1660</v>
      </c>
      <c r="H128" s="2">
        <v>0</v>
      </c>
      <c r="I128" s="4">
        <v>0</v>
      </c>
      <c r="J128" s="3">
        <v>0</v>
      </c>
    </row>
    <row r="129" spans="1:10" x14ac:dyDescent="0.3">
      <c r="A129" t="s">
        <v>144</v>
      </c>
      <c r="B129" s="4">
        <v>1</v>
      </c>
      <c r="C129" s="4">
        <v>0</v>
      </c>
      <c r="D129" s="4">
        <v>1</v>
      </c>
      <c r="E129" s="2">
        <v>0</v>
      </c>
      <c r="F129" s="1">
        <v>2</v>
      </c>
      <c r="G129" s="3">
        <v>45</v>
      </c>
      <c r="H129" s="2">
        <v>0</v>
      </c>
      <c r="I129" s="4">
        <v>0</v>
      </c>
      <c r="J129" s="3">
        <v>0</v>
      </c>
    </row>
    <row r="130" spans="1:10" x14ac:dyDescent="0.3">
      <c r="A130" t="s">
        <v>145</v>
      </c>
      <c r="B130" s="4">
        <v>1</v>
      </c>
      <c r="C130" s="4">
        <v>1</v>
      </c>
      <c r="D130" s="4">
        <v>1</v>
      </c>
      <c r="E130" s="2">
        <v>0</v>
      </c>
      <c r="F130" s="1">
        <v>4</v>
      </c>
      <c r="G130" s="3">
        <v>53</v>
      </c>
      <c r="H130" s="2">
        <v>0</v>
      </c>
      <c r="I130" s="4">
        <v>0</v>
      </c>
      <c r="J130" s="3">
        <v>0</v>
      </c>
    </row>
    <row r="131" spans="1:10" x14ac:dyDescent="0.3">
      <c r="A131" t="s">
        <v>146</v>
      </c>
      <c r="B131" s="4">
        <v>1</v>
      </c>
      <c r="C131" s="4">
        <v>1</v>
      </c>
      <c r="D131" s="4">
        <v>4</v>
      </c>
      <c r="E131" s="2">
        <v>0.5</v>
      </c>
      <c r="F131" s="1">
        <v>2.25</v>
      </c>
      <c r="G131" s="3">
        <v>40.75</v>
      </c>
      <c r="H131" s="2">
        <v>0</v>
      </c>
      <c r="I131" s="4">
        <v>0</v>
      </c>
      <c r="J131" s="3">
        <v>0</v>
      </c>
    </row>
    <row r="132" spans="1:10" x14ac:dyDescent="0.3">
      <c r="A132" t="s">
        <v>147</v>
      </c>
      <c r="B132" s="4">
        <v>1</v>
      </c>
      <c r="C132" s="4">
        <v>0</v>
      </c>
      <c r="D132" s="4">
        <v>7</v>
      </c>
      <c r="E132" s="2">
        <v>0.42857142857142855</v>
      </c>
      <c r="F132" s="1">
        <v>6.8571428571428568</v>
      </c>
      <c r="G132" s="3">
        <v>182.71428571428572</v>
      </c>
      <c r="H132" s="2">
        <v>0</v>
      </c>
      <c r="I132" s="4">
        <v>0</v>
      </c>
      <c r="J132" s="3">
        <v>0</v>
      </c>
    </row>
    <row r="133" spans="1:10" x14ac:dyDescent="0.3">
      <c r="A133" t="s">
        <v>38</v>
      </c>
      <c r="B133" s="4">
        <v>1</v>
      </c>
      <c r="C133" s="4">
        <v>0</v>
      </c>
      <c r="D133" s="4">
        <v>1</v>
      </c>
      <c r="E133" s="2">
        <v>1</v>
      </c>
      <c r="F133" s="1">
        <v>1</v>
      </c>
      <c r="G133" s="3">
        <v>0</v>
      </c>
      <c r="H133" s="2">
        <v>0</v>
      </c>
      <c r="I133" s="4">
        <v>0</v>
      </c>
      <c r="J133" s="3">
        <v>0</v>
      </c>
    </row>
    <row r="134" spans="1:10" x14ac:dyDescent="0.3">
      <c r="A134" t="s">
        <v>148</v>
      </c>
      <c r="B134" s="4">
        <v>1</v>
      </c>
      <c r="C134" s="4">
        <v>1</v>
      </c>
      <c r="D134" s="4">
        <v>1</v>
      </c>
      <c r="E134" s="2">
        <v>0</v>
      </c>
      <c r="F134" s="1">
        <v>6</v>
      </c>
      <c r="G134" s="3">
        <v>41</v>
      </c>
      <c r="H134" s="2">
        <v>0</v>
      </c>
      <c r="I134" s="4">
        <v>0</v>
      </c>
      <c r="J134" s="3">
        <v>0</v>
      </c>
    </row>
    <row r="135" spans="1:10" x14ac:dyDescent="0.3">
      <c r="A135" t="s">
        <v>149</v>
      </c>
      <c r="B135" s="4">
        <v>1</v>
      </c>
      <c r="C135" s="4">
        <v>1</v>
      </c>
      <c r="D135" s="4">
        <v>3</v>
      </c>
      <c r="E135" s="2">
        <v>0.33333333333333331</v>
      </c>
      <c r="F135" s="1">
        <v>3</v>
      </c>
      <c r="G135" s="3">
        <v>161.33333333333334</v>
      </c>
      <c r="H135" s="2">
        <v>0</v>
      </c>
      <c r="I135" s="4">
        <v>0</v>
      </c>
      <c r="J135" s="3">
        <v>0</v>
      </c>
    </row>
    <row r="136" spans="1:10" x14ac:dyDescent="0.3">
      <c r="A136" t="s">
        <v>150</v>
      </c>
      <c r="B136" s="4">
        <v>1</v>
      </c>
      <c r="C136" s="4">
        <v>0</v>
      </c>
      <c r="D136" s="4">
        <v>3</v>
      </c>
      <c r="E136" s="2">
        <v>0.33333333333333331</v>
      </c>
      <c r="F136" s="1">
        <v>4.666666666666667</v>
      </c>
      <c r="G136" s="3">
        <v>78</v>
      </c>
      <c r="H136" s="2">
        <v>0</v>
      </c>
      <c r="I136" s="4">
        <v>0</v>
      </c>
      <c r="J136" s="3">
        <v>0</v>
      </c>
    </row>
    <row r="137" spans="1:10" x14ac:dyDescent="0.3">
      <c r="A137" t="s">
        <v>151</v>
      </c>
      <c r="B137" s="4">
        <v>1</v>
      </c>
      <c r="C137" s="4">
        <v>0</v>
      </c>
      <c r="D137" s="4">
        <v>2</v>
      </c>
      <c r="E137" s="2">
        <v>0.5</v>
      </c>
      <c r="F137" s="1">
        <v>3.5</v>
      </c>
      <c r="G137" s="3">
        <v>49.5</v>
      </c>
      <c r="H137" s="2">
        <v>0</v>
      </c>
      <c r="I137" s="4">
        <v>0</v>
      </c>
      <c r="J137" s="3">
        <v>0</v>
      </c>
    </row>
    <row r="138" spans="1:10" x14ac:dyDescent="0.3">
      <c r="A138" t="s">
        <v>152</v>
      </c>
      <c r="B138" s="4">
        <v>1</v>
      </c>
      <c r="C138" s="4">
        <v>1</v>
      </c>
      <c r="D138" s="4">
        <v>5</v>
      </c>
      <c r="E138" s="2">
        <v>1</v>
      </c>
      <c r="F138" s="1">
        <v>1</v>
      </c>
      <c r="G138" s="3">
        <v>0</v>
      </c>
      <c r="H138" s="2">
        <v>0</v>
      </c>
      <c r="I138" s="4">
        <v>0</v>
      </c>
      <c r="J138" s="3">
        <v>0</v>
      </c>
    </row>
    <row r="139" spans="1:10" x14ac:dyDescent="0.3">
      <c r="A139" t="s">
        <v>153</v>
      </c>
      <c r="B139" s="4">
        <v>1</v>
      </c>
      <c r="C139" s="4">
        <v>0</v>
      </c>
      <c r="D139" s="4">
        <v>1</v>
      </c>
      <c r="E139" s="2">
        <v>0</v>
      </c>
      <c r="F139" s="1">
        <v>2</v>
      </c>
      <c r="G139" s="3">
        <v>5</v>
      </c>
      <c r="H139" s="2">
        <v>0</v>
      </c>
      <c r="I139" s="4">
        <v>0</v>
      </c>
      <c r="J139" s="3">
        <v>0</v>
      </c>
    </row>
    <row r="140" spans="1:10" x14ac:dyDescent="0.3">
      <c r="A140" t="s">
        <v>154</v>
      </c>
      <c r="B140" s="4">
        <v>1</v>
      </c>
      <c r="C140" s="4">
        <v>0</v>
      </c>
      <c r="D140" s="4">
        <v>1</v>
      </c>
      <c r="E140" s="2">
        <v>1</v>
      </c>
      <c r="F140" s="1">
        <v>1</v>
      </c>
      <c r="G140" s="3">
        <v>0</v>
      </c>
      <c r="H140" s="2">
        <v>0</v>
      </c>
      <c r="I140" s="4">
        <v>0</v>
      </c>
      <c r="J140" s="3">
        <v>0</v>
      </c>
    </row>
    <row r="141" spans="1:10" x14ac:dyDescent="0.3">
      <c r="A141" t="s">
        <v>155</v>
      </c>
      <c r="B141" s="4">
        <v>1</v>
      </c>
      <c r="C141" s="4">
        <v>0</v>
      </c>
      <c r="D141" s="4">
        <v>4</v>
      </c>
      <c r="E141" s="2">
        <v>0.5</v>
      </c>
      <c r="F141" s="1">
        <v>3.5</v>
      </c>
      <c r="G141" s="3">
        <v>69.75</v>
      </c>
      <c r="H141" s="2">
        <v>0</v>
      </c>
      <c r="I141" s="4">
        <v>0</v>
      </c>
      <c r="J141" s="3">
        <v>0</v>
      </c>
    </row>
    <row r="142" spans="1:10" x14ac:dyDescent="0.3">
      <c r="A142" t="s">
        <v>156</v>
      </c>
      <c r="B142" s="4">
        <v>1</v>
      </c>
      <c r="C142" s="4">
        <v>1</v>
      </c>
      <c r="D142" s="4">
        <v>1</v>
      </c>
      <c r="E142" s="2">
        <v>1</v>
      </c>
      <c r="F142" s="1">
        <v>1</v>
      </c>
      <c r="G142" s="3">
        <v>0</v>
      </c>
      <c r="H142" s="2">
        <v>0</v>
      </c>
      <c r="I142" s="4">
        <v>0</v>
      </c>
      <c r="J142" s="3">
        <v>0</v>
      </c>
    </row>
    <row r="143" spans="1:10" x14ac:dyDescent="0.3">
      <c r="A143" t="s">
        <v>157</v>
      </c>
      <c r="B143" s="4">
        <v>1</v>
      </c>
      <c r="C143" s="4">
        <v>0</v>
      </c>
      <c r="D143" s="4">
        <v>10</v>
      </c>
      <c r="E143" s="2">
        <v>0.6</v>
      </c>
      <c r="F143" s="1">
        <v>1.5</v>
      </c>
      <c r="G143" s="3">
        <v>31.2</v>
      </c>
      <c r="H143" s="2">
        <v>0</v>
      </c>
      <c r="I143" s="4">
        <v>0</v>
      </c>
      <c r="J143" s="3">
        <v>0</v>
      </c>
    </row>
    <row r="144" spans="1:10" x14ac:dyDescent="0.3">
      <c r="A144" t="s">
        <v>158</v>
      </c>
      <c r="B144" s="4">
        <v>1</v>
      </c>
      <c r="C144" s="4">
        <v>0</v>
      </c>
      <c r="D144" s="4">
        <v>1</v>
      </c>
      <c r="E144" s="2">
        <v>1</v>
      </c>
      <c r="F144" s="1">
        <v>1</v>
      </c>
      <c r="G144" s="3">
        <v>0</v>
      </c>
      <c r="H144" s="2">
        <v>0</v>
      </c>
      <c r="I144" s="4">
        <v>0</v>
      </c>
      <c r="J144" s="3">
        <v>0</v>
      </c>
    </row>
    <row r="145" spans="1:10" x14ac:dyDescent="0.3">
      <c r="A145" t="s">
        <v>159</v>
      </c>
      <c r="B145" s="4">
        <v>1</v>
      </c>
      <c r="C145" s="4">
        <v>0</v>
      </c>
      <c r="D145" s="4">
        <v>1</v>
      </c>
      <c r="E145" s="2">
        <v>1</v>
      </c>
      <c r="F145" s="1">
        <v>1</v>
      </c>
      <c r="G145" s="3">
        <v>0</v>
      </c>
      <c r="H145" s="2">
        <v>0</v>
      </c>
      <c r="I145" s="4">
        <v>0</v>
      </c>
      <c r="J145" s="3">
        <v>0</v>
      </c>
    </row>
    <row r="146" spans="1:10" x14ac:dyDescent="0.3">
      <c r="A146" t="s">
        <v>160</v>
      </c>
      <c r="B146" s="4">
        <v>1</v>
      </c>
      <c r="C146" s="4">
        <v>0</v>
      </c>
      <c r="D146" s="4">
        <v>1</v>
      </c>
      <c r="E146" s="2">
        <v>1</v>
      </c>
      <c r="F146" s="1">
        <v>1</v>
      </c>
      <c r="G146" s="3">
        <v>0</v>
      </c>
      <c r="H146" s="2">
        <v>0</v>
      </c>
      <c r="I146" s="4">
        <v>0</v>
      </c>
      <c r="J146" s="3">
        <v>0</v>
      </c>
    </row>
    <row r="147" spans="1:10" x14ac:dyDescent="0.3">
      <c r="A147" t="s">
        <v>161</v>
      </c>
      <c r="B147" s="4">
        <v>1</v>
      </c>
      <c r="C147" s="4">
        <v>1</v>
      </c>
      <c r="D147" s="4">
        <v>1</v>
      </c>
      <c r="E147" s="2">
        <v>1</v>
      </c>
      <c r="F147" s="1">
        <v>1</v>
      </c>
      <c r="G147" s="3">
        <v>0</v>
      </c>
      <c r="H147" s="2">
        <v>0</v>
      </c>
      <c r="I147" s="4">
        <v>0</v>
      </c>
      <c r="J147" s="3">
        <v>0</v>
      </c>
    </row>
    <row r="148" spans="1:10" x14ac:dyDescent="0.3">
      <c r="A148" t="s">
        <v>162</v>
      </c>
      <c r="B148" s="4">
        <v>1</v>
      </c>
      <c r="C148" s="4">
        <v>0</v>
      </c>
      <c r="D148" s="4">
        <v>46</v>
      </c>
      <c r="E148" s="2">
        <v>0.65217391304347827</v>
      </c>
      <c r="F148" s="1">
        <v>1.6304347826086956</v>
      </c>
      <c r="G148" s="3">
        <v>46.326086956521742</v>
      </c>
      <c r="H148" s="2">
        <v>0</v>
      </c>
      <c r="I148" s="4">
        <v>0</v>
      </c>
      <c r="J148" s="3">
        <v>0</v>
      </c>
    </row>
    <row r="149" spans="1:10" x14ac:dyDescent="0.3">
      <c r="A149" t="s">
        <v>163</v>
      </c>
      <c r="B149" s="4">
        <v>1</v>
      </c>
      <c r="C149" s="4">
        <v>0</v>
      </c>
      <c r="D149" s="4">
        <v>10</v>
      </c>
      <c r="E149" s="2">
        <v>0.7</v>
      </c>
      <c r="F149" s="1">
        <v>1.9</v>
      </c>
      <c r="G149" s="3">
        <v>18</v>
      </c>
      <c r="H149" s="2">
        <v>0</v>
      </c>
      <c r="I149" s="4">
        <v>0</v>
      </c>
      <c r="J149" s="3">
        <v>0</v>
      </c>
    </row>
    <row r="150" spans="1:10" x14ac:dyDescent="0.3">
      <c r="A150" t="s">
        <v>164</v>
      </c>
      <c r="B150" s="4">
        <v>1</v>
      </c>
      <c r="C150" s="4">
        <v>0</v>
      </c>
      <c r="D150" s="4">
        <v>10</v>
      </c>
      <c r="E150" s="2">
        <v>0.1</v>
      </c>
      <c r="F150" s="1">
        <v>4</v>
      </c>
      <c r="G150" s="3">
        <v>254.2</v>
      </c>
      <c r="H150" s="2">
        <v>0</v>
      </c>
      <c r="I150" s="4">
        <v>0</v>
      </c>
      <c r="J150" s="3">
        <v>0</v>
      </c>
    </row>
    <row r="151" spans="1:10" x14ac:dyDescent="0.3">
      <c r="A151" t="s">
        <v>165</v>
      </c>
      <c r="B151" s="4">
        <v>1</v>
      </c>
      <c r="C151" s="4">
        <v>0</v>
      </c>
      <c r="D151" s="4">
        <v>1</v>
      </c>
      <c r="E151" s="2">
        <v>0</v>
      </c>
      <c r="F151" s="1">
        <v>8</v>
      </c>
      <c r="G151" s="3">
        <v>356</v>
      </c>
      <c r="H151" s="2">
        <v>0</v>
      </c>
      <c r="I151" s="4">
        <v>0</v>
      </c>
      <c r="J151" s="3">
        <v>0</v>
      </c>
    </row>
    <row r="152" spans="1:10" x14ac:dyDescent="0.3">
      <c r="A152" t="s">
        <v>166</v>
      </c>
      <c r="B152" s="4">
        <v>1</v>
      </c>
      <c r="C152" s="4">
        <v>0</v>
      </c>
      <c r="D152" s="4">
        <v>2</v>
      </c>
      <c r="E152" s="2">
        <v>0.5</v>
      </c>
      <c r="F152" s="1">
        <v>1.5</v>
      </c>
      <c r="G152" s="3">
        <v>4</v>
      </c>
      <c r="H152" s="2">
        <v>0</v>
      </c>
      <c r="I152" s="4">
        <v>0</v>
      </c>
      <c r="J152" s="3">
        <v>0</v>
      </c>
    </row>
    <row r="153" spans="1:10" x14ac:dyDescent="0.3">
      <c r="A153" t="s">
        <v>167</v>
      </c>
      <c r="B153" s="4">
        <v>1</v>
      </c>
      <c r="C153" s="4">
        <v>0</v>
      </c>
      <c r="D153" s="4">
        <v>1</v>
      </c>
      <c r="E153" s="2">
        <v>1</v>
      </c>
      <c r="F153" s="1">
        <v>1</v>
      </c>
      <c r="G153" s="3">
        <v>0</v>
      </c>
      <c r="H153" s="2">
        <v>0</v>
      </c>
      <c r="I153" s="4">
        <v>0</v>
      </c>
      <c r="J153" s="3">
        <v>0</v>
      </c>
    </row>
    <row r="154" spans="1:10" x14ac:dyDescent="0.3">
      <c r="A154" t="s">
        <v>168</v>
      </c>
      <c r="B154" s="4">
        <v>1</v>
      </c>
      <c r="C154" s="4">
        <v>0</v>
      </c>
      <c r="D154" s="4">
        <v>1</v>
      </c>
      <c r="E154" s="2">
        <v>1</v>
      </c>
      <c r="F154" s="1">
        <v>1</v>
      </c>
      <c r="G154" s="3">
        <v>0</v>
      </c>
      <c r="H154" s="2">
        <v>0</v>
      </c>
      <c r="I154" s="4">
        <v>0</v>
      </c>
      <c r="J154" s="3">
        <v>0</v>
      </c>
    </row>
    <row r="155" spans="1:10" x14ac:dyDescent="0.3">
      <c r="A155" t="s">
        <v>169</v>
      </c>
      <c r="B155" s="4">
        <v>1</v>
      </c>
      <c r="C155" s="4">
        <v>0</v>
      </c>
      <c r="D155" s="4">
        <v>2</v>
      </c>
      <c r="E155" s="2">
        <v>0.5</v>
      </c>
      <c r="F155" s="1">
        <v>5.5</v>
      </c>
      <c r="G155" s="3">
        <v>421</v>
      </c>
      <c r="H155" s="2">
        <v>0</v>
      </c>
      <c r="I155" s="4">
        <v>0</v>
      </c>
      <c r="J155" s="3">
        <v>0</v>
      </c>
    </row>
    <row r="156" spans="1:10" x14ac:dyDescent="0.3">
      <c r="A156" t="s">
        <v>170</v>
      </c>
      <c r="B156" s="4">
        <v>1</v>
      </c>
      <c r="C156" s="4">
        <v>1</v>
      </c>
      <c r="D156" s="4">
        <v>1</v>
      </c>
      <c r="E156" s="2">
        <v>1</v>
      </c>
      <c r="F156" s="1">
        <v>1</v>
      </c>
      <c r="G156" s="3">
        <v>0</v>
      </c>
      <c r="H156" s="2">
        <v>0</v>
      </c>
      <c r="I156" s="4">
        <v>0</v>
      </c>
      <c r="J156" s="3">
        <v>0</v>
      </c>
    </row>
    <row r="157" spans="1:10" x14ac:dyDescent="0.3">
      <c r="A157" t="s">
        <v>39</v>
      </c>
      <c r="B157" s="4">
        <v>1</v>
      </c>
      <c r="C157" s="4">
        <v>1</v>
      </c>
      <c r="D157" s="4">
        <v>1</v>
      </c>
      <c r="E157" s="2">
        <v>0</v>
      </c>
      <c r="F157" s="1">
        <v>4</v>
      </c>
      <c r="G157" s="3">
        <v>183</v>
      </c>
      <c r="H157" s="2">
        <v>0</v>
      </c>
      <c r="I157" s="4">
        <v>0</v>
      </c>
      <c r="J157" s="3">
        <v>0</v>
      </c>
    </row>
    <row r="158" spans="1:10" x14ac:dyDescent="0.3">
      <c r="A158" t="s">
        <v>171</v>
      </c>
      <c r="B158" s="4">
        <v>1</v>
      </c>
      <c r="C158" s="4">
        <v>0</v>
      </c>
      <c r="D158" s="4">
        <v>1</v>
      </c>
      <c r="E158" s="2">
        <v>0</v>
      </c>
      <c r="F158" s="1">
        <v>8</v>
      </c>
      <c r="G158" s="3">
        <v>315</v>
      </c>
      <c r="H158" s="2">
        <v>0</v>
      </c>
      <c r="I158" s="4">
        <v>0</v>
      </c>
      <c r="J158" s="3">
        <v>0</v>
      </c>
    </row>
    <row r="159" spans="1:10" x14ac:dyDescent="0.3">
      <c r="A159" t="s">
        <v>172</v>
      </c>
      <c r="B159" s="4">
        <v>1</v>
      </c>
      <c r="C159" s="4">
        <v>0</v>
      </c>
      <c r="D159" s="4">
        <v>1</v>
      </c>
      <c r="E159" s="2">
        <v>0</v>
      </c>
      <c r="F159" s="1">
        <v>39</v>
      </c>
      <c r="G159" s="3">
        <v>894</v>
      </c>
      <c r="H159" s="2">
        <v>0</v>
      </c>
      <c r="I159" s="4">
        <v>0</v>
      </c>
      <c r="J159" s="3">
        <v>0</v>
      </c>
    </row>
    <row r="160" spans="1:10" x14ac:dyDescent="0.3">
      <c r="A160" t="s">
        <v>173</v>
      </c>
      <c r="B160" s="4">
        <v>1</v>
      </c>
      <c r="C160" s="4">
        <v>1</v>
      </c>
      <c r="D160" s="4">
        <v>1</v>
      </c>
      <c r="E160" s="2">
        <v>1</v>
      </c>
      <c r="F160" s="1">
        <v>1</v>
      </c>
      <c r="G160" s="3">
        <v>0</v>
      </c>
      <c r="H160" s="2">
        <v>0</v>
      </c>
      <c r="I160" s="4">
        <v>0</v>
      </c>
      <c r="J160" s="3">
        <v>0</v>
      </c>
    </row>
    <row r="161" spans="1:10" x14ac:dyDescent="0.3">
      <c r="A161" t="s">
        <v>174</v>
      </c>
      <c r="B161" s="4">
        <v>1</v>
      </c>
      <c r="C161" s="4">
        <v>0</v>
      </c>
      <c r="D161" s="4">
        <v>2</v>
      </c>
      <c r="E161" s="2">
        <v>0</v>
      </c>
      <c r="F161" s="1">
        <v>9.5</v>
      </c>
      <c r="G161" s="3">
        <v>781.5</v>
      </c>
      <c r="H161" s="2">
        <v>0</v>
      </c>
      <c r="I161" s="4">
        <v>0</v>
      </c>
      <c r="J161" s="3">
        <v>0</v>
      </c>
    </row>
    <row r="162" spans="1:10" x14ac:dyDescent="0.3">
      <c r="A162" t="s">
        <v>175</v>
      </c>
      <c r="B162" s="4">
        <v>1</v>
      </c>
      <c r="C162" s="4">
        <v>0</v>
      </c>
      <c r="D162" s="4">
        <v>2</v>
      </c>
      <c r="E162" s="2">
        <v>0.5</v>
      </c>
      <c r="F162" s="1">
        <v>2.5</v>
      </c>
      <c r="G162" s="3">
        <v>59</v>
      </c>
      <c r="H162" s="2">
        <v>0</v>
      </c>
      <c r="I162" s="4">
        <v>0</v>
      </c>
      <c r="J162" s="3">
        <v>0</v>
      </c>
    </row>
    <row r="163" spans="1:10" x14ac:dyDescent="0.3">
      <c r="A163" t="s">
        <v>176</v>
      </c>
      <c r="B163" s="4">
        <v>1</v>
      </c>
      <c r="C163" s="4">
        <v>0</v>
      </c>
      <c r="D163" s="4">
        <v>1</v>
      </c>
      <c r="E163" s="2">
        <v>1</v>
      </c>
      <c r="F163" s="1">
        <v>1</v>
      </c>
      <c r="G163" s="3">
        <v>0</v>
      </c>
      <c r="H163" s="2">
        <v>0</v>
      </c>
      <c r="I163" s="4">
        <v>0</v>
      </c>
      <c r="J163" s="3">
        <v>0</v>
      </c>
    </row>
    <row r="164" spans="1:10" x14ac:dyDescent="0.3">
      <c r="A164" t="s">
        <v>177</v>
      </c>
      <c r="B164" s="4">
        <v>1</v>
      </c>
      <c r="C164" s="4">
        <v>1</v>
      </c>
      <c r="D164" s="4">
        <v>1</v>
      </c>
      <c r="E164" s="2">
        <v>0</v>
      </c>
      <c r="F164" s="1">
        <v>4</v>
      </c>
      <c r="G164" s="3">
        <v>87</v>
      </c>
      <c r="H164" s="2">
        <v>0</v>
      </c>
      <c r="I164" s="4">
        <v>0</v>
      </c>
      <c r="J164" s="3">
        <v>0</v>
      </c>
    </row>
    <row r="165" spans="1:10" x14ac:dyDescent="0.3">
      <c r="A165" t="s">
        <v>178</v>
      </c>
      <c r="B165" s="4">
        <v>1</v>
      </c>
      <c r="C165" s="4">
        <v>0</v>
      </c>
      <c r="D165" s="4">
        <v>24</v>
      </c>
      <c r="E165" s="2">
        <v>0.54166666666666663</v>
      </c>
      <c r="F165" s="1">
        <v>1.8333333333333333</v>
      </c>
      <c r="G165" s="3">
        <v>70.375</v>
      </c>
      <c r="H165" s="2">
        <v>0</v>
      </c>
      <c r="I165" s="4">
        <v>0</v>
      </c>
      <c r="J165" s="3">
        <v>0</v>
      </c>
    </row>
    <row r="166" spans="1:10" x14ac:dyDescent="0.3">
      <c r="A166" t="s">
        <v>179</v>
      </c>
      <c r="B166" s="4">
        <v>1</v>
      </c>
      <c r="C166" s="4">
        <v>0</v>
      </c>
      <c r="D166" s="4">
        <v>8</v>
      </c>
      <c r="E166" s="2">
        <v>0.5</v>
      </c>
      <c r="F166" s="1">
        <v>4.25</v>
      </c>
      <c r="G166" s="3">
        <v>56.75</v>
      </c>
      <c r="H166" s="2">
        <v>0</v>
      </c>
      <c r="I166" s="4">
        <v>0</v>
      </c>
      <c r="J166" s="3">
        <v>0</v>
      </c>
    </row>
    <row r="167" spans="1:10" x14ac:dyDescent="0.3">
      <c r="A167" t="s">
        <v>180</v>
      </c>
      <c r="B167" s="4">
        <v>1</v>
      </c>
      <c r="C167" s="4">
        <v>1</v>
      </c>
      <c r="D167" s="4">
        <v>2</v>
      </c>
      <c r="E167" s="2">
        <v>1</v>
      </c>
      <c r="F167" s="1">
        <v>1</v>
      </c>
      <c r="G167" s="3">
        <v>0</v>
      </c>
      <c r="H167" s="2">
        <v>0</v>
      </c>
      <c r="I167" s="4">
        <v>0</v>
      </c>
      <c r="J167" s="3">
        <v>0</v>
      </c>
    </row>
    <row r="168" spans="1:10" x14ac:dyDescent="0.3">
      <c r="A168" t="s">
        <v>181</v>
      </c>
      <c r="B168" s="4">
        <v>1</v>
      </c>
      <c r="C168" s="4">
        <v>1</v>
      </c>
      <c r="D168" s="4">
        <v>1</v>
      </c>
      <c r="E168" s="2">
        <v>1</v>
      </c>
      <c r="F168" s="1">
        <v>1</v>
      </c>
      <c r="G168" s="3">
        <v>0</v>
      </c>
      <c r="H168" s="2">
        <v>0</v>
      </c>
      <c r="I168" s="4">
        <v>0</v>
      </c>
      <c r="J168" s="3">
        <v>0</v>
      </c>
    </row>
    <row r="169" spans="1:10" x14ac:dyDescent="0.3">
      <c r="A169" t="s">
        <v>182</v>
      </c>
      <c r="B169" s="4">
        <v>1</v>
      </c>
      <c r="C169" s="4">
        <v>0</v>
      </c>
      <c r="D169" s="4">
        <v>1</v>
      </c>
      <c r="E169" s="2">
        <v>0</v>
      </c>
      <c r="F169" s="1">
        <v>2</v>
      </c>
      <c r="G169" s="3">
        <v>8</v>
      </c>
      <c r="H169" s="2">
        <v>0</v>
      </c>
      <c r="I169" s="4">
        <v>0</v>
      </c>
      <c r="J169" s="3">
        <v>0</v>
      </c>
    </row>
    <row r="170" spans="1:10" x14ac:dyDescent="0.3">
      <c r="A170" t="s">
        <v>183</v>
      </c>
      <c r="B170" s="4">
        <v>1</v>
      </c>
      <c r="C170" s="4">
        <v>0</v>
      </c>
      <c r="D170" s="4">
        <v>1</v>
      </c>
      <c r="E170" s="2">
        <v>1</v>
      </c>
      <c r="F170" s="1">
        <v>1</v>
      </c>
      <c r="G170" s="3">
        <v>0</v>
      </c>
      <c r="H170" s="2">
        <v>0</v>
      </c>
      <c r="I170" s="4">
        <v>0</v>
      </c>
      <c r="J170" s="3">
        <v>0</v>
      </c>
    </row>
    <row r="171" spans="1:10" x14ac:dyDescent="0.3">
      <c r="A171" t="s">
        <v>184</v>
      </c>
      <c r="B171" s="4">
        <v>1</v>
      </c>
      <c r="C171" s="4">
        <v>0</v>
      </c>
      <c r="D171" s="4">
        <v>3</v>
      </c>
      <c r="E171" s="2">
        <v>0.66666666666666663</v>
      </c>
      <c r="F171" s="1">
        <v>1.3333333333333333</v>
      </c>
      <c r="G171" s="3">
        <v>351.66666666666669</v>
      </c>
      <c r="H171" s="2">
        <v>0</v>
      </c>
      <c r="I171" s="4">
        <v>0</v>
      </c>
      <c r="J171" s="3">
        <v>0</v>
      </c>
    </row>
    <row r="172" spans="1:10" x14ac:dyDescent="0.3">
      <c r="A172" t="s">
        <v>40</v>
      </c>
      <c r="B172" s="4">
        <v>1</v>
      </c>
      <c r="C172" s="4">
        <v>0</v>
      </c>
      <c r="D172" s="4">
        <v>1</v>
      </c>
      <c r="E172" s="2">
        <v>1</v>
      </c>
      <c r="F172" s="1">
        <v>1</v>
      </c>
      <c r="G172" s="3">
        <v>0</v>
      </c>
      <c r="H172" s="2">
        <v>0</v>
      </c>
      <c r="I172" s="4">
        <v>0</v>
      </c>
      <c r="J172" s="3">
        <v>0</v>
      </c>
    </row>
    <row r="173" spans="1:10" x14ac:dyDescent="0.3">
      <c r="A173" t="s">
        <v>185</v>
      </c>
      <c r="B173" s="4">
        <v>1</v>
      </c>
      <c r="C173" s="4">
        <v>0</v>
      </c>
      <c r="D173" s="4">
        <v>12</v>
      </c>
      <c r="E173" s="2">
        <v>0.5</v>
      </c>
      <c r="F173" s="1">
        <v>3</v>
      </c>
      <c r="G173" s="3">
        <v>56.416666666666664</v>
      </c>
      <c r="H173" s="2">
        <v>0</v>
      </c>
      <c r="I173" s="4">
        <v>0</v>
      </c>
      <c r="J173" s="3">
        <v>0</v>
      </c>
    </row>
    <row r="174" spans="1:10" x14ac:dyDescent="0.3">
      <c r="A174" t="s">
        <v>186</v>
      </c>
      <c r="B174" s="4">
        <v>1</v>
      </c>
      <c r="C174" s="4">
        <v>1</v>
      </c>
      <c r="D174" s="4">
        <v>1</v>
      </c>
      <c r="E174" s="2">
        <v>1</v>
      </c>
      <c r="F174" s="1">
        <v>1</v>
      </c>
      <c r="G174" s="3">
        <v>0</v>
      </c>
      <c r="H174" s="2">
        <v>0</v>
      </c>
      <c r="I174" s="4">
        <v>0</v>
      </c>
      <c r="J174" s="3">
        <v>0</v>
      </c>
    </row>
    <row r="175" spans="1:10" x14ac:dyDescent="0.3">
      <c r="A175" t="s">
        <v>41</v>
      </c>
      <c r="B175" s="4">
        <v>1</v>
      </c>
      <c r="C175" s="4">
        <v>1</v>
      </c>
      <c r="D175" s="4">
        <v>1</v>
      </c>
      <c r="E175" s="2">
        <v>1</v>
      </c>
      <c r="F175" s="1">
        <v>1</v>
      </c>
      <c r="G175" s="3">
        <v>0</v>
      </c>
      <c r="H175" s="2">
        <v>0</v>
      </c>
      <c r="I175" s="4">
        <v>0</v>
      </c>
      <c r="J175" s="3">
        <v>0</v>
      </c>
    </row>
    <row r="176" spans="1:10" x14ac:dyDescent="0.3">
      <c r="A176" t="s">
        <v>187</v>
      </c>
      <c r="B176" s="4">
        <v>1</v>
      </c>
      <c r="C176" s="4">
        <v>0</v>
      </c>
      <c r="D176" s="4">
        <v>3</v>
      </c>
      <c r="E176" s="2">
        <v>1</v>
      </c>
      <c r="F176" s="1">
        <v>1</v>
      </c>
      <c r="G176" s="3">
        <v>0</v>
      </c>
      <c r="H176" s="2">
        <v>0</v>
      </c>
      <c r="I176" s="4">
        <v>0</v>
      </c>
      <c r="J176" s="3">
        <v>0</v>
      </c>
    </row>
    <row r="177" spans="1:10" x14ac:dyDescent="0.3">
      <c r="A177" t="s">
        <v>188</v>
      </c>
      <c r="B177" s="4">
        <v>1</v>
      </c>
      <c r="C177" s="4">
        <v>0</v>
      </c>
      <c r="D177" s="4">
        <v>9</v>
      </c>
      <c r="E177" s="2">
        <v>0.33333333333333331</v>
      </c>
      <c r="F177" s="1">
        <v>4.666666666666667</v>
      </c>
      <c r="G177" s="3">
        <v>259.55555555555554</v>
      </c>
      <c r="H177" s="2">
        <v>0</v>
      </c>
      <c r="I177" s="4">
        <v>0</v>
      </c>
      <c r="J177" s="3">
        <v>0</v>
      </c>
    </row>
    <row r="178" spans="1:10" x14ac:dyDescent="0.3">
      <c r="A178" t="s">
        <v>189</v>
      </c>
      <c r="B178" s="4">
        <v>1</v>
      </c>
      <c r="C178" s="4">
        <v>1</v>
      </c>
      <c r="D178" s="4">
        <v>1</v>
      </c>
      <c r="E178" s="2">
        <v>1</v>
      </c>
      <c r="F178" s="1">
        <v>1</v>
      </c>
      <c r="G178" s="3">
        <v>0</v>
      </c>
      <c r="H178" s="2">
        <v>0</v>
      </c>
      <c r="I178" s="4">
        <v>0</v>
      </c>
      <c r="J178" s="3">
        <v>0</v>
      </c>
    </row>
    <row r="179" spans="1:10" x14ac:dyDescent="0.3">
      <c r="A179" t="s">
        <v>190</v>
      </c>
      <c r="B179" s="4">
        <v>1</v>
      </c>
      <c r="C179" s="4">
        <v>0</v>
      </c>
      <c r="D179" s="4">
        <v>1</v>
      </c>
      <c r="E179" s="2">
        <v>1</v>
      </c>
      <c r="F179" s="1">
        <v>1</v>
      </c>
      <c r="G179" s="3">
        <v>0</v>
      </c>
      <c r="H179" s="2">
        <v>0</v>
      </c>
      <c r="I179" s="4">
        <v>0</v>
      </c>
      <c r="J179" s="3">
        <v>0</v>
      </c>
    </row>
    <row r="180" spans="1:10" x14ac:dyDescent="0.3">
      <c r="A180" t="s">
        <v>191</v>
      </c>
      <c r="B180" s="4">
        <v>1</v>
      </c>
      <c r="C180" s="4">
        <v>0</v>
      </c>
      <c r="D180" s="4">
        <v>5</v>
      </c>
      <c r="E180" s="2">
        <v>0.2</v>
      </c>
      <c r="F180" s="1">
        <v>4.4000000000000004</v>
      </c>
      <c r="G180" s="3">
        <v>605.6</v>
      </c>
      <c r="H180" s="2">
        <v>0</v>
      </c>
      <c r="I180" s="4">
        <v>0</v>
      </c>
      <c r="J180" s="3">
        <v>0</v>
      </c>
    </row>
    <row r="181" spans="1:10" x14ac:dyDescent="0.3">
      <c r="A181" t="s">
        <v>42</v>
      </c>
      <c r="B181" s="4">
        <v>1</v>
      </c>
      <c r="C181" s="4">
        <v>0</v>
      </c>
      <c r="D181" s="4">
        <v>1</v>
      </c>
      <c r="E181" s="2">
        <v>1</v>
      </c>
      <c r="F181" s="1">
        <v>1</v>
      </c>
      <c r="G181" s="3">
        <v>0</v>
      </c>
      <c r="H181" s="2">
        <v>0</v>
      </c>
      <c r="I181" s="4">
        <v>0</v>
      </c>
      <c r="J181" s="3">
        <v>0</v>
      </c>
    </row>
    <row r="182" spans="1:10" x14ac:dyDescent="0.3">
      <c r="A182" t="s">
        <v>43</v>
      </c>
      <c r="B182" s="4">
        <v>1</v>
      </c>
      <c r="C182" s="4">
        <v>0</v>
      </c>
      <c r="D182" s="4">
        <v>31</v>
      </c>
      <c r="E182" s="2">
        <v>0.45161290322580644</v>
      </c>
      <c r="F182" s="1">
        <v>2.4516129032258065</v>
      </c>
      <c r="G182" s="3">
        <v>38.451612903225808</v>
      </c>
      <c r="H182" s="2">
        <v>0</v>
      </c>
      <c r="I182" s="4">
        <v>0</v>
      </c>
      <c r="J182" s="3">
        <v>0</v>
      </c>
    </row>
    <row r="183" spans="1:10" x14ac:dyDescent="0.3">
      <c r="A183" t="s">
        <v>44</v>
      </c>
      <c r="B183" s="4">
        <v>1</v>
      </c>
      <c r="C183" s="4">
        <v>1</v>
      </c>
      <c r="D183" s="4">
        <v>2</v>
      </c>
      <c r="E183" s="2">
        <v>1</v>
      </c>
      <c r="F183" s="1">
        <v>1</v>
      </c>
      <c r="G183" s="3">
        <v>0</v>
      </c>
      <c r="H183" s="2">
        <v>0</v>
      </c>
      <c r="I183" s="4">
        <v>0</v>
      </c>
      <c r="J183" s="3">
        <v>0</v>
      </c>
    </row>
    <row r="184" spans="1:10" x14ac:dyDescent="0.3">
      <c r="A184" t="s">
        <v>192</v>
      </c>
      <c r="B184" s="4">
        <v>1</v>
      </c>
      <c r="C184" s="4">
        <v>0</v>
      </c>
      <c r="D184" s="4">
        <v>1</v>
      </c>
      <c r="E184" s="2">
        <v>1</v>
      </c>
      <c r="F184" s="1">
        <v>1</v>
      </c>
      <c r="G184" s="3">
        <v>0</v>
      </c>
      <c r="H184" s="2">
        <v>0</v>
      </c>
      <c r="I184" s="4">
        <v>0</v>
      </c>
      <c r="J184" s="3">
        <v>0</v>
      </c>
    </row>
    <row r="185" spans="1:10" x14ac:dyDescent="0.3">
      <c r="A185" t="s">
        <v>193</v>
      </c>
      <c r="B185" s="4">
        <v>1</v>
      </c>
      <c r="C185" s="4">
        <v>0</v>
      </c>
      <c r="D185" s="4">
        <v>15</v>
      </c>
      <c r="E185" s="2">
        <v>0.4</v>
      </c>
      <c r="F185" s="1">
        <v>11.066666666666666</v>
      </c>
      <c r="G185" s="3">
        <v>535.4666666666667</v>
      </c>
      <c r="H185" s="2">
        <v>0</v>
      </c>
      <c r="I185" s="4">
        <v>0</v>
      </c>
      <c r="J185" s="3">
        <v>0</v>
      </c>
    </row>
    <row r="186" spans="1:10" x14ac:dyDescent="0.3">
      <c r="A186" t="s">
        <v>45</v>
      </c>
      <c r="B186" s="4">
        <v>1</v>
      </c>
      <c r="C186" s="4">
        <v>0</v>
      </c>
      <c r="D186" s="4">
        <v>1</v>
      </c>
      <c r="E186" s="2">
        <v>0</v>
      </c>
      <c r="F186" s="1">
        <v>6</v>
      </c>
      <c r="G186" s="3">
        <v>184</v>
      </c>
      <c r="H186" s="2">
        <v>0</v>
      </c>
      <c r="I186" s="4">
        <v>0</v>
      </c>
      <c r="J186" s="3">
        <v>0</v>
      </c>
    </row>
    <row r="187" spans="1:10" x14ac:dyDescent="0.3">
      <c r="A187" t="s">
        <v>46</v>
      </c>
      <c r="B187" s="4">
        <v>1</v>
      </c>
      <c r="C187" s="4">
        <v>1</v>
      </c>
      <c r="D187" s="4">
        <v>1</v>
      </c>
      <c r="E187" s="2">
        <v>0</v>
      </c>
      <c r="F187" s="1">
        <v>4</v>
      </c>
      <c r="G187" s="3">
        <v>68</v>
      </c>
      <c r="H187" s="2">
        <v>0</v>
      </c>
      <c r="I187" s="4">
        <v>0</v>
      </c>
      <c r="J187" s="3">
        <v>0</v>
      </c>
    </row>
    <row r="188" spans="1:10" x14ac:dyDescent="0.3">
      <c r="A188" t="s">
        <v>47</v>
      </c>
      <c r="B188" s="4">
        <v>1</v>
      </c>
      <c r="C188" s="4">
        <v>1</v>
      </c>
      <c r="D188" s="4">
        <v>1</v>
      </c>
      <c r="E188" s="2">
        <v>1</v>
      </c>
      <c r="F188" s="1">
        <v>1</v>
      </c>
      <c r="G188" s="3">
        <v>0</v>
      </c>
      <c r="H188" s="2">
        <v>0</v>
      </c>
      <c r="I188" s="4">
        <v>0</v>
      </c>
      <c r="J188" s="3">
        <v>0</v>
      </c>
    </row>
    <row r="189" spans="1:10" x14ac:dyDescent="0.3">
      <c r="A189" t="s">
        <v>194</v>
      </c>
      <c r="B189" s="4">
        <v>1</v>
      </c>
      <c r="C189" s="4">
        <v>0</v>
      </c>
      <c r="D189" s="4">
        <v>8</v>
      </c>
      <c r="E189" s="2">
        <v>0.75</v>
      </c>
      <c r="F189" s="1">
        <v>2.25</v>
      </c>
      <c r="G189" s="3">
        <v>36.75</v>
      </c>
      <c r="H189" s="2">
        <v>0</v>
      </c>
      <c r="I189" s="4">
        <v>0</v>
      </c>
      <c r="J189" s="3">
        <v>0</v>
      </c>
    </row>
    <row r="190" spans="1:10" x14ac:dyDescent="0.3">
      <c r="A190" t="s">
        <v>195</v>
      </c>
      <c r="B190" s="4">
        <v>1</v>
      </c>
      <c r="C190" s="4">
        <v>1</v>
      </c>
      <c r="D190" s="4">
        <v>1</v>
      </c>
      <c r="E190" s="2">
        <v>1</v>
      </c>
      <c r="F190" s="1">
        <v>1</v>
      </c>
      <c r="G190" s="3">
        <v>0</v>
      </c>
      <c r="H190" s="2">
        <v>0</v>
      </c>
      <c r="I190" s="4">
        <v>0</v>
      </c>
      <c r="J190" s="3">
        <v>0</v>
      </c>
    </row>
    <row r="191" spans="1:10" x14ac:dyDescent="0.3">
      <c r="A191" t="s">
        <v>196</v>
      </c>
      <c r="B191" s="4">
        <v>1</v>
      </c>
      <c r="C191" s="4">
        <v>0</v>
      </c>
      <c r="D191" s="4">
        <v>51</v>
      </c>
      <c r="E191" s="2">
        <v>0.6470588235294118</v>
      </c>
      <c r="F191" s="1">
        <v>1.803921568627451</v>
      </c>
      <c r="G191" s="3">
        <v>75.568627450980387</v>
      </c>
      <c r="H191" s="2">
        <v>0</v>
      </c>
      <c r="I191" s="4">
        <v>0</v>
      </c>
      <c r="J191" s="3">
        <v>0</v>
      </c>
    </row>
    <row r="192" spans="1:10" x14ac:dyDescent="0.3">
      <c r="A192" t="s">
        <v>197</v>
      </c>
      <c r="B192" s="4">
        <v>1</v>
      </c>
      <c r="C192" s="4">
        <v>0</v>
      </c>
      <c r="D192" s="4">
        <v>1</v>
      </c>
      <c r="E192" s="2">
        <v>1</v>
      </c>
      <c r="F192" s="1">
        <v>1</v>
      </c>
      <c r="G192" s="3">
        <v>0</v>
      </c>
      <c r="H192" s="2">
        <v>0</v>
      </c>
      <c r="I192" s="4">
        <v>0</v>
      </c>
      <c r="J192" s="3">
        <v>0</v>
      </c>
    </row>
    <row r="193" spans="1:10" x14ac:dyDescent="0.3">
      <c r="A193" t="s">
        <v>198</v>
      </c>
      <c r="B193" s="4">
        <v>1</v>
      </c>
      <c r="C193" s="4">
        <v>0</v>
      </c>
      <c r="D193" s="4">
        <v>1</v>
      </c>
      <c r="E193" s="2">
        <v>1</v>
      </c>
      <c r="F193" s="1">
        <v>1</v>
      </c>
      <c r="G193" s="3">
        <v>0</v>
      </c>
      <c r="H193" s="2">
        <v>0</v>
      </c>
      <c r="I193" s="4">
        <v>0</v>
      </c>
      <c r="J193" s="3">
        <v>0</v>
      </c>
    </row>
    <row r="194" spans="1:10" x14ac:dyDescent="0.3">
      <c r="A194" t="s">
        <v>199</v>
      </c>
      <c r="B194" s="4">
        <v>1</v>
      </c>
      <c r="C194" s="4">
        <v>1</v>
      </c>
      <c r="D194" s="4">
        <v>1</v>
      </c>
      <c r="E194" s="2">
        <v>1</v>
      </c>
      <c r="F194" s="1">
        <v>1</v>
      </c>
      <c r="G194" s="3">
        <v>0</v>
      </c>
      <c r="H194" s="2">
        <v>0</v>
      </c>
      <c r="I194" s="4">
        <v>0</v>
      </c>
      <c r="J194" s="3">
        <v>0</v>
      </c>
    </row>
    <row r="195" spans="1:10" x14ac:dyDescent="0.3">
      <c r="A195" t="s">
        <v>200</v>
      </c>
      <c r="B195" s="4">
        <v>1</v>
      </c>
      <c r="C195" s="4">
        <v>0</v>
      </c>
      <c r="D195" s="4">
        <v>22</v>
      </c>
      <c r="E195" s="2">
        <v>0.36363636363636365</v>
      </c>
      <c r="F195" s="1">
        <v>2.6363636363636362</v>
      </c>
      <c r="G195" s="3">
        <v>237.81818181818181</v>
      </c>
      <c r="H195" s="2">
        <v>0</v>
      </c>
      <c r="I195" s="4">
        <v>0</v>
      </c>
      <c r="J195" s="3">
        <v>0</v>
      </c>
    </row>
    <row r="196" spans="1:10" x14ac:dyDescent="0.3">
      <c r="A196" t="s">
        <v>201</v>
      </c>
      <c r="B196" s="4">
        <v>1</v>
      </c>
      <c r="C196" s="4">
        <v>0</v>
      </c>
      <c r="D196" s="4">
        <v>1</v>
      </c>
      <c r="E196" s="2">
        <v>1</v>
      </c>
      <c r="F196" s="1">
        <v>1</v>
      </c>
      <c r="G196" s="3">
        <v>0</v>
      </c>
      <c r="H196" s="2">
        <v>0</v>
      </c>
      <c r="I196" s="4">
        <v>0</v>
      </c>
      <c r="J196" s="3">
        <v>0</v>
      </c>
    </row>
    <row r="197" spans="1:10" x14ac:dyDescent="0.3">
      <c r="A197" t="s">
        <v>202</v>
      </c>
      <c r="B197" s="4">
        <v>1</v>
      </c>
      <c r="C197" s="4">
        <v>0</v>
      </c>
      <c r="D197" s="4">
        <v>2</v>
      </c>
      <c r="E197" s="2">
        <v>0</v>
      </c>
      <c r="F197" s="1">
        <v>4.5</v>
      </c>
      <c r="G197" s="3">
        <v>113</v>
      </c>
      <c r="H197" s="2">
        <v>0</v>
      </c>
      <c r="I197" s="4">
        <v>0</v>
      </c>
      <c r="J197" s="3">
        <v>0</v>
      </c>
    </row>
    <row r="198" spans="1:10" x14ac:dyDescent="0.3">
      <c r="A198" t="s">
        <v>203</v>
      </c>
      <c r="B198" s="4">
        <v>1</v>
      </c>
      <c r="C198" s="4">
        <v>0</v>
      </c>
      <c r="D198" s="4">
        <v>2</v>
      </c>
      <c r="E198" s="2">
        <v>0.5</v>
      </c>
      <c r="F198" s="1">
        <v>1.5</v>
      </c>
      <c r="G198" s="3">
        <v>6</v>
      </c>
      <c r="H198" s="2">
        <v>0</v>
      </c>
      <c r="I198" s="4">
        <v>0</v>
      </c>
      <c r="J198" s="3">
        <v>0</v>
      </c>
    </row>
    <row r="199" spans="1:10" x14ac:dyDescent="0.3">
      <c r="A199" t="s">
        <v>48</v>
      </c>
      <c r="B199" s="4">
        <v>1</v>
      </c>
      <c r="C199" s="4">
        <v>1</v>
      </c>
      <c r="D199" s="4">
        <v>1</v>
      </c>
      <c r="E199" s="2">
        <v>1</v>
      </c>
      <c r="F199" s="1">
        <v>1</v>
      </c>
      <c r="G199" s="3">
        <v>0</v>
      </c>
      <c r="H199" s="2">
        <v>0</v>
      </c>
      <c r="I199" s="4">
        <v>0</v>
      </c>
      <c r="J199" s="3">
        <v>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traffic_report</vt:lpstr>
      <vt:lpstr>pivot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Việt Nguyễn</cp:lastModifiedBy>
  <dcterms:modified xsi:type="dcterms:W3CDTF">2023-09-07T01:57:29Z</dcterms:modified>
</cp:coreProperties>
</file>