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rvadnya\Desktop\"/>
    </mc:Choice>
  </mc:AlternateContent>
  <xr:revisionPtr revIDLastSave="0" documentId="13_ncr:1_{A290855D-3499-48E3-A216-B3906E033CDB}" xr6:coauthVersionLast="36" xr6:coauthVersionMax="36" xr10:uidLastSave="{00000000-0000-0000-0000-000000000000}"/>
  <bookViews>
    <workbookView xWindow="-105" yWindow="-105" windowWidth="23250" windowHeight="12450" firstSheet="3" activeTab="4" xr2:uid="{5AC06014-4600-430C-83D2-890DCEFE813F}"/>
  </bookViews>
  <sheets>
    <sheet name="IFS" sheetId="1" r:id="rId1"/>
    <sheet name="Math Functions" sheetId="2" r:id="rId2"/>
    <sheet name="Referencing" sheetId="3" r:id="rId3"/>
    <sheet name="Mixed Referencing" sheetId="4" r:id="rId4"/>
    <sheet name="Named Range" sheetId="5" r:id="rId5"/>
  </sheets>
  <definedNames>
    <definedName name="salary">'Named Range'!$B$2:$B$14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" i="5" l="1"/>
  <c r="F13" i="5"/>
  <c r="F12" i="5"/>
  <c r="F11" i="5"/>
  <c r="F10" i="5"/>
  <c r="F7" i="5"/>
  <c r="F6" i="5"/>
  <c r="F5" i="5"/>
  <c r="F4" i="5"/>
  <c r="F3" i="5"/>
  <c r="O3" i="4"/>
  <c r="P3" i="4"/>
  <c r="Q3" i="4"/>
  <c r="R3" i="4"/>
  <c r="S3" i="4"/>
  <c r="T3" i="4"/>
  <c r="U3" i="4"/>
  <c r="V3" i="4"/>
  <c r="O4" i="4"/>
  <c r="P4" i="4"/>
  <c r="Q4" i="4"/>
  <c r="R4" i="4"/>
  <c r="S4" i="4"/>
  <c r="T4" i="4"/>
  <c r="U4" i="4"/>
  <c r="V4" i="4"/>
  <c r="O5" i="4"/>
  <c r="P5" i="4"/>
  <c r="Q5" i="4"/>
  <c r="R5" i="4"/>
  <c r="S5" i="4"/>
  <c r="T5" i="4"/>
  <c r="U5" i="4"/>
  <c r="V5" i="4"/>
  <c r="O6" i="4"/>
  <c r="P6" i="4"/>
  <c r="Q6" i="4"/>
  <c r="R6" i="4"/>
  <c r="S6" i="4"/>
  <c r="T6" i="4"/>
  <c r="U6" i="4"/>
  <c r="V6" i="4"/>
  <c r="O7" i="4"/>
  <c r="P7" i="4"/>
  <c r="Q7" i="4"/>
  <c r="R7" i="4"/>
  <c r="S7" i="4"/>
  <c r="T7" i="4"/>
  <c r="U7" i="4"/>
  <c r="V7" i="4"/>
  <c r="O8" i="4"/>
  <c r="P8" i="4"/>
  <c r="Q8" i="4"/>
  <c r="R8" i="4"/>
  <c r="S8" i="4"/>
  <c r="T8" i="4"/>
  <c r="U8" i="4"/>
  <c r="V8" i="4"/>
  <c r="O9" i="4"/>
  <c r="P9" i="4"/>
  <c r="Q9" i="4"/>
  <c r="R9" i="4"/>
  <c r="S9" i="4"/>
  <c r="T9" i="4"/>
  <c r="U9" i="4"/>
  <c r="V9" i="4"/>
  <c r="O10" i="4"/>
  <c r="P10" i="4"/>
  <c r="Q10" i="4"/>
  <c r="R10" i="4"/>
  <c r="S10" i="4"/>
  <c r="T10" i="4"/>
  <c r="U10" i="4"/>
  <c r="V10" i="4"/>
  <c r="O11" i="4"/>
  <c r="P11" i="4"/>
  <c r="Q11" i="4"/>
  <c r="R11" i="4"/>
  <c r="S11" i="4"/>
  <c r="T11" i="4"/>
  <c r="U11" i="4"/>
  <c r="V11" i="4"/>
  <c r="N4" i="4"/>
  <c r="N5" i="4"/>
  <c r="N6" i="4"/>
  <c r="N7" i="4"/>
  <c r="N8" i="4"/>
  <c r="N9" i="4"/>
  <c r="N10" i="4"/>
  <c r="N11" i="4"/>
  <c r="N3" i="4"/>
  <c r="O18" i="4"/>
  <c r="P18" i="4"/>
  <c r="Q18" i="4"/>
  <c r="R18" i="4"/>
  <c r="S18" i="4"/>
  <c r="T18" i="4"/>
  <c r="U18" i="4"/>
  <c r="V18" i="4"/>
  <c r="O19" i="4"/>
  <c r="P19" i="4"/>
  <c r="Q19" i="4"/>
  <c r="R19" i="4"/>
  <c r="S19" i="4"/>
  <c r="T19" i="4"/>
  <c r="U19" i="4"/>
  <c r="V19" i="4"/>
  <c r="O20" i="4"/>
  <c r="P20" i="4"/>
  <c r="Q20" i="4"/>
  <c r="R20" i="4"/>
  <c r="S20" i="4"/>
  <c r="T20" i="4"/>
  <c r="U20" i="4"/>
  <c r="V20" i="4"/>
  <c r="O21" i="4"/>
  <c r="P21" i="4"/>
  <c r="Q21" i="4"/>
  <c r="R21" i="4"/>
  <c r="S21" i="4"/>
  <c r="T21" i="4"/>
  <c r="U21" i="4"/>
  <c r="V21" i="4"/>
  <c r="O22" i="4"/>
  <c r="P22" i="4"/>
  <c r="Q22" i="4"/>
  <c r="R22" i="4"/>
  <c r="S22" i="4"/>
  <c r="T22" i="4"/>
  <c r="U22" i="4"/>
  <c r="V22" i="4"/>
  <c r="O23" i="4"/>
  <c r="P23" i="4"/>
  <c r="Q23" i="4"/>
  <c r="R23" i="4"/>
  <c r="S23" i="4"/>
  <c r="T23" i="4"/>
  <c r="U23" i="4"/>
  <c r="V23" i="4"/>
  <c r="O24" i="4"/>
  <c r="P24" i="4"/>
  <c r="Q24" i="4"/>
  <c r="R24" i="4"/>
  <c r="S24" i="4"/>
  <c r="T24" i="4"/>
  <c r="U24" i="4"/>
  <c r="V24" i="4"/>
  <c r="O25" i="4"/>
  <c r="P25" i="4"/>
  <c r="Q25" i="4"/>
  <c r="R25" i="4"/>
  <c r="S25" i="4"/>
  <c r="T25" i="4"/>
  <c r="U25" i="4"/>
  <c r="V25" i="4"/>
  <c r="O26" i="4"/>
  <c r="P26" i="4"/>
  <c r="Q26" i="4"/>
  <c r="R26" i="4"/>
  <c r="S26" i="4"/>
  <c r="T26" i="4"/>
  <c r="U26" i="4"/>
  <c r="V26" i="4"/>
  <c r="N19" i="4"/>
  <c r="N20" i="4"/>
  <c r="N21" i="4"/>
  <c r="N22" i="4"/>
  <c r="N23" i="4"/>
  <c r="N24" i="4"/>
  <c r="N25" i="4"/>
  <c r="N26" i="4"/>
  <c r="N18" i="4"/>
  <c r="D18" i="4"/>
  <c r="E18" i="4"/>
  <c r="F18" i="4"/>
  <c r="G18" i="4"/>
  <c r="H18" i="4"/>
  <c r="I18" i="4"/>
  <c r="J18" i="4"/>
  <c r="K18" i="4"/>
  <c r="D19" i="4"/>
  <c r="E19" i="4"/>
  <c r="F19" i="4"/>
  <c r="G19" i="4"/>
  <c r="H19" i="4"/>
  <c r="I19" i="4"/>
  <c r="J19" i="4"/>
  <c r="K19" i="4"/>
  <c r="D20" i="4"/>
  <c r="E20" i="4"/>
  <c r="F20" i="4"/>
  <c r="G20" i="4"/>
  <c r="H20" i="4"/>
  <c r="I20" i="4"/>
  <c r="J20" i="4"/>
  <c r="K20" i="4"/>
  <c r="D21" i="4"/>
  <c r="E21" i="4"/>
  <c r="F21" i="4"/>
  <c r="G21" i="4"/>
  <c r="H21" i="4"/>
  <c r="I21" i="4"/>
  <c r="J21" i="4"/>
  <c r="K21" i="4"/>
  <c r="D22" i="4"/>
  <c r="E22" i="4"/>
  <c r="F22" i="4"/>
  <c r="G22" i="4"/>
  <c r="H22" i="4"/>
  <c r="I22" i="4"/>
  <c r="J22" i="4"/>
  <c r="K22" i="4"/>
  <c r="D23" i="4"/>
  <c r="E23" i="4"/>
  <c r="F23" i="4"/>
  <c r="G23" i="4"/>
  <c r="H23" i="4"/>
  <c r="I23" i="4"/>
  <c r="J23" i="4"/>
  <c r="K23" i="4"/>
  <c r="D24" i="4"/>
  <c r="E24" i="4"/>
  <c r="F24" i="4"/>
  <c r="G24" i="4"/>
  <c r="H24" i="4"/>
  <c r="I24" i="4"/>
  <c r="J24" i="4"/>
  <c r="K24" i="4"/>
  <c r="D25" i="4"/>
  <c r="E25" i="4"/>
  <c r="F25" i="4"/>
  <c r="G25" i="4"/>
  <c r="H25" i="4"/>
  <c r="I25" i="4"/>
  <c r="J25" i="4"/>
  <c r="K25" i="4"/>
  <c r="D26" i="4"/>
  <c r="E26" i="4"/>
  <c r="F26" i="4"/>
  <c r="G26" i="4"/>
  <c r="H26" i="4"/>
  <c r="I26" i="4"/>
  <c r="J26" i="4"/>
  <c r="K26" i="4"/>
  <c r="C19" i="4"/>
  <c r="C20" i="4"/>
  <c r="C21" i="4"/>
  <c r="C22" i="4"/>
  <c r="C23" i="4"/>
  <c r="C24" i="4"/>
  <c r="C25" i="4"/>
  <c r="C26" i="4"/>
  <c r="C18" i="4"/>
  <c r="D3" i="4"/>
  <c r="E3" i="4"/>
  <c r="F3" i="4"/>
  <c r="G3" i="4"/>
  <c r="H3" i="4"/>
  <c r="I3" i="4"/>
  <c r="J3" i="4"/>
  <c r="K3" i="4"/>
  <c r="D4" i="4"/>
  <c r="E4" i="4"/>
  <c r="F4" i="4"/>
  <c r="G4" i="4"/>
  <c r="H4" i="4"/>
  <c r="I4" i="4"/>
  <c r="J4" i="4"/>
  <c r="K4" i="4"/>
  <c r="D5" i="4"/>
  <c r="E5" i="4"/>
  <c r="F5" i="4"/>
  <c r="G5" i="4"/>
  <c r="H5" i="4"/>
  <c r="I5" i="4"/>
  <c r="J5" i="4"/>
  <c r="K5" i="4"/>
  <c r="D6" i="4"/>
  <c r="E6" i="4"/>
  <c r="F6" i="4"/>
  <c r="G6" i="4"/>
  <c r="H6" i="4"/>
  <c r="I6" i="4"/>
  <c r="J6" i="4"/>
  <c r="K6" i="4"/>
  <c r="D7" i="4"/>
  <c r="E7" i="4"/>
  <c r="F7" i="4"/>
  <c r="G7" i="4"/>
  <c r="H7" i="4"/>
  <c r="I7" i="4"/>
  <c r="J7" i="4"/>
  <c r="K7" i="4"/>
  <c r="D8" i="4"/>
  <c r="E8" i="4"/>
  <c r="F8" i="4"/>
  <c r="G8" i="4"/>
  <c r="H8" i="4"/>
  <c r="I8" i="4"/>
  <c r="J8" i="4"/>
  <c r="K8" i="4"/>
  <c r="D9" i="4"/>
  <c r="E9" i="4"/>
  <c r="F9" i="4"/>
  <c r="G9" i="4"/>
  <c r="H9" i="4"/>
  <c r="I9" i="4"/>
  <c r="J9" i="4"/>
  <c r="K9" i="4"/>
  <c r="D10" i="4"/>
  <c r="E10" i="4"/>
  <c r="F10" i="4"/>
  <c r="G10" i="4"/>
  <c r="H10" i="4"/>
  <c r="I10" i="4"/>
  <c r="J10" i="4"/>
  <c r="K10" i="4"/>
  <c r="D11" i="4"/>
  <c r="E11" i="4"/>
  <c r="F11" i="4"/>
  <c r="G11" i="4"/>
  <c r="H11" i="4"/>
  <c r="I11" i="4"/>
  <c r="J11" i="4"/>
  <c r="K11" i="4"/>
  <c r="C4" i="4"/>
  <c r="C5" i="4"/>
  <c r="C6" i="4"/>
  <c r="C7" i="4"/>
  <c r="C8" i="4"/>
  <c r="C9" i="4"/>
  <c r="C10" i="4"/>
  <c r="C11" i="4"/>
  <c r="C3" i="4"/>
  <c r="O8" i="3"/>
  <c r="P8" i="3"/>
  <c r="Q8" i="3"/>
  <c r="R8" i="3"/>
  <c r="S8" i="3"/>
  <c r="N8" i="3"/>
  <c r="O7" i="3"/>
  <c r="P7" i="3"/>
  <c r="Q7" i="3"/>
  <c r="R7" i="3"/>
  <c r="S7" i="3"/>
  <c r="N7" i="3"/>
  <c r="I6" i="3"/>
  <c r="I7" i="3"/>
  <c r="I8" i="3"/>
  <c r="I9" i="3"/>
  <c r="I10" i="3"/>
  <c r="I5" i="3"/>
  <c r="H6" i="3"/>
  <c r="H7" i="3"/>
  <c r="H8" i="3"/>
  <c r="H9" i="3"/>
  <c r="H10" i="3"/>
  <c r="H5" i="3"/>
  <c r="D6" i="3"/>
  <c r="D7" i="3"/>
  <c r="D8" i="3"/>
  <c r="D9" i="3"/>
  <c r="D10" i="3"/>
  <c r="D11" i="3"/>
  <c r="D5" i="3"/>
  <c r="C18" i="2"/>
  <c r="C17" i="2"/>
  <c r="C16" i="2"/>
  <c r="Z3" i="2"/>
  <c r="Z4" i="2"/>
  <c r="Z5" i="2"/>
  <c r="Z6" i="2"/>
  <c r="Z7" i="2"/>
  <c r="Z8" i="2"/>
  <c r="Z9" i="2"/>
  <c r="Z2" i="2"/>
  <c r="W3" i="2"/>
  <c r="W4" i="2"/>
  <c r="W5" i="2"/>
  <c r="W6" i="2"/>
  <c r="W7" i="2"/>
  <c r="W8" i="2"/>
  <c r="W9" i="2"/>
  <c r="W2" i="2"/>
  <c r="S3" i="2"/>
  <c r="S4" i="2"/>
  <c r="S5" i="2"/>
  <c r="S6" i="2"/>
  <c r="S7" i="2"/>
  <c r="S8" i="2"/>
  <c r="S9" i="2"/>
  <c r="S2" i="2"/>
  <c r="C15" i="2"/>
  <c r="P3" i="2"/>
  <c r="P4" i="2"/>
  <c r="P5" i="2"/>
  <c r="P6" i="2"/>
  <c r="P7" i="2"/>
  <c r="P8" i="2"/>
  <c r="P9" i="2"/>
  <c r="P2" i="2"/>
  <c r="M3" i="2"/>
  <c r="M4" i="2"/>
  <c r="M5" i="2"/>
  <c r="M6" i="2"/>
  <c r="M7" i="2"/>
  <c r="M8" i="2"/>
  <c r="M9" i="2"/>
  <c r="M2" i="2"/>
  <c r="J3" i="2"/>
  <c r="J4" i="2"/>
  <c r="J5" i="2"/>
  <c r="J6" i="2"/>
  <c r="J7" i="2"/>
  <c r="J8" i="2"/>
  <c r="J9" i="2"/>
  <c r="J2" i="2"/>
  <c r="I3" i="2"/>
  <c r="I4" i="2"/>
  <c r="I5" i="2"/>
  <c r="I6" i="2"/>
  <c r="I7" i="2"/>
  <c r="I8" i="2"/>
  <c r="I9" i="2"/>
  <c r="I2" i="2"/>
  <c r="E3" i="2"/>
  <c r="E4" i="2"/>
  <c r="E5" i="2"/>
  <c r="E6" i="2"/>
  <c r="E7" i="2"/>
  <c r="E8" i="2"/>
  <c r="E9" i="2"/>
  <c r="E10" i="2"/>
  <c r="E2" i="2"/>
  <c r="D3" i="2"/>
  <c r="D4" i="2"/>
  <c r="D5" i="2"/>
  <c r="D6" i="2"/>
  <c r="D7" i="2"/>
  <c r="D8" i="2"/>
  <c r="D9" i="2"/>
  <c r="D10" i="2"/>
  <c r="D2" i="2"/>
  <c r="C3" i="2"/>
  <c r="C4" i="2"/>
  <c r="C5" i="2"/>
  <c r="C6" i="2"/>
  <c r="C7" i="2"/>
  <c r="C8" i="2"/>
  <c r="C9" i="2"/>
  <c r="C10" i="2"/>
  <c r="C2" i="2"/>
  <c r="B3" i="2"/>
  <c r="B4" i="2"/>
  <c r="B5" i="2"/>
  <c r="B6" i="2"/>
  <c r="B7" i="2"/>
  <c r="B8" i="2"/>
  <c r="B9" i="2"/>
  <c r="B10" i="2"/>
  <c r="B2" i="2"/>
  <c r="J26" i="1"/>
  <c r="D16" i="2"/>
  <c r="J25" i="1" l="1"/>
  <c r="J24" i="1" l="1"/>
  <c r="J23" i="1"/>
  <c r="J21" i="1"/>
  <c r="J20" i="1"/>
  <c r="J19" i="1"/>
  <c r="J18" i="1"/>
  <c r="J17" i="1"/>
  <c r="J16" i="1"/>
  <c r="J15" i="1"/>
  <c r="J13" i="1"/>
  <c r="J12" i="1"/>
  <c r="J11" i="1"/>
  <c r="J10" i="1"/>
  <c r="J9" i="1"/>
  <c r="J8" i="1"/>
  <c r="J7" i="1"/>
  <c r="J6" i="1"/>
  <c r="J5" i="1" l="1"/>
  <c r="J4" i="1"/>
  <c r="J3" i="1"/>
  <c r="J2" i="1"/>
  <c r="J1" i="1"/>
  <c r="M11" i="2" l="1"/>
  <c r="K24" i="1"/>
  <c r="K7" i="1"/>
  <c r="K15" i="1"/>
  <c r="G6" i="5"/>
  <c r="K20" i="1"/>
  <c r="S11" i="2"/>
  <c r="K26" i="1"/>
  <c r="K9" i="1"/>
  <c r="K13" i="1"/>
  <c r="D17" i="2"/>
  <c r="G7" i="5"/>
  <c r="G10" i="5"/>
  <c r="J11" i="2"/>
  <c r="K21" i="1"/>
  <c r="K17" i="1"/>
  <c r="P11" i="2"/>
  <c r="I11" i="2"/>
  <c r="K2" i="1"/>
  <c r="K11" i="1"/>
  <c r="D18" i="2"/>
  <c r="E11" i="2"/>
  <c r="K18" i="1"/>
  <c r="G12" i="5"/>
  <c r="K8" i="1"/>
  <c r="K3" i="1"/>
  <c r="D15" i="2"/>
  <c r="K25" i="1"/>
  <c r="K23" i="1"/>
  <c r="K4" i="1"/>
  <c r="B11" i="2"/>
  <c r="Z11" i="2"/>
  <c r="K1" i="1"/>
  <c r="K6" i="1"/>
  <c r="G11" i="5"/>
  <c r="K16" i="1"/>
  <c r="K19" i="1"/>
  <c r="G3" i="5"/>
  <c r="C11" i="2"/>
  <c r="K10" i="1"/>
  <c r="K5" i="1"/>
  <c r="G4" i="5"/>
  <c r="D11" i="2"/>
  <c r="K12" i="1"/>
  <c r="W11" i="2"/>
  <c r="G14" i="5"/>
  <c r="G13" i="5"/>
  <c r="G5" i="5"/>
</calcChain>
</file>

<file path=xl/sharedStrings.xml><?xml version="1.0" encoding="utf-8"?>
<sst xmlns="http://schemas.openxmlformats.org/spreadsheetml/2006/main" count="229" uniqueCount="142">
  <si>
    <t>Emp Code</t>
  </si>
  <si>
    <t>Employee Name</t>
  </si>
  <si>
    <t>Address</t>
  </si>
  <si>
    <t>City</t>
  </si>
  <si>
    <t>Region</t>
  </si>
  <si>
    <t>Department</t>
  </si>
  <si>
    <t>Basic</t>
  </si>
  <si>
    <t>RANK</t>
  </si>
  <si>
    <t>JP Kumar</t>
  </si>
  <si>
    <t>Andheri (W)</t>
  </si>
  <si>
    <t>Mumbai</t>
  </si>
  <si>
    <t>W</t>
  </si>
  <si>
    <t>Training</t>
  </si>
  <si>
    <t>Anjali Thakur</t>
  </si>
  <si>
    <t>Govindpuri</t>
  </si>
  <si>
    <t>Delhi</t>
  </si>
  <si>
    <t>N</t>
  </si>
  <si>
    <t>Accounts</t>
  </si>
  <si>
    <t>SUM</t>
  </si>
  <si>
    <t>Priya Agarwal</t>
  </si>
  <si>
    <t>Sector 9</t>
  </si>
  <si>
    <t>Marketing</t>
  </si>
  <si>
    <t>AVERAGE</t>
  </si>
  <si>
    <t>R Vasu</t>
  </si>
  <si>
    <t>Egmore</t>
  </si>
  <si>
    <t>Chennai</t>
  </si>
  <si>
    <t>S</t>
  </si>
  <si>
    <t>R&amp;D</t>
  </si>
  <si>
    <t>MAX</t>
  </si>
  <si>
    <t>Sanjay Gupta</t>
  </si>
  <si>
    <t>MIN</t>
  </si>
  <si>
    <t>Jharna Biswal</t>
  </si>
  <si>
    <t>Link Road</t>
  </si>
  <si>
    <t>Cuttack</t>
  </si>
  <si>
    <t>E</t>
  </si>
  <si>
    <t>COUNT</t>
  </si>
  <si>
    <t>Prakash Dutta</t>
  </si>
  <si>
    <t>Elgin Road</t>
  </si>
  <si>
    <t>Kolkata</t>
  </si>
  <si>
    <t>COUNTA</t>
  </si>
  <si>
    <t>Q-1 Total Salary of Training Department Employees form W Region</t>
  </si>
  <si>
    <t>Manisha Guha</t>
  </si>
  <si>
    <t>Alipore</t>
  </si>
  <si>
    <t>COUNtBLANK</t>
  </si>
  <si>
    <t>Q-2 Average Salary of Training Department Employees form W Region</t>
  </si>
  <si>
    <t>Arjun Jain</t>
  </si>
  <si>
    <t>MG Road</t>
  </si>
  <si>
    <t>COUNTIF</t>
  </si>
  <si>
    <t>Q-3 Total Number of Employees from  Training Department and form W Region</t>
  </si>
  <si>
    <t>Arjun Kapoor</t>
  </si>
  <si>
    <t>Bangalore</t>
  </si>
  <si>
    <t>Abrar</t>
  </si>
  <si>
    <t>Jayanagar</t>
  </si>
  <si>
    <t>Shahid Khan</t>
  </si>
  <si>
    <t>M.G Road</t>
  </si>
  <si>
    <t>Mangalore</t>
  </si>
  <si>
    <t>SUMIF</t>
  </si>
  <si>
    <t>Anupam Mishra</t>
  </si>
  <si>
    <t>Mysore</t>
  </si>
  <si>
    <t>AVERAGEIF</t>
  </si>
  <si>
    <t>Ashwini</t>
  </si>
  <si>
    <t>SUMIFS</t>
  </si>
  <si>
    <t>Prateek Babbar</t>
  </si>
  <si>
    <t>North Road</t>
  </si>
  <si>
    <t>LARGE</t>
  </si>
  <si>
    <t>COUNTIFS</t>
  </si>
  <si>
    <t>Sukanya Reddy</t>
  </si>
  <si>
    <t>SMALL</t>
  </si>
  <si>
    <t>Satish Puri</t>
  </si>
  <si>
    <t>Bandra</t>
  </si>
  <si>
    <t>Operation</t>
  </si>
  <si>
    <t>Anjum Chopra</t>
  </si>
  <si>
    <t>Worli</t>
  </si>
  <si>
    <t>Akram Khan</t>
  </si>
  <si>
    <t>S P B Road</t>
  </si>
  <si>
    <t>Pune</t>
  </si>
  <si>
    <t>Manish Grover</t>
  </si>
  <si>
    <t>L L R Road</t>
  </si>
  <si>
    <t>Noida</t>
  </si>
  <si>
    <t>AVERAGEIFS</t>
  </si>
  <si>
    <t>MAXIFS</t>
  </si>
  <si>
    <t>MINIFS</t>
  </si>
  <si>
    <t>Q-4 Max Salary of Employees from  Training Department and form W Region</t>
  </si>
  <si>
    <t>Q-5 Min salary of Employees from  Training Department and form W Region</t>
  </si>
  <si>
    <t>Q-6 Total Salary of R&amp;D Department Employees from Manglore City</t>
  </si>
  <si>
    <t>Q-7 Total Number of employees earning &gt; 8000 and &lt; 12000</t>
  </si>
  <si>
    <t>Data</t>
  </si>
  <si>
    <t>INT</t>
  </si>
  <si>
    <t>Round</t>
  </si>
  <si>
    <t>Roundup</t>
  </si>
  <si>
    <t>Rounddown</t>
  </si>
  <si>
    <t>Power</t>
  </si>
  <si>
    <t>Power Function</t>
  </si>
  <si>
    <t>^</t>
  </si>
  <si>
    <t>Roman</t>
  </si>
  <si>
    <t>Arabic</t>
  </si>
  <si>
    <t>REPT</t>
  </si>
  <si>
    <t>*</t>
  </si>
  <si>
    <t>SQRT</t>
  </si>
  <si>
    <t>ABS</t>
  </si>
  <si>
    <t>IV</t>
  </si>
  <si>
    <t>VI</t>
  </si>
  <si>
    <t>II</t>
  </si>
  <si>
    <t>VIII</t>
  </si>
  <si>
    <t>V</t>
  </si>
  <si>
    <t>IX</t>
  </si>
  <si>
    <t>VII</t>
  </si>
  <si>
    <t>Tax Rate</t>
  </si>
  <si>
    <t>Relative Demo</t>
  </si>
  <si>
    <t>Absolute Referencing Demo</t>
  </si>
  <si>
    <t>Product Name</t>
  </si>
  <si>
    <t>Quantity</t>
  </si>
  <si>
    <t>Rate</t>
  </si>
  <si>
    <t>Amount</t>
  </si>
  <si>
    <t>Emp Name</t>
  </si>
  <si>
    <t>Salary</t>
  </si>
  <si>
    <t>Tax</t>
  </si>
  <si>
    <t>Pepsi</t>
  </si>
  <si>
    <t>Ram</t>
  </si>
  <si>
    <t>coke</t>
  </si>
  <si>
    <t>Shyam</t>
  </si>
  <si>
    <t>Slice</t>
  </si>
  <si>
    <t>Hari</t>
  </si>
  <si>
    <t>Miranda</t>
  </si>
  <si>
    <t>Manish</t>
  </si>
  <si>
    <t>Team</t>
  </si>
  <si>
    <t>Asha</t>
  </si>
  <si>
    <t>7-Up</t>
  </si>
  <si>
    <t>Ansu</t>
  </si>
  <si>
    <t>frooty</t>
  </si>
  <si>
    <t>Sum</t>
  </si>
  <si>
    <t>Average</t>
  </si>
  <si>
    <t>Max</t>
  </si>
  <si>
    <t>Min</t>
  </si>
  <si>
    <t>Count</t>
  </si>
  <si>
    <t>ROUND</t>
  </si>
  <si>
    <t>ROUNDUP</t>
  </si>
  <si>
    <t>ROUNDDOWN</t>
  </si>
  <si>
    <t>Division</t>
  </si>
  <si>
    <t>Subtraction</t>
  </si>
  <si>
    <t>Addition</t>
  </si>
  <si>
    <t>Multiplicition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</si>
</sst>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.00;[Red]&quot;₹&quot;\ #,##0.0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ptos"/>
      <family val="2"/>
    </font>
    <font>
      <sz val="11"/>
      <color theme="0" tint="-0.34998626667073579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0" xfId="0" applyFont="1" applyFill="1"/>
    <xf numFmtId="164" fontId="1" fillId="2" borderId="0" xfId="0" applyNumberFormat="1" applyFont="1" applyFill="1"/>
    <xf numFmtId="0" fontId="0" fillId="0" borderId="1" xfId="0" applyBorder="1"/>
    <xf numFmtId="164" fontId="0" fillId="0" borderId="1" xfId="0" applyNumberFormat="1" applyBorder="1"/>
    <xf numFmtId="0" fontId="2" fillId="0" borderId="0" xfId="0" applyFont="1"/>
    <xf numFmtId="0" fontId="0" fillId="2" borderId="0" xfId="0" applyFill="1"/>
    <xf numFmtId="14" fontId="0" fillId="0" borderId="0" xfId="0" applyNumberFormat="1"/>
    <xf numFmtId="0" fontId="0" fillId="0" borderId="0" xfId="0" applyAlignment="1">
      <alignment horizontal="center"/>
    </xf>
    <xf numFmtId="0" fontId="0" fillId="3" borderId="0" xfId="0" applyFill="1"/>
    <xf numFmtId="0" fontId="0" fillId="4" borderId="0" xfId="0" applyFill="1"/>
    <xf numFmtId="9" fontId="0" fillId="0" borderId="1" xfId="0" applyNumberFormat="1" applyBorder="1"/>
    <xf numFmtId="0" fontId="2" fillId="0" borderId="2" xfId="0" applyFont="1" applyBorder="1"/>
    <xf numFmtId="0" fontId="2" fillId="0" borderId="5" xfId="0" applyFont="1" applyBorder="1"/>
    <xf numFmtId="0" fontId="2" fillId="0" borderId="7" xfId="0" applyFont="1" applyBorder="1"/>
    <xf numFmtId="0" fontId="2" fillId="4" borderId="0" xfId="0" applyFont="1" applyFill="1"/>
    <xf numFmtId="0" fontId="0" fillId="3" borderId="3" xfId="0" applyFill="1" applyBorder="1"/>
    <xf numFmtId="0" fontId="0" fillId="3" borderId="8" xfId="0" applyFill="1" applyBorder="1"/>
    <xf numFmtId="164" fontId="0" fillId="3" borderId="0" xfId="0" applyNumberFormat="1" applyFill="1"/>
    <xf numFmtId="0" fontId="3" fillId="0" borderId="0" xfId="0" applyFont="1"/>
    <xf numFmtId="0" fontId="3" fillId="0" borderId="4" xfId="0" applyFont="1" applyBorder="1"/>
    <xf numFmtId="0" fontId="3" fillId="0" borderId="6" xfId="0" applyFont="1" applyBorder="1"/>
    <xf numFmtId="0" fontId="3" fillId="0" borderId="9" xfId="0" applyFont="1" applyBorder="1"/>
    <xf numFmtId="0" fontId="0" fillId="0" borderId="0" xfId="0" applyAlignment="1">
      <alignment horizontal="center"/>
    </xf>
    <xf numFmtId="0" fontId="4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E93C0-DFF7-4576-9BA5-74951B650A12}">
  <dimension ref="A1:L26"/>
  <sheetViews>
    <sheetView showGridLines="0" topLeftCell="B2" zoomScale="80" zoomScaleNormal="80" workbookViewId="0">
      <selection activeCell="J26" sqref="J26"/>
    </sheetView>
  </sheetViews>
  <sheetFormatPr defaultRowHeight="15"/>
  <cols>
    <col min="1" max="1" width="9.5703125" bestFit="1" customWidth="1"/>
    <col min="2" max="2" width="14.85546875" bestFit="1" customWidth="1"/>
    <col min="3" max="3" width="15.85546875" customWidth="1"/>
    <col min="4" max="4" width="9.7109375" bestFit="1" customWidth="1"/>
    <col min="5" max="5" width="6.7109375" bestFit="1" customWidth="1"/>
    <col min="6" max="6" width="11.140625" bestFit="1" customWidth="1"/>
    <col min="7" max="7" width="10.7109375" bestFit="1" customWidth="1"/>
    <col min="8" max="8" width="11" customWidth="1"/>
    <col min="9" max="9" width="13.28515625" style="5" bestFit="1" customWidth="1"/>
    <col min="10" max="10" width="19.28515625" customWidth="1"/>
    <col min="11" max="11" width="48.42578125" bestFit="1" customWidth="1"/>
    <col min="12" max="12" width="69.28515625" bestFit="1" customWidth="1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I1" s="5" t="s">
        <v>18</v>
      </c>
      <c r="J1" s="18">
        <f>SUM(G2:G21)</f>
        <v>184600</v>
      </c>
      <c r="K1" s="19" t="str">
        <f t="shared" ref="K1:K13" ca="1" si="0" xml:space="preserve"> _xlfn.FORMULATEXT(J1)</f>
        <v>=SUM(G2:G21)</v>
      </c>
    </row>
    <row r="2" spans="1:12">
      <c r="A2" s="3">
        <v>7</v>
      </c>
      <c r="B2" s="3" t="s">
        <v>36</v>
      </c>
      <c r="C2" s="3" t="s">
        <v>37</v>
      </c>
      <c r="D2" s="3" t="s">
        <v>38</v>
      </c>
      <c r="E2" s="3" t="s">
        <v>34</v>
      </c>
      <c r="F2" s="3" t="s">
        <v>21</v>
      </c>
      <c r="G2" s="4">
        <v>4500</v>
      </c>
      <c r="I2" s="5" t="s">
        <v>22</v>
      </c>
      <c r="J2" s="18">
        <f>AVERAGE(G2:G21)</f>
        <v>9230</v>
      </c>
      <c r="K2" s="19" t="str">
        <f t="shared" ca="1" si="0"/>
        <v>=AVERAGE(G2:G21)</v>
      </c>
    </row>
    <row r="3" spans="1:12">
      <c r="A3" s="3">
        <v>15</v>
      </c>
      <c r="B3" s="3" t="s">
        <v>62</v>
      </c>
      <c r="C3" s="3" t="s">
        <v>63</v>
      </c>
      <c r="D3" s="3" t="s">
        <v>15</v>
      </c>
      <c r="E3" s="3" t="s">
        <v>16</v>
      </c>
      <c r="F3" s="3" t="s">
        <v>21</v>
      </c>
      <c r="G3" s="4">
        <v>4500</v>
      </c>
      <c r="I3" s="5" t="s">
        <v>28</v>
      </c>
      <c r="J3" s="18">
        <f>MAX(G2:G21)</f>
        <v>16250</v>
      </c>
      <c r="K3" s="19" t="str">
        <f t="shared" ca="1" si="0"/>
        <v>=MAX(G2:G21)</v>
      </c>
    </row>
    <row r="4" spans="1:12">
      <c r="A4" s="3">
        <v>9</v>
      </c>
      <c r="B4" s="3" t="s">
        <v>45</v>
      </c>
      <c r="C4" s="3" t="s">
        <v>46</v>
      </c>
      <c r="D4" s="3" t="s">
        <v>10</v>
      </c>
      <c r="E4" s="3" t="s">
        <v>11</v>
      </c>
      <c r="F4" s="3" t="s">
        <v>12</v>
      </c>
      <c r="G4" s="4">
        <v>6250</v>
      </c>
      <c r="I4" s="5" t="s">
        <v>30</v>
      </c>
      <c r="J4" s="18">
        <f>MIN(G2:G21)</f>
        <v>4500</v>
      </c>
      <c r="K4" s="19" t="str">
        <f t="shared" ca="1" si="0"/>
        <v>=MIN(G2:G21)</v>
      </c>
    </row>
    <row r="5" spans="1:12">
      <c r="A5" s="3">
        <v>17</v>
      </c>
      <c r="B5" s="3" t="s">
        <v>68</v>
      </c>
      <c r="C5" s="3" t="s">
        <v>69</v>
      </c>
      <c r="D5" s="3" t="s">
        <v>10</v>
      </c>
      <c r="E5" s="3" t="s">
        <v>11</v>
      </c>
      <c r="F5" s="3" t="s">
        <v>70</v>
      </c>
      <c r="G5" s="4">
        <v>6250</v>
      </c>
      <c r="I5" s="5" t="s">
        <v>35</v>
      </c>
      <c r="J5" s="18">
        <f>COUNT(G2:G21)</f>
        <v>20</v>
      </c>
      <c r="K5" s="19" t="str">
        <f t="shared" ca="1" si="0"/>
        <v>=COUNT(G2:G21)</v>
      </c>
    </row>
    <row r="6" spans="1:12">
      <c r="A6" s="3">
        <v>8</v>
      </c>
      <c r="B6" s="3" t="s">
        <v>41</v>
      </c>
      <c r="C6" s="3" t="s">
        <v>42</v>
      </c>
      <c r="D6" s="3" t="s">
        <v>38</v>
      </c>
      <c r="E6" s="3" t="s">
        <v>34</v>
      </c>
      <c r="F6" s="3" t="s">
        <v>27</v>
      </c>
      <c r="G6" s="4">
        <v>6275</v>
      </c>
      <c r="I6" s="5" t="s">
        <v>39</v>
      </c>
      <c r="J6" s="9">
        <f>COUNTA(C2:C21)</f>
        <v>17</v>
      </c>
      <c r="K6" s="19" t="str">
        <f t="shared" ca="1" si="0"/>
        <v>=COUNTA(C2:C21)</v>
      </c>
    </row>
    <row r="7" spans="1:12">
      <c r="A7" s="3">
        <v>16</v>
      </c>
      <c r="B7" s="3" t="s">
        <v>66</v>
      </c>
      <c r="C7" s="3"/>
      <c r="D7" s="3" t="s">
        <v>55</v>
      </c>
      <c r="E7" s="3" t="s">
        <v>26</v>
      </c>
      <c r="F7" s="3" t="s">
        <v>27</v>
      </c>
      <c r="G7" s="4">
        <v>6275</v>
      </c>
      <c r="I7" s="5" t="s">
        <v>43</v>
      </c>
      <c r="J7" s="9">
        <f>COUNTBLANK(C2:C21)</f>
        <v>3</v>
      </c>
      <c r="K7" s="19" t="str">
        <f t="shared" ca="1" si="0"/>
        <v>=COUNTBLANK(C2:C21)</v>
      </c>
    </row>
    <row r="8" spans="1:12">
      <c r="A8" s="3">
        <v>6</v>
      </c>
      <c r="B8" s="3" t="s">
        <v>31</v>
      </c>
      <c r="C8" s="3" t="s">
        <v>32</v>
      </c>
      <c r="D8" s="3" t="s">
        <v>33</v>
      </c>
      <c r="E8" s="3" t="s">
        <v>34</v>
      </c>
      <c r="F8" s="3" t="s">
        <v>17</v>
      </c>
      <c r="G8" s="4">
        <v>6400</v>
      </c>
      <c r="I8" s="5" t="s">
        <v>47</v>
      </c>
      <c r="J8" s="9">
        <f>COUNTIF(F2:F21,"Training")</f>
        <v>5</v>
      </c>
      <c r="K8" s="19" t="str">
        <f t="shared" ca="1" si="0"/>
        <v>=COUNTIF(F2:F21,"Training")</v>
      </c>
      <c r="L8" s="15" t="s">
        <v>40</v>
      </c>
    </row>
    <row r="9" spans="1:12">
      <c r="A9" s="3">
        <v>14</v>
      </c>
      <c r="B9" s="3" t="s">
        <v>60</v>
      </c>
      <c r="C9" s="3" t="s">
        <v>20</v>
      </c>
      <c r="D9" s="3" t="s">
        <v>55</v>
      </c>
      <c r="E9" s="3" t="s">
        <v>26</v>
      </c>
      <c r="F9" s="3" t="s">
        <v>17</v>
      </c>
      <c r="G9" s="4">
        <v>6400</v>
      </c>
      <c r="I9" s="5" t="s">
        <v>47</v>
      </c>
      <c r="J9" s="9">
        <f>COUNTIF(E2:E21,"W")</f>
        <v>5</v>
      </c>
      <c r="K9" s="19" t="str">
        <f t="shared" ca="1" si="0"/>
        <v>=COUNTIF(E2:E21,"W")</v>
      </c>
      <c r="L9" s="15" t="s">
        <v>44</v>
      </c>
    </row>
    <row r="10" spans="1:12">
      <c r="A10" s="3">
        <v>10</v>
      </c>
      <c r="B10" s="3" t="s">
        <v>49</v>
      </c>
      <c r="C10" s="3"/>
      <c r="D10" s="3" t="s">
        <v>50</v>
      </c>
      <c r="E10" s="3" t="s">
        <v>26</v>
      </c>
      <c r="F10" s="3" t="s">
        <v>17</v>
      </c>
      <c r="G10" s="4">
        <v>8750</v>
      </c>
      <c r="I10" s="5" t="s">
        <v>47</v>
      </c>
      <c r="J10" s="9">
        <f>COUNTIF(D2:D21,"Delhi")</f>
        <v>3</v>
      </c>
      <c r="K10" s="19" t="str">
        <f t="shared" ca="1" si="0"/>
        <v>=COUNTIF(D2:D21,"Delhi")</v>
      </c>
      <c r="L10" s="15" t="s">
        <v>48</v>
      </c>
    </row>
    <row r="11" spans="1:12">
      <c r="A11" s="3">
        <v>18</v>
      </c>
      <c r="B11" s="3" t="s">
        <v>71</v>
      </c>
      <c r="C11" s="3" t="s">
        <v>72</v>
      </c>
      <c r="D11" s="3" t="s">
        <v>10</v>
      </c>
      <c r="E11" s="3" t="s">
        <v>11</v>
      </c>
      <c r="F11" s="3" t="s">
        <v>27</v>
      </c>
      <c r="G11" s="4">
        <v>8750</v>
      </c>
      <c r="I11" s="5" t="s">
        <v>56</v>
      </c>
      <c r="J11" s="9">
        <f>SUMIF(F2:F21,"Training",G2:G21)</f>
        <v>58750</v>
      </c>
      <c r="K11" s="19" t="str">
        <f t="shared" ca="1" si="0"/>
        <v>=SUMIF(F2:F21,"Training",G2:G21)</v>
      </c>
      <c r="L11" s="15" t="s">
        <v>82</v>
      </c>
    </row>
    <row r="12" spans="1:12">
      <c r="A12" s="3">
        <v>1</v>
      </c>
      <c r="B12" s="3" t="s">
        <v>8</v>
      </c>
      <c r="C12" s="3" t="s">
        <v>9</v>
      </c>
      <c r="D12" s="3" t="s">
        <v>10</v>
      </c>
      <c r="E12" s="3" t="s">
        <v>11</v>
      </c>
      <c r="F12" s="3" t="s">
        <v>12</v>
      </c>
      <c r="G12" s="4">
        <v>10000</v>
      </c>
      <c r="I12" s="5" t="s">
        <v>59</v>
      </c>
      <c r="J12" s="9">
        <f>AVERAGEIF(F2:F21,"Training",G2:G21)</f>
        <v>11750</v>
      </c>
      <c r="K12" s="19" t="str">
        <f t="shared" ca="1" si="0"/>
        <v>=AVERAGEIF(F2:F21,"Training",G2:G21)</v>
      </c>
      <c r="L12" s="15" t="s">
        <v>83</v>
      </c>
    </row>
    <row r="13" spans="1:12">
      <c r="A13" s="3">
        <v>12</v>
      </c>
      <c r="B13" s="3" t="s">
        <v>53</v>
      </c>
      <c r="C13" s="3" t="s">
        <v>54</v>
      </c>
      <c r="D13" s="3" t="s">
        <v>55</v>
      </c>
      <c r="E13" s="3" t="s">
        <v>26</v>
      </c>
      <c r="F13" s="3" t="s">
        <v>27</v>
      </c>
      <c r="G13" s="4">
        <v>10000</v>
      </c>
      <c r="I13" s="5" t="s">
        <v>47</v>
      </c>
      <c r="J13" s="9">
        <f>COUNTIF(F2:F21,F4)</f>
        <v>5</v>
      </c>
      <c r="K13" s="19" t="str">
        <f t="shared" ca="1" si="0"/>
        <v>=COUNTIF(F2:F21,F4)</v>
      </c>
      <c r="L13" s="15" t="s">
        <v>84</v>
      </c>
    </row>
    <row r="14" spans="1:12">
      <c r="A14" s="3">
        <v>20</v>
      </c>
      <c r="B14" s="3" t="s">
        <v>76</v>
      </c>
      <c r="C14" s="3" t="s">
        <v>77</v>
      </c>
      <c r="D14" s="3" t="s">
        <v>78</v>
      </c>
      <c r="E14" s="3" t="s">
        <v>16</v>
      </c>
      <c r="F14" s="3" t="s">
        <v>12</v>
      </c>
      <c r="G14" s="4">
        <v>10000</v>
      </c>
      <c r="K14" s="19"/>
      <c r="L14" s="15" t="s">
        <v>85</v>
      </c>
    </row>
    <row r="15" spans="1:12">
      <c r="A15" s="3">
        <v>3</v>
      </c>
      <c r="B15" s="3" t="s">
        <v>19</v>
      </c>
      <c r="C15" s="3" t="s">
        <v>20</v>
      </c>
      <c r="D15" s="3"/>
      <c r="E15" s="3" t="s">
        <v>16</v>
      </c>
      <c r="F15" s="3" t="s">
        <v>21</v>
      </c>
      <c r="G15" s="4">
        <v>11250</v>
      </c>
      <c r="I15" s="12" t="s">
        <v>61</v>
      </c>
      <c r="J15" s="16">
        <f>SUMIFS(G2:G21,F2:F21,"Training",E2:E21,"W")</f>
        <v>16250</v>
      </c>
      <c r="K15" s="20" t="str">
        <f t="shared" ref="K15:K16" ca="1" si="1" xml:space="preserve"> _xlfn.FORMULATEXT(J15)</f>
        <v>=SUMIFS(G2:G21,F2:F21,"Training",E2:E21,"W")</v>
      </c>
    </row>
    <row r="16" spans="1:12">
      <c r="A16" s="3">
        <v>11</v>
      </c>
      <c r="B16" s="3" t="s">
        <v>51</v>
      </c>
      <c r="C16" s="3" t="s">
        <v>52</v>
      </c>
      <c r="D16" s="3" t="s">
        <v>50</v>
      </c>
      <c r="E16" s="3" t="s">
        <v>26</v>
      </c>
      <c r="F16" s="3" t="s">
        <v>21</v>
      </c>
      <c r="G16" s="4">
        <v>11250</v>
      </c>
      <c r="I16" s="13" t="s">
        <v>79</v>
      </c>
      <c r="J16" s="9">
        <f>AVERAGEIFS(G2:G21,F2:F21,"Training",E2:E21,"W")</f>
        <v>8125</v>
      </c>
      <c r="K16" s="21" t="str">
        <f t="shared" ca="1" si="1"/>
        <v>=AVERAGEIFS(G2:G21,F2:F21,"Training",E2:E21,"W")</v>
      </c>
    </row>
    <row r="17" spans="1:11">
      <c r="A17" s="3">
        <v>19</v>
      </c>
      <c r="B17" s="3" t="s">
        <v>73</v>
      </c>
      <c r="C17" s="3" t="s">
        <v>74</v>
      </c>
      <c r="D17" s="3" t="s">
        <v>75</v>
      </c>
      <c r="E17" s="3" t="s">
        <v>11</v>
      </c>
      <c r="F17" s="3" t="s">
        <v>70</v>
      </c>
      <c r="G17" s="4">
        <v>11250</v>
      </c>
      <c r="I17" s="13" t="s">
        <v>65</v>
      </c>
      <c r="J17" s="9">
        <f>COUNTIFS(F2:F21,"Training",E2:E21,"W")</f>
        <v>2</v>
      </c>
      <c r="K17" s="21" t="str">
        <f ca="1" xml:space="preserve"> _xlfn.FORMULATEXT(J17)</f>
        <v>=COUNTIFS(F2:F21,"Training",E2:E21,"W")</v>
      </c>
    </row>
    <row r="18" spans="1:11">
      <c r="A18" s="3">
        <v>2</v>
      </c>
      <c r="B18" s="3" t="s">
        <v>13</v>
      </c>
      <c r="C18" s="3" t="s">
        <v>14</v>
      </c>
      <c r="D18" s="3" t="s">
        <v>15</v>
      </c>
      <c r="E18" s="3" t="s">
        <v>16</v>
      </c>
      <c r="F18" s="3" t="s">
        <v>17</v>
      </c>
      <c r="G18" s="4">
        <v>12000</v>
      </c>
      <c r="I18" s="13" t="s">
        <v>80</v>
      </c>
      <c r="J18" s="9">
        <f>_xlfn.MAXIFS(G2:G21,F2:F21,"Training",E2:E21,"W")</f>
        <v>10000</v>
      </c>
      <c r="K18" s="21" t="str">
        <f ca="1" xml:space="preserve"> _xlfn.FORMULATEXT(J18)</f>
        <v>=MAXIFS(G2:G21,F2:F21,"Training",E2:E21,"W")</v>
      </c>
    </row>
    <row r="19" spans="1:11">
      <c r="A19" s="3">
        <v>4</v>
      </c>
      <c r="B19" s="3" t="s">
        <v>23</v>
      </c>
      <c r="C19" s="3" t="s">
        <v>24</v>
      </c>
      <c r="D19" s="3" t="s">
        <v>25</v>
      </c>
      <c r="E19" s="3" t="s">
        <v>26</v>
      </c>
      <c r="F19" s="3" t="s">
        <v>27</v>
      </c>
      <c r="G19" s="4">
        <v>12000</v>
      </c>
      <c r="I19" s="13" t="s">
        <v>81</v>
      </c>
      <c r="J19" s="9">
        <f>_xlfn.MINIFS(G2:G21,F2:F21,"Training",E2:E21,"W")</f>
        <v>6250</v>
      </c>
      <c r="K19" s="21" t="str">
        <f ca="1" xml:space="preserve"> _xlfn.FORMULATEXT(J19)</f>
        <v>=MINIFS(G2:G21,F2:F21,"Training",E2:E21,"W")</v>
      </c>
    </row>
    <row r="20" spans="1:11">
      <c r="A20" s="3">
        <v>5</v>
      </c>
      <c r="B20" s="3" t="s">
        <v>29</v>
      </c>
      <c r="C20" s="3"/>
      <c r="D20" s="3" t="s">
        <v>15</v>
      </c>
      <c r="E20" s="3" t="s">
        <v>16</v>
      </c>
      <c r="F20" s="3" t="s">
        <v>12</v>
      </c>
      <c r="G20" s="4">
        <v>16250</v>
      </c>
      <c r="I20" s="13" t="s">
        <v>61</v>
      </c>
      <c r="J20" s="9">
        <f>SUMIFS(G2:G21,F2:F21,F6,D2:D21,D9)</f>
        <v>16275</v>
      </c>
      <c r="K20" s="21" t="str">
        <f ca="1" xml:space="preserve"> _xlfn.FORMULATEXT(J20)</f>
        <v>=SUMIFS(G2:G21,F2:F21,F6,D2:D21,D9)</v>
      </c>
    </row>
    <row r="21" spans="1:11">
      <c r="A21" s="3">
        <v>13</v>
      </c>
      <c r="B21" s="3" t="s">
        <v>57</v>
      </c>
      <c r="C21" s="3" t="s">
        <v>14</v>
      </c>
      <c r="D21" s="3" t="s">
        <v>58</v>
      </c>
      <c r="E21" s="3" t="s">
        <v>26</v>
      </c>
      <c r="F21" s="3" t="s">
        <v>12</v>
      </c>
      <c r="G21" s="4">
        <v>16250</v>
      </c>
      <c r="I21" s="14" t="s">
        <v>65</v>
      </c>
      <c r="J21" s="17">
        <f>COUNTIFS(G2:G21,"&gt;8000",G2:G21,"&lt;12000")</f>
        <v>8</v>
      </c>
      <c r="K21" s="22" t="str">
        <f ca="1" xml:space="preserve"> _xlfn.FORMULATEXT(J21)</f>
        <v>=COUNTIFS(G2:G21,"&gt;8000",G2:G21,"&lt;12000")</v>
      </c>
    </row>
    <row r="22" spans="1:11">
      <c r="K22" s="19"/>
    </row>
    <row r="23" spans="1:11">
      <c r="I23" s="5" t="s">
        <v>7</v>
      </c>
      <c r="J23" s="9">
        <f>RANK(10000,G2:G21,0)</f>
        <v>8</v>
      </c>
      <c r="K23" s="19" t="str">
        <f ca="1" xml:space="preserve"> _xlfn.FORMULATEXT(J23)</f>
        <v>=RANK(10000,G2:G21,0)</v>
      </c>
    </row>
    <row r="24" spans="1:11">
      <c r="I24" s="5" t="s">
        <v>7</v>
      </c>
      <c r="J24" s="9">
        <f>RANK(10000,G2:G21,1)</f>
        <v>11</v>
      </c>
      <c r="K24" s="19" t="str">
        <f ca="1" xml:space="preserve"> _xlfn.FORMULATEXT(J24)</f>
        <v>=RANK(10000,G2:G21,1)</v>
      </c>
    </row>
    <row r="25" spans="1:11">
      <c r="I25" s="5" t="s">
        <v>64</v>
      </c>
      <c r="J25" s="9">
        <f>LARGE(G2:G21,1)</f>
        <v>16250</v>
      </c>
      <c r="K25" s="19" t="str">
        <f ca="1" xml:space="preserve"> _xlfn.FORMULATEXT(J25)</f>
        <v>=LARGE(G2:G21,1)</v>
      </c>
    </row>
    <row r="26" spans="1:11">
      <c r="I26" s="5" t="s">
        <v>67</v>
      </c>
      <c r="J26" s="9">
        <f>SMALL(G2:G21,1)</f>
        <v>4500</v>
      </c>
      <c r="K26" s="19" t="str">
        <f ca="1" xml:space="preserve"> _xlfn.FORMULATEXT(J26)</f>
        <v>=SMALL(G2:G21,1)</v>
      </c>
    </row>
  </sheetData>
  <sortState ref="A2:G24">
    <sortCondition ref="G1:G24"/>
  </sortState>
  <dataValidations count="3">
    <dataValidation type="custom" allowBlank="1" showInputMessage="1" showErrorMessage="1" sqref="B1:B21" xr:uid="{080D6977-A1A9-470A-9E84-6B72E1657C64}">
      <formula1>ISTEXT(B1)</formula1>
    </dataValidation>
    <dataValidation type="custom" operator="greaterThanOrEqual" allowBlank="1" showInputMessage="1" showErrorMessage="1" sqref="G1" xr:uid="{AF8DB87A-69B3-4130-A4CC-5BB4CADA622C}">
      <formula1>ISNUMBER(G2)</formula1>
    </dataValidation>
    <dataValidation type="custom" operator="greaterThanOrEqual" allowBlank="1" showInputMessage="1" showErrorMessage="1" sqref="G2:G21" xr:uid="{7AB47E87-C8C2-45B9-9FBF-142504E83C21}">
      <formula1>ISNUMBER(G2)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0926A-9C41-44E8-B561-C4CBC510FAA3}">
  <dimension ref="A1:Z19"/>
  <sheetViews>
    <sheetView showGridLines="0" topLeftCell="A6" zoomScale="143" workbookViewId="0">
      <selection activeCell="C19" sqref="C19"/>
    </sheetView>
  </sheetViews>
  <sheetFormatPr defaultRowHeight="15"/>
  <cols>
    <col min="2" max="2" width="13.140625" bestFit="1" customWidth="1"/>
    <col min="3" max="3" width="13.7109375" bestFit="1" customWidth="1"/>
    <col min="4" max="4" width="20.28515625" bestFit="1" customWidth="1"/>
    <col min="5" max="5" width="19.28515625" bestFit="1" customWidth="1"/>
    <col min="8" max="8" width="6.28515625" bestFit="1" customWidth="1"/>
    <col min="9" max="9" width="13.7109375" bestFit="1" customWidth="1"/>
    <col min="16" max="16" width="12.140625" bestFit="1" customWidth="1"/>
    <col min="19" max="19" width="14.28515625" bestFit="1" customWidth="1"/>
  </cols>
  <sheetData>
    <row r="1" spans="1:26">
      <c r="A1" s="6" t="s">
        <v>86</v>
      </c>
      <c r="B1" s="6" t="s">
        <v>87</v>
      </c>
      <c r="C1" s="6" t="s">
        <v>88</v>
      </c>
      <c r="D1" s="6" t="s">
        <v>89</v>
      </c>
      <c r="E1" s="6" t="s">
        <v>90</v>
      </c>
      <c r="G1" s="6" t="s">
        <v>86</v>
      </c>
      <c r="H1" s="6" t="s">
        <v>91</v>
      </c>
      <c r="I1" s="6" t="s">
        <v>92</v>
      </c>
      <c r="J1" s="6" t="s">
        <v>93</v>
      </c>
      <c r="L1" s="6" t="s">
        <v>86</v>
      </c>
      <c r="M1" s="6" t="s">
        <v>94</v>
      </c>
      <c r="O1" s="6" t="s">
        <v>86</v>
      </c>
      <c r="P1" s="6" t="s">
        <v>95</v>
      </c>
      <c r="R1" s="6" t="s">
        <v>86</v>
      </c>
      <c r="S1" s="6" t="s">
        <v>96</v>
      </c>
      <c r="T1" t="s">
        <v>97</v>
      </c>
      <c r="V1" s="6" t="s">
        <v>86</v>
      </c>
      <c r="W1" s="6" t="s">
        <v>98</v>
      </c>
      <c r="Y1" s="6" t="s">
        <v>86</v>
      </c>
      <c r="Z1" s="6" t="s">
        <v>99</v>
      </c>
    </row>
    <row r="2" spans="1:26">
      <c r="A2" s="3">
        <v>5.46</v>
      </c>
      <c r="B2" s="3">
        <f>INT(A2)</f>
        <v>5</v>
      </c>
      <c r="C2" s="3">
        <f>ROUND(A2,1)</f>
        <v>5.5</v>
      </c>
      <c r="D2" s="3">
        <f>ROUNDUP(A2,0)</f>
        <v>6</v>
      </c>
      <c r="E2" s="3">
        <f>ROUNDDOWN(A2,0)</f>
        <v>5</v>
      </c>
      <c r="G2" s="3">
        <v>4</v>
      </c>
      <c r="H2" s="3">
        <v>1</v>
      </c>
      <c r="I2" s="3">
        <f>POWER(G2,H2)</f>
        <v>4</v>
      </c>
      <c r="J2" s="3">
        <f>G2^H2</f>
        <v>4</v>
      </c>
      <c r="L2" s="3">
        <v>4</v>
      </c>
      <c r="M2" s="3" t="str">
        <f>ROMAN(L2)</f>
        <v>IV</v>
      </c>
      <c r="O2" s="3" t="s">
        <v>100</v>
      </c>
      <c r="P2" s="3">
        <f>_xlfn.ARABIC(O2)</f>
        <v>4</v>
      </c>
      <c r="R2" s="3">
        <v>4</v>
      </c>
      <c r="S2" s="3" t="str">
        <f>REPT("*",R2)</f>
        <v>****</v>
      </c>
      <c r="V2" s="3">
        <v>25</v>
      </c>
      <c r="W2" s="3">
        <f>SQRT(V2)</f>
        <v>5</v>
      </c>
      <c r="Y2" s="3">
        <v>-25</v>
      </c>
      <c r="Z2" s="3">
        <f>ABS(Y2)</f>
        <v>25</v>
      </c>
    </row>
    <row r="3" spans="1:26">
      <c r="A3" s="3">
        <v>1.6</v>
      </c>
      <c r="B3" s="3">
        <f t="shared" ref="B3:B10" si="0">INT(A3)</f>
        <v>1</v>
      </c>
      <c r="C3" s="3">
        <f t="shared" ref="C3:C10" si="1">ROUND(A3,1)</f>
        <v>1.6</v>
      </c>
      <c r="D3" s="3">
        <f t="shared" ref="D3:D10" si="2">ROUNDUP(A3,0)</f>
        <v>2</v>
      </c>
      <c r="E3" s="3">
        <f t="shared" ref="E3:E10" si="3">ROUNDDOWN(A3,0)</f>
        <v>1</v>
      </c>
      <c r="G3" s="3">
        <v>6</v>
      </c>
      <c r="H3" s="3">
        <v>2</v>
      </c>
      <c r="I3" s="3">
        <f t="shared" ref="I3:I9" si="4">POWER(G3,H3)</f>
        <v>36</v>
      </c>
      <c r="J3" s="3">
        <f t="shared" ref="J3:J9" si="5">G3^H3</f>
        <v>36</v>
      </c>
      <c r="L3" s="3">
        <v>6</v>
      </c>
      <c r="M3" s="3" t="str">
        <f t="shared" ref="M3:M9" si="6">ROMAN(L3)</f>
        <v>VI</v>
      </c>
      <c r="O3" s="3" t="s">
        <v>101</v>
      </c>
      <c r="P3" s="3">
        <f t="shared" ref="P3:P9" si="7">_xlfn.ARABIC(O3)</f>
        <v>6</v>
      </c>
      <c r="R3" s="3">
        <v>6</v>
      </c>
      <c r="S3" s="3" t="str">
        <f t="shared" ref="S3:S9" si="8">REPT("*",R3)</f>
        <v>******</v>
      </c>
      <c r="V3" s="3">
        <v>4</v>
      </c>
      <c r="W3" s="3">
        <f t="shared" ref="W3:W9" si="9">SQRT(V3)</f>
        <v>2</v>
      </c>
      <c r="Y3" s="3">
        <v>-4</v>
      </c>
      <c r="Z3" s="3">
        <f t="shared" ref="Z3:Z9" si="10">ABS(Y3)</f>
        <v>4</v>
      </c>
    </row>
    <row r="4" spans="1:26">
      <c r="A4" s="3">
        <v>5.5</v>
      </c>
      <c r="B4" s="3">
        <f t="shared" si="0"/>
        <v>5</v>
      </c>
      <c r="C4" s="3">
        <f t="shared" si="1"/>
        <v>5.5</v>
      </c>
      <c r="D4" s="3">
        <f t="shared" si="2"/>
        <v>6</v>
      </c>
      <c r="E4" s="3">
        <f t="shared" si="3"/>
        <v>5</v>
      </c>
      <c r="G4" s="3">
        <v>2</v>
      </c>
      <c r="H4" s="3">
        <v>3</v>
      </c>
      <c r="I4" s="3">
        <f t="shared" si="4"/>
        <v>8</v>
      </c>
      <c r="J4" s="3">
        <f t="shared" si="5"/>
        <v>8</v>
      </c>
      <c r="L4" s="3">
        <v>2</v>
      </c>
      <c r="M4" s="3" t="str">
        <f t="shared" si="6"/>
        <v>II</v>
      </c>
      <c r="O4" s="3" t="s">
        <v>102</v>
      </c>
      <c r="P4" s="3">
        <f t="shared" si="7"/>
        <v>2</v>
      </c>
      <c r="R4" s="3">
        <v>1</v>
      </c>
      <c r="S4" s="3" t="str">
        <f t="shared" si="8"/>
        <v>*</v>
      </c>
      <c r="V4" s="3">
        <v>16</v>
      </c>
      <c r="W4" s="3">
        <f t="shared" si="9"/>
        <v>4</v>
      </c>
      <c r="Y4" s="3">
        <v>-16</v>
      </c>
      <c r="Z4" s="3">
        <f t="shared" si="10"/>
        <v>16</v>
      </c>
    </row>
    <row r="5" spans="1:26">
      <c r="A5" s="3">
        <v>2.8</v>
      </c>
      <c r="B5" s="3">
        <f t="shared" si="0"/>
        <v>2</v>
      </c>
      <c r="C5" s="3">
        <f t="shared" si="1"/>
        <v>2.8</v>
      </c>
      <c r="D5" s="3">
        <f t="shared" si="2"/>
        <v>3</v>
      </c>
      <c r="E5" s="3">
        <f t="shared" si="3"/>
        <v>2</v>
      </c>
      <c r="G5" s="3">
        <v>8</v>
      </c>
      <c r="H5" s="3">
        <v>4</v>
      </c>
      <c r="I5" s="3">
        <f t="shared" si="4"/>
        <v>4096</v>
      </c>
      <c r="J5" s="3">
        <f t="shared" si="5"/>
        <v>4096</v>
      </c>
      <c r="L5" s="3">
        <v>8</v>
      </c>
      <c r="M5" s="3" t="str">
        <f t="shared" si="6"/>
        <v>VIII</v>
      </c>
      <c r="O5" s="3" t="s">
        <v>103</v>
      </c>
      <c r="P5" s="3">
        <f t="shared" si="7"/>
        <v>8</v>
      </c>
      <c r="R5" s="3">
        <v>8</v>
      </c>
      <c r="S5" s="3" t="str">
        <f t="shared" si="8"/>
        <v>********</v>
      </c>
      <c r="V5" s="3">
        <v>125</v>
      </c>
      <c r="W5" s="3">
        <f t="shared" si="9"/>
        <v>11.180339887498949</v>
      </c>
      <c r="Y5" s="3">
        <v>-125</v>
      </c>
      <c r="Z5" s="3">
        <f t="shared" si="10"/>
        <v>125</v>
      </c>
    </row>
    <row r="6" spans="1:26">
      <c r="A6" s="3">
        <v>3.4</v>
      </c>
      <c r="B6" s="3">
        <f t="shared" si="0"/>
        <v>3</v>
      </c>
      <c r="C6" s="3">
        <f t="shared" si="1"/>
        <v>3.4</v>
      </c>
      <c r="D6" s="3">
        <f t="shared" si="2"/>
        <v>4</v>
      </c>
      <c r="E6" s="3">
        <f t="shared" si="3"/>
        <v>3</v>
      </c>
      <c r="G6" s="3">
        <v>5</v>
      </c>
      <c r="H6" s="3">
        <v>5</v>
      </c>
      <c r="I6" s="3">
        <f t="shared" si="4"/>
        <v>3125</v>
      </c>
      <c r="J6" s="3">
        <f t="shared" si="5"/>
        <v>3125</v>
      </c>
      <c r="L6" s="3">
        <v>5</v>
      </c>
      <c r="M6" s="3" t="str">
        <f t="shared" si="6"/>
        <v>V</v>
      </c>
      <c r="O6" s="3" t="s">
        <v>104</v>
      </c>
      <c r="P6" s="3">
        <f t="shared" si="7"/>
        <v>5</v>
      </c>
      <c r="R6" s="3">
        <v>5</v>
      </c>
      <c r="S6" s="3" t="str">
        <f t="shared" si="8"/>
        <v>*****</v>
      </c>
      <c r="V6" s="3">
        <v>625</v>
      </c>
      <c r="W6" s="3">
        <f t="shared" si="9"/>
        <v>25</v>
      </c>
      <c r="Y6" s="3">
        <v>-625</v>
      </c>
      <c r="Z6" s="3">
        <f t="shared" si="10"/>
        <v>625</v>
      </c>
    </row>
    <row r="7" spans="1:26">
      <c r="A7" s="3">
        <v>5.5</v>
      </c>
      <c r="B7" s="3">
        <f t="shared" si="0"/>
        <v>5</v>
      </c>
      <c r="C7" s="3">
        <f t="shared" si="1"/>
        <v>5.5</v>
      </c>
      <c r="D7" s="3">
        <f t="shared" si="2"/>
        <v>6</v>
      </c>
      <c r="E7" s="3">
        <f t="shared" si="3"/>
        <v>5</v>
      </c>
      <c r="G7" s="3">
        <v>9</v>
      </c>
      <c r="H7" s="3">
        <v>6</v>
      </c>
      <c r="I7" s="3">
        <f t="shared" si="4"/>
        <v>531441</v>
      </c>
      <c r="J7" s="3">
        <f t="shared" si="5"/>
        <v>531441</v>
      </c>
      <c r="L7" s="3">
        <v>9</v>
      </c>
      <c r="M7" s="3" t="str">
        <f t="shared" si="6"/>
        <v>IX</v>
      </c>
      <c r="O7" s="3" t="s">
        <v>105</v>
      </c>
      <c r="P7" s="3">
        <f t="shared" si="7"/>
        <v>9</v>
      </c>
      <c r="R7" s="3">
        <v>9</v>
      </c>
      <c r="S7" s="3" t="str">
        <f t="shared" si="8"/>
        <v>*********</v>
      </c>
      <c r="V7" s="3">
        <v>81</v>
      </c>
      <c r="W7" s="3">
        <f t="shared" si="9"/>
        <v>9</v>
      </c>
      <c r="Y7" s="3">
        <v>-81</v>
      </c>
      <c r="Z7" s="3">
        <f t="shared" si="10"/>
        <v>81</v>
      </c>
    </row>
    <row r="8" spans="1:26">
      <c r="A8" s="3">
        <v>6.1</v>
      </c>
      <c r="B8" s="3">
        <f t="shared" si="0"/>
        <v>6</v>
      </c>
      <c r="C8" s="3">
        <f t="shared" si="1"/>
        <v>6.1</v>
      </c>
      <c r="D8" s="3">
        <f t="shared" si="2"/>
        <v>7</v>
      </c>
      <c r="E8" s="3">
        <f t="shared" si="3"/>
        <v>6</v>
      </c>
      <c r="G8" s="3">
        <v>2</v>
      </c>
      <c r="H8" s="3">
        <v>7</v>
      </c>
      <c r="I8" s="3">
        <f t="shared" si="4"/>
        <v>128</v>
      </c>
      <c r="J8" s="3">
        <f t="shared" si="5"/>
        <v>128</v>
      </c>
      <c r="L8" s="3">
        <v>2</v>
      </c>
      <c r="M8" s="3" t="str">
        <f t="shared" si="6"/>
        <v>II</v>
      </c>
      <c r="O8" s="3" t="s">
        <v>102</v>
      </c>
      <c r="P8" s="3">
        <f t="shared" si="7"/>
        <v>2</v>
      </c>
      <c r="R8" s="3">
        <v>2</v>
      </c>
      <c r="S8" s="3" t="str">
        <f t="shared" si="8"/>
        <v>**</v>
      </c>
      <c r="V8" s="3">
        <v>36</v>
      </c>
      <c r="W8" s="3">
        <f t="shared" si="9"/>
        <v>6</v>
      </c>
      <c r="Y8" s="3">
        <v>-36</v>
      </c>
      <c r="Z8" s="3">
        <f t="shared" si="10"/>
        <v>36</v>
      </c>
    </row>
    <row r="9" spans="1:26">
      <c r="A9" s="3">
        <v>2.8</v>
      </c>
      <c r="B9" s="3">
        <f t="shared" si="0"/>
        <v>2</v>
      </c>
      <c r="C9" s="3">
        <f t="shared" si="1"/>
        <v>2.8</v>
      </c>
      <c r="D9" s="3">
        <f t="shared" si="2"/>
        <v>3</v>
      </c>
      <c r="E9" s="3">
        <f t="shared" si="3"/>
        <v>2</v>
      </c>
      <c r="G9" s="3">
        <v>7</v>
      </c>
      <c r="H9" s="3">
        <v>8</v>
      </c>
      <c r="I9" s="3">
        <f t="shared" si="4"/>
        <v>5764801</v>
      </c>
      <c r="J9" s="3">
        <f t="shared" si="5"/>
        <v>5764801</v>
      </c>
      <c r="L9" s="3">
        <v>7</v>
      </c>
      <c r="M9" s="3" t="str">
        <f t="shared" si="6"/>
        <v>VII</v>
      </c>
      <c r="O9" s="3" t="s">
        <v>106</v>
      </c>
      <c r="P9" s="3">
        <f t="shared" si="7"/>
        <v>7</v>
      </c>
      <c r="R9" s="3">
        <v>9</v>
      </c>
      <c r="S9" s="3" t="str">
        <f t="shared" si="8"/>
        <v>*********</v>
      </c>
      <c r="V9" s="3">
        <v>49</v>
      </c>
      <c r="W9" s="3">
        <f t="shared" si="9"/>
        <v>7</v>
      </c>
      <c r="Y9" s="3">
        <v>-49</v>
      </c>
      <c r="Z9" s="3">
        <f t="shared" si="10"/>
        <v>49</v>
      </c>
    </row>
    <row r="10" spans="1:26">
      <c r="A10" s="3">
        <v>5.3</v>
      </c>
      <c r="B10" s="3">
        <f t="shared" si="0"/>
        <v>5</v>
      </c>
      <c r="C10" s="3">
        <f t="shared" si="1"/>
        <v>5.3</v>
      </c>
      <c r="D10" s="3">
        <f t="shared" si="2"/>
        <v>6</v>
      </c>
      <c r="E10" s="3">
        <f t="shared" si="3"/>
        <v>5</v>
      </c>
    </row>
    <row r="11" spans="1:26">
      <c r="B11" t="str">
        <f ca="1" xml:space="preserve"> _xlfn.FORMULATEXT(B2)</f>
        <v>=INT(A2)</v>
      </c>
      <c r="C11" t="str">
        <f ca="1" xml:space="preserve"> _xlfn.FORMULATEXT(C2)</f>
        <v>=ROUND(A2,1)</v>
      </c>
      <c r="D11" t="str">
        <f t="shared" ref="D11:E11" ca="1" si="11" xml:space="preserve"> _xlfn.FORMULATEXT(D2)</f>
        <v>=ROUNDUP(A2,0)</v>
      </c>
      <c r="E11" t="str">
        <f t="shared" ca="1" si="11"/>
        <v>=ROUNDDOWN(A2,0)</v>
      </c>
      <c r="I11" t="str">
        <f t="shared" ref="I11:J11" ca="1" si="12" xml:space="preserve"> _xlfn.FORMULATEXT(I2)</f>
        <v>=POWER(G2,H2)</v>
      </c>
      <c r="J11" t="str">
        <f t="shared" ca="1" si="12"/>
        <v>=G2^H2</v>
      </c>
      <c r="L11">
        <v>3999</v>
      </c>
      <c r="M11" t="str">
        <f xml:space="preserve"> ROMAN(L11,4)</f>
        <v>MMMIM</v>
      </c>
      <c r="P11" t="str">
        <f ca="1" xml:space="preserve"> _xlfn.FORMULATEXT(P2)</f>
        <v>=ARABIC(O2)</v>
      </c>
      <c r="S11" t="str">
        <f ca="1" xml:space="preserve"> _xlfn.FORMULATEXT(S2)</f>
        <v>=REPT("*",R2)</v>
      </c>
      <c r="W11" t="str">
        <f ca="1" xml:space="preserve"> _xlfn.FORMULATEXT(W2)</f>
        <v>=SQRT(V2)</v>
      </c>
      <c r="Z11" t="str">
        <f ca="1" xml:space="preserve"> _xlfn.FORMULATEXT(Z2)</f>
        <v>=ABS(Y2)</v>
      </c>
    </row>
    <row r="13" spans="1:26">
      <c r="B13" s="9"/>
      <c r="C13" s="9">
        <v>566.28449999999998</v>
      </c>
      <c r="D13" s="9"/>
    </row>
    <row r="14" spans="1:26">
      <c r="B14" s="9"/>
      <c r="C14" s="9"/>
      <c r="D14" s="9"/>
    </row>
    <row r="15" spans="1:26">
      <c r="B15" s="9" t="s">
        <v>87</v>
      </c>
      <c r="C15" s="9">
        <f>INT(C13)</f>
        <v>566</v>
      </c>
      <c r="D15" s="9" t="str">
        <f ca="1" xml:space="preserve"> _xlfn.FORMULATEXT(C15)</f>
        <v>=INT(C13)</v>
      </c>
    </row>
    <row r="16" spans="1:26">
      <c r="B16" s="9" t="s">
        <v>135</v>
      </c>
      <c r="C16" s="9">
        <f>ROUND(C13,3)</f>
        <v>566.28499999999997</v>
      </c>
      <c r="D16" s="9" t="str">
        <f ca="1" xml:space="preserve"> _xlfn.FORMULATEXT(C16)</f>
        <v>=ROUND(C13,3)</v>
      </c>
    </row>
    <row r="17" spans="2:4">
      <c r="B17" s="9" t="s">
        <v>136</v>
      </c>
      <c r="C17" s="9">
        <f>ROUNDUP(C13,2)</f>
        <v>566.29</v>
      </c>
      <c r="D17" s="9" t="str">
        <f t="shared" ref="D16:D18" ca="1" si="13" xml:space="preserve"> _xlfn.FORMULATEXT(C17)</f>
        <v>=ROUNDUP(C13,2)</v>
      </c>
    </row>
    <row r="18" spans="2:4">
      <c r="B18" s="9" t="s">
        <v>137</v>
      </c>
      <c r="C18" s="9">
        <f>ROUNDDOWN(C13,2)</f>
        <v>566.28</v>
      </c>
      <c r="D18" s="9" t="str">
        <f t="shared" ca="1" si="13"/>
        <v>=ROUNDDOWN(C13,2)</v>
      </c>
    </row>
    <row r="19" spans="2:4">
      <c r="B19" s="9"/>
      <c r="C19" s="9"/>
      <c r="D19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95402-FD9D-44CB-B8AB-A2F247BAC701}">
  <dimension ref="A1:S11"/>
  <sheetViews>
    <sheetView showGridLines="0" topLeftCell="J1" zoomScale="110" zoomScaleNormal="110" workbookViewId="0">
      <selection activeCell="K3" sqref="K3"/>
    </sheetView>
  </sheetViews>
  <sheetFormatPr defaultRowHeight="15"/>
  <cols>
    <col min="1" max="1" width="13.7109375" customWidth="1"/>
    <col min="2" max="2" width="8.7109375" customWidth="1"/>
    <col min="3" max="4" width="8.85546875" customWidth="1"/>
    <col min="5" max="5" width="9.7109375" customWidth="1"/>
    <col min="6" max="6" width="10.5703125" bestFit="1" customWidth="1"/>
    <col min="7" max="7" width="13.7109375" bestFit="1" customWidth="1"/>
    <col min="10" max="10" width="3.140625" customWidth="1"/>
    <col min="13" max="13" width="9.85546875" bestFit="1" customWidth="1"/>
  </cols>
  <sheetData>
    <row r="1" spans="1:19">
      <c r="K1" s="9" t="s">
        <v>107</v>
      </c>
    </row>
    <row r="2" spans="1:19">
      <c r="K2" s="11">
        <v>0.15</v>
      </c>
    </row>
    <row r="3" spans="1:19">
      <c r="B3" s="23" t="s">
        <v>108</v>
      </c>
      <c r="C3" s="23"/>
      <c r="D3" s="23"/>
      <c r="F3" s="23" t="s">
        <v>109</v>
      </c>
      <c r="G3" s="23"/>
      <c r="H3" s="23"/>
      <c r="I3" s="23"/>
      <c r="J3" s="8"/>
      <c r="K3" s="11">
        <v>0.23</v>
      </c>
    </row>
    <row r="4" spans="1:19">
      <c r="A4" s="6" t="s">
        <v>110</v>
      </c>
      <c r="B4" s="6" t="s">
        <v>111</v>
      </c>
      <c r="C4" s="6" t="s">
        <v>112</v>
      </c>
      <c r="D4" s="6" t="s">
        <v>113</v>
      </c>
      <c r="F4" s="6" t="s">
        <v>114</v>
      </c>
      <c r="G4" s="6" t="s">
        <v>115</v>
      </c>
      <c r="H4" s="6" t="s">
        <v>116</v>
      </c>
      <c r="I4" s="6" t="s">
        <v>116</v>
      </c>
      <c r="J4" s="10"/>
    </row>
    <row r="5" spans="1:19">
      <c r="A5" s="3" t="s">
        <v>117</v>
      </c>
      <c r="B5" s="3">
        <v>23</v>
      </c>
      <c r="C5" s="3">
        <v>6.7</v>
      </c>
      <c r="D5" s="3">
        <f>B5*C5</f>
        <v>154.1</v>
      </c>
      <c r="F5" s="3" t="s">
        <v>118</v>
      </c>
      <c r="G5" s="3">
        <v>8900</v>
      </c>
      <c r="H5" s="3">
        <f>G5*$K$2</f>
        <v>1335</v>
      </c>
      <c r="I5" s="3">
        <f>G5*$K$3</f>
        <v>2047</v>
      </c>
      <c r="M5" s="6" t="s">
        <v>114</v>
      </c>
      <c r="N5" s="3" t="s">
        <v>118</v>
      </c>
      <c r="O5" s="3" t="s">
        <v>120</v>
      </c>
      <c r="P5" s="3" t="s">
        <v>122</v>
      </c>
      <c r="Q5" s="3" t="s">
        <v>124</v>
      </c>
      <c r="R5" s="3" t="s">
        <v>126</v>
      </c>
      <c r="S5" s="3" t="s">
        <v>128</v>
      </c>
    </row>
    <row r="6" spans="1:19">
      <c r="A6" s="3" t="s">
        <v>119</v>
      </c>
      <c r="B6" s="3">
        <v>443</v>
      </c>
      <c r="C6" s="3">
        <v>4.5</v>
      </c>
      <c r="D6" s="3">
        <f t="shared" ref="D6:D11" si="0">B6*C6</f>
        <v>1993.5</v>
      </c>
      <c r="E6" s="7"/>
      <c r="F6" s="3" t="s">
        <v>120</v>
      </c>
      <c r="G6" s="3">
        <v>45000</v>
      </c>
      <c r="H6" s="3">
        <f t="shared" ref="H6:H10" si="1">G6*$K$2</f>
        <v>6750</v>
      </c>
      <c r="I6" s="3">
        <f t="shared" ref="I6:I10" si="2">G6*$K$3</f>
        <v>10350</v>
      </c>
      <c r="M6" s="6" t="s">
        <v>115</v>
      </c>
      <c r="N6" s="3">
        <v>8900</v>
      </c>
      <c r="O6" s="3">
        <v>45000</v>
      </c>
      <c r="P6" s="3">
        <v>34005</v>
      </c>
      <c r="Q6" s="3">
        <v>23900</v>
      </c>
      <c r="R6" s="3">
        <v>32000</v>
      </c>
      <c r="S6" s="3">
        <v>12000</v>
      </c>
    </row>
    <row r="7" spans="1:19">
      <c r="A7" s="3" t="s">
        <v>121</v>
      </c>
      <c r="B7" s="3">
        <v>454</v>
      </c>
      <c r="C7" s="3">
        <v>6.7</v>
      </c>
      <c r="D7" s="3">
        <f t="shared" si="0"/>
        <v>3041.8</v>
      </c>
      <c r="F7" s="3" t="s">
        <v>122</v>
      </c>
      <c r="G7" s="3">
        <v>34005</v>
      </c>
      <c r="H7" s="3">
        <f t="shared" si="1"/>
        <v>5100.75</v>
      </c>
      <c r="I7" s="3">
        <f t="shared" si="2"/>
        <v>7821.1500000000005</v>
      </c>
      <c r="M7" s="6" t="s">
        <v>116</v>
      </c>
      <c r="N7" s="3">
        <f>N6*$K$2</f>
        <v>1335</v>
      </c>
      <c r="O7" s="3">
        <f t="shared" ref="O7:S7" si="3">O6*$K$2</f>
        <v>6750</v>
      </c>
      <c r="P7" s="3">
        <f t="shared" si="3"/>
        <v>5100.75</v>
      </c>
      <c r="Q7" s="3">
        <f t="shared" si="3"/>
        <v>3585</v>
      </c>
      <c r="R7" s="3">
        <f t="shared" si="3"/>
        <v>4800</v>
      </c>
      <c r="S7" s="3">
        <f t="shared" si="3"/>
        <v>1800</v>
      </c>
    </row>
    <row r="8" spans="1:19">
      <c r="A8" s="3" t="s">
        <v>123</v>
      </c>
      <c r="B8" s="3">
        <v>65</v>
      </c>
      <c r="C8" s="3">
        <v>8.1999999999999993</v>
      </c>
      <c r="D8" s="3">
        <f t="shared" si="0"/>
        <v>533</v>
      </c>
      <c r="F8" s="3" t="s">
        <v>124</v>
      </c>
      <c r="G8" s="3">
        <v>23900</v>
      </c>
      <c r="H8" s="3">
        <f t="shared" si="1"/>
        <v>3585</v>
      </c>
      <c r="I8" s="3">
        <f t="shared" si="2"/>
        <v>5497</v>
      </c>
      <c r="M8" s="6" t="s">
        <v>116</v>
      </c>
      <c r="N8" s="3">
        <f>N6*$K$3</f>
        <v>2047</v>
      </c>
      <c r="O8" s="3">
        <f t="shared" ref="O8:S8" si="4">O6*$K$3</f>
        <v>10350</v>
      </c>
      <c r="P8" s="3">
        <f t="shared" si="4"/>
        <v>7821.1500000000005</v>
      </c>
      <c r="Q8" s="3">
        <f t="shared" si="4"/>
        <v>5497</v>
      </c>
      <c r="R8" s="3">
        <f t="shared" si="4"/>
        <v>7360</v>
      </c>
      <c r="S8" s="3">
        <f t="shared" si="4"/>
        <v>2760</v>
      </c>
    </row>
    <row r="9" spans="1:19">
      <c r="A9" s="3" t="s">
        <v>125</v>
      </c>
      <c r="B9" s="3">
        <v>34</v>
      </c>
      <c r="C9" s="3">
        <v>5.5</v>
      </c>
      <c r="D9" s="3">
        <f t="shared" si="0"/>
        <v>187</v>
      </c>
      <c r="E9" s="7"/>
      <c r="F9" s="3" t="s">
        <v>126</v>
      </c>
      <c r="G9" s="3">
        <v>32000</v>
      </c>
      <c r="H9" s="3">
        <f t="shared" si="1"/>
        <v>4800</v>
      </c>
      <c r="I9" s="3">
        <f t="shared" si="2"/>
        <v>7360</v>
      </c>
    </row>
    <row r="10" spans="1:19">
      <c r="A10" s="3" t="s">
        <v>127</v>
      </c>
      <c r="B10" s="3">
        <v>45</v>
      </c>
      <c r="C10" s="3">
        <v>3.8</v>
      </c>
      <c r="D10" s="3">
        <f t="shared" si="0"/>
        <v>171</v>
      </c>
      <c r="F10" s="3" t="s">
        <v>128</v>
      </c>
      <c r="G10" s="3">
        <v>12000</v>
      </c>
      <c r="H10" s="3">
        <f t="shared" si="1"/>
        <v>1800</v>
      </c>
      <c r="I10" s="3">
        <f t="shared" si="2"/>
        <v>2760</v>
      </c>
    </row>
    <row r="11" spans="1:19">
      <c r="A11" s="3" t="s">
        <v>129</v>
      </c>
      <c r="B11" s="3">
        <v>32</v>
      </c>
      <c r="C11" s="3">
        <v>7.4</v>
      </c>
      <c r="D11" s="3">
        <f t="shared" si="0"/>
        <v>236.8</v>
      </c>
    </row>
  </sheetData>
  <mergeCells count="2">
    <mergeCell ref="B3:D3"/>
    <mergeCell ref="F3:I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A3147-DBE0-4943-ADD1-41E95D6B95FD}">
  <dimension ref="B1:V26"/>
  <sheetViews>
    <sheetView showGridLines="0" topLeftCell="D1" zoomScaleNormal="100" workbookViewId="0">
      <selection activeCell="G2" sqref="G2"/>
    </sheetView>
  </sheetViews>
  <sheetFormatPr defaultRowHeight="15"/>
  <cols>
    <col min="2" max="2" width="9" customWidth="1"/>
    <col min="17" max="17" width="10.5703125" customWidth="1"/>
  </cols>
  <sheetData>
    <row r="1" spans="2:22">
      <c r="G1" s="24" t="s">
        <v>141</v>
      </c>
      <c r="Q1" s="24" t="s">
        <v>138</v>
      </c>
    </row>
    <row r="2" spans="2:22">
      <c r="B2" s="6">
        <v>1</v>
      </c>
      <c r="C2" s="6">
        <v>2</v>
      </c>
      <c r="D2" s="6">
        <v>3</v>
      </c>
      <c r="E2" s="6">
        <v>4</v>
      </c>
      <c r="F2" s="6">
        <v>5</v>
      </c>
      <c r="G2" s="6">
        <v>6</v>
      </c>
      <c r="H2" s="6">
        <v>7</v>
      </c>
      <c r="I2" s="6">
        <v>8</v>
      </c>
      <c r="J2" s="6">
        <v>9</v>
      </c>
      <c r="K2" s="6">
        <v>10</v>
      </c>
      <c r="M2" s="6">
        <v>1</v>
      </c>
      <c r="N2" s="6">
        <v>2</v>
      </c>
      <c r="O2" s="6">
        <v>3</v>
      </c>
      <c r="P2" s="6">
        <v>4</v>
      </c>
      <c r="Q2" s="6">
        <v>5</v>
      </c>
      <c r="R2" s="6">
        <v>6</v>
      </c>
      <c r="S2" s="6">
        <v>7</v>
      </c>
      <c r="T2" s="6">
        <v>8</v>
      </c>
      <c r="U2" s="6">
        <v>9</v>
      </c>
      <c r="V2" s="6">
        <v>10</v>
      </c>
    </row>
    <row r="3" spans="2:22">
      <c r="B3" s="6">
        <v>2</v>
      </c>
      <c r="C3" s="3">
        <f>$B3*C$2</f>
        <v>4</v>
      </c>
      <c r="D3" s="3">
        <f t="shared" ref="D3:K3" si="0">$B3*D$2</f>
        <v>6</v>
      </c>
      <c r="E3" s="3">
        <f t="shared" si="0"/>
        <v>8</v>
      </c>
      <c r="F3" s="3">
        <f t="shared" si="0"/>
        <v>10</v>
      </c>
      <c r="G3" s="3">
        <f t="shared" si="0"/>
        <v>12</v>
      </c>
      <c r="H3" s="3">
        <f t="shared" si="0"/>
        <v>14</v>
      </c>
      <c r="I3" s="3">
        <f t="shared" si="0"/>
        <v>16</v>
      </c>
      <c r="J3" s="3">
        <f t="shared" si="0"/>
        <v>18</v>
      </c>
      <c r="K3" s="3">
        <f t="shared" si="0"/>
        <v>20</v>
      </c>
      <c r="M3" s="6">
        <v>2</v>
      </c>
      <c r="N3" s="3">
        <f>$M3/N$2</f>
        <v>1</v>
      </c>
      <c r="O3" s="3">
        <f t="shared" ref="O3:V3" si="1">$M3/O$2</f>
        <v>0.66666666666666663</v>
      </c>
      <c r="P3" s="3">
        <f t="shared" si="1"/>
        <v>0.5</v>
      </c>
      <c r="Q3" s="3">
        <f t="shared" si="1"/>
        <v>0.4</v>
      </c>
      <c r="R3" s="3">
        <f t="shared" si="1"/>
        <v>0.33333333333333331</v>
      </c>
      <c r="S3" s="3">
        <f t="shared" si="1"/>
        <v>0.2857142857142857</v>
      </c>
      <c r="T3" s="3">
        <f t="shared" si="1"/>
        <v>0.25</v>
      </c>
      <c r="U3" s="3">
        <f t="shared" si="1"/>
        <v>0.22222222222222221</v>
      </c>
      <c r="V3" s="3">
        <f t="shared" si="1"/>
        <v>0.2</v>
      </c>
    </row>
    <row r="4" spans="2:22">
      <c r="B4" s="6">
        <v>3</v>
      </c>
      <c r="C4" s="3">
        <f t="shared" ref="C4:K11" si="2">$B4*C$2</f>
        <v>6</v>
      </c>
      <c r="D4" s="3">
        <f t="shared" si="2"/>
        <v>9</v>
      </c>
      <c r="E4" s="3">
        <f t="shared" si="2"/>
        <v>12</v>
      </c>
      <c r="F4" s="3">
        <f t="shared" si="2"/>
        <v>15</v>
      </c>
      <c r="G4" s="3">
        <f t="shared" si="2"/>
        <v>18</v>
      </c>
      <c r="H4" s="3">
        <f t="shared" si="2"/>
        <v>21</v>
      </c>
      <c r="I4" s="3">
        <f t="shared" si="2"/>
        <v>24</v>
      </c>
      <c r="J4" s="3">
        <f t="shared" si="2"/>
        <v>27</v>
      </c>
      <c r="K4" s="3">
        <f t="shared" si="2"/>
        <v>30</v>
      </c>
      <c r="M4" s="6">
        <v>3</v>
      </c>
      <c r="N4" s="3">
        <f t="shared" ref="N4:V11" si="3">$M4/N$2</f>
        <v>1.5</v>
      </c>
      <c r="O4" s="3">
        <f t="shared" si="3"/>
        <v>1</v>
      </c>
      <c r="P4" s="3">
        <f t="shared" si="3"/>
        <v>0.75</v>
      </c>
      <c r="Q4" s="3">
        <f t="shared" si="3"/>
        <v>0.6</v>
      </c>
      <c r="R4" s="3">
        <f t="shared" si="3"/>
        <v>0.5</v>
      </c>
      <c r="S4" s="3">
        <f t="shared" si="3"/>
        <v>0.42857142857142855</v>
      </c>
      <c r="T4" s="3">
        <f t="shared" si="3"/>
        <v>0.375</v>
      </c>
      <c r="U4" s="3">
        <f t="shared" si="3"/>
        <v>0.33333333333333331</v>
      </c>
      <c r="V4" s="3">
        <f t="shared" si="3"/>
        <v>0.3</v>
      </c>
    </row>
    <row r="5" spans="2:22">
      <c r="B5" s="6">
        <v>4</v>
      </c>
      <c r="C5" s="3">
        <f t="shared" si="2"/>
        <v>8</v>
      </c>
      <c r="D5" s="3">
        <f t="shared" si="2"/>
        <v>12</v>
      </c>
      <c r="E5" s="3">
        <f t="shared" si="2"/>
        <v>16</v>
      </c>
      <c r="F5" s="3">
        <f t="shared" si="2"/>
        <v>20</v>
      </c>
      <c r="G5" s="3">
        <f t="shared" si="2"/>
        <v>24</v>
      </c>
      <c r="H5" s="3">
        <f t="shared" si="2"/>
        <v>28</v>
      </c>
      <c r="I5" s="3">
        <f t="shared" si="2"/>
        <v>32</v>
      </c>
      <c r="J5" s="3">
        <f t="shared" si="2"/>
        <v>36</v>
      </c>
      <c r="K5" s="3">
        <f t="shared" si="2"/>
        <v>40</v>
      </c>
      <c r="M5" s="6">
        <v>4</v>
      </c>
      <c r="N5" s="3">
        <f t="shared" si="3"/>
        <v>2</v>
      </c>
      <c r="O5" s="3">
        <f t="shared" si="3"/>
        <v>1.3333333333333333</v>
      </c>
      <c r="P5" s="3">
        <f t="shared" si="3"/>
        <v>1</v>
      </c>
      <c r="Q5" s="3">
        <f t="shared" si="3"/>
        <v>0.8</v>
      </c>
      <c r="R5" s="3">
        <f t="shared" si="3"/>
        <v>0.66666666666666663</v>
      </c>
      <c r="S5" s="3">
        <f t="shared" si="3"/>
        <v>0.5714285714285714</v>
      </c>
      <c r="T5" s="3">
        <f t="shared" si="3"/>
        <v>0.5</v>
      </c>
      <c r="U5" s="3">
        <f t="shared" si="3"/>
        <v>0.44444444444444442</v>
      </c>
      <c r="V5" s="3">
        <f t="shared" si="3"/>
        <v>0.4</v>
      </c>
    </row>
    <row r="6" spans="2:22">
      <c r="B6" s="6">
        <v>5</v>
      </c>
      <c r="C6" s="3">
        <f t="shared" si="2"/>
        <v>10</v>
      </c>
      <c r="D6" s="3">
        <f t="shared" si="2"/>
        <v>15</v>
      </c>
      <c r="E6" s="3">
        <f t="shared" si="2"/>
        <v>20</v>
      </c>
      <c r="F6" s="3">
        <f t="shared" si="2"/>
        <v>25</v>
      </c>
      <c r="G6" s="3">
        <f t="shared" si="2"/>
        <v>30</v>
      </c>
      <c r="H6" s="3">
        <f t="shared" si="2"/>
        <v>35</v>
      </c>
      <c r="I6" s="3">
        <f t="shared" si="2"/>
        <v>40</v>
      </c>
      <c r="J6" s="3">
        <f t="shared" si="2"/>
        <v>45</v>
      </c>
      <c r="K6" s="3">
        <f t="shared" si="2"/>
        <v>50</v>
      </c>
      <c r="M6" s="6">
        <v>5</v>
      </c>
      <c r="N6" s="3">
        <f t="shared" si="3"/>
        <v>2.5</v>
      </c>
      <c r="O6" s="3">
        <f t="shared" si="3"/>
        <v>1.6666666666666667</v>
      </c>
      <c r="P6" s="3">
        <f t="shared" si="3"/>
        <v>1.25</v>
      </c>
      <c r="Q6" s="3">
        <f t="shared" si="3"/>
        <v>1</v>
      </c>
      <c r="R6" s="3">
        <f t="shared" si="3"/>
        <v>0.83333333333333337</v>
      </c>
      <c r="S6" s="3">
        <f t="shared" si="3"/>
        <v>0.7142857142857143</v>
      </c>
      <c r="T6" s="3">
        <f t="shared" si="3"/>
        <v>0.625</v>
      </c>
      <c r="U6" s="3">
        <f t="shared" si="3"/>
        <v>0.55555555555555558</v>
      </c>
      <c r="V6" s="3">
        <f t="shared" si="3"/>
        <v>0.5</v>
      </c>
    </row>
    <row r="7" spans="2:22">
      <c r="B7" s="6">
        <v>6</v>
      </c>
      <c r="C7" s="3">
        <f t="shared" si="2"/>
        <v>12</v>
      </c>
      <c r="D7" s="3">
        <f t="shared" si="2"/>
        <v>18</v>
      </c>
      <c r="E7" s="3">
        <f t="shared" si="2"/>
        <v>24</v>
      </c>
      <c r="F7" s="3">
        <f t="shared" si="2"/>
        <v>30</v>
      </c>
      <c r="G7" s="3">
        <f t="shared" si="2"/>
        <v>36</v>
      </c>
      <c r="H7" s="3">
        <f t="shared" si="2"/>
        <v>42</v>
      </c>
      <c r="I7" s="3">
        <f t="shared" si="2"/>
        <v>48</v>
      </c>
      <c r="J7" s="3">
        <f t="shared" si="2"/>
        <v>54</v>
      </c>
      <c r="K7" s="3">
        <f t="shared" si="2"/>
        <v>60</v>
      </c>
      <c r="M7" s="6">
        <v>6</v>
      </c>
      <c r="N7" s="3">
        <f t="shared" si="3"/>
        <v>3</v>
      </c>
      <c r="O7" s="3">
        <f t="shared" si="3"/>
        <v>2</v>
      </c>
      <c r="P7" s="3">
        <f t="shared" si="3"/>
        <v>1.5</v>
      </c>
      <c r="Q7" s="3">
        <f t="shared" si="3"/>
        <v>1.2</v>
      </c>
      <c r="R7" s="3">
        <f t="shared" si="3"/>
        <v>1</v>
      </c>
      <c r="S7" s="3">
        <f t="shared" si="3"/>
        <v>0.8571428571428571</v>
      </c>
      <c r="T7" s="3">
        <f t="shared" si="3"/>
        <v>0.75</v>
      </c>
      <c r="U7" s="3">
        <f t="shared" si="3"/>
        <v>0.66666666666666663</v>
      </c>
      <c r="V7" s="3">
        <f t="shared" si="3"/>
        <v>0.6</v>
      </c>
    </row>
    <row r="8" spans="2:22">
      <c r="B8" s="6">
        <v>7</v>
      </c>
      <c r="C8" s="3">
        <f t="shared" si="2"/>
        <v>14</v>
      </c>
      <c r="D8" s="3">
        <f t="shared" si="2"/>
        <v>21</v>
      </c>
      <c r="E8" s="3">
        <f t="shared" si="2"/>
        <v>28</v>
      </c>
      <c r="F8" s="3">
        <f t="shared" si="2"/>
        <v>35</v>
      </c>
      <c r="G8" s="3">
        <f t="shared" si="2"/>
        <v>42</v>
      </c>
      <c r="H8" s="3">
        <f t="shared" si="2"/>
        <v>49</v>
      </c>
      <c r="I8" s="3">
        <f t="shared" si="2"/>
        <v>56</v>
      </c>
      <c r="J8" s="3">
        <f t="shared" si="2"/>
        <v>63</v>
      </c>
      <c r="K8" s="3">
        <f t="shared" si="2"/>
        <v>70</v>
      </c>
      <c r="M8" s="6">
        <v>7</v>
      </c>
      <c r="N8" s="3">
        <f t="shared" si="3"/>
        <v>3.5</v>
      </c>
      <c r="O8" s="3">
        <f t="shared" si="3"/>
        <v>2.3333333333333335</v>
      </c>
      <c r="P8" s="3">
        <f t="shared" si="3"/>
        <v>1.75</v>
      </c>
      <c r="Q8" s="3">
        <f t="shared" si="3"/>
        <v>1.4</v>
      </c>
      <c r="R8" s="3">
        <f t="shared" si="3"/>
        <v>1.1666666666666667</v>
      </c>
      <c r="S8" s="3">
        <f t="shared" si="3"/>
        <v>1</v>
      </c>
      <c r="T8" s="3">
        <f t="shared" si="3"/>
        <v>0.875</v>
      </c>
      <c r="U8" s="3">
        <f t="shared" si="3"/>
        <v>0.77777777777777779</v>
      </c>
      <c r="V8" s="3">
        <f t="shared" si="3"/>
        <v>0.7</v>
      </c>
    </row>
    <row r="9" spans="2:22">
      <c r="B9" s="6">
        <v>8</v>
      </c>
      <c r="C9" s="3">
        <f t="shared" si="2"/>
        <v>16</v>
      </c>
      <c r="D9" s="3">
        <f t="shared" si="2"/>
        <v>24</v>
      </c>
      <c r="E9" s="3">
        <f t="shared" si="2"/>
        <v>32</v>
      </c>
      <c r="F9" s="3">
        <f t="shared" si="2"/>
        <v>40</v>
      </c>
      <c r="G9" s="3">
        <f t="shared" si="2"/>
        <v>48</v>
      </c>
      <c r="H9" s="3">
        <f t="shared" si="2"/>
        <v>56</v>
      </c>
      <c r="I9" s="3">
        <f t="shared" si="2"/>
        <v>64</v>
      </c>
      <c r="J9" s="3">
        <f t="shared" si="2"/>
        <v>72</v>
      </c>
      <c r="K9" s="3">
        <f t="shared" si="2"/>
        <v>80</v>
      </c>
      <c r="M9" s="6">
        <v>8</v>
      </c>
      <c r="N9" s="3">
        <f t="shared" si="3"/>
        <v>4</v>
      </c>
      <c r="O9" s="3">
        <f t="shared" si="3"/>
        <v>2.6666666666666665</v>
      </c>
      <c r="P9" s="3">
        <f t="shared" si="3"/>
        <v>2</v>
      </c>
      <c r="Q9" s="3">
        <f t="shared" si="3"/>
        <v>1.6</v>
      </c>
      <c r="R9" s="3">
        <f t="shared" si="3"/>
        <v>1.3333333333333333</v>
      </c>
      <c r="S9" s="3">
        <f t="shared" si="3"/>
        <v>1.1428571428571428</v>
      </c>
      <c r="T9" s="3">
        <f t="shared" si="3"/>
        <v>1</v>
      </c>
      <c r="U9" s="3">
        <f t="shared" si="3"/>
        <v>0.88888888888888884</v>
      </c>
      <c r="V9" s="3">
        <f t="shared" si="3"/>
        <v>0.8</v>
      </c>
    </row>
    <row r="10" spans="2:22">
      <c r="B10" s="6">
        <v>9</v>
      </c>
      <c r="C10" s="3">
        <f t="shared" si="2"/>
        <v>18</v>
      </c>
      <c r="D10" s="3">
        <f t="shared" si="2"/>
        <v>27</v>
      </c>
      <c r="E10" s="3">
        <f t="shared" si="2"/>
        <v>36</v>
      </c>
      <c r="F10" s="3">
        <f t="shared" si="2"/>
        <v>45</v>
      </c>
      <c r="G10" s="3">
        <f t="shared" si="2"/>
        <v>54</v>
      </c>
      <c r="H10" s="3">
        <f t="shared" si="2"/>
        <v>63</v>
      </c>
      <c r="I10" s="3">
        <f t="shared" si="2"/>
        <v>72</v>
      </c>
      <c r="J10" s="3">
        <f t="shared" si="2"/>
        <v>81</v>
      </c>
      <c r="K10" s="3">
        <f t="shared" si="2"/>
        <v>90</v>
      </c>
      <c r="M10" s="6">
        <v>9</v>
      </c>
      <c r="N10" s="3">
        <f t="shared" si="3"/>
        <v>4.5</v>
      </c>
      <c r="O10" s="3">
        <f t="shared" si="3"/>
        <v>3</v>
      </c>
      <c r="P10" s="3">
        <f t="shared" si="3"/>
        <v>2.25</v>
      </c>
      <c r="Q10" s="3">
        <f t="shared" si="3"/>
        <v>1.8</v>
      </c>
      <c r="R10" s="3">
        <f t="shared" si="3"/>
        <v>1.5</v>
      </c>
      <c r="S10" s="3">
        <f t="shared" si="3"/>
        <v>1.2857142857142858</v>
      </c>
      <c r="T10" s="3">
        <f t="shared" si="3"/>
        <v>1.125</v>
      </c>
      <c r="U10" s="3">
        <f t="shared" si="3"/>
        <v>1</v>
      </c>
      <c r="V10" s="3">
        <f t="shared" si="3"/>
        <v>0.9</v>
      </c>
    </row>
    <row r="11" spans="2:22">
      <c r="B11" s="6">
        <v>10</v>
      </c>
      <c r="C11" s="3">
        <f t="shared" si="2"/>
        <v>20</v>
      </c>
      <c r="D11" s="3">
        <f t="shared" si="2"/>
        <v>30</v>
      </c>
      <c r="E11" s="3">
        <f t="shared" si="2"/>
        <v>40</v>
      </c>
      <c r="F11" s="3">
        <f t="shared" si="2"/>
        <v>50</v>
      </c>
      <c r="G11" s="3">
        <f t="shared" si="2"/>
        <v>60</v>
      </c>
      <c r="H11" s="3">
        <f t="shared" si="2"/>
        <v>70</v>
      </c>
      <c r="I11" s="3">
        <f t="shared" si="2"/>
        <v>80</v>
      </c>
      <c r="J11" s="3">
        <f t="shared" si="2"/>
        <v>90</v>
      </c>
      <c r="K11" s="3">
        <f t="shared" si="2"/>
        <v>100</v>
      </c>
      <c r="M11" s="6">
        <v>10</v>
      </c>
      <c r="N11" s="3">
        <f t="shared" si="3"/>
        <v>5</v>
      </c>
      <c r="O11" s="3">
        <f t="shared" si="3"/>
        <v>3.3333333333333335</v>
      </c>
      <c r="P11" s="3">
        <f t="shared" si="3"/>
        <v>2.5</v>
      </c>
      <c r="Q11" s="3">
        <f t="shared" si="3"/>
        <v>2</v>
      </c>
      <c r="R11" s="3">
        <f t="shared" si="3"/>
        <v>1.6666666666666667</v>
      </c>
      <c r="S11" s="3">
        <f t="shared" si="3"/>
        <v>1.4285714285714286</v>
      </c>
      <c r="T11" s="3">
        <f t="shared" si="3"/>
        <v>1.25</v>
      </c>
      <c r="U11" s="3">
        <f t="shared" si="3"/>
        <v>1.1111111111111112</v>
      </c>
      <c r="V11" s="3">
        <f t="shared" si="3"/>
        <v>1</v>
      </c>
    </row>
    <row r="16" spans="2:22">
      <c r="G16" s="24" t="s">
        <v>140</v>
      </c>
      <c r="Q16" s="24" t="s">
        <v>139</v>
      </c>
    </row>
    <row r="17" spans="2:22">
      <c r="B17" s="6">
        <v>1</v>
      </c>
      <c r="C17" s="6">
        <v>2</v>
      </c>
      <c r="D17" s="6">
        <v>3</v>
      </c>
      <c r="E17" s="6">
        <v>4</v>
      </c>
      <c r="F17" s="6">
        <v>5</v>
      </c>
      <c r="G17" s="6">
        <v>6</v>
      </c>
      <c r="H17" s="6">
        <v>7</v>
      </c>
      <c r="I17" s="6">
        <v>8</v>
      </c>
      <c r="J17" s="6">
        <v>9</v>
      </c>
      <c r="K17" s="6">
        <v>10</v>
      </c>
      <c r="M17" s="6">
        <v>1</v>
      </c>
      <c r="N17" s="6">
        <v>2</v>
      </c>
      <c r="O17" s="6">
        <v>3</v>
      </c>
      <c r="P17" s="6">
        <v>4</v>
      </c>
      <c r="Q17" s="6">
        <v>5</v>
      </c>
      <c r="R17" s="6">
        <v>6</v>
      </c>
      <c r="S17" s="6">
        <v>7</v>
      </c>
      <c r="T17" s="6">
        <v>8</v>
      </c>
      <c r="U17" s="6">
        <v>9</v>
      </c>
      <c r="V17" s="6">
        <v>10</v>
      </c>
    </row>
    <row r="18" spans="2:22">
      <c r="B18" s="6">
        <v>2</v>
      </c>
      <c r="C18" s="3">
        <f>$B18+C$17</f>
        <v>4</v>
      </c>
      <c r="D18" s="3">
        <f t="shared" ref="D18:K18" si="4">$B18+D$17</f>
        <v>5</v>
      </c>
      <c r="E18" s="3">
        <f t="shared" si="4"/>
        <v>6</v>
      </c>
      <c r="F18" s="3">
        <f t="shared" si="4"/>
        <v>7</v>
      </c>
      <c r="G18" s="3">
        <f t="shared" si="4"/>
        <v>8</v>
      </c>
      <c r="H18" s="3">
        <f t="shared" si="4"/>
        <v>9</v>
      </c>
      <c r="I18" s="3">
        <f t="shared" si="4"/>
        <v>10</v>
      </c>
      <c r="J18" s="3">
        <f t="shared" si="4"/>
        <v>11</v>
      </c>
      <c r="K18" s="3">
        <f t="shared" si="4"/>
        <v>12</v>
      </c>
      <c r="M18" s="6">
        <v>2</v>
      </c>
      <c r="N18" s="3">
        <f>$M18-N$17</f>
        <v>0</v>
      </c>
      <c r="O18" s="3">
        <f t="shared" ref="O18:V18" si="5">$M18-O$17</f>
        <v>-1</v>
      </c>
      <c r="P18" s="3">
        <f t="shared" si="5"/>
        <v>-2</v>
      </c>
      <c r="Q18" s="3">
        <f t="shared" si="5"/>
        <v>-3</v>
      </c>
      <c r="R18" s="3">
        <f t="shared" si="5"/>
        <v>-4</v>
      </c>
      <c r="S18" s="3">
        <f t="shared" si="5"/>
        <v>-5</v>
      </c>
      <c r="T18" s="3">
        <f t="shared" si="5"/>
        <v>-6</v>
      </c>
      <c r="U18" s="3">
        <f t="shared" si="5"/>
        <v>-7</v>
      </c>
      <c r="V18" s="3">
        <f t="shared" si="5"/>
        <v>-8</v>
      </c>
    </row>
    <row r="19" spans="2:22">
      <c r="B19" s="6">
        <v>3</v>
      </c>
      <c r="C19" s="3">
        <f t="shared" ref="C19:K26" si="6">$B19+C$17</f>
        <v>5</v>
      </c>
      <c r="D19" s="3">
        <f t="shared" si="6"/>
        <v>6</v>
      </c>
      <c r="E19" s="3">
        <f t="shared" si="6"/>
        <v>7</v>
      </c>
      <c r="F19" s="3">
        <f t="shared" si="6"/>
        <v>8</v>
      </c>
      <c r="G19" s="3">
        <f t="shared" si="6"/>
        <v>9</v>
      </c>
      <c r="H19" s="3">
        <f t="shared" si="6"/>
        <v>10</v>
      </c>
      <c r="I19" s="3">
        <f t="shared" si="6"/>
        <v>11</v>
      </c>
      <c r="J19" s="3">
        <f t="shared" si="6"/>
        <v>12</v>
      </c>
      <c r="K19" s="3">
        <f t="shared" si="6"/>
        <v>13</v>
      </c>
      <c r="M19" s="6">
        <v>3</v>
      </c>
      <c r="N19" s="3">
        <f t="shared" ref="N19:V26" si="7">$M19-N$17</f>
        <v>1</v>
      </c>
      <c r="O19" s="3">
        <f t="shared" si="7"/>
        <v>0</v>
      </c>
      <c r="P19" s="3">
        <f t="shared" si="7"/>
        <v>-1</v>
      </c>
      <c r="Q19" s="3">
        <f t="shared" si="7"/>
        <v>-2</v>
      </c>
      <c r="R19" s="3">
        <f t="shared" si="7"/>
        <v>-3</v>
      </c>
      <c r="S19" s="3">
        <f t="shared" si="7"/>
        <v>-4</v>
      </c>
      <c r="T19" s="3">
        <f t="shared" si="7"/>
        <v>-5</v>
      </c>
      <c r="U19" s="3">
        <f t="shared" si="7"/>
        <v>-6</v>
      </c>
      <c r="V19" s="3">
        <f t="shared" si="7"/>
        <v>-7</v>
      </c>
    </row>
    <row r="20" spans="2:22">
      <c r="B20" s="6">
        <v>4</v>
      </c>
      <c r="C20" s="3">
        <f t="shared" si="6"/>
        <v>6</v>
      </c>
      <c r="D20" s="3">
        <f t="shared" si="6"/>
        <v>7</v>
      </c>
      <c r="E20" s="3">
        <f t="shared" si="6"/>
        <v>8</v>
      </c>
      <c r="F20" s="3">
        <f t="shared" si="6"/>
        <v>9</v>
      </c>
      <c r="G20" s="3">
        <f t="shared" si="6"/>
        <v>10</v>
      </c>
      <c r="H20" s="3">
        <f t="shared" si="6"/>
        <v>11</v>
      </c>
      <c r="I20" s="3">
        <f t="shared" si="6"/>
        <v>12</v>
      </c>
      <c r="J20" s="3">
        <f t="shared" si="6"/>
        <v>13</v>
      </c>
      <c r="K20" s="3">
        <f t="shared" si="6"/>
        <v>14</v>
      </c>
      <c r="M20" s="6">
        <v>4</v>
      </c>
      <c r="N20" s="3">
        <f t="shared" si="7"/>
        <v>2</v>
      </c>
      <c r="O20" s="3">
        <f t="shared" si="7"/>
        <v>1</v>
      </c>
      <c r="P20" s="3">
        <f t="shared" si="7"/>
        <v>0</v>
      </c>
      <c r="Q20" s="3">
        <f t="shared" si="7"/>
        <v>-1</v>
      </c>
      <c r="R20" s="3">
        <f t="shared" si="7"/>
        <v>-2</v>
      </c>
      <c r="S20" s="3">
        <f t="shared" si="7"/>
        <v>-3</v>
      </c>
      <c r="T20" s="3">
        <f t="shared" si="7"/>
        <v>-4</v>
      </c>
      <c r="U20" s="3">
        <f t="shared" si="7"/>
        <v>-5</v>
      </c>
      <c r="V20" s="3">
        <f t="shared" si="7"/>
        <v>-6</v>
      </c>
    </row>
    <row r="21" spans="2:22">
      <c r="B21" s="6">
        <v>5</v>
      </c>
      <c r="C21" s="3">
        <f t="shared" si="6"/>
        <v>7</v>
      </c>
      <c r="D21" s="3">
        <f t="shared" si="6"/>
        <v>8</v>
      </c>
      <c r="E21" s="3">
        <f t="shared" si="6"/>
        <v>9</v>
      </c>
      <c r="F21" s="3">
        <f t="shared" si="6"/>
        <v>10</v>
      </c>
      <c r="G21" s="3">
        <f t="shared" si="6"/>
        <v>11</v>
      </c>
      <c r="H21" s="3">
        <f t="shared" si="6"/>
        <v>12</v>
      </c>
      <c r="I21" s="3">
        <f t="shared" si="6"/>
        <v>13</v>
      </c>
      <c r="J21" s="3">
        <f t="shared" si="6"/>
        <v>14</v>
      </c>
      <c r="K21" s="3">
        <f t="shared" si="6"/>
        <v>15</v>
      </c>
      <c r="M21" s="6">
        <v>5</v>
      </c>
      <c r="N21" s="3">
        <f t="shared" si="7"/>
        <v>3</v>
      </c>
      <c r="O21" s="3">
        <f t="shared" si="7"/>
        <v>2</v>
      </c>
      <c r="P21" s="3">
        <f t="shared" si="7"/>
        <v>1</v>
      </c>
      <c r="Q21" s="3">
        <f t="shared" si="7"/>
        <v>0</v>
      </c>
      <c r="R21" s="3">
        <f t="shared" si="7"/>
        <v>-1</v>
      </c>
      <c r="S21" s="3">
        <f t="shared" si="7"/>
        <v>-2</v>
      </c>
      <c r="T21" s="3">
        <f t="shared" si="7"/>
        <v>-3</v>
      </c>
      <c r="U21" s="3">
        <f t="shared" si="7"/>
        <v>-4</v>
      </c>
      <c r="V21" s="3">
        <f t="shared" si="7"/>
        <v>-5</v>
      </c>
    </row>
    <row r="22" spans="2:22">
      <c r="B22" s="6">
        <v>6</v>
      </c>
      <c r="C22" s="3">
        <f t="shared" si="6"/>
        <v>8</v>
      </c>
      <c r="D22" s="3">
        <f t="shared" si="6"/>
        <v>9</v>
      </c>
      <c r="E22" s="3">
        <f t="shared" si="6"/>
        <v>10</v>
      </c>
      <c r="F22" s="3">
        <f t="shared" si="6"/>
        <v>11</v>
      </c>
      <c r="G22" s="3">
        <f t="shared" si="6"/>
        <v>12</v>
      </c>
      <c r="H22" s="3">
        <f t="shared" si="6"/>
        <v>13</v>
      </c>
      <c r="I22" s="3">
        <f t="shared" si="6"/>
        <v>14</v>
      </c>
      <c r="J22" s="3">
        <f t="shared" si="6"/>
        <v>15</v>
      </c>
      <c r="K22" s="3">
        <f t="shared" si="6"/>
        <v>16</v>
      </c>
      <c r="M22" s="6">
        <v>6</v>
      </c>
      <c r="N22" s="3">
        <f t="shared" si="7"/>
        <v>4</v>
      </c>
      <c r="O22" s="3">
        <f t="shared" si="7"/>
        <v>3</v>
      </c>
      <c r="P22" s="3">
        <f t="shared" si="7"/>
        <v>2</v>
      </c>
      <c r="Q22" s="3">
        <f t="shared" si="7"/>
        <v>1</v>
      </c>
      <c r="R22" s="3">
        <f t="shared" si="7"/>
        <v>0</v>
      </c>
      <c r="S22" s="3">
        <f t="shared" si="7"/>
        <v>-1</v>
      </c>
      <c r="T22" s="3">
        <f t="shared" si="7"/>
        <v>-2</v>
      </c>
      <c r="U22" s="3">
        <f t="shared" si="7"/>
        <v>-3</v>
      </c>
      <c r="V22" s="3">
        <f t="shared" si="7"/>
        <v>-4</v>
      </c>
    </row>
    <row r="23" spans="2:22">
      <c r="B23" s="6">
        <v>7</v>
      </c>
      <c r="C23" s="3">
        <f t="shared" si="6"/>
        <v>9</v>
      </c>
      <c r="D23" s="3">
        <f t="shared" si="6"/>
        <v>10</v>
      </c>
      <c r="E23" s="3">
        <f t="shared" si="6"/>
        <v>11</v>
      </c>
      <c r="F23" s="3">
        <f t="shared" si="6"/>
        <v>12</v>
      </c>
      <c r="G23" s="3">
        <f t="shared" si="6"/>
        <v>13</v>
      </c>
      <c r="H23" s="3">
        <f t="shared" si="6"/>
        <v>14</v>
      </c>
      <c r="I23" s="3">
        <f t="shared" si="6"/>
        <v>15</v>
      </c>
      <c r="J23" s="3">
        <f t="shared" si="6"/>
        <v>16</v>
      </c>
      <c r="K23" s="3">
        <f t="shared" si="6"/>
        <v>17</v>
      </c>
      <c r="M23" s="6">
        <v>7</v>
      </c>
      <c r="N23" s="3">
        <f t="shared" si="7"/>
        <v>5</v>
      </c>
      <c r="O23" s="3">
        <f t="shared" si="7"/>
        <v>4</v>
      </c>
      <c r="P23" s="3">
        <f t="shared" si="7"/>
        <v>3</v>
      </c>
      <c r="Q23" s="3">
        <f t="shared" si="7"/>
        <v>2</v>
      </c>
      <c r="R23" s="3">
        <f t="shared" si="7"/>
        <v>1</v>
      </c>
      <c r="S23" s="3">
        <f t="shared" si="7"/>
        <v>0</v>
      </c>
      <c r="T23" s="3">
        <f t="shared" si="7"/>
        <v>-1</v>
      </c>
      <c r="U23" s="3">
        <f t="shared" si="7"/>
        <v>-2</v>
      </c>
      <c r="V23" s="3">
        <f t="shared" si="7"/>
        <v>-3</v>
      </c>
    </row>
    <row r="24" spans="2:22">
      <c r="B24" s="6">
        <v>8</v>
      </c>
      <c r="C24" s="3">
        <f t="shared" si="6"/>
        <v>10</v>
      </c>
      <c r="D24" s="3">
        <f t="shared" si="6"/>
        <v>11</v>
      </c>
      <c r="E24" s="3">
        <f t="shared" si="6"/>
        <v>12</v>
      </c>
      <c r="F24" s="3">
        <f t="shared" si="6"/>
        <v>13</v>
      </c>
      <c r="G24" s="3">
        <f t="shared" si="6"/>
        <v>14</v>
      </c>
      <c r="H24" s="3">
        <f t="shared" si="6"/>
        <v>15</v>
      </c>
      <c r="I24" s="3">
        <f t="shared" si="6"/>
        <v>16</v>
      </c>
      <c r="J24" s="3">
        <f t="shared" si="6"/>
        <v>17</v>
      </c>
      <c r="K24" s="3">
        <f t="shared" si="6"/>
        <v>18</v>
      </c>
      <c r="M24" s="6">
        <v>8</v>
      </c>
      <c r="N24" s="3">
        <f t="shared" si="7"/>
        <v>6</v>
      </c>
      <c r="O24" s="3">
        <f t="shared" si="7"/>
        <v>5</v>
      </c>
      <c r="P24" s="3">
        <f t="shared" si="7"/>
        <v>4</v>
      </c>
      <c r="Q24" s="3">
        <f t="shared" si="7"/>
        <v>3</v>
      </c>
      <c r="R24" s="3">
        <f t="shared" si="7"/>
        <v>2</v>
      </c>
      <c r="S24" s="3">
        <f t="shared" si="7"/>
        <v>1</v>
      </c>
      <c r="T24" s="3">
        <f t="shared" si="7"/>
        <v>0</v>
      </c>
      <c r="U24" s="3">
        <f t="shared" si="7"/>
        <v>-1</v>
      </c>
      <c r="V24" s="3">
        <f t="shared" si="7"/>
        <v>-2</v>
      </c>
    </row>
    <row r="25" spans="2:22">
      <c r="B25" s="6">
        <v>9</v>
      </c>
      <c r="C25" s="3">
        <f t="shared" si="6"/>
        <v>11</v>
      </c>
      <c r="D25" s="3">
        <f t="shared" si="6"/>
        <v>12</v>
      </c>
      <c r="E25" s="3">
        <f t="shared" si="6"/>
        <v>13</v>
      </c>
      <c r="F25" s="3">
        <f t="shared" si="6"/>
        <v>14</v>
      </c>
      <c r="G25" s="3">
        <f t="shared" si="6"/>
        <v>15</v>
      </c>
      <c r="H25" s="3">
        <f t="shared" si="6"/>
        <v>16</v>
      </c>
      <c r="I25" s="3">
        <f t="shared" si="6"/>
        <v>17</v>
      </c>
      <c r="J25" s="3">
        <f t="shared" si="6"/>
        <v>18</v>
      </c>
      <c r="K25" s="3">
        <f t="shared" si="6"/>
        <v>19</v>
      </c>
      <c r="M25" s="6">
        <v>9</v>
      </c>
      <c r="N25" s="3">
        <f t="shared" si="7"/>
        <v>7</v>
      </c>
      <c r="O25" s="3">
        <f t="shared" si="7"/>
        <v>6</v>
      </c>
      <c r="P25" s="3">
        <f t="shared" si="7"/>
        <v>5</v>
      </c>
      <c r="Q25" s="3">
        <f t="shared" si="7"/>
        <v>4</v>
      </c>
      <c r="R25" s="3">
        <f t="shared" si="7"/>
        <v>3</v>
      </c>
      <c r="S25" s="3">
        <f t="shared" si="7"/>
        <v>2</v>
      </c>
      <c r="T25" s="3">
        <f t="shared" si="7"/>
        <v>1</v>
      </c>
      <c r="U25" s="3">
        <f t="shared" si="7"/>
        <v>0</v>
      </c>
      <c r="V25" s="3">
        <f t="shared" si="7"/>
        <v>-1</v>
      </c>
    </row>
    <row r="26" spans="2:22">
      <c r="B26" s="6">
        <v>10</v>
      </c>
      <c r="C26" s="3">
        <f t="shared" si="6"/>
        <v>12</v>
      </c>
      <c r="D26" s="3">
        <f t="shared" si="6"/>
        <v>13</v>
      </c>
      <c r="E26" s="3">
        <f t="shared" si="6"/>
        <v>14</v>
      </c>
      <c r="F26" s="3">
        <f t="shared" si="6"/>
        <v>15</v>
      </c>
      <c r="G26" s="3">
        <f t="shared" si="6"/>
        <v>16</v>
      </c>
      <c r="H26" s="3">
        <f t="shared" si="6"/>
        <v>17</v>
      </c>
      <c r="I26" s="3">
        <f t="shared" si="6"/>
        <v>18</v>
      </c>
      <c r="J26" s="3">
        <f t="shared" si="6"/>
        <v>19</v>
      </c>
      <c r="K26" s="3">
        <f t="shared" si="6"/>
        <v>20</v>
      </c>
      <c r="M26" s="6">
        <v>10</v>
      </c>
      <c r="N26" s="3">
        <f t="shared" si="7"/>
        <v>8</v>
      </c>
      <c r="O26" s="3">
        <f t="shared" si="7"/>
        <v>7</v>
      </c>
      <c r="P26" s="3">
        <f t="shared" si="7"/>
        <v>6</v>
      </c>
      <c r="Q26" s="3">
        <f t="shared" si="7"/>
        <v>5</v>
      </c>
      <c r="R26" s="3">
        <f t="shared" si="7"/>
        <v>4</v>
      </c>
      <c r="S26" s="3">
        <f t="shared" si="7"/>
        <v>3</v>
      </c>
      <c r="T26" s="3">
        <f t="shared" si="7"/>
        <v>2</v>
      </c>
      <c r="U26" s="3">
        <f t="shared" si="7"/>
        <v>1</v>
      </c>
      <c r="V26" s="3">
        <f t="shared" si="7"/>
        <v>0</v>
      </c>
    </row>
  </sheetData>
  <pageMargins left="0.7" right="0.7" top="0.75" bottom="0.75" header="0.3" footer="0.3"/>
  <pageSetup paperSize="9" orientation="portrait" horizontalDpi="30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98948-61E4-4FE3-97D0-B44BA2BD3262}">
  <dimension ref="A1:G14"/>
  <sheetViews>
    <sheetView showGridLines="0" tabSelected="1" zoomScale="120" zoomScaleNormal="120" workbookViewId="0">
      <selection activeCell="K4" sqref="K4"/>
    </sheetView>
  </sheetViews>
  <sheetFormatPr defaultRowHeight="15"/>
  <cols>
    <col min="1" max="1" width="14.85546875" bestFit="1" customWidth="1"/>
  </cols>
  <sheetData>
    <row r="1" spans="1:7">
      <c r="A1" s="1" t="s">
        <v>1</v>
      </c>
      <c r="B1" s="1" t="s">
        <v>6</v>
      </c>
    </row>
    <row r="2" spans="1:7">
      <c r="A2" s="3" t="s">
        <v>13</v>
      </c>
      <c r="B2" s="3">
        <v>10000</v>
      </c>
    </row>
    <row r="3" spans="1:7">
      <c r="A3" s="3" t="s">
        <v>71</v>
      </c>
      <c r="B3" s="3">
        <v>12000</v>
      </c>
      <c r="E3" t="s">
        <v>130</v>
      </c>
      <c r="F3" s="9">
        <f>SUM(B2:B14)</f>
        <v>131175</v>
      </c>
      <c r="G3" s="19" t="str">
        <f ca="1" xml:space="preserve"> _xlfn.FORMULATEXT(F3)</f>
        <v>=SUM(B2:B14)</v>
      </c>
    </row>
    <row r="4" spans="1:7">
      <c r="A4" s="3" t="s">
        <v>57</v>
      </c>
      <c r="B4" s="3">
        <v>11250</v>
      </c>
      <c r="E4" t="s">
        <v>131</v>
      </c>
      <c r="F4" s="9">
        <f>AVERAGE(B2:B14)</f>
        <v>10090.384615384615</v>
      </c>
      <c r="G4" s="19" t="str">
        <f t="shared" ref="G4:G7" ca="1" si="0" xml:space="preserve"> _xlfn.FORMULATEXT(F4)</f>
        <v>=AVERAGE(B2:B14)</v>
      </c>
    </row>
    <row r="5" spans="1:7">
      <c r="A5" s="3" t="s">
        <v>45</v>
      </c>
      <c r="B5" s="3">
        <v>12000</v>
      </c>
      <c r="E5" t="s">
        <v>132</v>
      </c>
      <c r="F5" s="9">
        <f>MAX(B2:B14)</f>
        <v>16250</v>
      </c>
      <c r="G5" s="19" t="str">
        <f t="shared" ca="1" si="0"/>
        <v>=MAX(B2:B14)</v>
      </c>
    </row>
    <row r="6" spans="1:7">
      <c r="A6" s="3" t="s">
        <v>49</v>
      </c>
      <c r="B6" s="3">
        <v>16250</v>
      </c>
      <c r="E6" t="s">
        <v>133</v>
      </c>
      <c r="F6" s="9">
        <f>MIN(B2:B14)</f>
        <v>4500</v>
      </c>
      <c r="G6" s="19" t="str">
        <f t="shared" ca="1" si="0"/>
        <v>=MIN(B2:B14)</v>
      </c>
    </row>
    <row r="7" spans="1:7">
      <c r="A7" s="3" t="s">
        <v>60</v>
      </c>
      <c r="B7" s="3">
        <v>6400</v>
      </c>
      <c r="E7" t="s">
        <v>134</v>
      </c>
      <c r="F7" s="9">
        <f>COUNT(B2:B14)</f>
        <v>13</v>
      </c>
      <c r="G7" s="19" t="str">
        <f t="shared" ca="1" si="0"/>
        <v>=COUNT(B2:B14)</v>
      </c>
    </row>
    <row r="8" spans="1:7">
      <c r="A8" s="3" t="s">
        <v>31</v>
      </c>
      <c r="B8" s="3">
        <v>4500</v>
      </c>
    </row>
    <row r="9" spans="1:7">
      <c r="A9" s="3" t="s">
        <v>8</v>
      </c>
      <c r="B9" s="3">
        <v>6275</v>
      </c>
    </row>
    <row r="10" spans="1:7">
      <c r="A10" s="3" t="s">
        <v>76</v>
      </c>
      <c r="B10" s="3">
        <v>6250</v>
      </c>
      <c r="E10" t="s">
        <v>130</v>
      </c>
      <c r="F10" s="9">
        <f>SUM(salary)</f>
        <v>131175</v>
      </c>
      <c r="G10" s="19" t="str">
        <f ca="1" xml:space="preserve"> _xlfn.FORMULATEXT(F10)</f>
        <v>=SUM(salary)</v>
      </c>
    </row>
    <row r="11" spans="1:7">
      <c r="A11" s="3" t="s">
        <v>41</v>
      </c>
      <c r="B11" s="3">
        <v>8750</v>
      </c>
      <c r="E11" t="s">
        <v>131</v>
      </c>
      <c r="F11" s="9">
        <f>AVERAGE(salary)</f>
        <v>10090.384615384615</v>
      </c>
      <c r="G11" s="19" t="str">
        <f t="shared" ref="G11:G14" ca="1" si="1" xml:space="preserve"> _xlfn.FORMULATEXT(F11)</f>
        <v>=AVERAGE(salary)</v>
      </c>
    </row>
    <row r="12" spans="1:7">
      <c r="A12" s="3" t="s">
        <v>36</v>
      </c>
      <c r="B12" s="3">
        <v>11250</v>
      </c>
      <c r="E12" t="s">
        <v>132</v>
      </c>
      <c r="F12" s="9">
        <f>MAX(salary)</f>
        <v>16250</v>
      </c>
      <c r="G12" s="19" t="str">
        <f t="shared" ca="1" si="1"/>
        <v>=MAX(salary)</v>
      </c>
    </row>
    <row r="13" spans="1:7">
      <c r="A13" s="3" t="s">
        <v>62</v>
      </c>
      <c r="B13" s="3">
        <v>10000</v>
      </c>
      <c r="E13" t="s">
        <v>133</v>
      </c>
      <c r="F13" s="9">
        <f>MIN(salary)</f>
        <v>4500</v>
      </c>
      <c r="G13" s="19" t="str">
        <f t="shared" ca="1" si="1"/>
        <v>=MIN(salary)</v>
      </c>
    </row>
    <row r="14" spans="1:7">
      <c r="A14" s="3" t="s">
        <v>19</v>
      </c>
      <c r="B14" s="3">
        <v>16250</v>
      </c>
      <c r="E14" t="s">
        <v>134</v>
      </c>
      <c r="F14" s="9">
        <f>COUNT(salary)</f>
        <v>13</v>
      </c>
      <c r="G14" s="19" t="str">
        <f t="shared" ca="1" si="1"/>
        <v>=COUNT(salary)</v>
      </c>
    </row>
  </sheetData>
  <dataValidations count="2">
    <dataValidation type="custom" operator="greaterThanOrEqual" allowBlank="1" showInputMessage="1" showErrorMessage="1" sqref="B2:B14" xr:uid="{044E840C-BB58-4D0F-AF37-1C16519CA5DC}">
      <formula1>ISNUMBER(B2)</formula1>
    </dataValidation>
    <dataValidation type="custom" allowBlank="1" showInputMessage="1" showErrorMessage="1" sqref="A1:A14" xr:uid="{8EE7FBDA-2BB1-4826-A485-D6BC8BD0F816}">
      <formula1>ISTEXT(A1)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IFS</vt:lpstr>
      <vt:lpstr>Math Functions</vt:lpstr>
      <vt:lpstr>Referencing</vt:lpstr>
      <vt:lpstr>Mixed Referencing</vt:lpstr>
      <vt:lpstr>Named Range</vt:lpstr>
      <vt:lpstr>salary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Neha Tadam</dc:creator>
  <cp:lastModifiedBy>Sarvadnya</cp:lastModifiedBy>
  <dcterms:created xsi:type="dcterms:W3CDTF">2024-05-20T00:10:12Z</dcterms:created>
  <dcterms:modified xsi:type="dcterms:W3CDTF">2025-01-22T07:50:44Z</dcterms:modified>
</cp:coreProperties>
</file>