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vadnya\Desktop\Excel Data Analysis\"/>
    </mc:Choice>
  </mc:AlternateContent>
  <xr:revisionPtr revIDLastSave="0" documentId="13_ncr:1_{57F5E214-9EAA-409D-943F-529D6F5D4961}" xr6:coauthVersionLast="36" xr6:coauthVersionMax="47" xr10:uidLastSave="{00000000-0000-0000-0000-000000000000}"/>
  <bookViews>
    <workbookView xWindow="-105" yWindow="-105" windowWidth="23250" windowHeight="12450" xr2:uid="{5AC06014-4600-430C-83D2-890DCEFE813F}"/>
  </bookViews>
  <sheets>
    <sheet name="IFS" sheetId="1" r:id="rId1"/>
    <sheet name="Math Functions" sheetId="2" r:id="rId2"/>
    <sheet name="Referencing" sheetId="3" r:id="rId3"/>
    <sheet name="Mixed Referencing" sheetId="4" r:id="rId4"/>
    <sheet name="Named Range" sheetId="5" r:id="rId5"/>
  </sheets>
  <definedNames>
    <definedName name="SALARY">'Named Range'!$B$2:$B$14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J23" i="1"/>
  <c r="J21" i="1"/>
  <c r="J20" i="1"/>
  <c r="J19" i="1"/>
  <c r="J18" i="1"/>
  <c r="J17" i="1"/>
  <c r="J16" i="1"/>
  <c r="J15" i="1"/>
  <c r="J13" i="1"/>
  <c r="J12" i="1"/>
  <c r="J11" i="1"/>
  <c r="J10" i="1"/>
  <c r="J9" i="1"/>
  <c r="J8" i="1"/>
  <c r="J7" i="1"/>
  <c r="J6" i="1"/>
  <c r="J5" i="1" l="1"/>
  <c r="J4" i="1"/>
  <c r="J3" i="1"/>
  <c r="J2" i="1"/>
  <c r="J1" i="1"/>
  <c r="M11" i="2" l="1"/>
  <c r="G14" i="5"/>
  <c r="G7" i="5"/>
  <c r="K23" i="1"/>
  <c r="K18" i="1"/>
  <c r="G12" i="5"/>
  <c r="K10" i="1"/>
  <c r="G13" i="5"/>
  <c r="K20" i="1"/>
  <c r="K11" i="1"/>
  <c r="G5" i="5"/>
  <c r="I11" i="2"/>
  <c r="Z11" i="2"/>
  <c r="G10" i="5"/>
  <c r="K8" i="1"/>
  <c r="K16" i="1"/>
  <c r="K24" i="1"/>
  <c r="J11" i="2"/>
  <c r="K3" i="1"/>
  <c r="K19" i="1"/>
  <c r="K7" i="1"/>
  <c r="K21" i="1"/>
  <c r="D15" i="2"/>
  <c r="G3" i="5"/>
  <c r="K15" i="1"/>
  <c r="K4" i="1"/>
  <c r="K5" i="1"/>
  <c r="S11" i="2"/>
  <c r="K2" i="1"/>
  <c r="B11" i="2"/>
  <c r="G4" i="5"/>
  <c r="K26" i="1"/>
  <c r="K17" i="1"/>
  <c r="K25" i="1"/>
  <c r="C11" i="2"/>
  <c r="G6" i="5"/>
  <c r="P11" i="2"/>
  <c r="D11" i="2"/>
  <c r="K9" i="1"/>
  <c r="D16" i="2"/>
  <c r="K1" i="1"/>
  <c r="K12" i="1"/>
  <c r="K13" i="1"/>
  <c r="D18" i="2"/>
  <c r="K6" i="1"/>
  <c r="W11" i="2"/>
  <c r="D17" i="2"/>
  <c r="E11" i="2"/>
  <c r="G11" i="5"/>
</calcChain>
</file>

<file path=xl/sharedStrings.xml><?xml version="1.0" encoding="utf-8"?>
<sst xmlns="http://schemas.openxmlformats.org/spreadsheetml/2006/main" count="225" uniqueCount="138">
  <si>
    <t>Emp Code</t>
  </si>
  <si>
    <t>Employee Name</t>
  </si>
  <si>
    <t>Address</t>
  </si>
  <si>
    <t>City</t>
  </si>
  <si>
    <t>Region</t>
  </si>
  <si>
    <t>Department</t>
  </si>
  <si>
    <t>Basic</t>
  </si>
  <si>
    <t>RANK</t>
  </si>
  <si>
    <t>JP Kumar</t>
  </si>
  <si>
    <t>Andheri (W)</t>
  </si>
  <si>
    <t>Mumbai</t>
  </si>
  <si>
    <t>W</t>
  </si>
  <si>
    <t>Training</t>
  </si>
  <si>
    <t>Anjali Thakur</t>
  </si>
  <si>
    <t>Govindpuri</t>
  </si>
  <si>
    <t>Delhi</t>
  </si>
  <si>
    <t>N</t>
  </si>
  <si>
    <t>Accounts</t>
  </si>
  <si>
    <t>SUM</t>
  </si>
  <si>
    <t>Priya Agarwal</t>
  </si>
  <si>
    <t>Sector 9</t>
  </si>
  <si>
    <t>Marketing</t>
  </si>
  <si>
    <t>AVERAGE</t>
  </si>
  <si>
    <t>R Vasu</t>
  </si>
  <si>
    <t>Egmore</t>
  </si>
  <si>
    <t>Chennai</t>
  </si>
  <si>
    <t>S</t>
  </si>
  <si>
    <t>R&amp;D</t>
  </si>
  <si>
    <t>MAX</t>
  </si>
  <si>
    <t>Sanjay Gupta</t>
  </si>
  <si>
    <t>MIN</t>
  </si>
  <si>
    <t>Jharna Biswal</t>
  </si>
  <si>
    <t>Link Road</t>
  </si>
  <si>
    <t>Cuttack</t>
  </si>
  <si>
    <t>E</t>
  </si>
  <si>
    <t>COUNT</t>
  </si>
  <si>
    <t>Prakash Dutta</t>
  </si>
  <si>
    <t>Elgin Road</t>
  </si>
  <si>
    <t>Kolkata</t>
  </si>
  <si>
    <t>COUNTA</t>
  </si>
  <si>
    <t>Q-1 Total Salary of Training Department Employees form W Region</t>
  </si>
  <si>
    <t>Manisha Guha</t>
  </si>
  <si>
    <t>Alipore</t>
  </si>
  <si>
    <t>COUNtBLANK</t>
  </si>
  <si>
    <t>Q-2 Average Salary of Training Department Employees form W Region</t>
  </si>
  <si>
    <t>Arjun Jain</t>
  </si>
  <si>
    <t>MG Road</t>
  </si>
  <si>
    <t>COUNTIF</t>
  </si>
  <si>
    <t>Q-3 Total Number of Employees from  Training Department and form W Region</t>
  </si>
  <si>
    <t>Arjun Kapoor</t>
  </si>
  <si>
    <t>Bangalore</t>
  </si>
  <si>
    <t>Abrar</t>
  </si>
  <si>
    <t>Jayanagar</t>
  </si>
  <si>
    <t>Shahid Khan</t>
  </si>
  <si>
    <t>M.G Road</t>
  </si>
  <si>
    <t>Mangalore</t>
  </si>
  <si>
    <t>SUMIF</t>
  </si>
  <si>
    <t>Anupam Mishra</t>
  </si>
  <si>
    <t>Mysore</t>
  </si>
  <si>
    <t>AVERAGEIF</t>
  </si>
  <si>
    <t>Ashwini</t>
  </si>
  <si>
    <t>SUMIFS</t>
  </si>
  <si>
    <t>Prateek Babbar</t>
  </si>
  <si>
    <t>North Road</t>
  </si>
  <si>
    <t>LARGE</t>
  </si>
  <si>
    <t>COUNTIFS</t>
  </si>
  <si>
    <t>Sukanya Reddy</t>
  </si>
  <si>
    <t>SMALL</t>
  </si>
  <si>
    <t>Satish Puri</t>
  </si>
  <si>
    <t>Bandra</t>
  </si>
  <si>
    <t>Operation</t>
  </si>
  <si>
    <t>Anjum Chopra</t>
  </si>
  <si>
    <t>Worli</t>
  </si>
  <si>
    <t>Akram Khan</t>
  </si>
  <si>
    <t>S P B Road</t>
  </si>
  <si>
    <t>Pune</t>
  </si>
  <si>
    <t>Manish Grover</t>
  </si>
  <si>
    <t>L L R Road</t>
  </si>
  <si>
    <t>Noida</t>
  </si>
  <si>
    <t>AVERAGEIFS</t>
  </si>
  <si>
    <t>MAXIFS</t>
  </si>
  <si>
    <t>MINIFS</t>
  </si>
  <si>
    <t>Q-4 Max Salary of Employees from  Training Department and form W Region</t>
  </si>
  <si>
    <t>Q-5 Min salary of Employees from  Training Department and form W Region</t>
  </si>
  <si>
    <t>Q-6 Total Salary of R&amp;D Department Employees from Manglore City</t>
  </si>
  <si>
    <t>Q-7 Total Number of employees earning &gt; 8000 and &lt; 12000</t>
  </si>
  <si>
    <t>Data</t>
  </si>
  <si>
    <t>INT</t>
  </si>
  <si>
    <t>Round</t>
  </si>
  <si>
    <t>Roundup</t>
  </si>
  <si>
    <t>Rounddown</t>
  </si>
  <si>
    <t>Power</t>
  </si>
  <si>
    <t>Power Function</t>
  </si>
  <si>
    <t>^</t>
  </si>
  <si>
    <t>Roman</t>
  </si>
  <si>
    <t>Arabic</t>
  </si>
  <si>
    <t>REPT</t>
  </si>
  <si>
    <t>*</t>
  </si>
  <si>
    <t>SQRT</t>
  </si>
  <si>
    <t>ABS</t>
  </si>
  <si>
    <t>IV</t>
  </si>
  <si>
    <t>VI</t>
  </si>
  <si>
    <t>II</t>
  </si>
  <si>
    <t>VIII</t>
  </si>
  <si>
    <t>V</t>
  </si>
  <si>
    <t>IX</t>
  </si>
  <si>
    <t>VII</t>
  </si>
  <si>
    <t>Tax Rate</t>
  </si>
  <si>
    <t>Relative Demo</t>
  </si>
  <si>
    <t>Absolute Referencing Demo</t>
  </si>
  <si>
    <t>Product Name</t>
  </si>
  <si>
    <t>Quantity</t>
  </si>
  <si>
    <t>Rate</t>
  </si>
  <si>
    <t>Amount</t>
  </si>
  <si>
    <t>Emp Name</t>
  </si>
  <si>
    <t>Salary</t>
  </si>
  <si>
    <t>Tax</t>
  </si>
  <si>
    <t>Pepsi</t>
  </si>
  <si>
    <t>Ram</t>
  </si>
  <si>
    <t>coke</t>
  </si>
  <si>
    <t>Shyam</t>
  </si>
  <si>
    <t>Slice</t>
  </si>
  <si>
    <t>Hari</t>
  </si>
  <si>
    <t>Miranda</t>
  </si>
  <si>
    <t>Manish</t>
  </si>
  <si>
    <t>Team</t>
  </si>
  <si>
    <t>Asha</t>
  </si>
  <si>
    <t>7-Up</t>
  </si>
  <si>
    <t>Ansu</t>
  </si>
  <si>
    <t>frooty</t>
  </si>
  <si>
    <t>Sum</t>
  </si>
  <si>
    <t>Average</t>
  </si>
  <si>
    <t>Max</t>
  </si>
  <si>
    <t>Min</t>
  </si>
  <si>
    <t>Count</t>
  </si>
  <si>
    <t>ROUND</t>
  </si>
  <si>
    <t>ROUNDUP</t>
  </si>
  <si>
    <t>ROUNDDOWN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</si>
</sst>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;[Red]&quot;₹&quot;\ 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0" fillId="0" borderId="1" xfId="0" applyBorder="1"/>
    <xf numFmtId="164" fontId="0" fillId="0" borderId="1" xfId="0" applyNumberFormat="1" applyBorder="1"/>
    <xf numFmtId="0" fontId="2" fillId="0" borderId="0" xfId="0" applyFont="1"/>
    <xf numFmtId="0" fontId="0" fillId="2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9" fontId="0" fillId="0" borderId="1" xfId="0" applyNumberFormat="1" applyBorder="1"/>
    <xf numFmtId="0" fontId="2" fillId="0" borderId="2" xfId="0" applyFont="1" applyBorder="1"/>
    <xf numFmtId="0" fontId="2" fillId="0" borderId="5" xfId="0" applyFont="1" applyBorder="1"/>
    <xf numFmtId="0" fontId="2" fillId="0" borderId="7" xfId="0" applyFont="1" applyBorder="1"/>
    <xf numFmtId="0" fontId="2" fillId="4" borderId="0" xfId="0" applyFont="1" applyFill="1"/>
    <xf numFmtId="0" fontId="0" fillId="3" borderId="3" xfId="0" applyFill="1" applyBorder="1"/>
    <xf numFmtId="0" fontId="0" fillId="3" borderId="8" xfId="0" applyFill="1" applyBorder="1"/>
    <xf numFmtId="164" fontId="0" fillId="3" borderId="0" xfId="0" applyNumberFormat="1" applyFill="1"/>
    <xf numFmtId="0" fontId="3" fillId="0" borderId="0" xfId="0" applyFont="1"/>
    <xf numFmtId="0" fontId="3" fillId="0" borderId="4" xfId="0" applyFont="1" applyBorder="1"/>
    <xf numFmtId="0" fontId="3" fillId="0" borderId="6" xfId="0" applyFont="1" applyBorder="1"/>
    <xf numFmtId="0" fontId="3" fillId="0" borderId="9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93C0-DFF7-4576-9BA5-74951B650A12}">
  <dimension ref="A1:L26"/>
  <sheetViews>
    <sheetView showGridLines="0" tabSelected="1" topLeftCell="B1" zoomScale="80" zoomScaleNormal="80" workbookViewId="0">
      <selection activeCell="G2" sqref="G2"/>
    </sheetView>
  </sheetViews>
  <sheetFormatPr defaultRowHeight="15"/>
  <cols>
    <col min="1" max="1" width="9.5703125" bestFit="1" customWidth="1"/>
    <col min="2" max="2" width="14.85546875" bestFit="1" customWidth="1"/>
    <col min="3" max="3" width="15.85546875" customWidth="1"/>
    <col min="4" max="4" width="9.7109375" bestFit="1" customWidth="1"/>
    <col min="5" max="5" width="6.7109375" bestFit="1" customWidth="1"/>
    <col min="6" max="6" width="11.140625" bestFit="1" customWidth="1"/>
    <col min="7" max="7" width="11.42578125" bestFit="1" customWidth="1"/>
    <col min="8" max="8" width="11" customWidth="1"/>
    <col min="9" max="9" width="13.28515625" style="5" bestFit="1" customWidth="1"/>
    <col min="10" max="10" width="19.28515625" customWidth="1"/>
    <col min="11" max="11" width="48.42578125" bestFit="1" customWidth="1"/>
    <col min="12" max="12" width="69.285156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I1" s="5" t="s">
        <v>18</v>
      </c>
      <c r="J1" s="18">
        <f>SUM(G2:G21)</f>
        <v>184600</v>
      </c>
      <c r="K1" s="19" t="str">
        <f t="shared" ref="K1:K13" ca="1" si="0" xml:space="preserve"> _xlfn.FORMULATEXT(J1)</f>
        <v>=SUM(G2:G21)</v>
      </c>
    </row>
    <row r="2" spans="1:12">
      <c r="A2" s="3">
        <v>7</v>
      </c>
      <c r="B2" s="3" t="s">
        <v>36</v>
      </c>
      <c r="C2" s="3" t="s">
        <v>37</v>
      </c>
      <c r="D2" s="3" t="s">
        <v>38</v>
      </c>
      <c r="E2" s="3" t="s">
        <v>34</v>
      </c>
      <c r="F2" s="3" t="s">
        <v>21</v>
      </c>
      <c r="G2" s="4">
        <v>4500</v>
      </c>
      <c r="I2" s="5" t="s">
        <v>22</v>
      </c>
      <c r="J2" s="18">
        <f>AVERAGE(G2:G21)</f>
        <v>9230</v>
      </c>
      <c r="K2" s="19" t="str">
        <f t="shared" ca="1" si="0"/>
        <v>=AVERAGE(G2:G21)</v>
      </c>
    </row>
    <row r="3" spans="1:12">
      <c r="A3" s="3">
        <v>15</v>
      </c>
      <c r="B3" s="3" t="s">
        <v>62</v>
      </c>
      <c r="C3" s="3" t="s">
        <v>63</v>
      </c>
      <c r="D3" s="3" t="s">
        <v>15</v>
      </c>
      <c r="E3" s="3" t="s">
        <v>16</v>
      </c>
      <c r="F3" s="3" t="s">
        <v>21</v>
      </c>
      <c r="G3" s="4">
        <v>4500</v>
      </c>
      <c r="I3" s="5" t="s">
        <v>28</v>
      </c>
      <c r="J3" s="18">
        <f>MAX(G2:G21)</f>
        <v>16250</v>
      </c>
      <c r="K3" s="19" t="str">
        <f t="shared" ca="1" si="0"/>
        <v>=MAX(G2:G21)</v>
      </c>
    </row>
    <row r="4" spans="1:12">
      <c r="A4" s="3">
        <v>9</v>
      </c>
      <c r="B4" s="3" t="s">
        <v>45</v>
      </c>
      <c r="C4" s="3" t="s">
        <v>46</v>
      </c>
      <c r="D4" s="3" t="s">
        <v>10</v>
      </c>
      <c r="E4" s="3" t="s">
        <v>11</v>
      </c>
      <c r="F4" s="3" t="s">
        <v>12</v>
      </c>
      <c r="G4" s="4">
        <v>6250</v>
      </c>
      <c r="I4" s="5" t="s">
        <v>30</v>
      </c>
      <c r="J4" s="18">
        <f>MIN(G2:G21)</f>
        <v>4500</v>
      </c>
      <c r="K4" s="19" t="str">
        <f t="shared" ca="1" si="0"/>
        <v>=MIN(G2:G21)</v>
      </c>
    </row>
    <row r="5" spans="1:12">
      <c r="A5" s="3">
        <v>17</v>
      </c>
      <c r="B5" s="3" t="s">
        <v>68</v>
      </c>
      <c r="C5" s="3" t="s">
        <v>69</v>
      </c>
      <c r="D5" s="3" t="s">
        <v>10</v>
      </c>
      <c r="E5" s="3" t="s">
        <v>11</v>
      </c>
      <c r="F5" s="3" t="s">
        <v>70</v>
      </c>
      <c r="G5" s="4">
        <v>6250</v>
      </c>
      <c r="I5" s="5" t="s">
        <v>35</v>
      </c>
      <c r="J5" s="18">
        <f>COUNT(G2:G21)</f>
        <v>20</v>
      </c>
      <c r="K5" s="19" t="str">
        <f t="shared" ca="1" si="0"/>
        <v>=COUNT(G2:G21)</v>
      </c>
    </row>
    <row r="6" spans="1:12">
      <c r="A6" s="3">
        <v>8</v>
      </c>
      <c r="B6" s="3" t="s">
        <v>41</v>
      </c>
      <c r="C6" s="3" t="s">
        <v>42</v>
      </c>
      <c r="D6" s="3" t="s">
        <v>38</v>
      </c>
      <c r="E6" s="3" t="s">
        <v>34</v>
      </c>
      <c r="F6" s="3" t="s">
        <v>27</v>
      </c>
      <c r="G6" s="4">
        <v>6275</v>
      </c>
      <c r="I6" s="5" t="s">
        <v>39</v>
      </c>
      <c r="J6" s="9">
        <f>COUNTA(C2:C21)</f>
        <v>17</v>
      </c>
      <c r="K6" s="19" t="str">
        <f t="shared" ca="1" si="0"/>
        <v>=COUNTA(C2:C21)</v>
      </c>
    </row>
    <row r="7" spans="1:12">
      <c r="A7" s="3">
        <v>16</v>
      </c>
      <c r="B7" s="3" t="s">
        <v>66</v>
      </c>
      <c r="C7" s="3"/>
      <c r="D7" s="3" t="s">
        <v>55</v>
      </c>
      <c r="E7" s="3" t="s">
        <v>26</v>
      </c>
      <c r="F7" s="3" t="s">
        <v>27</v>
      </c>
      <c r="G7" s="4">
        <v>6275</v>
      </c>
      <c r="I7" s="5" t="s">
        <v>43</v>
      </c>
      <c r="J7" s="9">
        <f>COUNTBLANK(C2:C21)</f>
        <v>3</v>
      </c>
      <c r="K7" s="19" t="str">
        <f t="shared" ca="1" si="0"/>
        <v>=COUNTBLANK(C2:C21)</v>
      </c>
    </row>
    <row r="8" spans="1:12">
      <c r="A8" s="3">
        <v>6</v>
      </c>
      <c r="B8" s="3" t="s">
        <v>31</v>
      </c>
      <c r="C8" s="3" t="s">
        <v>32</v>
      </c>
      <c r="D8" s="3" t="s">
        <v>33</v>
      </c>
      <c r="E8" s="3" t="s">
        <v>34</v>
      </c>
      <c r="F8" s="3" t="s">
        <v>17</v>
      </c>
      <c r="G8" s="4">
        <v>6400</v>
      </c>
      <c r="I8" s="5" t="s">
        <v>47</v>
      </c>
      <c r="J8" s="9">
        <f>COUNTIF(F2:F21,"Training")</f>
        <v>5</v>
      </c>
      <c r="K8" s="19" t="str">
        <f t="shared" ca="1" si="0"/>
        <v>=COUNTIF(F2:F21,"Training")</v>
      </c>
      <c r="L8" s="15" t="s">
        <v>40</v>
      </c>
    </row>
    <row r="9" spans="1:12">
      <c r="A9" s="3">
        <v>14</v>
      </c>
      <c r="B9" s="3" t="s">
        <v>60</v>
      </c>
      <c r="C9" s="3" t="s">
        <v>20</v>
      </c>
      <c r="D9" s="3" t="s">
        <v>55</v>
      </c>
      <c r="E9" s="3" t="s">
        <v>26</v>
      </c>
      <c r="F9" s="3" t="s">
        <v>17</v>
      </c>
      <c r="G9" s="4">
        <v>6400</v>
      </c>
      <c r="I9" s="5" t="s">
        <v>47</v>
      </c>
      <c r="J9" s="9">
        <f>COUNTIF(E2:E21,"W")</f>
        <v>5</v>
      </c>
      <c r="K9" s="19" t="str">
        <f t="shared" ca="1" si="0"/>
        <v>=COUNTIF(E2:E21,"W")</v>
      </c>
      <c r="L9" s="15" t="s">
        <v>44</v>
      </c>
    </row>
    <row r="10" spans="1:12">
      <c r="A10" s="3">
        <v>10</v>
      </c>
      <c r="B10" s="3" t="s">
        <v>49</v>
      </c>
      <c r="C10" s="3"/>
      <c r="D10" s="3" t="s">
        <v>50</v>
      </c>
      <c r="E10" s="3" t="s">
        <v>26</v>
      </c>
      <c r="F10" s="3" t="s">
        <v>17</v>
      </c>
      <c r="G10" s="4">
        <v>8750</v>
      </c>
      <c r="I10" s="5" t="s">
        <v>47</v>
      </c>
      <c r="J10" s="9">
        <f>COUNTIF(D2:D21,"Delhi")</f>
        <v>3</v>
      </c>
      <c r="K10" s="19" t="str">
        <f t="shared" ca="1" si="0"/>
        <v>=COUNTIF(D2:D21,"Delhi")</v>
      </c>
      <c r="L10" s="15" t="s">
        <v>48</v>
      </c>
    </row>
    <row r="11" spans="1:12">
      <c r="A11" s="3">
        <v>18</v>
      </c>
      <c r="B11" s="3" t="s">
        <v>71</v>
      </c>
      <c r="C11" s="3" t="s">
        <v>72</v>
      </c>
      <c r="D11" s="3" t="s">
        <v>10</v>
      </c>
      <c r="E11" s="3" t="s">
        <v>11</v>
      </c>
      <c r="F11" s="3" t="s">
        <v>27</v>
      </c>
      <c r="G11" s="4">
        <v>8750</v>
      </c>
      <c r="I11" s="5" t="s">
        <v>56</v>
      </c>
      <c r="J11" s="9">
        <f>SUMIF(F2:F21,"Training",G2:G21)</f>
        <v>58750</v>
      </c>
      <c r="K11" s="19" t="str">
        <f t="shared" ca="1" si="0"/>
        <v>=SUMIF(F2:F21,"Training",G2:G21)</v>
      </c>
      <c r="L11" s="15" t="s">
        <v>82</v>
      </c>
    </row>
    <row r="12" spans="1:12">
      <c r="A12" s="3">
        <v>1</v>
      </c>
      <c r="B12" s="3" t="s">
        <v>8</v>
      </c>
      <c r="C12" s="3" t="s">
        <v>9</v>
      </c>
      <c r="D12" s="3" t="s">
        <v>10</v>
      </c>
      <c r="E12" s="3" t="s">
        <v>11</v>
      </c>
      <c r="F12" s="3" t="s">
        <v>12</v>
      </c>
      <c r="G12" s="4">
        <v>10000</v>
      </c>
      <c r="I12" s="5" t="s">
        <v>59</v>
      </c>
      <c r="J12" s="9">
        <f>AVERAGEIF(F2:F21,"Training",G2:G21)</f>
        <v>11750</v>
      </c>
      <c r="K12" s="19" t="str">
        <f t="shared" ca="1" si="0"/>
        <v>=AVERAGEIF(F2:F21,"Training",G2:G21)</v>
      </c>
      <c r="L12" s="15" t="s">
        <v>83</v>
      </c>
    </row>
    <row r="13" spans="1:12">
      <c r="A13" s="3">
        <v>12</v>
      </c>
      <c r="B13" s="3" t="s">
        <v>53</v>
      </c>
      <c r="C13" s="3" t="s">
        <v>54</v>
      </c>
      <c r="D13" s="3" t="s">
        <v>55</v>
      </c>
      <c r="E13" s="3" t="s">
        <v>26</v>
      </c>
      <c r="F13" s="3" t="s">
        <v>27</v>
      </c>
      <c r="G13" s="4">
        <v>10000</v>
      </c>
      <c r="I13" s="5" t="s">
        <v>47</v>
      </c>
      <c r="J13" s="9">
        <f>COUNTIF(F2:F21,F4)</f>
        <v>5</v>
      </c>
      <c r="K13" s="19" t="str">
        <f t="shared" ca="1" si="0"/>
        <v>=COUNTIF(F2:F21,F4)</v>
      </c>
      <c r="L13" s="15" t="s">
        <v>84</v>
      </c>
    </row>
    <row r="14" spans="1:12">
      <c r="A14" s="3">
        <v>20</v>
      </c>
      <c r="B14" s="3" t="s">
        <v>76</v>
      </c>
      <c r="C14" s="3" t="s">
        <v>77</v>
      </c>
      <c r="D14" s="3" t="s">
        <v>78</v>
      </c>
      <c r="E14" s="3" t="s">
        <v>16</v>
      </c>
      <c r="F14" s="3" t="s">
        <v>12</v>
      </c>
      <c r="G14" s="4">
        <v>10000</v>
      </c>
      <c r="K14" s="19"/>
      <c r="L14" s="15" t="s">
        <v>85</v>
      </c>
    </row>
    <row r="15" spans="1:12">
      <c r="A15" s="3">
        <v>3</v>
      </c>
      <c r="B15" s="3" t="s">
        <v>19</v>
      </c>
      <c r="C15" s="3" t="s">
        <v>20</v>
      </c>
      <c r="D15" s="3"/>
      <c r="E15" s="3" t="s">
        <v>16</v>
      </c>
      <c r="F15" s="3" t="s">
        <v>21</v>
      </c>
      <c r="G15" s="4">
        <v>11250</v>
      </c>
      <c r="I15" s="12" t="s">
        <v>61</v>
      </c>
      <c r="J15" s="16">
        <f>SUMIFS(G2:G21,F2:F21,"Training",E2:E21,"W")</f>
        <v>16250</v>
      </c>
      <c r="K15" s="20" t="str">
        <f t="shared" ref="K15:K16" ca="1" si="1" xml:space="preserve"> _xlfn.FORMULATEXT(J15)</f>
        <v>=SUMIFS(G2:G21,F2:F21,"Training",E2:E21,"W")</v>
      </c>
    </row>
    <row r="16" spans="1:12">
      <c r="A16" s="3">
        <v>11</v>
      </c>
      <c r="B16" s="3" t="s">
        <v>51</v>
      </c>
      <c r="C16" s="3" t="s">
        <v>52</v>
      </c>
      <c r="D16" s="3" t="s">
        <v>50</v>
      </c>
      <c r="E16" s="3" t="s">
        <v>26</v>
      </c>
      <c r="F16" s="3" t="s">
        <v>21</v>
      </c>
      <c r="G16" s="4">
        <v>11250</v>
      </c>
      <c r="I16" s="13" t="s">
        <v>79</v>
      </c>
      <c r="J16" s="9">
        <f>AVERAGEIFS(G2:G21,F2:F21,"Training",E2:E21,"W")</f>
        <v>8125</v>
      </c>
      <c r="K16" s="21" t="str">
        <f t="shared" ca="1" si="1"/>
        <v>=AVERAGEIFS(G2:G21,F2:F21,"Training",E2:E21,"W")</v>
      </c>
    </row>
    <row r="17" spans="1:11">
      <c r="A17" s="3">
        <v>19</v>
      </c>
      <c r="B17" s="3" t="s">
        <v>73</v>
      </c>
      <c r="C17" s="3" t="s">
        <v>74</v>
      </c>
      <c r="D17" s="3" t="s">
        <v>75</v>
      </c>
      <c r="E17" s="3" t="s">
        <v>11</v>
      </c>
      <c r="F17" s="3" t="s">
        <v>70</v>
      </c>
      <c r="G17" s="4">
        <v>11250</v>
      </c>
      <c r="I17" s="13" t="s">
        <v>65</v>
      </c>
      <c r="J17" s="9">
        <f>COUNTIFS(F2:F21,"Training",E2:E21,"W")</f>
        <v>2</v>
      </c>
      <c r="K17" s="21" t="str">
        <f ca="1" xml:space="preserve"> _xlfn.FORMULATEXT(J17)</f>
        <v>=COUNTIFS(F2:F21,"Training",E2:E21,"W")</v>
      </c>
    </row>
    <row r="18" spans="1:11">
      <c r="A18" s="3">
        <v>2</v>
      </c>
      <c r="B18" s="3" t="s">
        <v>13</v>
      </c>
      <c r="C18" s="3" t="s">
        <v>14</v>
      </c>
      <c r="D18" s="3" t="s">
        <v>15</v>
      </c>
      <c r="E18" s="3" t="s">
        <v>16</v>
      </c>
      <c r="F18" s="3" t="s">
        <v>17</v>
      </c>
      <c r="G18" s="4">
        <v>12000</v>
      </c>
      <c r="I18" s="13" t="s">
        <v>80</v>
      </c>
      <c r="J18" s="9">
        <f>_xlfn.MAXIFS(G2:G21,F2:F21,"Training",E2:E21,"W")</f>
        <v>10000</v>
      </c>
      <c r="K18" s="21" t="str">
        <f ca="1" xml:space="preserve"> _xlfn.FORMULATEXT(J18)</f>
        <v>=MAXIFS(G2:G21,F2:F21,"Training",E2:E21,"W")</v>
      </c>
    </row>
    <row r="19" spans="1:11">
      <c r="A19" s="3">
        <v>4</v>
      </c>
      <c r="B19" s="3" t="s">
        <v>23</v>
      </c>
      <c r="C19" s="3" t="s">
        <v>24</v>
      </c>
      <c r="D19" s="3" t="s">
        <v>25</v>
      </c>
      <c r="E19" s="3" t="s">
        <v>26</v>
      </c>
      <c r="F19" s="3" t="s">
        <v>27</v>
      </c>
      <c r="G19" s="4">
        <v>12000</v>
      </c>
      <c r="I19" s="13" t="s">
        <v>81</v>
      </c>
      <c r="J19" s="9">
        <f>_xlfn.MINIFS(G2:G21,F2:F21,"Training",E2:E21,"W")</f>
        <v>6250</v>
      </c>
      <c r="K19" s="21" t="str">
        <f ca="1" xml:space="preserve"> _xlfn.FORMULATEXT(J19)</f>
        <v>=MINIFS(G2:G21,F2:F21,"Training",E2:E21,"W")</v>
      </c>
    </row>
    <row r="20" spans="1:11">
      <c r="A20" s="3">
        <v>5</v>
      </c>
      <c r="B20" s="3" t="s">
        <v>29</v>
      </c>
      <c r="C20" s="3"/>
      <c r="D20" s="3" t="s">
        <v>15</v>
      </c>
      <c r="E20" s="3" t="s">
        <v>16</v>
      </c>
      <c r="F20" s="3" t="s">
        <v>12</v>
      </c>
      <c r="G20" s="4">
        <v>16250</v>
      </c>
      <c r="I20" s="13" t="s">
        <v>61</v>
      </c>
      <c r="J20" s="9">
        <f>SUMIFS(G2:G21,F2:F21,F6,D2:D21,D9)</f>
        <v>16275</v>
      </c>
      <c r="K20" s="21" t="str">
        <f ca="1" xml:space="preserve"> _xlfn.FORMULATEXT(J20)</f>
        <v>=SUMIFS(G2:G21,F2:F21,F6,D2:D21,D9)</v>
      </c>
    </row>
    <row r="21" spans="1:11">
      <c r="A21" s="3">
        <v>13</v>
      </c>
      <c r="B21" s="3" t="s">
        <v>57</v>
      </c>
      <c r="C21" s="3" t="s">
        <v>14</v>
      </c>
      <c r="D21" s="3" t="s">
        <v>58</v>
      </c>
      <c r="E21" s="3" t="s">
        <v>26</v>
      </c>
      <c r="F21" s="3" t="s">
        <v>12</v>
      </c>
      <c r="G21" s="4">
        <v>16250</v>
      </c>
      <c r="I21" s="14" t="s">
        <v>65</v>
      </c>
      <c r="J21" s="17">
        <f>COUNTIFS(G2:G21,"&gt;8000",G2:G21,"&lt;12000")</f>
        <v>8</v>
      </c>
      <c r="K21" s="22" t="str">
        <f ca="1" xml:space="preserve"> _xlfn.FORMULATEXT(J21)</f>
        <v>=COUNTIFS(G2:G21,"&gt;8000",G2:G21,"&lt;12000")</v>
      </c>
    </row>
    <row r="22" spans="1:11">
      <c r="K22" s="19"/>
    </row>
    <row r="23" spans="1:11">
      <c r="I23" s="5" t="s">
        <v>7</v>
      </c>
      <c r="J23" s="9">
        <f>RANK(10000,G2:G21,0)</f>
        <v>8</v>
      </c>
      <c r="K23" s="19" t="str">
        <f ca="1" xml:space="preserve"> _xlfn.FORMULATEXT(J23)</f>
        <v>=RANK(10000,G2:G21,0)</v>
      </c>
    </row>
    <row r="24" spans="1:11">
      <c r="I24" s="5" t="s">
        <v>7</v>
      </c>
      <c r="J24" s="9">
        <f>RANK(10000,G2:G21,1)</f>
        <v>11</v>
      </c>
      <c r="K24" s="19" t="str">
        <f ca="1" xml:space="preserve"> _xlfn.FORMULATEXT(J24)</f>
        <v>=RANK(10000,G2:G21,1)</v>
      </c>
    </row>
    <row r="25" spans="1:11">
      <c r="I25" s="5" t="s">
        <v>64</v>
      </c>
      <c r="J25" s="9"/>
      <c r="K25" s="19" t="e">
        <f ca="1" xml:space="preserve"> _xlfn.FORMULATEXT(J25)</f>
        <v>#N/A</v>
      </c>
    </row>
    <row r="26" spans="1:11">
      <c r="I26" s="5" t="s">
        <v>67</v>
      </c>
      <c r="J26" s="9"/>
      <c r="K26" s="19" t="e">
        <f ca="1" xml:space="preserve"> _xlfn.FORMULATEXT(J26)</f>
        <v>#N/A</v>
      </c>
    </row>
  </sheetData>
  <sortState ref="A2:G24">
    <sortCondition ref="G1:G24"/>
  </sortState>
  <dataValidations count="3">
    <dataValidation type="custom" allowBlank="1" showInputMessage="1" showErrorMessage="1" sqref="B1:B21" xr:uid="{080D6977-A1A9-470A-9E84-6B72E1657C64}">
      <formula1>ISTEXT(B1)</formula1>
    </dataValidation>
    <dataValidation type="custom" operator="greaterThanOrEqual" allowBlank="1" showInputMessage="1" showErrorMessage="1" sqref="G1" xr:uid="{AF8DB87A-69B3-4130-A4CC-5BB4CADA622C}">
      <formula1>ISNUMBER(G2)</formula1>
    </dataValidation>
    <dataValidation type="custom" operator="greaterThanOrEqual" allowBlank="1" showInputMessage="1" showErrorMessage="1" sqref="G2:G21" xr:uid="{7AB47E87-C8C2-45B9-9FBF-142504E83C21}">
      <formula1>ISNUMBER(G2)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926A-9C41-44E8-B561-C4CBC510FAA3}">
  <dimension ref="A1:Z19"/>
  <sheetViews>
    <sheetView showGridLines="0" zoomScale="143" workbookViewId="0">
      <selection activeCell="W17" sqref="W17"/>
    </sheetView>
  </sheetViews>
  <sheetFormatPr defaultRowHeight="15"/>
  <cols>
    <col min="2" max="2" width="13.140625" bestFit="1" customWidth="1"/>
    <col min="3" max="3" width="13.7109375" bestFit="1" customWidth="1"/>
    <col min="4" max="4" width="20.28515625" bestFit="1" customWidth="1"/>
    <col min="5" max="5" width="19.28515625" bestFit="1" customWidth="1"/>
    <col min="8" max="8" width="6.28515625" bestFit="1" customWidth="1"/>
    <col min="9" max="9" width="13.7109375" bestFit="1" customWidth="1"/>
    <col min="16" max="16" width="12.140625" bestFit="1" customWidth="1"/>
    <col min="19" max="19" width="14.28515625" bestFit="1" customWidth="1"/>
  </cols>
  <sheetData>
    <row r="1" spans="1:26">
      <c r="A1" s="6" t="s">
        <v>86</v>
      </c>
      <c r="B1" s="6" t="s">
        <v>87</v>
      </c>
      <c r="C1" s="6" t="s">
        <v>88</v>
      </c>
      <c r="D1" s="6" t="s">
        <v>89</v>
      </c>
      <c r="E1" s="6" t="s">
        <v>90</v>
      </c>
      <c r="G1" s="6" t="s">
        <v>86</v>
      </c>
      <c r="H1" s="6" t="s">
        <v>91</v>
      </c>
      <c r="I1" s="6" t="s">
        <v>92</v>
      </c>
      <c r="J1" s="6" t="s">
        <v>93</v>
      </c>
      <c r="L1" s="6" t="s">
        <v>86</v>
      </c>
      <c r="M1" s="6" t="s">
        <v>94</v>
      </c>
      <c r="O1" s="6" t="s">
        <v>86</v>
      </c>
      <c r="P1" s="6" t="s">
        <v>95</v>
      </c>
      <c r="R1" s="6" t="s">
        <v>86</v>
      </c>
      <c r="S1" s="6" t="s">
        <v>96</v>
      </c>
      <c r="T1" t="s">
        <v>97</v>
      </c>
      <c r="V1" s="6" t="s">
        <v>86</v>
      </c>
      <c r="W1" s="6" t="s">
        <v>98</v>
      </c>
      <c r="Y1" s="6" t="s">
        <v>86</v>
      </c>
      <c r="Z1" s="6" t="s">
        <v>99</v>
      </c>
    </row>
    <row r="2" spans="1:26">
      <c r="A2" s="3">
        <v>5.46</v>
      </c>
      <c r="B2" s="3"/>
      <c r="C2" s="3"/>
      <c r="D2" s="3"/>
      <c r="E2" s="3"/>
      <c r="G2" s="3">
        <v>4</v>
      </c>
      <c r="H2" s="3">
        <v>1</v>
      </c>
      <c r="I2" s="3"/>
      <c r="J2" s="3"/>
      <c r="L2" s="3">
        <v>4</v>
      </c>
      <c r="M2" s="3"/>
      <c r="O2" s="3" t="s">
        <v>100</v>
      </c>
      <c r="P2" s="3"/>
      <c r="R2" s="3">
        <v>4</v>
      </c>
      <c r="S2" s="3"/>
      <c r="V2" s="3">
        <v>25</v>
      </c>
      <c r="W2" s="3"/>
      <c r="Y2" s="3">
        <v>-25</v>
      </c>
      <c r="Z2" s="3"/>
    </row>
    <row r="3" spans="1:26">
      <c r="A3" s="3">
        <v>1.6</v>
      </c>
      <c r="B3" s="3"/>
      <c r="C3" s="3"/>
      <c r="D3" s="3"/>
      <c r="E3" s="3"/>
      <c r="G3" s="3">
        <v>6</v>
      </c>
      <c r="H3" s="3">
        <v>2</v>
      </c>
      <c r="I3" s="3"/>
      <c r="J3" s="3"/>
      <c r="L3" s="3">
        <v>6</v>
      </c>
      <c r="M3" s="3"/>
      <c r="O3" s="3" t="s">
        <v>101</v>
      </c>
      <c r="P3" s="3"/>
      <c r="R3" s="3">
        <v>6</v>
      </c>
      <c r="S3" s="3"/>
      <c r="V3" s="3">
        <v>4</v>
      </c>
      <c r="W3" s="3"/>
      <c r="Y3" s="3">
        <v>-4</v>
      </c>
      <c r="Z3" s="3"/>
    </row>
    <row r="4" spans="1:26">
      <c r="A4" s="3">
        <v>5.5</v>
      </c>
      <c r="B4" s="3"/>
      <c r="C4" s="3"/>
      <c r="D4" s="3"/>
      <c r="E4" s="3"/>
      <c r="G4" s="3">
        <v>2</v>
      </c>
      <c r="H4" s="3">
        <v>3</v>
      </c>
      <c r="I4" s="3"/>
      <c r="J4" s="3"/>
      <c r="L4" s="3">
        <v>2</v>
      </c>
      <c r="M4" s="3"/>
      <c r="O4" s="3" t="s">
        <v>102</v>
      </c>
      <c r="P4" s="3"/>
      <c r="R4" s="3">
        <v>1</v>
      </c>
      <c r="S4" s="3"/>
      <c r="V4" s="3">
        <v>16</v>
      </c>
      <c r="W4" s="3"/>
      <c r="Y4" s="3">
        <v>-16</v>
      </c>
      <c r="Z4" s="3"/>
    </row>
    <row r="5" spans="1:26">
      <c r="A5" s="3">
        <v>2.8</v>
      </c>
      <c r="B5" s="3"/>
      <c r="C5" s="3"/>
      <c r="D5" s="3"/>
      <c r="E5" s="3"/>
      <c r="G5" s="3">
        <v>8</v>
      </c>
      <c r="H5" s="3">
        <v>4</v>
      </c>
      <c r="I5" s="3"/>
      <c r="J5" s="3"/>
      <c r="L5" s="3">
        <v>8</v>
      </c>
      <c r="M5" s="3"/>
      <c r="O5" s="3" t="s">
        <v>103</v>
      </c>
      <c r="P5" s="3"/>
      <c r="R5" s="3">
        <v>8</v>
      </c>
      <c r="S5" s="3"/>
      <c r="V5" s="3">
        <v>125</v>
      </c>
      <c r="W5" s="3"/>
      <c r="Y5" s="3">
        <v>-125</v>
      </c>
      <c r="Z5" s="3"/>
    </row>
    <row r="6" spans="1:26">
      <c r="A6" s="3">
        <v>3.4</v>
      </c>
      <c r="B6" s="3"/>
      <c r="C6" s="3"/>
      <c r="D6" s="3"/>
      <c r="E6" s="3"/>
      <c r="G6" s="3">
        <v>5</v>
      </c>
      <c r="H6" s="3">
        <v>5</v>
      </c>
      <c r="I6" s="3"/>
      <c r="J6" s="3"/>
      <c r="L6" s="3">
        <v>5</v>
      </c>
      <c r="M6" s="3"/>
      <c r="O6" s="3" t="s">
        <v>104</v>
      </c>
      <c r="P6" s="3"/>
      <c r="R6" s="3">
        <v>5</v>
      </c>
      <c r="S6" s="3"/>
      <c r="V6" s="3">
        <v>625</v>
      </c>
      <c r="W6" s="3"/>
      <c r="Y6" s="3">
        <v>-625</v>
      </c>
      <c r="Z6" s="3"/>
    </row>
    <row r="7" spans="1:26">
      <c r="A7" s="3">
        <v>5.5</v>
      </c>
      <c r="B7" s="3"/>
      <c r="C7" s="3"/>
      <c r="D7" s="3"/>
      <c r="E7" s="3"/>
      <c r="G7" s="3">
        <v>9</v>
      </c>
      <c r="H7" s="3">
        <v>6</v>
      </c>
      <c r="I7" s="3"/>
      <c r="J7" s="3"/>
      <c r="L7" s="3">
        <v>9</v>
      </c>
      <c r="M7" s="3"/>
      <c r="O7" s="3" t="s">
        <v>105</v>
      </c>
      <c r="P7" s="3"/>
      <c r="R7" s="3">
        <v>9</v>
      </c>
      <c r="S7" s="3"/>
      <c r="V7" s="3">
        <v>81</v>
      </c>
      <c r="W7" s="3"/>
      <c r="Y7" s="3">
        <v>-81</v>
      </c>
      <c r="Z7" s="3"/>
    </row>
    <row r="8" spans="1:26">
      <c r="A8" s="3">
        <v>6.1</v>
      </c>
      <c r="B8" s="3"/>
      <c r="C8" s="3"/>
      <c r="D8" s="3"/>
      <c r="E8" s="3"/>
      <c r="G8" s="3">
        <v>2</v>
      </c>
      <c r="H8" s="3">
        <v>7</v>
      </c>
      <c r="I8" s="3"/>
      <c r="J8" s="3"/>
      <c r="L8" s="3">
        <v>2</v>
      </c>
      <c r="M8" s="3"/>
      <c r="O8" s="3" t="s">
        <v>102</v>
      </c>
      <c r="P8" s="3"/>
      <c r="R8" s="3">
        <v>2</v>
      </c>
      <c r="S8" s="3"/>
      <c r="V8" s="3">
        <v>36</v>
      </c>
      <c r="W8" s="3"/>
      <c r="Y8" s="3">
        <v>-36</v>
      </c>
      <c r="Z8" s="3"/>
    </row>
    <row r="9" spans="1:26">
      <c r="A9" s="3">
        <v>2.8</v>
      </c>
      <c r="B9" s="3"/>
      <c r="C9" s="3"/>
      <c r="D9" s="3"/>
      <c r="E9" s="3"/>
      <c r="G9" s="3">
        <v>7</v>
      </c>
      <c r="H9" s="3">
        <v>8</v>
      </c>
      <c r="I9" s="3"/>
      <c r="J9" s="3"/>
      <c r="L9" s="3">
        <v>7</v>
      </c>
      <c r="M9" s="3"/>
      <c r="O9" s="3" t="s">
        <v>106</v>
      </c>
      <c r="P9" s="3"/>
      <c r="R9" s="3">
        <v>7</v>
      </c>
      <c r="S9" s="3"/>
      <c r="V9" s="3">
        <v>49</v>
      </c>
      <c r="W9" s="3"/>
      <c r="Y9" s="3">
        <v>-49</v>
      </c>
      <c r="Z9" s="3"/>
    </row>
    <row r="10" spans="1:26">
      <c r="A10" s="3">
        <v>5.3</v>
      </c>
      <c r="B10" s="3"/>
      <c r="C10" s="3"/>
      <c r="D10" s="3"/>
      <c r="E10" s="3"/>
    </row>
    <row r="11" spans="1:26">
      <c r="B11" t="e">
        <f ca="1" xml:space="preserve"> _xlfn.FORMULATEXT(B2)</f>
        <v>#N/A</v>
      </c>
      <c r="C11" t="e">
        <f ca="1" xml:space="preserve"> _xlfn.FORMULATEXT(C2)</f>
        <v>#N/A</v>
      </c>
      <c r="D11" t="e">
        <f t="shared" ref="D11:E11" ca="1" si="0" xml:space="preserve"> _xlfn.FORMULATEXT(D2)</f>
        <v>#N/A</v>
      </c>
      <c r="E11" t="e">
        <f t="shared" ca="1" si="0"/>
        <v>#N/A</v>
      </c>
      <c r="I11" t="e">
        <f t="shared" ref="I11:J11" ca="1" si="1" xml:space="preserve"> _xlfn.FORMULATEXT(I2)</f>
        <v>#N/A</v>
      </c>
      <c r="J11" t="e">
        <f t="shared" ca="1" si="1"/>
        <v>#N/A</v>
      </c>
      <c r="L11">
        <v>3999</v>
      </c>
      <c r="M11" t="str">
        <f xml:space="preserve"> ROMAN(L11,4)</f>
        <v>MMMIM</v>
      </c>
      <c r="P11" t="e">
        <f ca="1" xml:space="preserve"> _xlfn.FORMULATEXT(P2)</f>
        <v>#N/A</v>
      </c>
      <c r="S11" t="e">
        <f ca="1" xml:space="preserve"> _xlfn.FORMULATEXT(S2)</f>
        <v>#N/A</v>
      </c>
      <c r="W11" t="e">
        <f ca="1" xml:space="preserve"> _xlfn.FORMULATEXT(W2)</f>
        <v>#N/A</v>
      </c>
      <c r="Z11" t="e">
        <f ca="1" xml:space="preserve"> _xlfn.FORMULATEXT(Z2)</f>
        <v>#N/A</v>
      </c>
    </row>
    <row r="13" spans="1:26">
      <c r="B13" s="9"/>
      <c r="C13" s="9">
        <v>566.28449999999998</v>
      </c>
      <c r="D13" s="9"/>
    </row>
    <row r="14" spans="1:26">
      <c r="B14" s="9"/>
      <c r="C14" s="9"/>
      <c r="D14" s="9"/>
    </row>
    <row r="15" spans="1:26">
      <c r="B15" s="9" t="s">
        <v>87</v>
      </c>
      <c r="C15" s="9"/>
      <c r="D15" s="9" t="e">
        <f ca="1" xml:space="preserve"> _xlfn.FORMULATEXT(C15)</f>
        <v>#N/A</v>
      </c>
    </row>
    <row r="16" spans="1:26">
      <c r="B16" s="9" t="s">
        <v>135</v>
      </c>
      <c r="C16" s="9"/>
      <c r="D16" s="9" t="e">
        <f t="shared" ref="D16:D18" ca="1" si="2" xml:space="preserve"> _xlfn.FORMULATEXT(C16)</f>
        <v>#N/A</v>
      </c>
    </row>
    <row r="17" spans="2:4">
      <c r="B17" s="9" t="s">
        <v>136</v>
      </c>
      <c r="C17" s="9"/>
      <c r="D17" s="9" t="e">
        <f t="shared" ca="1" si="2"/>
        <v>#N/A</v>
      </c>
    </row>
    <row r="18" spans="2:4">
      <c r="B18" s="9" t="s">
        <v>137</v>
      </c>
      <c r="C18" s="9"/>
      <c r="D18" s="9" t="e">
        <f t="shared" ca="1" si="2"/>
        <v>#N/A</v>
      </c>
    </row>
    <row r="19" spans="2:4">
      <c r="B19" s="9"/>
      <c r="C19" s="9"/>
      <c r="D19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5402-FD9D-44CB-B8AB-A2F247BAC701}">
  <dimension ref="A1:S11"/>
  <sheetViews>
    <sheetView showGridLines="0" zoomScale="135" workbookViewId="0">
      <selection activeCell="M14" sqref="M14"/>
    </sheetView>
  </sheetViews>
  <sheetFormatPr defaultRowHeight="15"/>
  <cols>
    <col min="1" max="1" width="13.7109375" customWidth="1"/>
    <col min="2" max="2" width="8.7109375" customWidth="1"/>
    <col min="3" max="4" width="8.85546875" customWidth="1"/>
    <col min="5" max="5" width="9.7109375" customWidth="1"/>
    <col min="6" max="6" width="10.5703125" bestFit="1" customWidth="1"/>
    <col min="7" max="7" width="13.7109375" bestFit="1" customWidth="1"/>
    <col min="10" max="10" width="3.140625" customWidth="1"/>
    <col min="13" max="13" width="9.85546875" bestFit="1" customWidth="1"/>
  </cols>
  <sheetData>
    <row r="1" spans="1:19">
      <c r="K1" s="9" t="s">
        <v>107</v>
      </c>
    </row>
    <row r="2" spans="1:19">
      <c r="K2" s="11">
        <v>0.1</v>
      </c>
    </row>
    <row r="3" spans="1:19">
      <c r="B3" s="23" t="s">
        <v>108</v>
      </c>
      <c r="C3" s="23"/>
      <c r="D3" s="23"/>
      <c r="F3" s="23" t="s">
        <v>109</v>
      </c>
      <c r="G3" s="23"/>
      <c r="H3" s="23"/>
      <c r="I3" s="23"/>
      <c r="J3" s="8"/>
      <c r="K3" s="11">
        <v>0.23</v>
      </c>
    </row>
    <row r="4" spans="1:19">
      <c r="A4" s="6" t="s">
        <v>110</v>
      </c>
      <c r="B4" s="6" t="s">
        <v>111</v>
      </c>
      <c r="C4" s="6" t="s">
        <v>112</v>
      </c>
      <c r="D4" s="6" t="s">
        <v>113</v>
      </c>
      <c r="F4" s="6" t="s">
        <v>114</v>
      </c>
      <c r="G4" s="6" t="s">
        <v>115</v>
      </c>
      <c r="H4" s="6" t="s">
        <v>116</v>
      </c>
      <c r="I4" s="6" t="s">
        <v>116</v>
      </c>
      <c r="J4" s="10"/>
    </row>
    <row r="5" spans="1:19">
      <c r="A5" s="3" t="s">
        <v>117</v>
      </c>
      <c r="B5" s="3">
        <v>23</v>
      </c>
      <c r="C5" s="3">
        <v>6.7</v>
      </c>
      <c r="D5" s="3"/>
      <c r="F5" s="3" t="s">
        <v>118</v>
      </c>
      <c r="G5" s="3">
        <v>8900</v>
      </c>
      <c r="H5" s="3"/>
      <c r="I5" s="3"/>
      <c r="M5" s="6" t="s">
        <v>114</v>
      </c>
      <c r="N5" s="3" t="s">
        <v>118</v>
      </c>
      <c r="O5" s="3" t="s">
        <v>120</v>
      </c>
      <c r="P5" s="3" t="s">
        <v>122</v>
      </c>
      <c r="Q5" s="3" t="s">
        <v>124</v>
      </c>
      <c r="R5" s="3" t="s">
        <v>126</v>
      </c>
      <c r="S5" s="3" t="s">
        <v>128</v>
      </c>
    </row>
    <row r="6" spans="1:19">
      <c r="A6" s="3" t="s">
        <v>119</v>
      </c>
      <c r="B6" s="3">
        <v>443</v>
      </c>
      <c r="C6" s="3">
        <v>4.5</v>
      </c>
      <c r="D6" s="3"/>
      <c r="E6" s="7"/>
      <c r="F6" s="3" t="s">
        <v>120</v>
      </c>
      <c r="G6" s="3">
        <v>45000</v>
      </c>
      <c r="H6" s="3"/>
      <c r="I6" s="3"/>
      <c r="M6" s="6" t="s">
        <v>115</v>
      </c>
      <c r="N6" s="3">
        <v>8900</v>
      </c>
      <c r="O6" s="3">
        <v>45000</v>
      </c>
      <c r="P6" s="3">
        <v>34005</v>
      </c>
      <c r="Q6" s="3">
        <v>23900</v>
      </c>
      <c r="R6" s="3">
        <v>32000</v>
      </c>
      <c r="S6" s="3">
        <v>12000</v>
      </c>
    </row>
    <row r="7" spans="1:19">
      <c r="A7" s="3" t="s">
        <v>121</v>
      </c>
      <c r="B7" s="3">
        <v>454</v>
      </c>
      <c r="C7" s="3">
        <v>6.7</v>
      </c>
      <c r="D7" s="3"/>
      <c r="F7" s="3" t="s">
        <v>122</v>
      </c>
      <c r="G7" s="3">
        <v>34005</v>
      </c>
      <c r="H7" s="3"/>
      <c r="I7" s="3"/>
      <c r="M7" s="6" t="s">
        <v>116</v>
      </c>
      <c r="N7" s="3"/>
      <c r="O7" s="3"/>
      <c r="P7" s="3"/>
      <c r="Q7" s="3"/>
      <c r="R7" s="3"/>
      <c r="S7" s="3"/>
    </row>
    <row r="8" spans="1:19">
      <c r="A8" s="3" t="s">
        <v>123</v>
      </c>
      <c r="B8" s="3">
        <v>65</v>
      </c>
      <c r="C8" s="3">
        <v>8.1999999999999993</v>
      </c>
      <c r="D8" s="3"/>
      <c r="F8" s="3" t="s">
        <v>124</v>
      </c>
      <c r="G8" s="3">
        <v>23900</v>
      </c>
      <c r="H8" s="3"/>
      <c r="I8" s="3"/>
      <c r="M8" s="6" t="s">
        <v>116</v>
      </c>
      <c r="N8" s="3"/>
      <c r="O8" s="3"/>
      <c r="P8" s="3"/>
      <c r="Q8" s="3"/>
      <c r="R8" s="3"/>
      <c r="S8" s="3"/>
    </row>
    <row r="9" spans="1:19">
      <c r="A9" s="3" t="s">
        <v>125</v>
      </c>
      <c r="B9" s="3">
        <v>34</v>
      </c>
      <c r="C9" s="3">
        <v>5.5</v>
      </c>
      <c r="D9" s="3"/>
      <c r="E9" s="7"/>
      <c r="F9" s="3" t="s">
        <v>126</v>
      </c>
      <c r="G9" s="3">
        <v>32000</v>
      </c>
      <c r="H9" s="3"/>
      <c r="I9" s="3"/>
    </row>
    <row r="10" spans="1:19">
      <c r="A10" s="3" t="s">
        <v>127</v>
      </c>
      <c r="B10" s="3">
        <v>45</v>
      </c>
      <c r="C10" s="3">
        <v>3.8</v>
      </c>
      <c r="D10" s="3"/>
      <c r="F10" s="3" t="s">
        <v>128</v>
      </c>
      <c r="G10" s="3">
        <v>12000</v>
      </c>
      <c r="H10" s="3"/>
      <c r="I10" s="3"/>
    </row>
    <row r="11" spans="1:19">
      <c r="A11" s="3" t="s">
        <v>129</v>
      </c>
      <c r="B11" s="3">
        <v>32</v>
      </c>
      <c r="C11" s="3">
        <v>7.4</v>
      </c>
      <c r="D11" s="3"/>
    </row>
  </sheetData>
  <mergeCells count="2">
    <mergeCell ref="B3:D3"/>
    <mergeCell ref="F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3147-DBE0-4943-ADD1-41E95D6B95FD}">
  <dimension ref="B2:K11"/>
  <sheetViews>
    <sheetView showGridLines="0" zoomScale="167" workbookViewId="0">
      <selection activeCell="E13" sqref="E13"/>
    </sheetView>
  </sheetViews>
  <sheetFormatPr defaultRowHeight="15"/>
  <cols>
    <col min="2" max="2" width="9" customWidth="1"/>
  </cols>
  <sheetData>
    <row r="2" spans="2:11"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</row>
    <row r="3" spans="2:11">
      <c r="B3" s="6">
        <v>2</v>
      </c>
      <c r="C3" s="3"/>
      <c r="D3" s="3"/>
      <c r="E3" s="3"/>
      <c r="F3" s="3"/>
      <c r="G3" s="3"/>
      <c r="H3" s="3"/>
      <c r="I3" s="3"/>
      <c r="J3" s="3"/>
      <c r="K3" s="3"/>
    </row>
    <row r="4" spans="2:11">
      <c r="B4" s="6">
        <v>3</v>
      </c>
      <c r="C4" s="3"/>
      <c r="D4" s="3"/>
      <c r="E4" s="3"/>
      <c r="F4" s="3"/>
      <c r="G4" s="3"/>
      <c r="H4" s="3"/>
      <c r="I4" s="3"/>
      <c r="J4" s="3"/>
      <c r="K4" s="3"/>
    </row>
    <row r="5" spans="2:11">
      <c r="B5" s="6">
        <v>4</v>
      </c>
      <c r="C5" s="3"/>
      <c r="D5" s="3"/>
      <c r="E5" s="3"/>
      <c r="F5" s="3"/>
      <c r="G5" s="3"/>
      <c r="H5" s="3"/>
      <c r="I5" s="3"/>
      <c r="J5" s="3"/>
      <c r="K5" s="3"/>
    </row>
    <row r="6" spans="2:11">
      <c r="B6" s="6">
        <v>5</v>
      </c>
      <c r="C6" s="3"/>
      <c r="D6" s="3"/>
      <c r="E6" s="3"/>
      <c r="F6" s="3"/>
      <c r="G6" s="3"/>
      <c r="H6" s="3"/>
      <c r="I6" s="3"/>
      <c r="J6" s="3"/>
      <c r="K6" s="3"/>
    </row>
    <row r="7" spans="2:11">
      <c r="B7" s="6">
        <v>6</v>
      </c>
      <c r="C7" s="3"/>
      <c r="D7" s="3"/>
      <c r="E7" s="3"/>
      <c r="F7" s="3"/>
      <c r="G7" s="3"/>
      <c r="H7" s="3"/>
      <c r="I7" s="3"/>
      <c r="J7" s="3"/>
      <c r="K7" s="3"/>
    </row>
    <row r="8" spans="2:11">
      <c r="B8" s="6">
        <v>7</v>
      </c>
      <c r="C8" s="3"/>
      <c r="D8" s="3"/>
      <c r="E8" s="3"/>
      <c r="F8" s="3"/>
      <c r="G8" s="3"/>
      <c r="H8" s="3"/>
      <c r="I8" s="3"/>
      <c r="J8" s="3"/>
      <c r="K8" s="3"/>
    </row>
    <row r="9" spans="2:11">
      <c r="B9" s="6">
        <v>8</v>
      </c>
      <c r="C9" s="3"/>
      <c r="D9" s="3"/>
      <c r="E9" s="3"/>
      <c r="F9" s="3"/>
      <c r="G9" s="3"/>
      <c r="H9" s="3"/>
      <c r="I9" s="3"/>
      <c r="J9" s="3"/>
      <c r="K9" s="3"/>
    </row>
    <row r="10" spans="2:11">
      <c r="B10" s="6">
        <v>9</v>
      </c>
      <c r="C10" s="3"/>
      <c r="D10" s="3"/>
      <c r="E10" s="3"/>
      <c r="F10" s="3"/>
      <c r="G10" s="3"/>
      <c r="H10" s="3"/>
      <c r="I10" s="3"/>
      <c r="J10" s="3"/>
      <c r="K10" s="3"/>
    </row>
    <row r="11" spans="2:11">
      <c r="B11" s="6">
        <v>10</v>
      </c>
      <c r="C11" s="3"/>
      <c r="D11" s="3"/>
      <c r="E11" s="3"/>
      <c r="F11" s="3"/>
      <c r="G11" s="3"/>
      <c r="H11" s="3"/>
      <c r="I11" s="3"/>
      <c r="J11" s="3"/>
      <c r="K1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8948-61E4-4FE3-97D0-B44BA2BD3262}">
  <dimension ref="A1:G14"/>
  <sheetViews>
    <sheetView showGridLines="0" zoomScale="152" workbookViewId="0">
      <selection activeCell="F18" sqref="F18"/>
    </sheetView>
  </sheetViews>
  <sheetFormatPr defaultRowHeight="15"/>
  <cols>
    <col min="1" max="1" width="14.85546875" bestFit="1" customWidth="1"/>
  </cols>
  <sheetData>
    <row r="1" spans="1:7">
      <c r="A1" s="1" t="s">
        <v>1</v>
      </c>
      <c r="B1" s="1" t="s">
        <v>6</v>
      </c>
    </row>
    <row r="2" spans="1:7">
      <c r="A2" s="3" t="s">
        <v>13</v>
      </c>
      <c r="B2" s="3">
        <v>10000</v>
      </c>
    </row>
    <row r="3" spans="1:7">
      <c r="A3" s="3" t="s">
        <v>71</v>
      </c>
      <c r="B3" s="3">
        <v>12000</v>
      </c>
      <c r="E3" t="s">
        <v>130</v>
      </c>
      <c r="F3" s="9"/>
      <c r="G3" s="19" t="e">
        <f ca="1" xml:space="preserve"> _xlfn.FORMULATEXT(F3)</f>
        <v>#N/A</v>
      </c>
    </row>
    <row r="4" spans="1:7">
      <c r="A4" s="3" t="s">
        <v>57</v>
      </c>
      <c r="B4" s="3">
        <v>11250</v>
      </c>
      <c r="E4" t="s">
        <v>131</v>
      </c>
      <c r="F4" s="9"/>
      <c r="G4" s="19" t="e">
        <f t="shared" ref="G4:G7" ca="1" si="0" xml:space="preserve"> _xlfn.FORMULATEXT(F4)</f>
        <v>#N/A</v>
      </c>
    </row>
    <row r="5" spans="1:7">
      <c r="A5" s="3" t="s">
        <v>45</v>
      </c>
      <c r="B5" s="3">
        <v>12000</v>
      </c>
      <c r="E5" t="s">
        <v>132</v>
      </c>
      <c r="F5" s="9"/>
      <c r="G5" s="19" t="e">
        <f t="shared" ca="1" si="0"/>
        <v>#N/A</v>
      </c>
    </row>
    <row r="6" spans="1:7">
      <c r="A6" s="3" t="s">
        <v>49</v>
      </c>
      <c r="B6" s="3">
        <v>16250</v>
      </c>
      <c r="E6" t="s">
        <v>133</v>
      </c>
      <c r="F6" s="9"/>
      <c r="G6" s="19" t="e">
        <f t="shared" ca="1" si="0"/>
        <v>#N/A</v>
      </c>
    </row>
    <row r="7" spans="1:7">
      <c r="A7" s="3" t="s">
        <v>60</v>
      </c>
      <c r="B7" s="3">
        <v>6400</v>
      </c>
      <c r="E7" t="s">
        <v>134</v>
      </c>
      <c r="F7" s="9"/>
      <c r="G7" s="19" t="e">
        <f t="shared" ca="1" si="0"/>
        <v>#N/A</v>
      </c>
    </row>
    <row r="8" spans="1:7">
      <c r="A8" s="3" t="s">
        <v>31</v>
      </c>
      <c r="B8" s="3">
        <v>4500</v>
      </c>
    </row>
    <row r="9" spans="1:7">
      <c r="A9" s="3" t="s">
        <v>8</v>
      </c>
      <c r="B9" s="3">
        <v>6275</v>
      </c>
    </row>
    <row r="10" spans="1:7">
      <c r="A10" s="3" t="s">
        <v>76</v>
      </c>
      <c r="B10" s="3">
        <v>6250</v>
      </c>
      <c r="E10" t="s">
        <v>130</v>
      </c>
      <c r="F10" s="9"/>
      <c r="G10" s="19" t="e">
        <f ca="1" xml:space="preserve"> _xlfn.FORMULATEXT(F10)</f>
        <v>#N/A</v>
      </c>
    </row>
    <row r="11" spans="1:7">
      <c r="A11" s="3" t="s">
        <v>41</v>
      </c>
      <c r="B11" s="3">
        <v>8750</v>
      </c>
      <c r="E11" t="s">
        <v>131</v>
      </c>
      <c r="F11" s="9"/>
      <c r="G11" s="19" t="e">
        <f t="shared" ref="G11:G14" ca="1" si="1" xml:space="preserve"> _xlfn.FORMULATEXT(F11)</f>
        <v>#N/A</v>
      </c>
    </row>
    <row r="12" spans="1:7">
      <c r="A12" s="3" t="s">
        <v>36</v>
      </c>
      <c r="B12" s="3">
        <v>11250</v>
      </c>
      <c r="E12" t="s">
        <v>132</v>
      </c>
      <c r="F12" s="9"/>
      <c r="G12" s="19" t="e">
        <f t="shared" ca="1" si="1"/>
        <v>#N/A</v>
      </c>
    </row>
    <row r="13" spans="1:7">
      <c r="A13" s="3" t="s">
        <v>62</v>
      </c>
      <c r="B13" s="3">
        <v>10000</v>
      </c>
      <c r="E13" t="s">
        <v>133</v>
      </c>
      <c r="F13" s="9"/>
      <c r="G13" s="19" t="e">
        <f t="shared" ca="1" si="1"/>
        <v>#N/A</v>
      </c>
    </row>
    <row r="14" spans="1:7">
      <c r="A14" s="3" t="s">
        <v>19</v>
      </c>
      <c r="B14" s="3">
        <v>16250</v>
      </c>
      <c r="E14" t="s">
        <v>134</v>
      </c>
      <c r="F14" s="9"/>
      <c r="G14" s="19" t="e">
        <f t="shared" ca="1" si="1"/>
        <v>#N/A</v>
      </c>
    </row>
  </sheetData>
  <dataValidations count="2">
    <dataValidation type="custom" operator="greaterThanOrEqual" allowBlank="1" showInputMessage="1" showErrorMessage="1" sqref="B2:B14" xr:uid="{044E840C-BB58-4D0F-AF37-1C16519CA5DC}">
      <formula1>ISNUMBER(B2)</formula1>
    </dataValidation>
    <dataValidation type="custom" allowBlank="1" showInputMessage="1" showErrorMessage="1" sqref="A1:A14" xr:uid="{8EE7FBDA-2BB1-4826-A485-D6BC8BD0F816}">
      <formula1>ISTEXT(A1)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IFS</vt:lpstr>
      <vt:lpstr>Math Functions</vt:lpstr>
      <vt:lpstr>Referencing</vt:lpstr>
      <vt:lpstr>Mixed Referencing</vt:lpstr>
      <vt:lpstr>Named Range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Tadam</dc:creator>
  <cp:lastModifiedBy>Sarvadnya</cp:lastModifiedBy>
  <dcterms:created xsi:type="dcterms:W3CDTF">2024-05-20T00:10:12Z</dcterms:created>
  <dcterms:modified xsi:type="dcterms:W3CDTF">2025-01-25T06:29:28Z</dcterms:modified>
</cp:coreProperties>
</file>