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vadnya\Desktop\Excel Data Analysis\"/>
    </mc:Choice>
  </mc:AlternateContent>
  <xr:revisionPtr revIDLastSave="0" documentId="13_ncr:1_{0D0D3BC7-1131-4509-951D-50CB8D0A7A40}" xr6:coauthVersionLast="36" xr6:coauthVersionMax="47" xr10:uidLastSave="{00000000-0000-0000-0000-000000000000}"/>
  <bookViews>
    <workbookView xWindow="0" yWindow="0" windowWidth="11205" windowHeight="7470" xr2:uid="{DA57C34B-2C0F-4A0F-9591-B3E551A9182E}"/>
  </bookViews>
  <sheets>
    <sheet name="Date Functions" sheetId="1" r:id="rId1"/>
    <sheet name="Fil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I8" i="1"/>
  <c r="AC5" i="1" l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T8" i="1"/>
  <c r="T7" i="1"/>
  <c r="O7" i="1"/>
  <c r="O6" i="1"/>
  <c r="O5" i="1"/>
  <c r="O4" i="1"/>
  <c r="I12" i="1"/>
  <c r="I11" i="1"/>
  <c r="I10" i="1"/>
  <c r="I9" i="1"/>
  <c r="I7" i="1"/>
  <c r="I6" i="1"/>
  <c r="I5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2" i="1" l="1"/>
  <c r="C31" i="1"/>
  <c r="C28" i="1"/>
  <c r="C33" i="1" s="1"/>
  <c r="C39" i="1" s="1"/>
  <c r="C27" i="1"/>
  <c r="C37" i="1" l="1"/>
  <c r="C36" i="1"/>
  <c r="C35" i="1"/>
  <c r="M3" i="1"/>
  <c r="G5" i="1"/>
  <c r="AB15" i="1"/>
  <c r="D15" i="1"/>
  <c r="P6" i="1"/>
  <c r="AD7" i="1"/>
  <c r="U8" i="1"/>
  <c r="AB9" i="1"/>
  <c r="D16" i="1"/>
  <c r="D6" i="1"/>
  <c r="AD10" i="1"/>
  <c r="D32" i="1"/>
  <c r="D18" i="1"/>
  <c r="AD17" i="1"/>
  <c r="P4" i="1"/>
  <c r="AB8" i="1"/>
  <c r="AD12" i="1"/>
  <c r="AB4" i="1"/>
  <c r="AB16" i="1"/>
  <c r="AD11" i="1"/>
  <c r="AB5" i="1"/>
  <c r="AB11" i="1"/>
  <c r="AD8" i="1"/>
  <c r="D13" i="1"/>
  <c r="J5" i="1"/>
  <c r="D27" i="1"/>
  <c r="AD15" i="1"/>
  <c r="D37" i="1"/>
  <c r="AD9" i="1"/>
  <c r="D9" i="1"/>
  <c r="D8" i="1"/>
  <c r="AD14" i="1"/>
  <c r="D12" i="1"/>
  <c r="D28" i="1"/>
  <c r="D36" i="1"/>
  <c r="J7" i="1"/>
  <c r="AD18" i="1"/>
  <c r="AB6" i="1"/>
  <c r="D35" i="1"/>
  <c r="U7" i="1"/>
  <c r="D10" i="1"/>
  <c r="AB13" i="1"/>
  <c r="D5" i="1"/>
  <c r="D17" i="1"/>
  <c r="AD5" i="1"/>
  <c r="AB10" i="1"/>
  <c r="AD6" i="1"/>
  <c r="D11" i="1"/>
  <c r="AB7" i="1"/>
  <c r="AD4" i="1"/>
  <c r="D40" i="1"/>
  <c r="J8" i="1"/>
  <c r="AB17" i="1"/>
  <c r="D31" i="1"/>
  <c r="J11" i="1"/>
  <c r="D19" i="1"/>
  <c r="D7" i="1"/>
  <c r="P7" i="1"/>
  <c r="D14" i="1"/>
  <c r="P5" i="1"/>
  <c r="J9" i="1"/>
  <c r="AB14" i="1"/>
  <c r="J10" i="1"/>
  <c r="D33" i="1"/>
  <c r="AD16" i="1"/>
  <c r="AB18" i="1"/>
  <c r="AD13" i="1"/>
  <c r="D39" i="1"/>
  <c r="J6" i="1"/>
  <c r="AB12" i="1"/>
  <c r="J12" i="1"/>
  <c r="C40" i="1" l="1"/>
</calcChain>
</file>

<file path=xl/sharedStrings.xml><?xml version="1.0" encoding="utf-8"?>
<sst xmlns="http://schemas.openxmlformats.org/spreadsheetml/2006/main" count="131" uniqueCount="89">
  <si>
    <t>start date</t>
  </si>
  <si>
    <t>end date</t>
  </si>
  <si>
    <t>Year</t>
  </si>
  <si>
    <t>Month No.</t>
  </si>
  <si>
    <t>Day No.</t>
  </si>
  <si>
    <t>Day</t>
  </si>
  <si>
    <t>Day Name</t>
  </si>
  <si>
    <t>Day (2 digits)</t>
  </si>
  <si>
    <t>Day (1 digit)</t>
  </si>
  <si>
    <t>Month Name</t>
  </si>
  <si>
    <t>Month name (Short)</t>
  </si>
  <si>
    <t>Day Name (Short)</t>
  </si>
  <si>
    <t>Month No. (2 digit)</t>
  </si>
  <si>
    <t>Custom Date</t>
  </si>
  <si>
    <t>Difference</t>
  </si>
  <si>
    <t>Holidays</t>
  </si>
  <si>
    <t>Working Days</t>
  </si>
  <si>
    <t>Project start date</t>
  </si>
  <si>
    <t>Duration (days)</t>
  </si>
  <si>
    <t>Employee Name</t>
  </si>
  <si>
    <t>Date of Joining</t>
  </si>
  <si>
    <t>No. of Months</t>
  </si>
  <si>
    <t>Aarya Sharma</t>
  </si>
  <si>
    <t>Vikram Singh</t>
  </si>
  <si>
    <t>Meera Patel</t>
  </si>
  <si>
    <t>Rajesh Nair</t>
  </si>
  <si>
    <t>Kavita Rao</t>
  </si>
  <si>
    <t>Anjali Mehta</t>
  </si>
  <si>
    <t>Rohit Verma</t>
  </si>
  <si>
    <t>Priya Desai</t>
  </si>
  <si>
    <t>Sandeep Kaur</t>
  </si>
  <si>
    <t>Neha Gupta</t>
  </si>
  <si>
    <t>Arjun Khanna</t>
  </si>
  <si>
    <t>Sneha Bose</t>
  </si>
  <si>
    <t>Deepak Soni</t>
  </si>
  <si>
    <t>Pooja Iyer</t>
  </si>
  <si>
    <t>Amit Trivedi</t>
  </si>
  <si>
    <t>Contract End Date</t>
  </si>
  <si>
    <t>F &amp; F</t>
  </si>
  <si>
    <t>display todays date</t>
  </si>
  <si>
    <t>CTRL + ;</t>
  </si>
  <si>
    <t>display current date and time</t>
  </si>
  <si>
    <t>CTRL + SHIFT + :</t>
  </si>
  <si>
    <t>Tuesday, 3 September 2024</t>
  </si>
  <si>
    <t>2024, Sep 03</t>
  </si>
  <si>
    <t>Hour</t>
  </si>
  <si>
    <t>Minute</t>
  </si>
  <si>
    <t>Second</t>
  </si>
  <si>
    <t>Month</t>
  </si>
  <si>
    <t>Time</t>
  </si>
  <si>
    <t>Date</t>
  </si>
  <si>
    <t xml:space="preserve"> </t>
  </si>
  <si>
    <t>Copy Series</t>
  </si>
  <si>
    <t>Sequence Series</t>
  </si>
  <si>
    <t>display current time</t>
  </si>
  <si>
    <t>kunal</t>
  </si>
  <si>
    <t>abcd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</si>
  <si>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</si>
  <si>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</si>
  <si>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</si>
  <si>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</si>
  <si>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</si>
  <si>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</si>
  <si>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</si>
  <si>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</si>
  <si>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</si>
  <si>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</si>
  <si>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</si>
  <si>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</si>
  <si>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</si>
  <si>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</si>
  <si>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</si>
  <si>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</si>
  <si>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</si>
  <si>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</si>
  <si>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</si>
  <si>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</t>
  </si>
  <si>
    <t>tue</t>
  </si>
  <si>
    <t>wed</t>
  </si>
  <si>
    <t>thu</t>
  </si>
  <si>
    <t>fri</t>
  </si>
  <si>
    <t>sat</t>
  </si>
  <si>
    <t>sun</t>
  </si>
  <si>
    <t>salt</t>
  </si>
  <si>
    <t>suger</t>
  </si>
  <si>
    <t>beans</t>
  </si>
  <si>
    <t>rice</t>
  </si>
  <si>
    <t>flour</t>
  </si>
  <si>
    <t>chickpea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</si>
</sst>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0"/>
      <color theme="4" tint="-0.249977111117893"/>
      <name val="Times New Roman"/>
      <family val="1"/>
    </font>
    <font>
      <sz val="9.6"/>
      <color rgb="FF0D0D0D"/>
      <name val="Aptos Display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 vertical="center"/>
    </xf>
    <xf numFmtId="14" fontId="3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2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4" fontId="3" fillId="2" borderId="8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vertical="center"/>
    </xf>
    <xf numFmtId="14" fontId="4" fillId="3" borderId="2" xfId="0" applyNumberFormat="1" applyFont="1" applyFill="1" applyBorder="1" applyAlignment="1">
      <alignment vertical="center"/>
    </xf>
    <xf numFmtId="14" fontId="3" fillId="2" borderId="0" xfId="0" applyNumberFormat="1" applyFont="1" applyFill="1" applyAlignment="1">
      <alignment horizontal="center"/>
    </xf>
    <xf numFmtId="14" fontId="3" fillId="2" borderId="9" xfId="0" applyNumberFormat="1" applyFont="1" applyFill="1" applyBorder="1" applyAlignment="1">
      <alignment horizontal="left" vertical="top"/>
    </xf>
    <xf numFmtId="0" fontId="0" fillId="0" borderId="2" xfId="0" applyBorder="1"/>
    <xf numFmtId="14" fontId="3" fillId="2" borderId="10" xfId="0" applyNumberFormat="1" applyFont="1" applyFill="1" applyBorder="1" applyAlignment="1">
      <alignment horizontal="center"/>
    </xf>
    <xf numFmtId="0" fontId="2" fillId="0" borderId="7" xfId="0" applyFont="1" applyBorder="1"/>
    <xf numFmtId="14" fontId="0" fillId="0" borderId="2" xfId="0" applyNumberFormat="1" applyBorder="1"/>
    <xf numFmtId="0" fontId="2" fillId="0" borderId="2" xfId="0" applyFont="1" applyBorder="1"/>
    <xf numFmtId="22" fontId="0" fillId="0" borderId="2" xfId="0" applyNumberFormat="1" applyBorder="1"/>
    <xf numFmtId="18" fontId="0" fillId="0" borderId="2" xfId="0" applyNumberFormat="1" applyBorder="1"/>
    <xf numFmtId="14" fontId="0" fillId="4" borderId="2" xfId="0" applyNumberFormat="1" applyFill="1" applyBorder="1"/>
    <xf numFmtId="0" fontId="0" fillId="4" borderId="0" xfId="0" applyFill="1"/>
    <xf numFmtId="20" fontId="0" fillId="4" borderId="2" xfId="0" applyNumberFormat="1" applyFill="1" applyBorder="1"/>
    <xf numFmtId="0" fontId="0" fillId="5" borderId="2" xfId="0" applyFill="1" applyBorder="1"/>
    <xf numFmtId="0" fontId="0" fillId="5" borderId="2" xfId="0" applyFill="1" applyBorder="1" applyAlignment="1">
      <alignment wrapText="1"/>
    </xf>
    <xf numFmtId="0" fontId="0" fillId="0" borderId="11" xfId="0" applyBorder="1"/>
    <xf numFmtId="1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F0B07-E991-4D65-ADE9-F4F95438D34E}">
  <dimension ref="A3:AD40"/>
  <sheetViews>
    <sheetView showGridLines="0" tabSelected="1" topLeftCell="B1" zoomScaleNormal="100" workbookViewId="0">
      <selection activeCell="J13" sqref="J13"/>
    </sheetView>
  </sheetViews>
  <sheetFormatPr defaultRowHeight="15"/>
  <cols>
    <col min="1" max="1" width="10.28515625" bestFit="1" customWidth="1"/>
    <col min="2" max="2" width="17.5703125" bestFit="1" customWidth="1"/>
    <col min="3" max="3" width="24.28515625" bestFit="1" customWidth="1"/>
    <col min="4" max="4" width="37" bestFit="1" customWidth="1"/>
    <col min="6" max="6" width="11.7109375" customWidth="1"/>
    <col min="7" max="7" width="10.42578125" bestFit="1" customWidth="1"/>
    <col min="9" max="9" width="24.42578125" bestFit="1" customWidth="1"/>
    <col min="10" max="10" width="41.42578125" bestFit="1" customWidth="1"/>
    <col min="13" max="13" width="10.42578125" bestFit="1" customWidth="1"/>
    <col min="15" max="15" width="12.85546875" bestFit="1" customWidth="1"/>
    <col min="16" max="16" width="37.7109375" bestFit="1" customWidth="1"/>
    <col min="18" max="19" width="10.42578125" bestFit="1" customWidth="1"/>
    <col min="20" max="20" width="15.42578125" bestFit="1" customWidth="1"/>
    <col min="21" max="21" width="33.140625" bestFit="1" customWidth="1"/>
    <col min="24" max="24" width="15.28515625" bestFit="1" customWidth="1"/>
    <col min="25" max="25" width="14.28515625" bestFit="1" customWidth="1"/>
    <col min="26" max="26" width="13.5703125" bestFit="1" customWidth="1"/>
    <col min="27" max="27" width="16.42578125" bestFit="1" customWidth="1"/>
    <col min="28" max="28" width="16.7109375" customWidth="1"/>
    <col min="29" max="29" width="12.28515625" customWidth="1"/>
    <col min="30" max="30" width="19.5703125" bestFit="1" customWidth="1"/>
  </cols>
  <sheetData>
    <row r="3" spans="1:30">
      <c r="I3" s="30" t="s">
        <v>14</v>
      </c>
      <c r="J3" s="30"/>
      <c r="L3" s="4" t="s">
        <v>0</v>
      </c>
      <c r="M3" s="1">
        <f>DATE(2024,1,1)</f>
        <v>45292</v>
      </c>
      <c r="O3" s="18" t="s">
        <v>16</v>
      </c>
      <c r="P3" s="6"/>
      <c r="R3" s="12" t="s">
        <v>15</v>
      </c>
      <c r="T3" s="4" t="s">
        <v>17</v>
      </c>
      <c r="U3" s="1">
        <v>45292</v>
      </c>
      <c r="X3" s="12" t="s">
        <v>19</v>
      </c>
      <c r="Y3" s="12" t="s">
        <v>20</v>
      </c>
      <c r="Z3" s="12" t="s">
        <v>21</v>
      </c>
      <c r="AA3" s="15" t="s">
        <v>37</v>
      </c>
      <c r="AC3" s="15" t="s">
        <v>38</v>
      </c>
    </row>
    <row r="4" spans="1:30">
      <c r="I4" s="29"/>
      <c r="J4" s="6"/>
      <c r="L4" s="4" t="s">
        <v>1</v>
      </c>
      <c r="M4" s="1">
        <v>45657</v>
      </c>
      <c r="O4" s="7">
        <f>NETWORKDAYS(M3,M4)</f>
        <v>262</v>
      </c>
      <c r="P4" s="8" t="str">
        <f ca="1" xml:space="preserve"> _xlfn.FORMULATEXT(O4)</f>
        <v>=NETWORKDAYS(M3,M4)</v>
      </c>
      <c r="R4" s="20">
        <v>45296</v>
      </c>
      <c r="S4" s="1"/>
      <c r="T4" s="4" t="s">
        <v>18</v>
      </c>
      <c r="U4">
        <v>250</v>
      </c>
      <c r="X4" s="13" t="s">
        <v>22</v>
      </c>
      <c r="Y4" s="14">
        <v>44941</v>
      </c>
      <c r="Z4" s="13">
        <v>16</v>
      </c>
      <c r="AA4" s="20">
        <f>EDATE(Y4,Z4)</f>
        <v>45427</v>
      </c>
      <c r="AB4" s="8" t="str">
        <f ca="1" xml:space="preserve"> _xlfn.FORMULATEXT(AA4)</f>
        <v>=EDATE(Y4,Z4)</v>
      </c>
      <c r="AC4" s="20">
        <f>EOMONTH(Y4,Z4)</f>
        <v>45443</v>
      </c>
      <c r="AD4" s="8" t="str">
        <f ca="1" xml:space="preserve"> _xlfn.FORMULATEXT(AC4)</f>
        <v>=EOMONTH(Y4,Z4)</v>
      </c>
    </row>
    <row r="5" spans="1:30">
      <c r="A5" s="1">
        <v>45538</v>
      </c>
      <c r="B5" s="16" t="s">
        <v>2</v>
      </c>
      <c r="C5" s="17">
        <f>YEAR(A5)</f>
        <v>2024</v>
      </c>
      <c r="D5" s="2" t="str">
        <f ca="1" xml:space="preserve"> _xlfn.FORMULATEXT(C5)</f>
        <v>=YEAR(A5)</v>
      </c>
      <c r="F5" s="4" t="s">
        <v>0</v>
      </c>
      <c r="G5" s="1">
        <f>DATE(1947,8,15)</f>
        <v>17394</v>
      </c>
      <c r="I5" s="7">
        <f>G6-G5</f>
        <v>28041</v>
      </c>
      <c r="J5" s="8" t="str">
        <f ca="1" xml:space="preserve"> _xlfn.FORMULATEXT(I5)</f>
        <v>=G6-G5</v>
      </c>
      <c r="O5" s="7">
        <f>NETWORKDAYS(M3,M4,R4:R14)</f>
        <v>255</v>
      </c>
      <c r="P5" s="8" t="str">
        <f ca="1" xml:space="preserve"> _xlfn.FORMULATEXT(O5)</f>
        <v>=NETWORKDAYS(M3,M4,R4:R14)</v>
      </c>
      <c r="R5" s="20">
        <v>45302</v>
      </c>
      <c r="S5" s="1"/>
      <c r="X5" s="13" t="s">
        <v>23</v>
      </c>
      <c r="Y5" s="14">
        <v>44977</v>
      </c>
      <c r="Z5" s="13">
        <v>15</v>
      </c>
      <c r="AA5" s="20">
        <f t="shared" ref="AA5:AA18" si="0">EDATE(Y5,Z5)</f>
        <v>45432</v>
      </c>
      <c r="AB5" s="8" t="str">
        <f t="shared" ref="AB5:AB18" ca="1" si="1" xml:space="preserve"> _xlfn.FORMULATEXT(AA5)</f>
        <v>=EDATE(Y5,Z5)</v>
      </c>
      <c r="AC5" s="20">
        <f t="shared" ref="AC5:AC18" si="2">EOMONTH(Y5,Z5)</f>
        <v>45443</v>
      </c>
      <c r="AD5" s="8" t="str">
        <f t="shared" ref="AD5:AD18" ca="1" si="3" xml:space="preserve"> _xlfn.FORMULATEXT(AC5)</f>
        <v>=EOMONTH(Y5,Z5)</v>
      </c>
    </row>
    <row r="6" spans="1:30">
      <c r="B6" s="16" t="s">
        <v>3</v>
      </c>
      <c r="C6" s="17">
        <f>MONTH(A5)</f>
        <v>9</v>
      </c>
      <c r="D6" s="2" t="str">
        <f t="shared" ref="D6:D19" ca="1" si="4" xml:space="preserve"> _xlfn.FORMULATEXT(C6)</f>
        <v>=MONTH(A5)</v>
      </c>
      <c r="F6" s="4" t="s">
        <v>1</v>
      </c>
      <c r="G6" s="1">
        <v>45435</v>
      </c>
      <c r="I6" s="7">
        <f>_xlfn.DAYS(G6,G5)</f>
        <v>28041</v>
      </c>
      <c r="J6" s="8" t="str">
        <f t="shared" ref="J6:J12" ca="1" si="5" xml:space="preserve"> _xlfn.FORMULATEXT(I6)</f>
        <v>=DAYS(G6,G5)</v>
      </c>
      <c r="O6" s="7">
        <f>NETWORKDAYS.INTL(M3,M4,11)</f>
        <v>314</v>
      </c>
      <c r="P6" s="8" t="str">
        <f ca="1" xml:space="preserve"> _xlfn.FORMULATEXT(O6)</f>
        <v>=NETWORKDAYS.INTL(M3,M4,11)</v>
      </c>
      <c r="R6" s="20">
        <v>45316</v>
      </c>
      <c r="S6" s="1"/>
      <c r="X6" s="13" t="s">
        <v>24</v>
      </c>
      <c r="Y6" s="14">
        <v>44990</v>
      </c>
      <c r="Z6" s="13">
        <v>14</v>
      </c>
      <c r="AA6" s="20">
        <f t="shared" si="0"/>
        <v>45417</v>
      </c>
      <c r="AB6" s="8" t="str">
        <f t="shared" ca="1" si="1"/>
        <v>=EDATE(Y6,Z6)</v>
      </c>
      <c r="AC6" s="20">
        <f t="shared" si="2"/>
        <v>45443</v>
      </c>
      <c r="AD6" s="8" t="str">
        <f t="shared" ca="1" si="3"/>
        <v>=EOMONTH(Y6,Z6)</v>
      </c>
    </row>
    <row r="7" spans="1:30">
      <c r="B7" s="16" t="s">
        <v>5</v>
      </c>
      <c r="C7" s="17">
        <f>DAY(A5)</f>
        <v>3</v>
      </c>
      <c r="D7" s="2" t="str">
        <f t="shared" ca="1" si="4"/>
        <v>=DAY(A5)</v>
      </c>
      <c r="I7" s="7">
        <f>DATEDIF(G5,G6,"D")</f>
        <v>28041</v>
      </c>
      <c r="J7" s="8" t="str">
        <f t="shared" ca="1" si="5"/>
        <v>=DATEDIF(G5,G6,"D")</v>
      </c>
      <c r="O7" s="10">
        <f>NETWORKDAYS.INTL(M3,M4,11,R4:R14)</f>
        <v>306</v>
      </c>
      <c r="P7" s="19" t="str">
        <f ca="1" xml:space="preserve"> _xlfn.FORMULATEXT(O7)</f>
        <v>=NETWORKDAYS.INTL(M3,M4,11,R4:R14)</v>
      </c>
      <c r="R7" s="20">
        <v>45320</v>
      </c>
      <c r="S7" s="1"/>
      <c r="T7" s="20">
        <f>WORKDAY(U3,U4)</f>
        <v>45642</v>
      </c>
      <c r="U7" s="21" t="str">
        <f ca="1" xml:space="preserve"> _xlfn.FORMULATEXT(T7)</f>
        <v>=WORKDAY(U3,U4)</v>
      </c>
      <c r="X7" s="13" t="s">
        <v>25</v>
      </c>
      <c r="Y7" s="14">
        <v>45026</v>
      </c>
      <c r="Z7" s="13">
        <v>13</v>
      </c>
      <c r="AA7" s="20">
        <f t="shared" si="0"/>
        <v>45422</v>
      </c>
      <c r="AB7" s="8" t="str">
        <f t="shared" ca="1" si="1"/>
        <v>=EDATE(Y7,Z7)</v>
      </c>
      <c r="AC7" s="20">
        <f t="shared" si="2"/>
        <v>45443</v>
      </c>
      <c r="AD7" s="8" t="str">
        <f t="shared" ca="1" si="3"/>
        <v>=EOMONTH(Y7,Z7)</v>
      </c>
    </row>
    <row r="8" spans="1:30">
      <c r="B8" s="16" t="s">
        <v>4</v>
      </c>
      <c r="C8" s="17">
        <f>WEEKDAY(A5,2)</f>
        <v>2</v>
      </c>
      <c r="D8" s="2" t="str">
        <f t="shared" ca="1" si="4"/>
        <v>=WEEKDAY(A5,2)</v>
      </c>
      <c r="I8" s="7">
        <f>DATEDIF(G5,G6,"M")</f>
        <v>921</v>
      </c>
      <c r="J8" s="8" t="str">
        <f t="shared" ca="1" si="5"/>
        <v>=DATEDIF(G5,G6,"M")</v>
      </c>
      <c r="R8" s="20">
        <v>45326</v>
      </c>
      <c r="S8" s="1"/>
      <c r="T8" s="20">
        <f>WORKDAY.INTL(U3,U4,13,)</f>
        <v>45584</v>
      </c>
      <c r="U8" s="21" t="str">
        <f ca="1" xml:space="preserve"> _xlfn.FORMULATEXT(T8)</f>
        <v>=WORKDAY.INTL(U3,U4,13,)</v>
      </c>
      <c r="X8" s="13" t="s">
        <v>26</v>
      </c>
      <c r="Y8" s="14">
        <v>45071</v>
      </c>
      <c r="Z8" s="13">
        <v>12</v>
      </c>
      <c r="AA8" s="20">
        <f t="shared" si="0"/>
        <v>45437</v>
      </c>
      <c r="AB8" s="8" t="str">
        <f t="shared" ca="1" si="1"/>
        <v>=EDATE(Y8,Z8)</v>
      </c>
      <c r="AC8" s="20">
        <f t="shared" si="2"/>
        <v>45443</v>
      </c>
      <c r="AD8" s="8" t="str">
        <f t="shared" ca="1" si="3"/>
        <v>=EOMONTH(Y8,Z8)</v>
      </c>
    </row>
    <row r="9" spans="1:30">
      <c r="B9" s="16" t="s">
        <v>6</v>
      </c>
      <c r="C9" s="17" t="str">
        <f>TEXT(A5,"DDDD")</f>
        <v>Tuesday</v>
      </c>
      <c r="D9" s="2" t="str">
        <f t="shared" ca="1" si="4"/>
        <v>=TEXT(A5,"DDDD")</v>
      </c>
      <c r="I9" s="7">
        <f>DATEDIF(G5,G6,"Y")</f>
        <v>76</v>
      </c>
      <c r="J9" s="8" t="str">
        <f t="shared" ca="1" si="5"/>
        <v>=DATEDIF(G5,G6,"Y")</v>
      </c>
      <c r="R9" s="20">
        <v>45332</v>
      </c>
      <c r="S9" s="1"/>
      <c r="X9" s="13" t="s">
        <v>27</v>
      </c>
      <c r="Y9" s="14">
        <v>45107</v>
      </c>
      <c r="Z9" s="13">
        <v>11</v>
      </c>
      <c r="AA9" s="20">
        <f t="shared" si="0"/>
        <v>45442</v>
      </c>
      <c r="AB9" s="8" t="str">
        <f t="shared" ca="1" si="1"/>
        <v>=EDATE(Y9,Z9)</v>
      </c>
      <c r="AC9" s="20">
        <f t="shared" si="2"/>
        <v>45443</v>
      </c>
      <c r="AD9" s="8" t="str">
        <f t="shared" ca="1" si="3"/>
        <v>=EOMONTH(Y9,Z9)</v>
      </c>
    </row>
    <row r="10" spans="1:30">
      <c r="B10" s="16" t="s">
        <v>11</v>
      </c>
      <c r="C10" s="17" t="str">
        <f>TEXT(A5,"DDD")</f>
        <v>Tue</v>
      </c>
      <c r="D10" s="2" t="str">
        <f t="shared" ca="1" si="4"/>
        <v>=TEXT(A5,"DDD")</v>
      </c>
      <c r="I10" s="7">
        <f>DATEDIF(G5,G6,"YM")</f>
        <v>9</v>
      </c>
      <c r="J10" s="8" t="str">
        <f t="shared" ca="1" si="5"/>
        <v>=DATEDIF(G5,G6,"YM")</v>
      </c>
      <c r="R10" s="20">
        <v>45347</v>
      </c>
      <c r="S10" s="1"/>
      <c r="X10" s="13" t="s">
        <v>28</v>
      </c>
      <c r="Y10" s="14">
        <v>45122</v>
      </c>
      <c r="Z10" s="13">
        <v>10</v>
      </c>
      <c r="AA10" s="20">
        <f t="shared" si="0"/>
        <v>45427</v>
      </c>
      <c r="AB10" s="8" t="str">
        <f t="shared" ca="1" si="1"/>
        <v>=EDATE(Y10,Z10)</v>
      </c>
      <c r="AC10" s="20">
        <f t="shared" si="2"/>
        <v>45443</v>
      </c>
      <c r="AD10" s="8" t="str">
        <f t="shared" ca="1" si="3"/>
        <v>=EOMONTH(Y10,Z10)</v>
      </c>
    </row>
    <row r="11" spans="1:30">
      <c r="B11" s="16" t="s">
        <v>7</v>
      </c>
      <c r="C11" s="17" t="str">
        <f>TEXT(A5,"DD")</f>
        <v>03</v>
      </c>
      <c r="D11" s="2" t="str">
        <f t="shared" ca="1" si="4"/>
        <v>=TEXT(A5,"DD")</v>
      </c>
      <c r="I11" s="7">
        <f>DATEDIF(G5,G6,"MD")</f>
        <v>8</v>
      </c>
      <c r="J11" s="8" t="str">
        <f t="shared" ca="1" si="5"/>
        <v>=DATEDIF(G5,G6,"MD")</v>
      </c>
      <c r="R11" s="20">
        <v>45425</v>
      </c>
      <c r="S11" s="1"/>
      <c r="X11" s="13" t="s">
        <v>29</v>
      </c>
      <c r="Y11" s="14">
        <v>45139</v>
      </c>
      <c r="Z11" s="13">
        <v>9</v>
      </c>
      <c r="AA11" s="20">
        <f t="shared" si="0"/>
        <v>45413</v>
      </c>
      <c r="AB11" s="8" t="str">
        <f t="shared" ca="1" si="1"/>
        <v>=EDATE(Y11,Z11)</v>
      </c>
      <c r="AC11" s="20">
        <f t="shared" si="2"/>
        <v>45443</v>
      </c>
      <c r="AD11" s="8" t="str">
        <f t="shared" ca="1" si="3"/>
        <v>=EOMONTH(Y11,Z11)</v>
      </c>
    </row>
    <row r="12" spans="1:30">
      <c r="B12" s="16" t="s">
        <v>8</v>
      </c>
      <c r="C12" s="17" t="str">
        <f>TEXT(A5,"D")</f>
        <v>3</v>
      </c>
      <c r="D12" s="2" t="str">
        <f t="shared" ca="1" si="4"/>
        <v>=TEXT(A5,"D")</v>
      </c>
      <c r="H12" t="s">
        <v>51</v>
      </c>
      <c r="I12" s="7" t="str">
        <f>CONCATENATE(I9, "Years", I10, "Months", I11, "Days")</f>
        <v>76Years9Months8Days</v>
      </c>
      <c r="J12" s="8" t="str">
        <f t="shared" ca="1" si="5"/>
        <v>=CONCATENATE(I9, "Years", I10, "Months", I11, "Days")</v>
      </c>
      <c r="R12" s="20">
        <v>45476</v>
      </c>
      <c r="S12" s="1"/>
      <c r="X12" s="13" t="s">
        <v>30</v>
      </c>
      <c r="Y12" s="14">
        <v>45179</v>
      </c>
      <c r="Z12" s="13">
        <v>8</v>
      </c>
      <c r="AA12" s="20">
        <f t="shared" si="0"/>
        <v>45422</v>
      </c>
      <c r="AB12" s="8" t="str">
        <f t="shared" ca="1" si="1"/>
        <v>=EDATE(Y12,Z12)</v>
      </c>
      <c r="AC12" s="20">
        <f t="shared" si="2"/>
        <v>45443</v>
      </c>
      <c r="AD12" s="8" t="str">
        <f t="shared" ca="1" si="3"/>
        <v>=EOMONTH(Y12,Z12)</v>
      </c>
    </row>
    <row r="13" spans="1:30">
      <c r="B13" s="16" t="s">
        <v>9</v>
      </c>
      <c r="C13" s="17" t="str">
        <f>TEXT(A5,"MMMM")</f>
        <v>September</v>
      </c>
      <c r="D13" s="2" t="str">
        <f t="shared" ca="1" si="4"/>
        <v>=TEXT(A5,"MMMM")</v>
      </c>
      <c r="I13" s="7"/>
      <c r="J13" s="9"/>
      <c r="R13" s="20">
        <v>45503</v>
      </c>
      <c r="S13" s="1"/>
      <c r="X13" s="13" t="s">
        <v>31</v>
      </c>
      <c r="Y13" s="14">
        <v>45204</v>
      </c>
      <c r="Z13" s="13">
        <v>7</v>
      </c>
      <c r="AA13" s="20">
        <f t="shared" si="0"/>
        <v>45417</v>
      </c>
      <c r="AB13" s="8" t="str">
        <f t="shared" ca="1" si="1"/>
        <v>=EDATE(Y13,Z13)</v>
      </c>
      <c r="AC13" s="20">
        <f t="shared" si="2"/>
        <v>45443</v>
      </c>
      <c r="AD13" s="8" t="str">
        <f t="shared" ca="1" si="3"/>
        <v>=EOMONTH(Y13,Z13)</v>
      </c>
    </row>
    <row r="14" spans="1:30">
      <c r="B14" s="16" t="s">
        <v>10</v>
      </c>
      <c r="C14" s="17" t="str">
        <f>TEXT(A5,"MMM")</f>
        <v>Sep</v>
      </c>
      <c r="D14" s="2" t="str">
        <f t="shared" ca="1" si="4"/>
        <v>=TEXT(A5,"MMM")</v>
      </c>
      <c r="I14" s="10"/>
      <c r="J14" s="11"/>
      <c r="R14" s="20">
        <v>45503</v>
      </c>
      <c r="S14" s="1"/>
      <c r="X14" s="13" t="s">
        <v>32</v>
      </c>
      <c r="Y14" s="14">
        <v>45250</v>
      </c>
      <c r="Z14" s="13">
        <v>6</v>
      </c>
      <c r="AA14" s="20">
        <f t="shared" si="0"/>
        <v>45432</v>
      </c>
      <c r="AB14" s="8" t="str">
        <f t="shared" ca="1" si="1"/>
        <v>=EDATE(Y14,Z14)</v>
      </c>
      <c r="AC14" s="20">
        <f t="shared" si="2"/>
        <v>45443</v>
      </c>
      <c r="AD14" s="8" t="str">
        <f t="shared" ca="1" si="3"/>
        <v>=EOMONTH(Y14,Z14)</v>
      </c>
    </row>
    <row r="15" spans="1:30">
      <c r="B15" s="16" t="s">
        <v>12</v>
      </c>
      <c r="C15" s="17" t="str">
        <f>TEXT(A5,"MM")</f>
        <v>09</v>
      </c>
      <c r="D15" s="2" t="str">
        <f t="shared" ca="1" si="4"/>
        <v>=TEXT(A5,"MM")</v>
      </c>
      <c r="X15" s="13" t="s">
        <v>33</v>
      </c>
      <c r="Y15" s="14">
        <v>45270</v>
      </c>
      <c r="Z15" s="13">
        <v>5</v>
      </c>
      <c r="AA15" s="20">
        <f t="shared" si="0"/>
        <v>45422</v>
      </c>
      <c r="AB15" s="8" t="str">
        <f t="shared" ca="1" si="1"/>
        <v>=EDATE(Y15,Z15)</v>
      </c>
      <c r="AC15" s="20">
        <f t="shared" si="2"/>
        <v>45443</v>
      </c>
      <c r="AD15" s="8" t="str">
        <f t="shared" ca="1" si="3"/>
        <v>=EOMONTH(Y15,Z15)</v>
      </c>
    </row>
    <row r="16" spans="1:30">
      <c r="B16" s="16" t="s">
        <v>3</v>
      </c>
      <c r="C16" s="17" t="str">
        <f>TEXT(A5,"M")</f>
        <v>9</v>
      </c>
      <c r="D16" s="2" t="str">
        <f t="shared" ca="1" si="4"/>
        <v>=TEXT(A5,"M")</v>
      </c>
      <c r="H16" s="3"/>
      <c r="X16" s="13" t="s">
        <v>34</v>
      </c>
      <c r="Y16" s="14">
        <v>45280</v>
      </c>
      <c r="Z16" s="13">
        <v>5</v>
      </c>
      <c r="AA16" s="20">
        <f t="shared" si="0"/>
        <v>45432</v>
      </c>
      <c r="AB16" s="8" t="str">
        <f t="shared" ca="1" si="1"/>
        <v>=EDATE(Y16,Z16)</v>
      </c>
      <c r="AC16" s="20">
        <f t="shared" si="2"/>
        <v>45443</v>
      </c>
      <c r="AD16" s="8" t="str">
        <f t="shared" ca="1" si="3"/>
        <v>=EOMONTH(Y16,Z16)</v>
      </c>
    </row>
    <row r="17" spans="1:30">
      <c r="B17" s="16" t="s">
        <v>13</v>
      </c>
      <c r="C17" s="17" t="str">
        <f>TEXT(A5,"D MMMM")</f>
        <v>3 September</v>
      </c>
      <c r="D17" s="2" t="str">
        <f t="shared" ca="1" si="4"/>
        <v>=TEXT(A5,"D MMMM")</v>
      </c>
      <c r="X17" s="13" t="s">
        <v>35</v>
      </c>
      <c r="Y17" s="14">
        <v>45285</v>
      </c>
      <c r="Z17" s="13">
        <v>5</v>
      </c>
      <c r="AA17" s="20">
        <f t="shared" si="0"/>
        <v>45437</v>
      </c>
      <c r="AB17" s="8" t="str">
        <f t="shared" ca="1" si="1"/>
        <v>=EDATE(Y17,Z17)</v>
      </c>
      <c r="AC17" s="20">
        <f t="shared" si="2"/>
        <v>45443</v>
      </c>
      <c r="AD17" s="8" t="str">
        <f t="shared" ca="1" si="3"/>
        <v>=EOMONTH(Y17,Z17)</v>
      </c>
    </row>
    <row r="18" spans="1:30">
      <c r="A18" s="5"/>
      <c r="B18" s="16" t="s">
        <v>13</v>
      </c>
      <c r="C18" s="17" t="str">
        <f>TEXT(A5,"YYYY MMM DD")</f>
        <v>2024 Sep 03</v>
      </c>
      <c r="D18" s="2" t="str">
        <f t="shared" ca="1" si="4"/>
        <v>=TEXT(A5,"YYYY MMM DD")</v>
      </c>
      <c r="E18" t="s">
        <v>44</v>
      </c>
      <c r="X18" s="13" t="s">
        <v>36</v>
      </c>
      <c r="Y18" s="14">
        <v>45290</v>
      </c>
      <c r="Z18" s="13">
        <v>5</v>
      </c>
      <c r="AA18" s="20">
        <f t="shared" si="0"/>
        <v>45442</v>
      </c>
      <c r="AB18" s="8" t="str">
        <f t="shared" ca="1" si="1"/>
        <v>=EDATE(Y18,Z18)</v>
      </c>
      <c r="AC18" s="20">
        <f t="shared" si="2"/>
        <v>45443</v>
      </c>
      <c r="AD18" s="8" t="str">
        <f t="shared" ca="1" si="3"/>
        <v>=EOMONTH(Y18,Z18)</v>
      </c>
    </row>
    <row r="19" spans="1:30">
      <c r="B19" s="16"/>
      <c r="C19" s="17" t="str">
        <f>TEXT(A5,"DDDD, D MMMM YYYY")</f>
        <v>Tuesday, 3 September 2024</v>
      </c>
      <c r="D19" s="2" t="str">
        <f t="shared" ca="1" si="4"/>
        <v>=TEXT(A5,"DDDD, D MMMM YYYY")</v>
      </c>
      <c r="E19" t="s">
        <v>43</v>
      </c>
    </row>
    <row r="25" spans="1:30">
      <c r="B25" s="27" t="s">
        <v>39</v>
      </c>
      <c r="C25" s="24">
        <v>45679</v>
      </c>
      <c r="D25" s="25" t="s">
        <v>40</v>
      </c>
    </row>
    <row r="26" spans="1:30" ht="30">
      <c r="B26" s="28" t="s">
        <v>54</v>
      </c>
      <c r="C26" s="26">
        <v>0.55833333333333335</v>
      </c>
      <c r="D26" s="25" t="s">
        <v>42</v>
      </c>
    </row>
    <row r="27" spans="1:30">
      <c r="B27" s="27" t="s">
        <v>39</v>
      </c>
      <c r="C27" s="20">
        <f ca="1">TODAY()</f>
        <v>45684</v>
      </c>
      <c r="D27" t="str">
        <f ca="1" xml:space="preserve"> _xlfn.FORMULATEXT(C27)</f>
        <v>=TODAY()</v>
      </c>
    </row>
    <row r="28" spans="1:30" ht="30">
      <c r="B28" s="28" t="s">
        <v>41</v>
      </c>
      <c r="C28" s="22">
        <f ca="1">NOW()</f>
        <v>45684.581559837963</v>
      </c>
      <c r="D28" t="str">
        <f ca="1" xml:space="preserve"> _xlfn.FORMULATEXT(C28)</f>
        <v>=NOW()</v>
      </c>
    </row>
    <row r="31" spans="1:30">
      <c r="B31" s="17" t="s">
        <v>45</v>
      </c>
      <c r="C31" s="17">
        <f>HOUR(C26)</f>
        <v>13</v>
      </c>
      <c r="D31" t="str">
        <f ca="1" xml:space="preserve"> _xlfn.FORMULATEXT(C31)</f>
        <v>=HOUR(C26)</v>
      </c>
    </row>
    <row r="32" spans="1:30">
      <c r="B32" s="17" t="s">
        <v>46</v>
      </c>
      <c r="C32" s="17">
        <f>MINUTE(C26)</f>
        <v>24</v>
      </c>
      <c r="D32" t="str">
        <f ca="1" xml:space="preserve"> _xlfn.FORMULATEXT(C32)</f>
        <v>=MINUTE(C26)</v>
      </c>
    </row>
    <row r="33" spans="2:4">
      <c r="B33" s="17" t="s">
        <v>47</v>
      </c>
      <c r="C33" s="17">
        <f ca="1">SECOND(C28)</f>
        <v>27</v>
      </c>
      <c r="D33" t="str">
        <f ca="1" xml:space="preserve"> _xlfn.FORMULATEXT(C33)</f>
        <v>=SECOND(C28)</v>
      </c>
    </row>
    <row r="35" spans="2:4">
      <c r="B35" s="17" t="s">
        <v>2</v>
      </c>
      <c r="C35" s="17">
        <f ca="1">YEAR(C28)</f>
        <v>2025</v>
      </c>
      <c r="D35" t="str">
        <f ca="1" xml:space="preserve"> _xlfn.FORMULATEXT(C35)</f>
        <v>=YEAR(C28)</v>
      </c>
    </row>
    <row r="36" spans="2:4">
      <c r="B36" s="17" t="s">
        <v>48</v>
      </c>
      <c r="C36" s="17">
        <f ca="1">MONTH(C28)</f>
        <v>1</v>
      </c>
      <c r="D36" t="str">
        <f t="shared" ref="D36:D40" ca="1" si="6" xml:space="preserve"> _xlfn.FORMULATEXT(C36)</f>
        <v>=MONTH(C28)</v>
      </c>
    </row>
    <row r="37" spans="2:4">
      <c r="B37" s="17" t="s">
        <v>5</v>
      </c>
      <c r="C37" s="17">
        <f ca="1">DAY(C28)</f>
        <v>27</v>
      </c>
      <c r="D37" t="str">
        <f t="shared" ca="1" si="6"/>
        <v>=DAY(C28)</v>
      </c>
    </row>
    <row r="39" spans="2:4">
      <c r="B39" s="17" t="s">
        <v>49</v>
      </c>
      <c r="C39" s="23">
        <f ca="1">TIME(C31,C32,C33)</f>
        <v>0.5586458333333334</v>
      </c>
      <c r="D39" t="str">
        <f t="shared" ca="1" si="6"/>
        <v>=TIME(C31,C32,C33)</v>
      </c>
    </row>
    <row r="40" spans="2:4">
      <c r="B40" s="17" t="s">
        <v>50</v>
      </c>
      <c r="C40" s="20">
        <f ca="1">DATE(C35,C36,C37)</f>
        <v>45684</v>
      </c>
      <c r="D40" t="str">
        <f t="shared" ca="1" si="6"/>
        <v>=DATE(C35,C36,C37)</v>
      </c>
    </row>
  </sheetData>
  <sortState ref="R4:R14">
    <sortCondition ref="R4:R14"/>
  </sortState>
  <mergeCells count="1">
    <mergeCell ref="I3:J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10911-077F-4874-9F8D-55A8D7EB1DBF}">
  <dimension ref="B3:AB149"/>
  <sheetViews>
    <sheetView topLeftCell="P43" zoomScaleNormal="100" workbookViewId="0">
      <selection activeCell="AD49" sqref="AD49"/>
    </sheetView>
  </sheetViews>
  <sheetFormatPr defaultRowHeight="15"/>
  <cols>
    <col min="1" max="1" width="10" customWidth="1"/>
    <col min="2" max="2" width="14.140625" bestFit="1" customWidth="1"/>
    <col min="4" max="4" width="10.5703125" bestFit="1" customWidth="1"/>
    <col min="12" max="16" width="10.42578125" bestFit="1" customWidth="1"/>
  </cols>
  <sheetData>
    <row r="3" spans="2:8">
      <c r="B3" t="s">
        <v>52</v>
      </c>
      <c r="D3" s="1"/>
    </row>
    <row r="4" spans="2:8">
      <c r="B4" t="s">
        <v>53</v>
      </c>
      <c r="D4" s="1" t="s">
        <v>55</v>
      </c>
      <c r="E4" s="1" t="s">
        <v>55</v>
      </c>
      <c r="F4" s="1" t="s">
        <v>55</v>
      </c>
      <c r="H4" s="1" t="s">
        <v>55</v>
      </c>
    </row>
    <row r="5" spans="2:8">
      <c r="D5" s="1" t="s">
        <v>55</v>
      </c>
    </row>
    <row r="6" spans="2:8">
      <c r="D6" s="1" t="s">
        <v>55</v>
      </c>
    </row>
    <row r="7" spans="2:8">
      <c r="D7" s="1" t="s">
        <v>55</v>
      </c>
      <c r="E7" t="s">
        <v>56</v>
      </c>
      <c r="F7" t="s">
        <v>56</v>
      </c>
      <c r="G7" t="s">
        <v>56</v>
      </c>
      <c r="H7" t="s">
        <v>56</v>
      </c>
    </row>
    <row r="8" spans="2:8">
      <c r="D8" s="1" t="s">
        <v>55</v>
      </c>
      <c r="E8" t="s">
        <v>56</v>
      </c>
    </row>
    <row r="9" spans="2:8">
      <c r="D9" s="1" t="s">
        <v>55</v>
      </c>
      <c r="E9" t="s">
        <v>56</v>
      </c>
    </row>
    <row r="10" spans="2:8">
      <c r="D10" s="1" t="s">
        <v>55</v>
      </c>
      <c r="E10" t="s">
        <v>56</v>
      </c>
    </row>
    <row r="11" spans="2:8">
      <c r="D11" s="1" t="s">
        <v>55</v>
      </c>
      <c r="E11" t="s">
        <v>56</v>
      </c>
    </row>
    <row r="12" spans="2:8">
      <c r="D12" s="1" t="s">
        <v>55</v>
      </c>
      <c r="E12" t="s">
        <v>56</v>
      </c>
    </row>
    <row r="16" spans="2:8">
      <c r="E16" t="s">
        <v>56</v>
      </c>
      <c r="F16" t="s">
        <v>56</v>
      </c>
      <c r="G16" t="s">
        <v>56</v>
      </c>
      <c r="H16" t="s">
        <v>56</v>
      </c>
    </row>
    <row r="17" spans="3:16">
      <c r="L17" s="1">
        <v>45680</v>
      </c>
      <c r="M17" s="1">
        <v>45680</v>
      </c>
      <c r="N17" s="1">
        <v>45680</v>
      </c>
      <c r="O17" s="1">
        <v>45680</v>
      </c>
      <c r="P17" s="1">
        <v>45680</v>
      </c>
    </row>
    <row r="18" spans="3:16">
      <c r="L18" s="1">
        <v>45681</v>
      </c>
      <c r="M18" s="1">
        <v>45681</v>
      </c>
      <c r="N18" s="1">
        <v>45681</v>
      </c>
      <c r="O18" s="1">
        <v>45711</v>
      </c>
      <c r="P18" s="1">
        <v>46045</v>
      </c>
    </row>
    <row r="19" spans="3:16">
      <c r="L19" s="1">
        <v>45682</v>
      </c>
      <c r="M19" s="1">
        <v>45682</v>
      </c>
      <c r="N19" s="1">
        <v>45684</v>
      </c>
      <c r="O19" s="1">
        <v>45739</v>
      </c>
      <c r="P19" s="1">
        <v>46410</v>
      </c>
    </row>
    <row r="20" spans="3:16">
      <c r="L20" s="1">
        <v>45683</v>
      </c>
      <c r="M20" s="1">
        <v>45683</v>
      </c>
      <c r="N20" s="1">
        <v>45685</v>
      </c>
      <c r="O20" s="1">
        <v>45770</v>
      </c>
      <c r="P20" s="1">
        <v>46775</v>
      </c>
    </row>
    <row r="21" spans="3:16">
      <c r="L21" s="1">
        <v>45684</v>
      </c>
      <c r="M21" s="1">
        <v>45684</v>
      </c>
      <c r="N21" s="1">
        <v>45686</v>
      </c>
      <c r="O21" s="1">
        <v>45800</v>
      </c>
      <c r="P21" s="1">
        <v>47141</v>
      </c>
    </row>
    <row r="22" spans="3:16">
      <c r="E22">
        <v>1</v>
      </c>
      <c r="L22" s="1">
        <v>45685</v>
      </c>
      <c r="M22" s="1">
        <v>45685</v>
      </c>
      <c r="N22" s="1">
        <v>45687</v>
      </c>
      <c r="O22" s="1">
        <v>45831</v>
      </c>
      <c r="P22" s="1">
        <v>47506</v>
      </c>
    </row>
    <row r="23" spans="3:16">
      <c r="E23">
        <v>1</v>
      </c>
      <c r="L23" s="1">
        <v>45686</v>
      </c>
      <c r="M23" s="1">
        <v>45686</v>
      </c>
      <c r="N23" s="1">
        <v>45688</v>
      </c>
      <c r="O23" s="1">
        <v>45861</v>
      </c>
      <c r="P23" s="1">
        <v>47871</v>
      </c>
    </row>
    <row r="24" spans="3:16">
      <c r="C24">
        <v>1</v>
      </c>
      <c r="E24">
        <v>1</v>
      </c>
      <c r="G24">
        <v>1</v>
      </c>
      <c r="I24">
        <v>1</v>
      </c>
      <c r="L24" s="1">
        <v>45687</v>
      </c>
      <c r="M24" s="1">
        <v>45687</v>
      </c>
      <c r="N24" s="1">
        <v>45691</v>
      </c>
      <c r="O24" s="1">
        <v>45892</v>
      </c>
      <c r="P24" s="1">
        <v>48236</v>
      </c>
    </row>
    <row r="25" spans="3:16">
      <c r="C25">
        <v>1</v>
      </c>
      <c r="G25">
        <v>2</v>
      </c>
      <c r="L25" s="1">
        <v>45688</v>
      </c>
      <c r="M25" s="1">
        <v>45688</v>
      </c>
      <c r="N25" s="1">
        <v>45692</v>
      </c>
      <c r="O25" s="1">
        <v>45923</v>
      </c>
      <c r="P25" s="1">
        <v>48602</v>
      </c>
    </row>
    <row r="26" spans="3:16">
      <c r="C26">
        <v>1</v>
      </c>
      <c r="G26">
        <v>3</v>
      </c>
      <c r="L26" s="1">
        <v>45689</v>
      </c>
      <c r="M26" s="1">
        <v>45689</v>
      </c>
      <c r="N26" s="1">
        <v>45693</v>
      </c>
      <c r="O26" s="1">
        <v>45953</v>
      </c>
      <c r="P26" s="1">
        <v>48967</v>
      </c>
    </row>
    <row r="27" spans="3:16">
      <c r="C27">
        <v>1</v>
      </c>
      <c r="G27">
        <v>4</v>
      </c>
    </row>
    <row r="28" spans="3:16">
      <c r="C28">
        <v>1</v>
      </c>
    </row>
    <row r="29" spans="3:16">
      <c r="C29">
        <v>1</v>
      </c>
    </row>
    <row r="30" spans="3:16">
      <c r="C30">
        <v>1</v>
      </c>
    </row>
    <row r="31" spans="3:16">
      <c r="C31">
        <v>1</v>
      </c>
    </row>
    <row r="32" spans="3:16">
      <c r="C32">
        <v>1</v>
      </c>
    </row>
    <row r="35" spans="12:26">
      <c r="W35" t="s">
        <v>64</v>
      </c>
      <c r="X35" t="s">
        <v>65</v>
      </c>
      <c r="Y35" t="s">
        <v>66</v>
      </c>
      <c r="Z35" t="s">
        <v>67</v>
      </c>
    </row>
    <row r="36" spans="12:26">
      <c r="L36" t="s">
        <v>57</v>
      </c>
      <c r="M36" t="s">
        <v>58</v>
      </c>
      <c r="N36" t="s">
        <v>59</v>
      </c>
      <c r="O36" t="s">
        <v>60</v>
      </c>
      <c r="P36" t="s">
        <v>61</v>
      </c>
      <c r="Q36" t="s">
        <v>62</v>
      </c>
      <c r="R36" t="s">
        <v>63</v>
      </c>
      <c r="S36" t="s">
        <v>76</v>
      </c>
      <c r="T36" t="s">
        <v>77</v>
      </c>
      <c r="U36" t="s">
        <v>78</v>
      </c>
      <c r="W36" t="s">
        <v>65</v>
      </c>
    </row>
    <row r="37" spans="12:26">
      <c r="L37" t="s">
        <v>58</v>
      </c>
      <c r="S37" t="s">
        <v>77</v>
      </c>
      <c r="W37" t="s">
        <v>66</v>
      </c>
    </row>
    <row r="38" spans="12:26">
      <c r="L38" t="s">
        <v>59</v>
      </c>
      <c r="S38" t="s">
        <v>78</v>
      </c>
      <c r="W38" t="s">
        <v>67</v>
      </c>
    </row>
    <row r="39" spans="12:26">
      <c r="L39" t="s">
        <v>60</v>
      </c>
      <c r="S39" t="s">
        <v>79</v>
      </c>
      <c r="W39" t="s">
        <v>68</v>
      </c>
    </row>
    <row r="40" spans="12:26">
      <c r="L40" t="s">
        <v>61</v>
      </c>
      <c r="S40" t="s">
        <v>80</v>
      </c>
      <c r="W40" t="s">
        <v>69</v>
      </c>
    </row>
    <row r="41" spans="12:26">
      <c r="L41" t="s">
        <v>62</v>
      </c>
      <c r="S41" t="s">
        <v>81</v>
      </c>
      <c r="W41" t="s">
        <v>70</v>
      </c>
    </row>
    <row r="42" spans="12:26">
      <c r="L42" t="s">
        <v>63</v>
      </c>
      <c r="S42" t="s">
        <v>82</v>
      </c>
      <c r="W42" t="s">
        <v>71</v>
      </c>
    </row>
    <row r="43" spans="12:26">
      <c r="L43" t="s">
        <v>57</v>
      </c>
      <c r="W43" t="s">
        <v>72</v>
      </c>
    </row>
    <row r="44" spans="12:26">
      <c r="W44" t="s">
        <v>73</v>
      </c>
    </row>
    <row r="45" spans="12:26">
      <c r="W45" t="s">
        <v>74</v>
      </c>
    </row>
    <row r="46" spans="12:26">
      <c r="W46" t="s">
        <v>75</v>
      </c>
    </row>
    <row r="50" spans="17:28">
      <c r="AB50">
        <v>1</v>
      </c>
    </row>
    <row r="51" spans="17:28">
      <c r="Q51" t="s">
        <v>83</v>
      </c>
      <c r="AB51">
        <v>2</v>
      </c>
    </row>
    <row r="52" spans="17:28">
      <c r="Q52" t="s">
        <v>84</v>
      </c>
      <c r="AB52">
        <v>3</v>
      </c>
    </row>
    <row r="53" spans="17:28">
      <c r="Q53" t="s">
        <v>85</v>
      </c>
      <c r="AB53">
        <v>4</v>
      </c>
    </row>
    <row r="54" spans="17:28">
      <c r="Q54" t="s">
        <v>86</v>
      </c>
      <c r="AB54">
        <v>5</v>
      </c>
    </row>
    <row r="55" spans="17:28">
      <c r="Q55" t="s">
        <v>87</v>
      </c>
      <c r="AB55">
        <v>6</v>
      </c>
    </row>
    <row r="56" spans="17:28">
      <c r="Q56" t="s">
        <v>88</v>
      </c>
      <c r="AB56">
        <v>7</v>
      </c>
    </row>
    <row r="57" spans="17:28">
      <c r="AB57">
        <v>8</v>
      </c>
    </row>
    <row r="58" spans="17:28">
      <c r="AB58">
        <v>9</v>
      </c>
    </row>
    <row r="59" spans="17:28">
      <c r="AB59">
        <v>10</v>
      </c>
    </row>
    <row r="60" spans="17:28">
      <c r="AB60">
        <v>11</v>
      </c>
    </row>
    <row r="61" spans="17:28">
      <c r="AB61">
        <v>12</v>
      </c>
    </row>
    <row r="62" spans="17:28">
      <c r="AB62">
        <v>13</v>
      </c>
    </row>
    <row r="63" spans="17:28">
      <c r="AB63">
        <v>14</v>
      </c>
    </row>
    <row r="64" spans="17:28">
      <c r="AB64">
        <v>15</v>
      </c>
    </row>
    <row r="65" spans="28:28">
      <c r="AB65">
        <v>16</v>
      </c>
    </row>
    <row r="66" spans="28:28">
      <c r="AB66">
        <v>17</v>
      </c>
    </row>
    <row r="67" spans="28:28">
      <c r="AB67">
        <v>18</v>
      </c>
    </row>
    <row r="68" spans="28:28">
      <c r="AB68">
        <v>19</v>
      </c>
    </row>
    <row r="69" spans="28:28">
      <c r="AB69">
        <v>20</v>
      </c>
    </row>
    <row r="70" spans="28:28">
      <c r="AB70">
        <v>21</v>
      </c>
    </row>
    <row r="71" spans="28:28">
      <c r="AB71">
        <v>22</v>
      </c>
    </row>
    <row r="72" spans="28:28">
      <c r="AB72">
        <v>23</v>
      </c>
    </row>
    <row r="73" spans="28:28">
      <c r="AB73">
        <v>24</v>
      </c>
    </row>
    <row r="74" spans="28:28">
      <c r="AB74">
        <v>25</v>
      </c>
    </row>
    <row r="75" spans="28:28">
      <c r="AB75">
        <v>26</v>
      </c>
    </row>
    <row r="76" spans="28:28">
      <c r="AB76">
        <v>27</v>
      </c>
    </row>
    <row r="77" spans="28:28">
      <c r="AB77">
        <v>28</v>
      </c>
    </row>
    <row r="78" spans="28:28">
      <c r="AB78">
        <v>29</v>
      </c>
    </row>
    <row r="79" spans="28:28">
      <c r="AB79">
        <v>30</v>
      </c>
    </row>
    <row r="80" spans="28:28">
      <c r="AB80">
        <v>31</v>
      </c>
    </row>
    <row r="81" spans="28:28">
      <c r="AB81">
        <v>32</v>
      </c>
    </row>
    <row r="82" spans="28:28">
      <c r="AB82">
        <v>33</v>
      </c>
    </row>
    <row r="83" spans="28:28">
      <c r="AB83">
        <v>34</v>
      </c>
    </row>
    <row r="84" spans="28:28">
      <c r="AB84">
        <v>35</v>
      </c>
    </row>
    <row r="85" spans="28:28">
      <c r="AB85">
        <v>36</v>
      </c>
    </row>
    <row r="86" spans="28:28">
      <c r="AB86">
        <v>37</v>
      </c>
    </row>
    <row r="87" spans="28:28">
      <c r="AB87">
        <v>38</v>
      </c>
    </row>
    <row r="88" spans="28:28">
      <c r="AB88">
        <v>39</v>
      </c>
    </row>
    <row r="89" spans="28:28">
      <c r="AB89">
        <v>40</v>
      </c>
    </row>
    <row r="90" spans="28:28">
      <c r="AB90">
        <v>41</v>
      </c>
    </row>
    <row r="91" spans="28:28">
      <c r="AB91">
        <v>42</v>
      </c>
    </row>
    <row r="92" spans="28:28">
      <c r="AB92">
        <v>43</v>
      </c>
    </row>
    <row r="93" spans="28:28">
      <c r="AB93">
        <v>44</v>
      </c>
    </row>
    <row r="94" spans="28:28">
      <c r="AB94">
        <v>45</v>
      </c>
    </row>
    <row r="95" spans="28:28">
      <c r="AB95">
        <v>46</v>
      </c>
    </row>
    <row r="96" spans="28:28">
      <c r="AB96">
        <v>47</v>
      </c>
    </row>
    <row r="97" spans="28:28">
      <c r="AB97">
        <v>48</v>
      </c>
    </row>
    <row r="98" spans="28:28">
      <c r="AB98">
        <v>49</v>
      </c>
    </row>
    <row r="99" spans="28:28">
      <c r="AB99">
        <v>50</v>
      </c>
    </row>
    <row r="100" spans="28:28">
      <c r="AB100">
        <v>51</v>
      </c>
    </row>
    <row r="101" spans="28:28">
      <c r="AB101">
        <v>52</v>
      </c>
    </row>
    <row r="102" spans="28:28">
      <c r="AB102">
        <v>53</v>
      </c>
    </row>
    <row r="103" spans="28:28">
      <c r="AB103">
        <v>54</v>
      </c>
    </row>
    <row r="104" spans="28:28">
      <c r="AB104">
        <v>55</v>
      </c>
    </row>
    <row r="105" spans="28:28">
      <c r="AB105">
        <v>56</v>
      </c>
    </row>
    <row r="106" spans="28:28">
      <c r="AB106">
        <v>57</v>
      </c>
    </row>
    <row r="107" spans="28:28">
      <c r="AB107">
        <v>58</v>
      </c>
    </row>
    <row r="108" spans="28:28">
      <c r="AB108">
        <v>59</v>
      </c>
    </row>
    <row r="109" spans="28:28">
      <c r="AB109">
        <v>60</v>
      </c>
    </row>
    <row r="110" spans="28:28">
      <c r="AB110">
        <v>61</v>
      </c>
    </row>
    <row r="111" spans="28:28">
      <c r="AB111">
        <v>62</v>
      </c>
    </row>
    <row r="112" spans="28:28">
      <c r="AB112">
        <v>63</v>
      </c>
    </row>
    <row r="113" spans="28:28">
      <c r="AB113">
        <v>64</v>
      </c>
    </row>
    <row r="114" spans="28:28">
      <c r="AB114">
        <v>65</v>
      </c>
    </row>
    <row r="115" spans="28:28">
      <c r="AB115">
        <v>66</v>
      </c>
    </row>
    <row r="116" spans="28:28">
      <c r="AB116">
        <v>67</v>
      </c>
    </row>
    <row r="117" spans="28:28">
      <c r="AB117">
        <v>68</v>
      </c>
    </row>
    <row r="118" spans="28:28">
      <c r="AB118">
        <v>69</v>
      </c>
    </row>
    <row r="119" spans="28:28">
      <c r="AB119">
        <v>70</v>
      </c>
    </row>
    <row r="120" spans="28:28">
      <c r="AB120">
        <v>71</v>
      </c>
    </row>
    <row r="121" spans="28:28">
      <c r="AB121">
        <v>72</v>
      </c>
    </row>
    <row r="122" spans="28:28">
      <c r="AB122">
        <v>73</v>
      </c>
    </row>
    <row r="123" spans="28:28">
      <c r="AB123">
        <v>74</v>
      </c>
    </row>
    <row r="124" spans="28:28">
      <c r="AB124">
        <v>75</v>
      </c>
    </row>
    <row r="125" spans="28:28">
      <c r="AB125">
        <v>76</v>
      </c>
    </row>
    <row r="126" spans="28:28">
      <c r="AB126">
        <v>77</v>
      </c>
    </row>
    <row r="127" spans="28:28">
      <c r="AB127">
        <v>78</v>
      </c>
    </row>
    <row r="128" spans="28:28">
      <c r="AB128">
        <v>79</v>
      </c>
    </row>
    <row r="129" spans="28:28">
      <c r="AB129">
        <v>80</v>
      </c>
    </row>
    <row r="130" spans="28:28">
      <c r="AB130">
        <v>81</v>
      </c>
    </row>
    <row r="131" spans="28:28">
      <c r="AB131">
        <v>82</v>
      </c>
    </row>
    <row r="132" spans="28:28">
      <c r="AB132">
        <v>83</v>
      </c>
    </row>
    <row r="133" spans="28:28">
      <c r="AB133">
        <v>84</v>
      </c>
    </row>
    <row r="134" spans="28:28">
      <c r="AB134">
        <v>85</v>
      </c>
    </row>
    <row r="135" spans="28:28">
      <c r="AB135">
        <v>86</v>
      </c>
    </row>
    <row r="136" spans="28:28">
      <c r="AB136">
        <v>87</v>
      </c>
    </row>
    <row r="137" spans="28:28">
      <c r="AB137">
        <v>88</v>
      </c>
    </row>
    <row r="138" spans="28:28">
      <c r="AB138">
        <v>89</v>
      </c>
    </row>
    <row r="139" spans="28:28">
      <c r="AB139">
        <v>90</v>
      </c>
    </row>
    <row r="140" spans="28:28">
      <c r="AB140">
        <v>91</v>
      </c>
    </row>
    <row r="141" spans="28:28">
      <c r="AB141">
        <v>92</v>
      </c>
    </row>
    <row r="142" spans="28:28">
      <c r="AB142">
        <v>93</v>
      </c>
    </row>
    <row r="143" spans="28:28">
      <c r="AB143">
        <v>94</v>
      </c>
    </row>
    <row r="144" spans="28:28">
      <c r="AB144">
        <v>95</v>
      </c>
    </row>
    <row r="145" spans="28:28">
      <c r="AB145">
        <v>96</v>
      </c>
    </row>
    <row r="146" spans="28:28">
      <c r="AB146">
        <v>97</v>
      </c>
    </row>
    <row r="147" spans="28:28">
      <c r="AB147">
        <v>98</v>
      </c>
    </row>
    <row r="148" spans="28:28">
      <c r="AB148">
        <v>99</v>
      </c>
    </row>
    <row r="149" spans="28:28">
      <c r="AB149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 Functions</vt:lpstr>
      <vt:lpstr>Fill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Neha Tadam</dc:creator>
  <cp:lastModifiedBy>Sarvadnya</cp:lastModifiedBy>
  <dcterms:created xsi:type="dcterms:W3CDTF">2024-05-21T08:58:40Z</dcterms:created>
  <dcterms:modified xsi:type="dcterms:W3CDTF">2025-01-27T08:28:01Z</dcterms:modified>
</cp:coreProperties>
</file>