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lean Data" sheetId="2" r:id="rId5"/>
    <sheet state="visible" name="Average" sheetId="3" r:id="rId6"/>
    <sheet state="visible" name="Q1" sheetId="4" r:id="rId7"/>
    <sheet state="visible" name="Q2" sheetId="5" r:id="rId8"/>
    <sheet state="visible" name="Q3" sheetId="6" r:id="rId9"/>
    <sheet state="visible" name="Q4A" sheetId="7" r:id="rId10"/>
    <sheet state="visible" name="Q4B" sheetId="8" r:id="rId11"/>
    <sheet state="visible" name="Q5" sheetId="9" r:id="rId12"/>
    <sheet state="visible" name="Q6" sheetId="10" r:id="rId13"/>
    <sheet state="visible" name="Task2A" sheetId="11" r:id="rId14"/>
    <sheet state="visible" name="Task2B" sheetId="12" r:id="rId15"/>
    <sheet state="visible" name="Task2C" sheetId="13" r:id="rId16"/>
    <sheet state="visible" name="Task2D" sheetId="14" r:id="rId17"/>
  </sheets>
  <definedNames>
    <definedName name="tptq14">'Clean Data'!$AC:$AC</definedName>
    <definedName name="tptday15">'Clean Data'!$AD:$AD</definedName>
    <definedName name="tptday13">'Clean Data'!$Z:$Z</definedName>
    <definedName name="tptq3">'Clean Data'!$G:$G</definedName>
    <definedName name="tptday12">'Clean Data'!$X:$X</definedName>
    <definedName name="tptq13">'Clean Data'!$AA:$AA</definedName>
    <definedName name="tptq15">'Clean Data'!$AE:$AE</definedName>
    <definedName name="tptday4">'Clean Data'!$H:$H</definedName>
    <definedName name="tptq9">'Clean Data'!$S:$S</definedName>
    <definedName name="tptday5">'Clean Data'!$J:$J</definedName>
    <definedName name="tptday1">'Clean Data'!$B:$B</definedName>
    <definedName name="tptq10">'Clean Data'!$U:$U</definedName>
    <definedName name="tptday10">'Clean Data'!$T:$T</definedName>
    <definedName name="tptq8">'Clean Data'!$Q:$Q</definedName>
    <definedName name="tptq5">'Clean Data'!$K:$K</definedName>
    <definedName name="tptq12">'Clean Data'!$Y:$Y</definedName>
    <definedName name="tptq11">'Clean Data'!$W:$W</definedName>
    <definedName name="tptday8">'Clean Data'!$P:$P</definedName>
    <definedName name="tptq7">'Clean Data'!$O:$O</definedName>
    <definedName name="tptday9">'Clean Data'!$R:$R</definedName>
    <definedName name="tptday2">'Clean Data'!$D:$D</definedName>
    <definedName name="tptq6">'Clean Data'!$M:$M</definedName>
    <definedName name="tptday6">'Clean Data'!$L:$L</definedName>
    <definedName name="tptday11">'Clean Data'!$V:$V</definedName>
    <definedName name="tptday14">'Clean Data'!$AB:$AB</definedName>
    <definedName name="tptq2">'Clean Data'!$E:$E</definedName>
    <definedName name="Tptday3">'Clean Data'!$F:$F</definedName>
    <definedName name="tptq4">'Clean Data'!$I:$I</definedName>
    <definedName name="tptday7">'Clean Data'!$N:$N</definedName>
    <definedName name="tptq1">'Clean Data'!$C:$C</definedName>
  </definedNames>
  <calcPr/>
</workbook>
</file>

<file path=xl/sharedStrings.xml><?xml version="1.0" encoding="utf-8"?>
<sst xmlns="http://schemas.openxmlformats.org/spreadsheetml/2006/main" count="270" uniqueCount="139">
  <si>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</si>
  <si>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</si>
  <si>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</si>
  <si>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</si>
  <si>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</si>
  <si>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</si>
  <si>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</si>
  <si>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</si>
  <si>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</si>
  <si>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</si>
  <si>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</si>
  <si>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</si>
  <si>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</si>
  <si>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</si>
  <si>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</si>
  <si>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</si>
  <si>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</si>
  <si>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</si>
  <si>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</si>
  <si>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</si>
  <si>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</si>
  <si>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</si>
  <si>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</si>
  <si>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</si>
  <si>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</si>
  <si>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</si>
  <si>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</si>
  <si>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</si>
  <si>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</si>
  <si>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</si>
  <si>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Name</t>
  </si>
  <si>
    <t>Time per Task (seconds)</t>
  </si>
  <si>
    <t>Quality (%)</t>
  </si>
  <si>
    <t>Afzal</t>
  </si>
  <si>
    <t>Amit</t>
  </si>
  <si>
    <t>Amrit</t>
  </si>
  <si>
    <t>Anand</t>
  </si>
  <si>
    <t>Anika</t>
  </si>
  <si>
    <t>Aniket</t>
  </si>
  <si>
    <t>Anushka</t>
  </si>
  <si>
    <t>Arohi</t>
  </si>
  <si>
    <t>Biju</t>
  </si>
  <si>
    <t>Binny</t>
  </si>
  <si>
    <t>Charlie</t>
  </si>
  <si>
    <t>Debdas</t>
  </si>
  <si>
    <t>Deepa</t>
  </si>
  <si>
    <t>Dhanya</t>
  </si>
  <si>
    <t>Dhruti</t>
  </si>
  <si>
    <t>Dipa</t>
  </si>
  <si>
    <t>Diwakar</t>
  </si>
  <si>
    <t>Firoza</t>
  </si>
  <si>
    <t>Gopal</t>
  </si>
  <si>
    <t>Haritha</t>
  </si>
  <si>
    <t>Indu</t>
  </si>
  <si>
    <t>Mange</t>
  </si>
  <si>
    <t>Neha</t>
  </si>
  <si>
    <t>Nupur</t>
  </si>
  <si>
    <t>Prachi</t>
  </si>
  <si>
    <t>Pradyut</t>
  </si>
  <si>
    <t>Prajwal</t>
  </si>
  <si>
    <t>Praveen</t>
  </si>
  <si>
    <t>Preetha</t>
  </si>
  <si>
    <t>Venkat</t>
  </si>
  <si>
    <t>Vijay</t>
  </si>
  <si>
    <t>Vimal</t>
  </si>
  <si>
    <t>Vimla</t>
  </si>
  <si>
    <t>Vinay</t>
  </si>
  <si>
    <t>Wasim</t>
  </si>
  <si>
    <t>Day 1Time per Task (seconds)</t>
  </si>
  <si>
    <t>Day 1Quality (%)</t>
  </si>
  <si>
    <t>Day 2 Time per Task (seconds)</t>
  </si>
  <si>
    <t>Day 2 Quality (%)</t>
  </si>
  <si>
    <t>Day 3 Time per Task (seconds)</t>
  </si>
  <si>
    <t>Day 3 Quality (%)</t>
  </si>
  <si>
    <t>Day 4 Time per Task (seconds)</t>
  </si>
  <si>
    <t>Day 4 Quality (%)</t>
  </si>
  <si>
    <t>Day 5 Time per Task (seconds)</t>
  </si>
  <si>
    <t>Day 5 Quality (%)</t>
  </si>
  <si>
    <t>Day 6 Time per Task (seconds)</t>
  </si>
  <si>
    <t>Day 6 Quality (%)</t>
  </si>
  <si>
    <t>Day 7 Time per Task (seconds)</t>
  </si>
  <si>
    <t>Day 7 Quality (%)</t>
  </si>
  <si>
    <t>Day 8 Time per Task (seconds)</t>
  </si>
  <si>
    <t>Day 8 Quality (%)</t>
  </si>
  <si>
    <t>Day 9 Time per Task (seconds)</t>
  </si>
  <si>
    <t>Day 9 Quality (%)</t>
  </si>
  <si>
    <t>Day 10 Time per Task (seconds)</t>
  </si>
  <si>
    <t>Day 10 Quality (%)</t>
  </si>
  <si>
    <t>Day 11 Time per Task (seconds)</t>
  </si>
  <si>
    <t>Day 11 Quality (%)</t>
  </si>
  <si>
    <t>Day 12 Time per Task (seconds)</t>
  </si>
  <si>
    <t>Day 12 Quality (%)</t>
  </si>
  <si>
    <t>Day 13 Time per Task (seconds)</t>
  </si>
  <si>
    <t>Day 13 Quality (%)</t>
  </si>
  <si>
    <t>Day 14 Time per Task (seconds)</t>
  </si>
  <si>
    <t>Day 14 Quality (%)</t>
  </si>
  <si>
    <t>Day 15 Time per Task (seconds)</t>
  </si>
  <si>
    <t>Day 15 Quality (%)</t>
  </si>
  <si>
    <t>Day</t>
  </si>
  <si>
    <t>Average TPT</t>
  </si>
  <si>
    <t>Average Quality</t>
  </si>
  <si>
    <t>Day1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</si>
  <si>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</si>
  <si>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</si>
  <si>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</si>
  <si>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</si>
  <si>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</si>
  <si>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</si>
  <si>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</si>
  <si>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</si>
  <si>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</si>
  <si>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</si>
  <si>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</si>
  <si>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</si>
  <si>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</si>
  <si>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</si>
  <si>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Avg 1to 15</t>
  </si>
  <si>
    <t xml:space="preserve">Did anyone take more time on Day 15 than Day 14? </t>
  </si>
  <si>
    <t>Ans=&gt;NO</t>
  </si>
  <si>
    <t xml:space="preserve">Did anyone take longer because they were focusing too much on the quality? </t>
  </si>
  <si>
    <t>Ans=&gt; Dhruti decrease Quality &amp; Biju &amp; Harshita Increase Quality</t>
  </si>
  <si>
    <t>How many have shown improvement in terms of TPT on Day 15</t>
  </si>
  <si>
    <t>Ans=&gt;Anand,Nupur,Biju,Gopal,Dhanya,Dipa improve quality in Day 15</t>
  </si>
  <si>
    <t>Who are the top 3 members with the lowest TPT on the 15th Day</t>
  </si>
  <si>
    <t>Ans=&gt;Anushka,Arohi,Firoza members with the lowest TPT on the 15th Day</t>
  </si>
  <si>
    <t>who are the top 3 members with the lowest average TPT against day 1 to day 15? Are they the same person?</t>
  </si>
  <si>
    <t>Ans=&gt;Anushka,Arohi,Firoza members with the lowest TPT against day 1 to Day 15</t>
  </si>
  <si>
    <t>Which charts would give insights for each of the above points?</t>
  </si>
  <si>
    <t>Ans=&gt;Line Chart &amp; Column Chart</t>
  </si>
  <si>
    <t>What is the average of TPT against each day?</t>
  </si>
  <si>
    <t>Did the average TPT improve?</t>
  </si>
  <si>
    <t>Ans=&gt;NO,Average TPT Decresed</t>
  </si>
  <si>
    <t>Did the standard deviation decrease over the last 15 days?</t>
  </si>
  <si>
    <t>Ans=&gt;Yes,standard deviation decrease over the last 15 days</t>
  </si>
  <si>
    <t>Standard Deviation</t>
  </si>
  <si>
    <t>Did the average TPT come down from the earlier TPT as your supervisor had indicated? What further actions may be required to bring down the average TPT to 1.8?</t>
  </si>
  <si>
    <t>Ans=&gt; Average TPT Already 1.8. no further actions may be required to bring down the average TPT to 1.8</t>
  </si>
  <si>
    <t>What insight would you share on the quality outcomes?</t>
  </si>
  <si>
    <t>ANS=&gt; Day 1 to Day 15 Average Quality Increased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</si>
</sst>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1.0"/>
      <color theme="1"/>
      <name val="Calibri"/>
    </font>
    <font>
      <color theme="1"/>
      <name val="Arial"/>
    </font>
    <font/>
    <font>
      <color theme="1"/>
      <name val="Calibri"/>
    </font>
    <font>
      <b/>
      <sz val="11.0"/>
      <color theme="1"/>
      <name val="Calibri"/>
    </font>
    <font>
      <sz val="11.0"/>
      <color rgb="FF000000"/>
      <name val="Calibri"/>
    </font>
    <font>
      <b/>
      <sz val="11.0"/>
      <color rgb="FF000000"/>
      <name val="Calibri"/>
    </font>
    <font>
      <b/>
      <sz val="12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CECF1"/>
        <bgColor rgb="FFECECF1"/>
      </patternFill>
    </fill>
    <fill>
      <patternFill patternType="solid">
        <fgColor rgb="FFFFFF00"/>
        <bgColor rgb="FFFFFF0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2" numFmtId="0" xfId="0" applyAlignment="1" applyBorder="1" applyFont="1">
      <alignment horizontal="center" shrinkToFit="0" vertical="bottom" wrapText="1"/>
    </xf>
    <xf borderId="3" fillId="0" fontId="3" numFmtId="0" xfId="0" applyBorder="1" applyFont="1"/>
    <xf borderId="1" fillId="2" fontId="2" numFmtId="0" xfId="0" applyAlignment="1" applyBorder="1" applyFont="1">
      <alignment horizontal="center" shrinkToFit="0" vertical="bottom" wrapText="1"/>
    </xf>
    <xf borderId="0" fillId="0" fontId="4" numFmtId="0" xfId="0" applyAlignment="1" applyFont="1">
      <alignment vertical="bottom"/>
    </xf>
    <xf borderId="0" fillId="0" fontId="4" numFmtId="2" xfId="0" applyAlignment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Font="1"/>
    <xf borderId="0" fillId="0" fontId="5" numFmtId="0" xfId="0" applyAlignment="1" applyFont="1">
      <alignment vertical="bottom"/>
    </xf>
    <xf borderId="0" fillId="0" fontId="1" numFmtId="0" xfId="0" applyAlignment="1" applyFont="1">
      <alignment horizontal="right"/>
    </xf>
    <xf borderId="0" fillId="0" fontId="5" numFmtId="0" xfId="0" applyFont="1"/>
    <xf borderId="0" fillId="0" fontId="6" numFmtId="0" xfId="0" applyAlignment="1" applyFont="1">
      <alignment readingOrder="0" shrinkToFit="0" wrapText="0"/>
    </xf>
    <xf borderId="0" fillId="0" fontId="6" numFmtId="0" xfId="0" applyAlignment="1" applyFont="1">
      <alignment shrinkToFit="0" wrapText="0"/>
    </xf>
    <xf borderId="1" fillId="0" fontId="6" numFmtId="0" xfId="0" applyAlignment="1" applyBorder="1" applyFont="1">
      <alignment horizontal="center" readingOrder="0" shrinkToFit="0" wrapText="0"/>
    </xf>
    <xf borderId="3" fillId="0" fontId="7" numFmtId="0" xfId="0" applyAlignment="1" applyBorder="1" applyFont="1">
      <alignment horizontal="center" readingOrder="0" shrinkToFit="0" vertical="bottom" wrapText="0"/>
    </xf>
    <xf borderId="3" fillId="0" fontId="8" numFmtId="0" xfId="0" applyAlignment="1" applyBorder="1" applyFont="1">
      <alignment horizontal="center" readingOrder="0" shrinkToFit="0" wrapText="0"/>
    </xf>
    <xf borderId="4" fillId="0" fontId="6" numFmtId="0" xfId="0" applyAlignment="1" applyBorder="1" applyFont="1">
      <alignment horizontal="center" readingOrder="0" shrinkToFit="0" wrapText="0"/>
    </xf>
    <xf borderId="5" fillId="0" fontId="6" numFmtId="0" xfId="0" applyAlignment="1" applyBorder="1" applyFont="1">
      <alignment horizontal="center" readingOrder="0" shrinkToFit="0" wrapText="0"/>
    </xf>
    <xf borderId="5" fillId="3" fontId="6" numFmtId="0" xfId="0" applyAlignment="1" applyBorder="1" applyFill="1" applyFont="1">
      <alignment horizontal="center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3</xdr:row>
      <xdr:rowOff>152400</xdr:rowOff>
    </xdr:from>
    <xdr:ext cx="9648825" cy="542925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485775</xdr:colOff>
      <xdr:row>5</xdr:row>
      <xdr:rowOff>95250</xdr:rowOff>
    </xdr:from>
    <xdr:ext cx="10229850" cy="5753100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485775</xdr:colOff>
      <xdr:row>3</xdr:row>
      <xdr:rowOff>95250</xdr:rowOff>
    </xdr:from>
    <xdr:ext cx="10229850" cy="5753100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904875</xdr:colOff>
      <xdr:row>3</xdr:row>
      <xdr:rowOff>190500</xdr:rowOff>
    </xdr:from>
    <xdr:ext cx="9648825" cy="54292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923925</xdr:colOff>
      <xdr:row>3</xdr:row>
      <xdr:rowOff>171450</xdr:rowOff>
    </xdr:from>
    <xdr:ext cx="9648825" cy="54292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3</xdr:row>
      <xdr:rowOff>152400</xdr:rowOff>
    </xdr:from>
    <xdr:ext cx="9648825" cy="5429250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4</xdr:row>
      <xdr:rowOff>9525</xdr:rowOff>
    </xdr:from>
    <xdr:ext cx="10096500" cy="567690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3"/>
      <c r="D1" s="2" t="s">
        <v>1</v>
      </c>
      <c r="E1" s="3"/>
      <c r="F1" s="2" t="s">
        <v>2</v>
      </c>
      <c r="G1" s="3"/>
      <c r="H1" s="2" t="s">
        <v>3</v>
      </c>
      <c r="I1" s="3"/>
      <c r="J1" s="2" t="s">
        <v>4</v>
      </c>
      <c r="K1" s="3"/>
      <c r="L1" s="2" t="s">
        <v>5</v>
      </c>
      <c r="M1" s="3"/>
      <c r="N1" s="2" t="s">
        <v>6</v>
      </c>
      <c r="O1" s="3"/>
      <c r="P1" s="2" t="s">
        <v>7</v>
      </c>
      <c r="Q1" s="3"/>
      <c r="R1" s="2" t="s">
        <v>8</v>
      </c>
      <c r="S1" s="3"/>
      <c r="T1" s="2" t="s">
        <v>9</v>
      </c>
      <c r="U1" s="3"/>
      <c r="V1" s="2" t="s">
        <v>10</v>
      </c>
      <c r="W1" s="3"/>
      <c r="X1" s="2" t="s">
        <v>11</v>
      </c>
      <c r="Y1" s="3"/>
      <c r="Z1" s="2" t="s">
        <v>12</v>
      </c>
      <c r="AA1" s="3"/>
      <c r="AB1" s="2" t="s">
        <v>13</v>
      </c>
      <c r="AC1" s="3"/>
      <c r="AD1" s="2" t="s">
        <v>14</v>
      </c>
      <c r="AE1" s="3"/>
      <c r="AF1" s="2" t="s">
        <v>15</v>
      </c>
      <c r="AG1" s="3"/>
      <c r="AH1" s="2" t="s">
        <v>16</v>
      </c>
      <c r="AI1" s="3"/>
      <c r="AJ1" s="2" t="s">
        <v>17</v>
      </c>
      <c r="AK1" s="3"/>
      <c r="AL1" s="2" t="s">
        <v>18</v>
      </c>
      <c r="AM1" s="3"/>
      <c r="AN1" s="2" t="s">
        <v>19</v>
      </c>
      <c r="AO1" s="3"/>
      <c r="AP1" s="2" t="s">
        <v>20</v>
      </c>
      <c r="AQ1" s="3"/>
      <c r="AR1" s="2" t="s">
        <v>21</v>
      </c>
      <c r="AS1" s="3"/>
      <c r="AT1" s="2" t="s">
        <v>22</v>
      </c>
      <c r="AU1" s="3"/>
      <c r="AV1" s="2" t="s">
        <v>23</v>
      </c>
      <c r="AW1" s="3"/>
      <c r="AX1" s="2" t="s">
        <v>24</v>
      </c>
      <c r="AY1" s="3"/>
      <c r="AZ1" s="2" t="s">
        <v>25</v>
      </c>
      <c r="BA1" s="3"/>
      <c r="BB1" s="2" t="s">
        <v>26</v>
      </c>
      <c r="BC1" s="3"/>
      <c r="BD1" s="2" t="s">
        <v>27</v>
      </c>
      <c r="BE1" s="3"/>
      <c r="BF1" s="2" t="s">
        <v>28</v>
      </c>
      <c r="BG1" s="3"/>
      <c r="BH1" s="2" t="s">
        <v>29</v>
      </c>
      <c r="BI1" s="3"/>
    </row>
    <row r="2">
      <c r="A2" s="4" t="s">
        <v>30</v>
      </c>
      <c r="B2" s="4" t="s">
        <v>31</v>
      </c>
      <c r="C2" s="4" t="s">
        <v>32</v>
      </c>
      <c r="D2" s="4" t="s">
        <v>31</v>
      </c>
      <c r="E2" s="4" t="s">
        <v>32</v>
      </c>
      <c r="F2" s="4" t="s">
        <v>31</v>
      </c>
      <c r="G2" s="4" t="s">
        <v>32</v>
      </c>
      <c r="H2" s="4" t="s">
        <v>31</v>
      </c>
      <c r="I2" s="4" t="s">
        <v>32</v>
      </c>
      <c r="J2" s="4" t="s">
        <v>31</v>
      </c>
      <c r="K2" s="4" t="s">
        <v>32</v>
      </c>
      <c r="L2" s="4" t="s">
        <v>31</v>
      </c>
      <c r="M2" s="4" t="s">
        <v>32</v>
      </c>
      <c r="N2" s="4" t="s">
        <v>31</v>
      </c>
      <c r="O2" s="4" t="s">
        <v>32</v>
      </c>
      <c r="P2" s="4" t="s">
        <v>31</v>
      </c>
      <c r="Q2" s="4" t="s">
        <v>32</v>
      </c>
      <c r="R2" s="4" t="s">
        <v>31</v>
      </c>
      <c r="S2" s="4" t="s">
        <v>32</v>
      </c>
      <c r="T2" s="4" t="s">
        <v>31</v>
      </c>
      <c r="U2" s="4" t="s">
        <v>32</v>
      </c>
      <c r="V2" s="4" t="s">
        <v>31</v>
      </c>
      <c r="W2" s="4" t="s">
        <v>32</v>
      </c>
      <c r="X2" s="4" t="s">
        <v>31</v>
      </c>
      <c r="Y2" s="4" t="s">
        <v>32</v>
      </c>
      <c r="Z2" s="4" t="s">
        <v>31</v>
      </c>
      <c r="AA2" s="4" t="s">
        <v>32</v>
      </c>
      <c r="AB2" s="4" t="s">
        <v>31</v>
      </c>
      <c r="AC2" s="4" t="s">
        <v>32</v>
      </c>
      <c r="AD2" s="4" t="s">
        <v>31</v>
      </c>
      <c r="AE2" s="4" t="s">
        <v>32</v>
      </c>
      <c r="AF2" s="4" t="s">
        <v>31</v>
      </c>
      <c r="AG2" s="4" t="s">
        <v>32</v>
      </c>
      <c r="AH2" s="4" t="s">
        <v>31</v>
      </c>
      <c r="AI2" s="4" t="s">
        <v>32</v>
      </c>
      <c r="AJ2" s="4" t="s">
        <v>31</v>
      </c>
      <c r="AK2" s="4" t="s">
        <v>32</v>
      </c>
      <c r="AL2" s="4" t="s">
        <v>31</v>
      </c>
      <c r="AM2" s="4" t="s">
        <v>32</v>
      </c>
      <c r="AN2" s="4" t="s">
        <v>31</v>
      </c>
      <c r="AO2" s="4" t="s">
        <v>32</v>
      </c>
      <c r="AP2" s="4" t="s">
        <v>31</v>
      </c>
      <c r="AQ2" s="4" t="s">
        <v>32</v>
      </c>
      <c r="AR2" s="4" t="s">
        <v>31</v>
      </c>
      <c r="AS2" s="4" t="s">
        <v>32</v>
      </c>
      <c r="AT2" s="4" t="s">
        <v>31</v>
      </c>
      <c r="AU2" s="4" t="s">
        <v>32</v>
      </c>
      <c r="AV2" s="4" t="s">
        <v>31</v>
      </c>
      <c r="AW2" s="4" t="s">
        <v>32</v>
      </c>
      <c r="AX2" s="4" t="s">
        <v>31</v>
      </c>
      <c r="AY2" s="4" t="s">
        <v>32</v>
      </c>
      <c r="AZ2" s="4" t="s">
        <v>31</v>
      </c>
      <c r="BA2" s="4" t="s">
        <v>32</v>
      </c>
      <c r="BB2" s="4" t="s">
        <v>31</v>
      </c>
      <c r="BC2" s="4" t="s">
        <v>32</v>
      </c>
      <c r="BD2" s="4" t="s">
        <v>31</v>
      </c>
      <c r="BE2" s="4" t="s">
        <v>32</v>
      </c>
      <c r="BF2" s="4" t="s">
        <v>31</v>
      </c>
      <c r="BG2" s="4" t="s">
        <v>32</v>
      </c>
      <c r="BH2" s="4" t="s">
        <v>31</v>
      </c>
      <c r="BI2" s="4" t="s">
        <v>32</v>
      </c>
    </row>
    <row r="3">
      <c r="A3" s="5" t="s">
        <v>33</v>
      </c>
      <c r="B3" s="6">
        <v>2.667944</v>
      </c>
      <c r="C3" s="6">
        <v>88.52326</v>
      </c>
      <c r="D3" s="6">
        <v>2.614585</v>
      </c>
      <c r="E3" s="6">
        <v>88.7003</v>
      </c>
      <c r="F3" s="6">
        <v>2.562293</v>
      </c>
      <c r="G3" s="6">
        <v>88.8777</v>
      </c>
      <c r="H3" s="6">
        <v>2.511047</v>
      </c>
      <c r="I3" s="6">
        <v>89.05546</v>
      </c>
      <c r="J3" s="6">
        <v>2.51</v>
      </c>
      <c r="K3" s="6">
        <v>89.23357</v>
      </c>
      <c r="L3" s="6">
        <v>2.41161</v>
      </c>
      <c r="M3" s="6">
        <v>89.41204</v>
      </c>
      <c r="N3" s="6">
        <v>2.37</v>
      </c>
      <c r="O3" s="6">
        <v>89.59086</v>
      </c>
      <c r="P3" s="6">
        <v>2.31611</v>
      </c>
      <c r="Q3" s="6">
        <v>89.77004</v>
      </c>
      <c r="R3" s="6">
        <v>2.269788</v>
      </c>
      <c r="S3" s="6">
        <v>89.94958</v>
      </c>
      <c r="T3" s="6">
        <v>2.224392</v>
      </c>
      <c r="U3" s="6">
        <v>90.12948</v>
      </c>
      <c r="V3" s="6">
        <v>2.179904</v>
      </c>
      <c r="W3" s="6">
        <v>90.30974</v>
      </c>
      <c r="X3" s="6">
        <v>2.136306</v>
      </c>
      <c r="Y3" s="6">
        <v>90.49036</v>
      </c>
      <c r="Z3" s="6">
        <v>2.09358</v>
      </c>
      <c r="AA3" s="6">
        <v>91.28</v>
      </c>
      <c r="AB3" s="6">
        <v>2.051709</v>
      </c>
      <c r="AC3" s="6">
        <v>90.85269</v>
      </c>
      <c r="AD3" s="6">
        <v>2.03</v>
      </c>
      <c r="AE3" s="6">
        <v>91.03439</v>
      </c>
      <c r="AF3" s="6">
        <v>1.970461</v>
      </c>
      <c r="AG3" s="6">
        <v>91.21646</v>
      </c>
      <c r="AH3" s="6">
        <v>1.931052</v>
      </c>
      <c r="AI3" s="6">
        <v>89.89</v>
      </c>
      <c r="AJ3" s="6">
        <v>1.892431</v>
      </c>
      <c r="AK3" s="6">
        <v>91.58169</v>
      </c>
      <c r="AL3" s="6">
        <v>1.854582</v>
      </c>
      <c r="AM3" s="6">
        <v>91.76485</v>
      </c>
      <c r="AN3" s="6">
        <v>1.98</v>
      </c>
      <c r="AO3" s="6">
        <v>90.98</v>
      </c>
      <c r="AP3" s="6">
        <v>1.781141</v>
      </c>
      <c r="AQ3" s="6">
        <v>92.13228</v>
      </c>
      <c r="AR3" s="6">
        <v>1.745518</v>
      </c>
      <c r="AS3" s="6">
        <v>92.31654</v>
      </c>
      <c r="AT3" s="6">
        <v>1.710607</v>
      </c>
      <c r="AU3" s="6">
        <v>92.50118</v>
      </c>
      <c r="AV3" s="6">
        <v>1.676395</v>
      </c>
      <c r="AW3" s="6">
        <v>92.68618</v>
      </c>
      <c r="AX3" s="6">
        <v>1.74</v>
      </c>
      <c r="AY3" s="6">
        <v>92.17</v>
      </c>
      <c r="AZ3" s="6">
        <v>1.61001</v>
      </c>
      <c r="BA3" s="6">
        <v>93.0573</v>
      </c>
      <c r="BB3" s="6">
        <v>1.57781</v>
      </c>
      <c r="BC3" s="6">
        <v>93.24341</v>
      </c>
      <c r="BD3" s="6">
        <v>1.6</v>
      </c>
      <c r="BE3" s="6">
        <v>93.4299</v>
      </c>
      <c r="BF3" s="6">
        <v>1.56</v>
      </c>
      <c r="BG3" s="6">
        <v>92.91</v>
      </c>
      <c r="BH3" s="6">
        <v>1.44</v>
      </c>
      <c r="BI3" s="6">
        <v>93.80399</v>
      </c>
    </row>
    <row r="4">
      <c r="A4" s="5" t="s">
        <v>34</v>
      </c>
      <c r="B4" s="6">
        <v>1.913883</v>
      </c>
      <c r="C4" s="6">
        <v>91.82385</v>
      </c>
      <c r="D4" s="6">
        <v>1.875605</v>
      </c>
      <c r="E4" s="6">
        <v>92.0075</v>
      </c>
      <c r="F4" s="6">
        <v>1.838093</v>
      </c>
      <c r="G4" s="6">
        <v>92.19152</v>
      </c>
      <c r="H4" s="6">
        <v>1.82</v>
      </c>
      <c r="I4" s="6">
        <v>92.3759</v>
      </c>
      <c r="J4" s="6">
        <v>1.765305</v>
      </c>
      <c r="K4" s="6">
        <v>91.19</v>
      </c>
      <c r="L4" s="6">
        <v>1.729999</v>
      </c>
      <c r="M4" s="6">
        <v>92.74577</v>
      </c>
      <c r="N4" s="6">
        <v>1.71</v>
      </c>
      <c r="O4" s="6">
        <v>92.93126</v>
      </c>
      <c r="P4" s="6">
        <v>1.71</v>
      </c>
      <c r="Q4" s="6">
        <v>92.98</v>
      </c>
      <c r="R4" s="6">
        <v>1.628261</v>
      </c>
      <c r="S4" s="6">
        <v>93.30336</v>
      </c>
      <c r="T4" s="6">
        <v>1.595696</v>
      </c>
      <c r="U4" s="6">
        <v>91.9</v>
      </c>
      <c r="V4" s="6">
        <v>1.563782</v>
      </c>
      <c r="W4" s="6">
        <v>92.15</v>
      </c>
      <c r="X4" s="6">
        <v>1.532506</v>
      </c>
      <c r="Y4" s="6">
        <v>93.8643</v>
      </c>
      <c r="Z4" s="6">
        <v>1.501856</v>
      </c>
      <c r="AA4" s="6">
        <v>93.24</v>
      </c>
      <c r="AB4" s="6">
        <v>1.471819</v>
      </c>
      <c r="AC4" s="6">
        <v>94.24013</v>
      </c>
      <c r="AD4" s="6">
        <v>1.442382</v>
      </c>
      <c r="AE4" s="6">
        <v>92.98</v>
      </c>
      <c r="AF4" s="6">
        <v>1.46</v>
      </c>
      <c r="AG4" s="6">
        <v>93.79</v>
      </c>
      <c r="AH4" s="6">
        <v>1.385264</v>
      </c>
      <c r="AI4" s="6">
        <v>94.80671</v>
      </c>
      <c r="AJ4" s="6">
        <v>1.357559</v>
      </c>
      <c r="AK4" s="6">
        <v>94.99632</v>
      </c>
      <c r="AL4" s="6">
        <v>1.5</v>
      </c>
      <c r="AM4" s="6">
        <v>93.93</v>
      </c>
      <c r="AN4" s="6">
        <v>1.4</v>
      </c>
      <c r="AO4" s="6">
        <v>93.91</v>
      </c>
      <c r="AP4" s="6">
        <v>1.277724</v>
      </c>
      <c r="AQ4" s="6">
        <v>92.9</v>
      </c>
      <c r="AR4" s="6">
        <v>1.252169</v>
      </c>
      <c r="AS4" s="6">
        <v>95.75857</v>
      </c>
      <c r="AT4" s="6">
        <v>1.227126</v>
      </c>
      <c r="AU4" s="6">
        <v>95.95009</v>
      </c>
      <c r="AV4" s="6">
        <v>1.22</v>
      </c>
      <c r="AW4" s="6">
        <v>96.14199</v>
      </c>
      <c r="AX4" s="6">
        <v>1.23</v>
      </c>
      <c r="AY4" s="6">
        <v>95.95</v>
      </c>
      <c r="AZ4" s="6">
        <v>1.22</v>
      </c>
      <c r="BA4" s="6">
        <v>95.2</v>
      </c>
      <c r="BB4" s="6">
        <v>1.21</v>
      </c>
      <c r="BC4" s="6">
        <v>91.12</v>
      </c>
      <c r="BD4" s="6">
        <v>1.15</v>
      </c>
      <c r="BE4" s="6">
        <v>95.11</v>
      </c>
      <c r="BF4" s="6">
        <v>1.18</v>
      </c>
      <c r="BG4" s="6">
        <v>94.27</v>
      </c>
      <c r="BH4" s="6">
        <v>1.19</v>
      </c>
      <c r="BI4" s="6">
        <v>94.99</v>
      </c>
    </row>
    <row r="5">
      <c r="A5" s="5" t="s">
        <v>35</v>
      </c>
      <c r="B5" s="6">
        <v>2.26349</v>
      </c>
      <c r="C5" s="6">
        <v>95.03338</v>
      </c>
      <c r="D5" s="6">
        <v>2.21822</v>
      </c>
      <c r="E5" s="6">
        <v>95.22345</v>
      </c>
      <c r="F5" s="6">
        <v>2.1</v>
      </c>
      <c r="G5" s="6">
        <v>95.4139</v>
      </c>
      <c r="H5" s="6">
        <v>2.130379</v>
      </c>
      <c r="I5" s="6">
        <v>95.60473</v>
      </c>
      <c r="J5" s="6">
        <v>2.087771</v>
      </c>
      <c r="K5" s="6">
        <v>95.79593</v>
      </c>
      <c r="L5" s="6">
        <v>2.046016</v>
      </c>
      <c r="M5" s="6">
        <v>95.98753</v>
      </c>
      <c r="N5" s="6">
        <v>2.005095</v>
      </c>
      <c r="O5" s="6">
        <v>96.1795</v>
      </c>
      <c r="P5" s="6">
        <v>1.964993</v>
      </c>
      <c r="Q5" s="6">
        <v>96.37186</v>
      </c>
      <c r="R5" s="6">
        <v>1.925693</v>
      </c>
      <c r="S5" s="6">
        <v>96.5646</v>
      </c>
      <c r="T5" s="6">
        <v>1.88718</v>
      </c>
      <c r="U5" s="6">
        <v>96.75773</v>
      </c>
      <c r="V5" s="6">
        <v>1.849436</v>
      </c>
      <c r="W5" s="6">
        <v>95.98</v>
      </c>
      <c r="X5" s="6">
        <v>1.812447</v>
      </c>
      <c r="Y5" s="6">
        <v>95.68</v>
      </c>
      <c r="Z5" s="6">
        <v>1.83</v>
      </c>
      <c r="AA5" s="6">
        <v>97.33944</v>
      </c>
      <c r="AB5" s="6">
        <v>1.740674</v>
      </c>
      <c r="AC5" s="6">
        <v>97.53412</v>
      </c>
      <c r="AD5" s="6">
        <v>1.705861</v>
      </c>
      <c r="AE5" s="6">
        <v>96.52</v>
      </c>
      <c r="AF5" s="6">
        <v>1.671744</v>
      </c>
      <c r="AG5" s="6">
        <v>96.67</v>
      </c>
      <c r="AH5" s="6">
        <v>1.72</v>
      </c>
      <c r="AI5" s="6">
        <v>95.99</v>
      </c>
      <c r="AJ5" s="6">
        <v>1.605543</v>
      </c>
      <c r="AK5" s="6">
        <v>98.31674</v>
      </c>
      <c r="AL5" s="6">
        <v>1.573432</v>
      </c>
      <c r="AM5" s="6">
        <v>94.32</v>
      </c>
      <c r="AN5" s="6">
        <v>1.541963</v>
      </c>
      <c r="AO5" s="6">
        <v>94.77</v>
      </c>
      <c r="AP5" s="6">
        <v>1.511124</v>
      </c>
      <c r="AQ5" s="6">
        <v>95.69</v>
      </c>
      <c r="AR5" s="6">
        <v>1.480901</v>
      </c>
      <c r="AS5" s="6">
        <v>94.89</v>
      </c>
      <c r="AT5" s="6">
        <v>1.451283</v>
      </c>
      <c r="AU5" s="6">
        <v>95.86</v>
      </c>
      <c r="AV5" s="6">
        <v>1.422258</v>
      </c>
      <c r="AW5" s="6">
        <v>95.43</v>
      </c>
      <c r="AX5" s="6">
        <v>1.393813</v>
      </c>
      <c r="AY5" s="6">
        <v>96.17</v>
      </c>
      <c r="AZ5" s="6">
        <v>1.365936</v>
      </c>
      <c r="BA5" s="6">
        <v>99.90086</v>
      </c>
      <c r="BB5" s="6">
        <v>1.338618</v>
      </c>
      <c r="BC5" s="6">
        <v>96.52</v>
      </c>
      <c r="BD5" s="6">
        <v>1.311845</v>
      </c>
      <c r="BE5" s="6">
        <v>96.19</v>
      </c>
      <c r="BF5" s="6">
        <v>1.31</v>
      </c>
      <c r="BG5" s="6">
        <v>97.23</v>
      </c>
      <c r="BH5" s="6">
        <v>1.28</v>
      </c>
      <c r="BI5" s="6">
        <v>96.98</v>
      </c>
    </row>
    <row r="6">
      <c r="A6" s="5" t="s">
        <v>36</v>
      </c>
      <c r="B6" s="6">
        <v>2.163941</v>
      </c>
      <c r="C6" s="6">
        <v>93.71099</v>
      </c>
      <c r="D6" s="6">
        <v>2.120662</v>
      </c>
      <c r="E6" s="6">
        <v>93.89842</v>
      </c>
      <c r="F6" s="6">
        <v>2.078249</v>
      </c>
      <c r="G6" s="6">
        <v>94.08621</v>
      </c>
      <c r="H6" s="6">
        <v>2.036684</v>
      </c>
      <c r="I6" s="6">
        <v>94.27438</v>
      </c>
      <c r="J6" s="6">
        <v>1.99595</v>
      </c>
      <c r="K6" s="6">
        <v>94.46293</v>
      </c>
      <c r="L6" s="6">
        <v>1.956031</v>
      </c>
      <c r="M6" s="6">
        <v>94.65186</v>
      </c>
      <c r="N6" s="6">
        <v>1.916911</v>
      </c>
      <c r="O6" s="6">
        <v>94.84116</v>
      </c>
      <c r="P6" s="6">
        <v>1.878573</v>
      </c>
      <c r="Q6" s="6">
        <v>95.03085</v>
      </c>
      <c r="R6" s="6">
        <v>1.841001</v>
      </c>
      <c r="S6" s="6">
        <v>95.22091</v>
      </c>
      <c r="T6" s="6">
        <v>1.804181</v>
      </c>
      <c r="U6" s="6">
        <v>95.41135</v>
      </c>
      <c r="V6" s="6">
        <v>1.768098</v>
      </c>
      <c r="W6" s="6">
        <v>95.60217</v>
      </c>
      <c r="X6" s="6">
        <v>1.732736</v>
      </c>
      <c r="Y6" s="6">
        <v>95.79338</v>
      </c>
      <c r="Z6" s="6">
        <v>1.698081</v>
      </c>
      <c r="AA6" s="6">
        <v>95.98496</v>
      </c>
      <c r="AB6" s="6">
        <v>1.664119</v>
      </c>
      <c r="AC6" s="6">
        <v>96.17693</v>
      </c>
      <c r="AD6" s="6">
        <v>1.630837</v>
      </c>
      <c r="AE6" s="6">
        <v>96.36929</v>
      </c>
      <c r="AF6" s="6">
        <v>1.59822</v>
      </c>
      <c r="AG6" s="6">
        <v>96.56202</v>
      </c>
      <c r="AH6" s="6">
        <v>1.61</v>
      </c>
      <c r="AI6" s="6">
        <v>96.75515</v>
      </c>
      <c r="AJ6" s="6">
        <v>1.534931</v>
      </c>
      <c r="AK6" s="6">
        <v>96.94866</v>
      </c>
      <c r="AL6" s="6">
        <v>1.504232</v>
      </c>
      <c r="AM6" s="6">
        <v>97.14256</v>
      </c>
      <c r="AN6" s="6">
        <v>1.474147</v>
      </c>
      <c r="AO6" s="6">
        <v>97.33684</v>
      </c>
      <c r="AP6" s="6">
        <v>1.444664</v>
      </c>
      <c r="AQ6" s="6">
        <v>97.53152</v>
      </c>
      <c r="AR6" s="6">
        <v>1.58</v>
      </c>
      <c r="AS6" s="6">
        <v>97.72658</v>
      </c>
      <c r="AT6" s="6">
        <v>1.387456</v>
      </c>
      <c r="AU6" s="6">
        <v>97.92203</v>
      </c>
      <c r="AV6" s="6">
        <v>1.45</v>
      </c>
      <c r="AW6" s="6">
        <v>98.11788</v>
      </c>
      <c r="AX6" s="6">
        <v>1.47</v>
      </c>
      <c r="AY6" s="6">
        <v>98.31411</v>
      </c>
      <c r="AZ6" s="6">
        <v>1.44</v>
      </c>
      <c r="BA6" s="6">
        <v>98.51074</v>
      </c>
      <c r="BB6" s="6">
        <v>1.49</v>
      </c>
      <c r="BC6" s="6">
        <v>98.70776</v>
      </c>
      <c r="BD6" s="6">
        <v>1.46</v>
      </c>
      <c r="BE6" s="6">
        <v>98.90518</v>
      </c>
      <c r="BF6" s="6">
        <v>1.44</v>
      </c>
      <c r="BG6" s="6">
        <v>99.10299</v>
      </c>
      <c r="BH6" s="6">
        <v>1.32</v>
      </c>
      <c r="BI6" s="6">
        <v>99.30119</v>
      </c>
    </row>
    <row r="7">
      <c r="A7" s="5" t="s">
        <v>37</v>
      </c>
      <c r="B7" s="6">
        <v>2.478878</v>
      </c>
      <c r="C7" s="6">
        <v>87.60937</v>
      </c>
      <c r="D7" s="6">
        <v>2.429301</v>
      </c>
      <c r="E7" s="6">
        <v>87.78459</v>
      </c>
      <c r="F7" s="6">
        <v>2.380715</v>
      </c>
      <c r="G7" s="6">
        <v>87.96016</v>
      </c>
      <c r="H7" s="6">
        <v>2.3331</v>
      </c>
      <c r="I7" s="6">
        <v>88.13608</v>
      </c>
      <c r="J7" s="6">
        <v>2.286438</v>
      </c>
      <c r="K7" s="6">
        <v>88.31235</v>
      </c>
      <c r="L7" s="6">
        <v>2.3</v>
      </c>
      <c r="M7" s="6">
        <v>88.48897</v>
      </c>
      <c r="N7" s="6">
        <v>2.195895</v>
      </c>
      <c r="O7" s="6">
        <v>88.66595</v>
      </c>
      <c r="P7" s="6">
        <v>2.151978</v>
      </c>
      <c r="Q7" s="6">
        <v>88.84328</v>
      </c>
      <c r="R7" s="6">
        <v>2.108938</v>
      </c>
      <c r="S7" s="6">
        <v>89.02097</v>
      </c>
      <c r="T7" s="6">
        <v>2.066759</v>
      </c>
      <c r="U7" s="6">
        <v>89.19901</v>
      </c>
      <c r="V7" s="6">
        <v>2.025424</v>
      </c>
      <c r="W7" s="6">
        <v>89.37741</v>
      </c>
      <c r="X7" s="6">
        <v>1.984916</v>
      </c>
      <c r="Y7" s="6">
        <v>89.55616</v>
      </c>
      <c r="Z7" s="6">
        <v>1.945217</v>
      </c>
      <c r="AA7" s="6">
        <v>89.73528</v>
      </c>
      <c r="AB7" s="6">
        <v>1.96</v>
      </c>
      <c r="AC7" s="6">
        <v>89.91475</v>
      </c>
      <c r="AD7" s="6">
        <v>1.868187</v>
      </c>
      <c r="AE7" s="6">
        <v>90.09458</v>
      </c>
      <c r="AF7" s="6">
        <v>1.830823</v>
      </c>
      <c r="AG7" s="6">
        <v>90.27477</v>
      </c>
      <c r="AH7" s="6">
        <v>1.794206</v>
      </c>
      <c r="AI7" s="6">
        <v>90.45531</v>
      </c>
      <c r="AJ7" s="6">
        <v>1.758322</v>
      </c>
      <c r="AK7" s="6">
        <v>90.63623</v>
      </c>
      <c r="AL7" s="6">
        <v>1.723156</v>
      </c>
      <c r="AM7" s="6">
        <v>90.8175</v>
      </c>
      <c r="AN7" s="6">
        <v>1.688693</v>
      </c>
      <c r="AO7" s="6">
        <v>90.99913</v>
      </c>
      <c r="AP7" s="6">
        <v>1.654919</v>
      </c>
      <c r="AQ7" s="6">
        <v>91.18113</v>
      </c>
      <c r="AR7" s="6">
        <v>1.621821</v>
      </c>
      <c r="AS7" s="6">
        <v>91.36349</v>
      </c>
      <c r="AT7" s="6">
        <v>1.62</v>
      </c>
      <c r="AU7" s="6">
        <v>91.54622</v>
      </c>
      <c r="AV7" s="6">
        <v>1.557596</v>
      </c>
      <c r="AW7" s="6">
        <v>91.72931</v>
      </c>
      <c r="AX7" s="6">
        <v>1.526445</v>
      </c>
      <c r="AY7" s="6">
        <v>91.91277</v>
      </c>
      <c r="AZ7" s="6">
        <v>1.495916</v>
      </c>
      <c r="BA7" s="6">
        <v>92.0966</v>
      </c>
      <c r="BB7" s="6">
        <v>1.465997</v>
      </c>
      <c r="BC7" s="6">
        <v>92.28079</v>
      </c>
      <c r="BD7" s="6">
        <v>1.436677</v>
      </c>
      <c r="BE7" s="6">
        <v>92.03</v>
      </c>
      <c r="BF7" s="6">
        <v>1.407944</v>
      </c>
      <c r="BG7" s="6">
        <v>91.91</v>
      </c>
      <c r="BH7" s="6">
        <v>1.41</v>
      </c>
      <c r="BI7" s="6">
        <v>91.89</v>
      </c>
    </row>
    <row r="8">
      <c r="A8" s="5" t="s">
        <v>38</v>
      </c>
      <c r="B8" s="6">
        <v>2.65749</v>
      </c>
      <c r="C8" s="6">
        <v>95.33084</v>
      </c>
      <c r="D8" s="6">
        <v>2.60434</v>
      </c>
      <c r="E8" s="6">
        <v>95.5215</v>
      </c>
      <c r="F8" s="6">
        <v>2.552254</v>
      </c>
      <c r="G8" s="6">
        <v>95.71254</v>
      </c>
      <c r="H8" s="6">
        <v>2.501208</v>
      </c>
      <c r="I8" s="6">
        <v>95.90397</v>
      </c>
      <c r="J8" s="6">
        <v>2.451184</v>
      </c>
      <c r="K8" s="6">
        <v>96.09578</v>
      </c>
      <c r="L8" s="6">
        <v>2.402161</v>
      </c>
      <c r="M8" s="6">
        <v>96.28797</v>
      </c>
      <c r="N8" s="6">
        <v>2.354117</v>
      </c>
      <c r="O8" s="6">
        <v>96.48054</v>
      </c>
      <c r="P8" s="6">
        <v>2.307035</v>
      </c>
      <c r="Q8" s="6">
        <v>96.67351</v>
      </c>
      <c r="R8" s="6">
        <v>2.260894</v>
      </c>
      <c r="S8" s="6">
        <v>95.53</v>
      </c>
      <c r="T8" s="6">
        <v>2.215676</v>
      </c>
      <c r="U8" s="6">
        <v>96.21</v>
      </c>
      <c r="V8" s="6">
        <v>2.171363</v>
      </c>
      <c r="W8" s="6">
        <v>97.25471</v>
      </c>
      <c r="X8" s="6">
        <v>2.127936</v>
      </c>
      <c r="Y8" s="6">
        <v>97.44922</v>
      </c>
      <c r="Z8" s="6">
        <v>2.085377</v>
      </c>
      <c r="AA8" s="6">
        <v>97.64412</v>
      </c>
      <c r="AB8" s="6">
        <v>2.043669</v>
      </c>
      <c r="AC8" s="6">
        <v>97.8394</v>
      </c>
      <c r="AD8" s="6">
        <v>2.002796</v>
      </c>
      <c r="AE8" s="6">
        <v>98.03508</v>
      </c>
      <c r="AF8" s="6">
        <v>1.96274</v>
      </c>
      <c r="AG8" s="6">
        <v>96.67</v>
      </c>
      <c r="AH8" s="6">
        <v>1.923485</v>
      </c>
      <c r="AI8" s="6">
        <v>96.43</v>
      </c>
      <c r="AJ8" s="6">
        <v>1.885016</v>
      </c>
      <c r="AK8" s="6">
        <v>96.87</v>
      </c>
      <c r="AL8" s="6">
        <v>1.847315</v>
      </c>
      <c r="AM8" s="6">
        <v>96.23</v>
      </c>
      <c r="AN8" s="6">
        <v>1.810369</v>
      </c>
      <c r="AO8" s="6">
        <v>95.54</v>
      </c>
      <c r="AP8" s="6">
        <v>1.774162</v>
      </c>
      <c r="AQ8" s="6">
        <v>95.23</v>
      </c>
      <c r="AR8" s="6">
        <v>1.738678</v>
      </c>
      <c r="AS8" s="6">
        <v>96.75</v>
      </c>
      <c r="AT8" s="6">
        <v>1.703905</v>
      </c>
      <c r="AU8" s="6">
        <v>95.45</v>
      </c>
      <c r="AV8" s="6">
        <v>1.669827</v>
      </c>
      <c r="AW8" s="6">
        <v>99.8139</v>
      </c>
      <c r="AX8" s="6">
        <v>1.63643</v>
      </c>
      <c r="AY8" s="6">
        <v>96.73</v>
      </c>
      <c r="AZ8" s="6">
        <v>1.75</v>
      </c>
      <c r="BA8" s="6">
        <v>96.32</v>
      </c>
      <c r="BB8" s="6">
        <v>1.69</v>
      </c>
      <c r="BC8" s="6">
        <v>95.55</v>
      </c>
      <c r="BD8" s="6">
        <v>1.8</v>
      </c>
      <c r="BE8" s="6">
        <v>98.23</v>
      </c>
      <c r="BF8" s="6">
        <v>1.76</v>
      </c>
      <c r="BG8" s="6">
        <v>97.53</v>
      </c>
      <c r="BH8" s="6">
        <v>1.9</v>
      </c>
      <c r="BI8" s="6">
        <v>96.56</v>
      </c>
    </row>
    <row r="9">
      <c r="A9" s="5" t="s">
        <v>39</v>
      </c>
      <c r="B9" s="6">
        <v>1.1</v>
      </c>
      <c r="C9" s="6">
        <v>89.88294</v>
      </c>
      <c r="D9" s="6">
        <v>1.1</v>
      </c>
      <c r="E9" s="6">
        <v>90.06271</v>
      </c>
      <c r="F9" s="6">
        <v>1.1</v>
      </c>
      <c r="G9" s="6">
        <v>90.24283</v>
      </c>
      <c r="H9" s="6">
        <v>1.0</v>
      </c>
      <c r="I9" s="6">
        <v>90.42332</v>
      </c>
      <c r="J9" s="6">
        <v>1.1</v>
      </c>
      <c r="K9" s="6">
        <v>90.60416</v>
      </c>
      <c r="L9" s="6">
        <v>1.0</v>
      </c>
      <c r="M9" s="6">
        <v>90.78537</v>
      </c>
      <c r="N9" s="6">
        <v>1.2</v>
      </c>
      <c r="O9" s="6">
        <v>90.96694</v>
      </c>
      <c r="P9" s="6">
        <v>1.1</v>
      </c>
      <c r="Q9" s="6">
        <v>91.14888</v>
      </c>
      <c r="R9" s="6">
        <v>0.9</v>
      </c>
      <c r="S9" s="6">
        <v>91.33117</v>
      </c>
      <c r="T9" s="6">
        <v>0.95</v>
      </c>
      <c r="U9" s="6">
        <v>91.51384</v>
      </c>
      <c r="V9" s="6">
        <v>1.1</v>
      </c>
      <c r="W9" s="6">
        <v>91.69686</v>
      </c>
      <c r="X9" s="6">
        <v>1.0</v>
      </c>
      <c r="Y9" s="6">
        <v>91.88026</v>
      </c>
      <c r="Z9" s="6">
        <v>0.8</v>
      </c>
      <c r="AA9" s="6">
        <v>92.06402</v>
      </c>
      <c r="AB9" s="6">
        <v>0.95</v>
      </c>
      <c r="AC9" s="6">
        <v>92.24815</v>
      </c>
      <c r="AD9" s="6">
        <v>0.92</v>
      </c>
      <c r="AE9" s="6">
        <v>92.43264</v>
      </c>
      <c r="AF9" s="6">
        <v>0.91</v>
      </c>
      <c r="AG9" s="6">
        <v>92.61751</v>
      </c>
      <c r="AH9" s="6">
        <v>0.85</v>
      </c>
      <c r="AI9" s="6">
        <v>92.80274</v>
      </c>
      <c r="AJ9" s="6">
        <v>0.85</v>
      </c>
      <c r="AK9" s="6">
        <v>92.98835</v>
      </c>
      <c r="AL9" s="6">
        <v>0.75</v>
      </c>
      <c r="AM9" s="6">
        <v>93.17433</v>
      </c>
      <c r="AN9" s="6">
        <v>0.8</v>
      </c>
      <c r="AO9" s="6">
        <v>93.36067</v>
      </c>
      <c r="AP9" s="6">
        <v>0.82</v>
      </c>
      <c r="AQ9" s="6">
        <v>93.5474</v>
      </c>
      <c r="AR9" s="6">
        <v>0.79</v>
      </c>
      <c r="AS9" s="6">
        <v>93.73449</v>
      </c>
      <c r="AT9" s="6">
        <v>0.76</v>
      </c>
      <c r="AU9" s="6">
        <v>92.2</v>
      </c>
      <c r="AV9" s="6">
        <v>0.75</v>
      </c>
      <c r="AW9" s="6">
        <v>94.1098</v>
      </c>
      <c r="AX9" s="6">
        <v>0.81</v>
      </c>
      <c r="AY9" s="6">
        <v>93.2</v>
      </c>
      <c r="AZ9" s="6">
        <v>0.75</v>
      </c>
      <c r="BA9" s="6">
        <v>93.0</v>
      </c>
      <c r="BB9" s="6">
        <v>0.78</v>
      </c>
      <c r="BC9" s="6">
        <v>92.22</v>
      </c>
      <c r="BD9" s="6">
        <v>0.77</v>
      </c>
      <c r="BE9" s="6">
        <v>92.0</v>
      </c>
      <c r="BF9" s="6">
        <v>0.74</v>
      </c>
      <c r="BG9" s="6">
        <v>91.0</v>
      </c>
      <c r="BH9" s="6">
        <v>0.75</v>
      </c>
      <c r="BI9" s="6">
        <v>91.0</v>
      </c>
    </row>
    <row r="10">
      <c r="A10" s="5" t="s">
        <v>40</v>
      </c>
      <c r="B10" s="6">
        <v>1.003835</v>
      </c>
      <c r="C10" s="6">
        <v>90.08384</v>
      </c>
      <c r="D10" s="6">
        <v>0.983758</v>
      </c>
      <c r="E10" s="6">
        <v>90.26401</v>
      </c>
      <c r="F10" s="6">
        <v>0.964083</v>
      </c>
      <c r="G10" s="6">
        <v>90.44454</v>
      </c>
      <c r="H10" s="6">
        <v>0.944802</v>
      </c>
      <c r="I10" s="6">
        <v>90.62543</v>
      </c>
      <c r="J10" s="6">
        <v>1.1</v>
      </c>
      <c r="K10" s="6">
        <v>90.80668</v>
      </c>
      <c r="L10" s="6">
        <v>0.907388</v>
      </c>
      <c r="M10" s="6">
        <v>90.98829</v>
      </c>
      <c r="N10" s="6">
        <v>0.95</v>
      </c>
      <c r="O10" s="6">
        <v>91.17027</v>
      </c>
      <c r="P10" s="6">
        <v>0.871455</v>
      </c>
      <c r="Q10" s="6">
        <v>91.35261</v>
      </c>
      <c r="R10" s="6">
        <v>0.854026</v>
      </c>
      <c r="S10" s="6">
        <v>91.53531</v>
      </c>
      <c r="T10" s="6">
        <v>0.97</v>
      </c>
      <c r="U10" s="6">
        <v>91.71838</v>
      </c>
      <c r="V10" s="6">
        <v>0.820206</v>
      </c>
      <c r="W10" s="6">
        <v>91.90182</v>
      </c>
      <c r="X10" s="6">
        <v>0.803802</v>
      </c>
      <c r="Y10" s="6">
        <v>92.08563</v>
      </c>
      <c r="Z10" s="6">
        <v>0.87</v>
      </c>
      <c r="AA10" s="6">
        <v>92.2698</v>
      </c>
      <c r="AB10" s="6">
        <v>0.771972</v>
      </c>
      <c r="AC10" s="6">
        <v>92.45434</v>
      </c>
      <c r="AD10" s="6">
        <v>0.92</v>
      </c>
      <c r="AE10" s="6">
        <v>92.63924</v>
      </c>
      <c r="AF10" s="6">
        <v>0.91</v>
      </c>
      <c r="AG10" s="6">
        <v>92.82452</v>
      </c>
      <c r="AH10" s="6">
        <v>0.82</v>
      </c>
      <c r="AI10" s="6">
        <v>93.01017</v>
      </c>
      <c r="AJ10" s="6">
        <v>0.712042</v>
      </c>
      <c r="AK10" s="6">
        <v>93.19619</v>
      </c>
      <c r="AL10" s="6">
        <v>0.89</v>
      </c>
      <c r="AM10" s="6">
        <v>93.38259</v>
      </c>
      <c r="AN10" s="6">
        <v>1.1</v>
      </c>
      <c r="AO10" s="6">
        <v>93.56935</v>
      </c>
      <c r="AP10" s="6">
        <v>0.92</v>
      </c>
      <c r="AQ10" s="6">
        <v>93.75649</v>
      </c>
      <c r="AR10" s="6">
        <v>0.86</v>
      </c>
      <c r="AS10" s="6">
        <v>93.944</v>
      </c>
      <c r="AT10" s="6">
        <v>0.78</v>
      </c>
      <c r="AU10" s="6">
        <v>94.13189</v>
      </c>
      <c r="AV10" s="6">
        <v>0.89</v>
      </c>
      <c r="AW10" s="6">
        <v>94.32015</v>
      </c>
      <c r="AX10" s="6">
        <v>1.1</v>
      </c>
      <c r="AY10" s="6">
        <v>94.50879</v>
      </c>
      <c r="AZ10" s="6">
        <v>0.92</v>
      </c>
      <c r="BA10" s="6">
        <v>94.69781</v>
      </c>
      <c r="BB10" s="6">
        <v>0.95</v>
      </c>
      <c r="BC10" s="6">
        <v>94.88721</v>
      </c>
      <c r="BD10" s="6">
        <v>0.87</v>
      </c>
      <c r="BE10" s="6">
        <v>95.07698</v>
      </c>
      <c r="BF10" s="6">
        <v>0.88</v>
      </c>
      <c r="BG10" s="6">
        <v>95.26714</v>
      </c>
      <c r="BH10" s="6">
        <v>0.86</v>
      </c>
      <c r="BI10" s="6">
        <v>95.45767</v>
      </c>
    </row>
    <row r="11">
      <c r="A11" s="5" t="s">
        <v>41</v>
      </c>
      <c r="B11" s="6">
        <v>1.839454</v>
      </c>
      <c r="C11" s="6">
        <v>93.45587</v>
      </c>
      <c r="D11" s="6">
        <v>1.83</v>
      </c>
      <c r="E11" s="6">
        <v>93.64278</v>
      </c>
      <c r="F11" s="6">
        <v>1.81</v>
      </c>
      <c r="G11" s="6">
        <v>93.83007</v>
      </c>
      <c r="H11" s="6">
        <v>1.73128</v>
      </c>
      <c r="I11" s="6">
        <v>94.01773</v>
      </c>
      <c r="J11" s="6">
        <v>1.73</v>
      </c>
      <c r="K11" s="6">
        <v>93.23</v>
      </c>
      <c r="L11" s="6">
        <v>1.662721</v>
      </c>
      <c r="M11" s="6">
        <v>94.39418</v>
      </c>
      <c r="N11" s="6">
        <v>1.629466</v>
      </c>
      <c r="O11" s="6">
        <v>94.42</v>
      </c>
      <c r="P11" s="6">
        <v>1.596877</v>
      </c>
      <c r="Q11" s="6">
        <v>94.77213</v>
      </c>
      <c r="R11" s="6">
        <v>1.56494</v>
      </c>
      <c r="S11" s="6">
        <v>94.96168</v>
      </c>
      <c r="T11" s="6">
        <v>1.533641</v>
      </c>
      <c r="U11" s="6">
        <v>95.1516</v>
      </c>
      <c r="V11" s="6">
        <v>1.502968</v>
      </c>
      <c r="W11" s="6">
        <v>95.3419</v>
      </c>
      <c r="X11" s="6">
        <v>1.472909</v>
      </c>
      <c r="Y11" s="6">
        <v>95.53259</v>
      </c>
      <c r="Z11" s="6">
        <v>1.44345</v>
      </c>
      <c r="AA11" s="6">
        <v>94.96</v>
      </c>
      <c r="AB11" s="6">
        <v>1.414581</v>
      </c>
      <c r="AC11" s="6">
        <v>95.02</v>
      </c>
      <c r="AD11" s="6">
        <v>1.38629</v>
      </c>
      <c r="AE11" s="6">
        <v>96.10693</v>
      </c>
      <c r="AF11" s="6">
        <v>1.47</v>
      </c>
      <c r="AG11" s="6">
        <v>96.29914</v>
      </c>
      <c r="AH11" s="6">
        <v>1.5</v>
      </c>
      <c r="AI11" s="6">
        <v>96.49174</v>
      </c>
      <c r="AJ11" s="6">
        <v>1.304765</v>
      </c>
      <c r="AK11" s="6">
        <v>95.65</v>
      </c>
      <c r="AL11" s="6">
        <v>1.27867</v>
      </c>
      <c r="AM11" s="6">
        <v>96.87809</v>
      </c>
      <c r="AN11" s="6">
        <v>1.45</v>
      </c>
      <c r="AO11" s="6">
        <v>96.2</v>
      </c>
      <c r="AP11" s="6">
        <v>1.42</v>
      </c>
      <c r="AQ11" s="6">
        <v>95.99</v>
      </c>
      <c r="AR11" s="6">
        <v>1.5</v>
      </c>
      <c r="AS11" s="6">
        <v>94.36</v>
      </c>
      <c r="AT11" s="6">
        <v>1.179404</v>
      </c>
      <c r="AU11" s="6">
        <v>97.65545</v>
      </c>
      <c r="AV11" s="6">
        <v>1.42</v>
      </c>
      <c r="AW11" s="6">
        <v>95.32</v>
      </c>
      <c r="AX11" s="6">
        <v>1.41</v>
      </c>
      <c r="AY11" s="6">
        <v>95.41</v>
      </c>
      <c r="AZ11" s="6">
        <v>1.44</v>
      </c>
      <c r="BA11" s="6">
        <v>95.62</v>
      </c>
      <c r="BB11" s="6">
        <v>1.087845</v>
      </c>
      <c r="BC11" s="6">
        <v>95.0</v>
      </c>
      <c r="BD11" s="6">
        <v>1.35</v>
      </c>
      <c r="BE11" s="6">
        <v>94.5</v>
      </c>
      <c r="BF11" s="6">
        <v>1.32</v>
      </c>
      <c r="BG11" s="6">
        <v>94.32</v>
      </c>
      <c r="BH11" s="6">
        <v>1.4</v>
      </c>
      <c r="BI11" s="6">
        <v>95.65</v>
      </c>
    </row>
    <row r="12">
      <c r="A12" s="5" t="s">
        <v>42</v>
      </c>
      <c r="B12" s="6">
        <v>2.252892</v>
      </c>
      <c r="C12" s="6">
        <v>94.63723</v>
      </c>
      <c r="D12" s="6">
        <v>2.207834</v>
      </c>
      <c r="E12" s="6">
        <v>94.82651</v>
      </c>
      <c r="F12" s="6">
        <v>2.163677</v>
      </c>
      <c r="G12" s="6">
        <v>95.01616</v>
      </c>
      <c r="H12" s="6">
        <v>2.120404</v>
      </c>
      <c r="I12" s="6">
        <v>95.20619</v>
      </c>
      <c r="J12" s="6">
        <v>2.12</v>
      </c>
      <c r="K12" s="6">
        <v>94.97</v>
      </c>
      <c r="L12" s="6">
        <v>2.13</v>
      </c>
      <c r="M12" s="6">
        <v>95.5874</v>
      </c>
      <c r="N12" s="6">
        <v>2.12</v>
      </c>
      <c r="O12" s="6">
        <v>95.77857</v>
      </c>
      <c r="P12" s="6">
        <v>1.955793</v>
      </c>
      <c r="Q12" s="6">
        <v>95.97013</v>
      </c>
      <c r="R12" s="6">
        <v>1.916677</v>
      </c>
      <c r="S12" s="6">
        <v>95.54</v>
      </c>
      <c r="T12" s="6">
        <v>1.878344</v>
      </c>
      <c r="U12" s="6">
        <v>96.3544</v>
      </c>
      <c r="V12" s="6">
        <v>1.840777</v>
      </c>
      <c r="W12" s="6">
        <v>96.5471</v>
      </c>
      <c r="X12" s="6">
        <v>1.803961</v>
      </c>
      <c r="Y12" s="6">
        <v>96.7402</v>
      </c>
      <c r="Z12" s="6">
        <v>1.81</v>
      </c>
      <c r="AA12" s="6">
        <v>95.55</v>
      </c>
      <c r="AB12" s="6">
        <v>1.732524</v>
      </c>
      <c r="AC12" s="6">
        <v>97.12755</v>
      </c>
      <c r="AD12" s="6">
        <v>1.697874</v>
      </c>
      <c r="AE12" s="6">
        <v>96.52</v>
      </c>
      <c r="AF12" s="6">
        <v>1.663916</v>
      </c>
      <c r="AG12" s="6">
        <v>95.98</v>
      </c>
      <c r="AH12" s="6">
        <v>1.630638</v>
      </c>
      <c r="AI12" s="6">
        <v>96.52</v>
      </c>
      <c r="AJ12" s="6">
        <v>1.598025</v>
      </c>
      <c r="AK12" s="6">
        <v>97.9069</v>
      </c>
      <c r="AL12" s="6">
        <v>1.62</v>
      </c>
      <c r="AM12" s="6">
        <v>95.12</v>
      </c>
      <c r="AN12" s="6">
        <v>1.534743</v>
      </c>
      <c r="AO12" s="6">
        <v>95.0</v>
      </c>
      <c r="AP12" s="6">
        <v>1.504049</v>
      </c>
      <c r="AQ12" s="6">
        <v>96.12</v>
      </c>
      <c r="AR12" s="6">
        <v>1.473968</v>
      </c>
      <c r="AS12" s="6">
        <v>92.23</v>
      </c>
      <c r="AT12" s="6">
        <v>1.444488</v>
      </c>
      <c r="AU12" s="6">
        <v>95.4</v>
      </c>
      <c r="AV12" s="6">
        <v>1.415598</v>
      </c>
      <c r="AW12" s="6">
        <v>94.78</v>
      </c>
      <c r="AX12" s="6">
        <v>1.41</v>
      </c>
      <c r="AY12" s="6">
        <v>93.29</v>
      </c>
      <c r="AZ12" s="6">
        <v>1.359541</v>
      </c>
      <c r="BA12" s="6">
        <v>94.1</v>
      </c>
      <c r="BB12" s="6">
        <v>1.33235</v>
      </c>
      <c r="BC12" s="6">
        <v>94.13</v>
      </c>
      <c r="BD12" s="6">
        <v>1.305703</v>
      </c>
      <c r="BE12" s="6">
        <v>94.14</v>
      </c>
      <c r="BF12" s="6">
        <v>1.279589</v>
      </c>
      <c r="BG12" s="6">
        <v>95.2</v>
      </c>
      <c r="BH12" s="6">
        <v>1.3</v>
      </c>
      <c r="BI12" s="6">
        <v>94.92</v>
      </c>
    </row>
    <row r="13">
      <c r="A13" s="5" t="s">
        <v>43</v>
      </c>
      <c r="B13" s="6">
        <v>1.968869</v>
      </c>
      <c r="C13" s="6">
        <v>91.04835</v>
      </c>
      <c r="D13" s="6">
        <v>1.929492</v>
      </c>
      <c r="E13" s="6">
        <v>91.23045</v>
      </c>
      <c r="F13" s="6">
        <v>1.890902</v>
      </c>
      <c r="G13" s="6">
        <v>91.41291</v>
      </c>
      <c r="H13" s="6">
        <v>1.91</v>
      </c>
      <c r="I13" s="6">
        <v>91.59574</v>
      </c>
      <c r="J13" s="6">
        <v>1.89</v>
      </c>
      <c r="K13" s="6">
        <v>91.77893</v>
      </c>
      <c r="L13" s="6">
        <v>1.779702</v>
      </c>
      <c r="M13" s="6">
        <v>91.96248</v>
      </c>
      <c r="N13" s="6">
        <v>1.744108</v>
      </c>
      <c r="O13" s="6">
        <v>92.14641</v>
      </c>
      <c r="P13" s="6">
        <v>1.709226</v>
      </c>
      <c r="Q13" s="6">
        <v>92.3307</v>
      </c>
      <c r="R13" s="6">
        <v>1.675041</v>
      </c>
      <c r="S13" s="6">
        <v>92.51536</v>
      </c>
      <c r="T13" s="6">
        <v>1.64154</v>
      </c>
      <c r="U13" s="6">
        <v>92.70039</v>
      </c>
      <c r="V13" s="6">
        <v>1.60871</v>
      </c>
      <c r="W13" s="6">
        <v>92.8858</v>
      </c>
      <c r="X13" s="6">
        <v>1.576535</v>
      </c>
      <c r="Y13" s="6">
        <v>93.07157</v>
      </c>
      <c r="Z13" s="6">
        <v>1.62</v>
      </c>
      <c r="AA13" s="6">
        <v>93.25771</v>
      </c>
      <c r="AB13" s="6">
        <v>1.514105</v>
      </c>
      <c r="AC13" s="6">
        <v>93.44423</v>
      </c>
      <c r="AD13" s="6">
        <v>1.483823</v>
      </c>
      <c r="AE13" s="6">
        <v>93.42</v>
      </c>
      <c r="AF13" s="6">
        <v>1.454146</v>
      </c>
      <c r="AG13" s="6">
        <v>93.81838</v>
      </c>
      <c r="AH13" s="6">
        <v>1.425063</v>
      </c>
      <c r="AI13" s="6">
        <v>93.81</v>
      </c>
      <c r="AJ13" s="6">
        <v>1.396562</v>
      </c>
      <c r="AK13" s="6">
        <v>94.19402</v>
      </c>
      <c r="AL13" s="6">
        <v>1.368631</v>
      </c>
      <c r="AM13" s="6">
        <v>94.38241</v>
      </c>
      <c r="AN13" s="6">
        <v>1.341258</v>
      </c>
      <c r="AO13" s="6">
        <v>94.57118</v>
      </c>
      <c r="AP13" s="6">
        <v>1.314433</v>
      </c>
      <c r="AQ13" s="6">
        <v>92.25</v>
      </c>
      <c r="AR13" s="6">
        <v>1.38</v>
      </c>
      <c r="AS13" s="6">
        <v>94.94984</v>
      </c>
      <c r="AT13" s="6">
        <v>1.262381</v>
      </c>
      <c r="AU13" s="6">
        <v>95.13974</v>
      </c>
      <c r="AV13" s="6">
        <v>1.237134</v>
      </c>
      <c r="AW13" s="6">
        <v>94.12</v>
      </c>
      <c r="AX13" s="6">
        <v>1.212391</v>
      </c>
      <c r="AY13" s="6">
        <v>94.15</v>
      </c>
      <c r="AZ13" s="6">
        <v>1.188143</v>
      </c>
      <c r="BA13" s="6">
        <v>95.71172</v>
      </c>
      <c r="BB13" s="6">
        <v>1.16438</v>
      </c>
      <c r="BC13" s="6">
        <v>92.0</v>
      </c>
      <c r="BD13" s="6">
        <v>1.141093</v>
      </c>
      <c r="BE13" s="6">
        <v>93.33</v>
      </c>
      <c r="BF13" s="6">
        <v>1.118271</v>
      </c>
      <c r="BG13" s="6">
        <v>93.23</v>
      </c>
      <c r="BH13" s="6">
        <v>1.15</v>
      </c>
      <c r="BI13" s="6">
        <v>92.29</v>
      </c>
    </row>
    <row r="14">
      <c r="A14" s="5" t="s">
        <v>44</v>
      </c>
      <c r="B14" s="6">
        <v>2.109034</v>
      </c>
      <c r="C14" s="6">
        <v>91.22714</v>
      </c>
      <c r="D14" s="6">
        <v>2.066854</v>
      </c>
      <c r="E14" s="6">
        <v>91.4096</v>
      </c>
      <c r="F14" s="6">
        <v>2.025517</v>
      </c>
      <c r="G14" s="6">
        <v>91.59242</v>
      </c>
      <c r="H14" s="6">
        <v>1.985006</v>
      </c>
      <c r="I14" s="6">
        <v>91.7756</v>
      </c>
      <c r="J14" s="6">
        <v>1.97</v>
      </c>
      <c r="K14" s="6">
        <v>91.32</v>
      </c>
      <c r="L14" s="6">
        <v>1.9064</v>
      </c>
      <c r="M14" s="6">
        <v>92.14307</v>
      </c>
      <c r="N14" s="6">
        <v>1.868272</v>
      </c>
      <c r="O14" s="6">
        <v>92.32736</v>
      </c>
      <c r="P14" s="6">
        <v>1.830906</v>
      </c>
      <c r="Q14" s="6">
        <v>92.51201</v>
      </c>
      <c r="R14" s="6">
        <v>1.794288</v>
      </c>
      <c r="S14" s="6">
        <v>91.76</v>
      </c>
      <c r="T14" s="6">
        <v>1.758403</v>
      </c>
      <c r="U14" s="6">
        <v>92.88243</v>
      </c>
      <c r="V14" s="6">
        <v>1.75</v>
      </c>
      <c r="W14" s="6">
        <v>93.0682</v>
      </c>
      <c r="X14" s="6">
        <v>1.8</v>
      </c>
      <c r="Y14" s="6">
        <v>93.25433</v>
      </c>
      <c r="Z14" s="6">
        <v>1.654994</v>
      </c>
      <c r="AA14" s="6">
        <v>93.44084</v>
      </c>
      <c r="AB14" s="6">
        <v>1.621895</v>
      </c>
      <c r="AC14" s="6">
        <v>93.62772</v>
      </c>
      <c r="AD14" s="6">
        <v>1.589457</v>
      </c>
      <c r="AE14" s="6">
        <v>92.92</v>
      </c>
      <c r="AF14" s="6">
        <v>1.557668</v>
      </c>
      <c r="AG14" s="6">
        <v>94.00261</v>
      </c>
      <c r="AH14" s="6">
        <v>1.526514</v>
      </c>
      <c r="AI14" s="6">
        <v>93.29</v>
      </c>
      <c r="AJ14" s="6">
        <v>1.495984</v>
      </c>
      <c r="AK14" s="6">
        <v>94.37899</v>
      </c>
      <c r="AL14" s="6">
        <v>1.52</v>
      </c>
      <c r="AM14" s="6">
        <v>94.56775</v>
      </c>
      <c r="AN14" s="6">
        <v>1.51</v>
      </c>
      <c r="AO14" s="6">
        <v>94.75689</v>
      </c>
      <c r="AP14" s="6">
        <v>1.54</v>
      </c>
      <c r="AQ14" s="6">
        <v>94.9464</v>
      </c>
      <c r="AR14" s="6">
        <v>1.49</v>
      </c>
      <c r="AS14" s="6">
        <v>95.13629</v>
      </c>
      <c r="AT14" s="6">
        <v>1.48</v>
      </c>
      <c r="AU14" s="6">
        <v>95.32657</v>
      </c>
      <c r="AV14" s="6">
        <v>1.51</v>
      </c>
      <c r="AW14" s="6">
        <v>94.59</v>
      </c>
      <c r="AX14" s="6">
        <v>1.49</v>
      </c>
      <c r="AY14" s="6">
        <v>95.70825</v>
      </c>
      <c r="AZ14" s="6">
        <v>1.47</v>
      </c>
      <c r="BA14" s="6">
        <v>95.89967</v>
      </c>
      <c r="BB14" s="6">
        <v>1.48</v>
      </c>
      <c r="BC14" s="6">
        <v>93.28</v>
      </c>
      <c r="BD14" s="6">
        <v>1.47</v>
      </c>
      <c r="BE14" s="6">
        <v>94.18</v>
      </c>
      <c r="BF14" s="6">
        <v>1.46</v>
      </c>
      <c r="BG14" s="6">
        <v>95.46</v>
      </c>
      <c r="BH14" s="6">
        <v>1.45</v>
      </c>
      <c r="BI14" s="6">
        <v>96.66917</v>
      </c>
    </row>
    <row r="15">
      <c r="A15" s="5" t="s">
        <v>45</v>
      </c>
      <c r="B15" s="6">
        <v>1.459362</v>
      </c>
      <c r="C15" s="6">
        <v>88.56179</v>
      </c>
      <c r="D15" s="6">
        <v>1.430175</v>
      </c>
      <c r="E15" s="6">
        <v>88.73891</v>
      </c>
      <c r="F15" s="6">
        <v>1.401571</v>
      </c>
      <c r="G15" s="6">
        <v>88.91639</v>
      </c>
      <c r="H15" s="6">
        <v>1.37354</v>
      </c>
      <c r="I15" s="6">
        <v>89.09422</v>
      </c>
      <c r="J15" s="6">
        <v>1.346069</v>
      </c>
      <c r="K15" s="6">
        <v>89.11</v>
      </c>
      <c r="L15" s="6">
        <v>1.319148</v>
      </c>
      <c r="M15" s="6">
        <v>89.45095</v>
      </c>
      <c r="N15" s="6">
        <v>1.292765</v>
      </c>
      <c r="O15" s="6">
        <v>89.62986</v>
      </c>
      <c r="P15" s="6">
        <v>1.266909</v>
      </c>
      <c r="Q15" s="6">
        <v>89.80912</v>
      </c>
      <c r="R15" s="6">
        <v>1.241571</v>
      </c>
      <c r="S15" s="6">
        <v>89.98873</v>
      </c>
      <c r="T15" s="6">
        <v>1.21674</v>
      </c>
      <c r="U15" s="6">
        <v>90.16871</v>
      </c>
      <c r="V15" s="6">
        <v>1.192405</v>
      </c>
      <c r="W15" s="6">
        <v>90.34905</v>
      </c>
      <c r="X15" s="6">
        <v>1.168557</v>
      </c>
      <c r="Y15" s="6">
        <v>90.52975</v>
      </c>
      <c r="Z15" s="6">
        <v>1.145186</v>
      </c>
      <c r="AA15" s="6">
        <v>90.71081</v>
      </c>
      <c r="AB15" s="6">
        <v>1.122282</v>
      </c>
      <c r="AC15" s="6">
        <v>90.89223</v>
      </c>
      <c r="AD15" s="6">
        <v>1.099836</v>
      </c>
      <c r="AE15" s="6">
        <v>91.07401</v>
      </c>
      <c r="AF15" s="6">
        <v>1.07784</v>
      </c>
      <c r="AG15" s="6">
        <v>91.25616</v>
      </c>
      <c r="AH15" s="6">
        <v>1.056283</v>
      </c>
      <c r="AI15" s="6">
        <v>91.43867</v>
      </c>
      <c r="AJ15" s="6">
        <v>1.035157</v>
      </c>
      <c r="AK15" s="6">
        <v>89.94</v>
      </c>
      <c r="AL15" s="6">
        <v>1.014454</v>
      </c>
      <c r="AM15" s="6">
        <v>91.80479</v>
      </c>
      <c r="AN15" s="6">
        <v>1.1</v>
      </c>
      <c r="AO15" s="6">
        <v>91.9884</v>
      </c>
      <c r="AP15" s="6">
        <v>0.974282</v>
      </c>
      <c r="AQ15" s="6">
        <v>91.21</v>
      </c>
      <c r="AR15" s="6">
        <v>1.05</v>
      </c>
      <c r="AS15" s="6">
        <v>92.35672</v>
      </c>
      <c r="AT15" s="6">
        <v>0.99</v>
      </c>
      <c r="AU15" s="6">
        <v>91.98</v>
      </c>
      <c r="AV15" s="6">
        <v>0.916986</v>
      </c>
      <c r="AW15" s="6">
        <v>92.72652</v>
      </c>
      <c r="AX15" s="6">
        <v>0.898646</v>
      </c>
      <c r="AY15" s="6">
        <v>92.05</v>
      </c>
      <c r="AZ15" s="6">
        <v>1.1</v>
      </c>
      <c r="BA15" s="6">
        <v>93.0978</v>
      </c>
      <c r="BB15" s="6">
        <v>0.86306</v>
      </c>
      <c r="BC15" s="6">
        <v>93.06</v>
      </c>
      <c r="BD15" s="6">
        <v>1.0</v>
      </c>
      <c r="BE15" s="6">
        <v>93.12</v>
      </c>
      <c r="BF15" s="6">
        <v>0.89</v>
      </c>
      <c r="BG15" s="6">
        <v>93.6575</v>
      </c>
      <c r="BH15" s="6">
        <v>0.82</v>
      </c>
      <c r="BI15" s="6">
        <v>92.76</v>
      </c>
    </row>
    <row r="16">
      <c r="A16" s="5" t="s">
        <v>46</v>
      </c>
      <c r="B16" s="6">
        <v>2.736671</v>
      </c>
      <c r="C16" s="6">
        <v>90.86648</v>
      </c>
      <c r="D16" s="6">
        <v>2.681938</v>
      </c>
      <c r="E16" s="6">
        <v>91.04822</v>
      </c>
      <c r="F16" s="6">
        <v>2.628299</v>
      </c>
      <c r="G16" s="6">
        <v>91.23031</v>
      </c>
      <c r="H16" s="6">
        <v>2.575733</v>
      </c>
      <c r="I16" s="6">
        <v>91.41277</v>
      </c>
      <c r="J16" s="6">
        <v>2.57</v>
      </c>
      <c r="K16" s="6">
        <v>90.99</v>
      </c>
      <c r="L16" s="6">
        <v>2.473734</v>
      </c>
      <c r="M16" s="6">
        <v>91.77879</v>
      </c>
      <c r="N16" s="6">
        <v>2.424259</v>
      </c>
      <c r="O16" s="6">
        <v>91.96235</v>
      </c>
      <c r="P16" s="6">
        <v>2.375774</v>
      </c>
      <c r="Q16" s="6">
        <v>92.14627</v>
      </c>
      <c r="R16" s="6">
        <v>2.328258</v>
      </c>
      <c r="S16" s="6">
        <v>92.33056</v>
      </c>
      <c r="T16" s="6">
        <v>2.281693</v>
      </c>
      <c r="U16" s="6">
        <v>92.51523</v>
      </c>
      <c r="V16" s="6">
        <v>2.236059</v>
      </c>
      <c r="W16" s="6">
        <v>92.70026</v>
      </c>
      <c r="X16" s="6">
        <v>2.22</v>
      </c>
      <c r="Y16" s="6">
        <v>92.88566</v>
      </c>
      <c r="Z16" s="6">
        <v>2.147511</v>
      </c>
      <c r="AA16" s="6">
        <v>91.17</v>
      </c>
      <c r="AB16" s="6">
        <v>2.104561</v>
      </c>
      <c r="AC16" s="6">
        <v>93.25757</v>
      </c>
      <c r="AD16" s="6">
        <v>2.06247</v>
      </c>
      <c r="AE16" s="6">
        <v>93.44409</v>
      </c>
      <c r="AF16" s="6">
        <v>2.021221</v>
      </c>
      <c r="AG16" s="6">
        <v>93.63097</v>
      </c>
      <c r="AH16" s="6">
        <v>1.980796</v>
      </c>
      <c r="AI16" s="6">
        <v>93.81824</v>
      </c>
      <c r="AJ16" s="6">
        <v>2.1</v>
      </c>
      <c r="AK16" s="6">
        <v>94.00587</v>
      </c>
      <c r="AL16" s="6">
        <v>1.902357</v>
      </c>
      <c r="AM16" s="6">
        <v>94.19388</v>
      </c>
      <c r="AN16" s="6">
        <v>1.86431</v>
      </c>
      <c r="AO16" s="6">
        <v>94.38227</v>
      </c>
      <c r="AP16" s="6">
        <v>1.827023</v>
      </c>
      <c r="AQ16" s="6">
        <v>94.57104</v>
      </c>
      <c r="AR16" s="6">
        <v>1.790483</v>
      </c>
      <c r="AS16" s="6">
        <v>94.76018</v>
      </c>
      <c r="AT16" s="6">
        <v>1.754673</v>
      </c>
      <c r="AU16" s="6">
        <v>93.29</v>
      </c>
      <c r="AV16" s="6">
        <v>1.75</v>
      </c>
      <c r="AW16" s="6">
        <v>95.1396</v>
      </c>
      <c r="AX16" s="6">
        <v>1.685188</v>
      </c>
      <c r="AY16" s="6">
        <v>95.32988</v>
      </c>
      <c r="AZ16" s="6">
        <v>1.651484</v>
      </c>
      <c r="BA16" s="6">
        <v>95.52054</v>
      </c>
      <c r="BB16" s="6">
        <v>1.618455</v>
      </c>
      <c r="BC16" s="6">
        <v>95.71158</v>
      </c>
      <c r="BD16" s="6">
        <v>1.62</v>
      </c>
      <c r="BE16" s="6">
        <v>94.89</v>
      </c>
      <c r="BF16" s="6">
        <v>1.554364</v>
      </c>
      <c r="BG16" s="6">
        <v>96.09481</v>
      </c>
      <c r="BH16" s="6">
        <v>1.52</v>
      </c>
      <c r="BI16" s="6">
        <v>96.287</v>
      </c>
    </row>
    <row r="17">
      <c r="A17" s="5" t="s">
        <v>47</v>
      </c>
      <c r="B17" s="6">
        <v>2.459196</v>
      </c>
      <c r="C17" s="6">
        <v>93.75713</v>
      </c>
      <c r="D17" s="6">
        <v>2.410012</v>
      </c>
      <c r="E17" s="6">
        <v>93.94464</v>
      </c>
      <c r="F17" s="6">
        <v>2.361812</v>
      </c>
      <c r="G17" s="6">
        <v>94.13253</v>
      </c>
      <c r="H17" s="6">
        <v>2.314575</v>
      </c>
      <c r="I17" s="6">
        <v>94.3208</v>
      </c>
      <c r="J17" s="6">
        <v>2.268284</v>
      </c>
      <c r="K17" s="6">
        <v>94.50944</v>
      </c>
      <c r="L17" s="6">
        <v>2.222918</v>
      </c>
      <c r="M17" s="6">
        <v>94.69846</v>
      </c>
      <c r="N17" s="6">
        <v>2.17846</v>
      </c>
      <c r="O17" s="6">
        <v>94.23</v>
      </c>
      <c r="P17" s="6">
        <v>2.134891</v>
      </c>
      <c r="Q17" s="6">
        <v>95.07763</v>
      </c>
      <c r="R17" s="6">
        <v>2.092193</v>
      </c>
      <c r="S17" s="6">
        <v>95.26779</v>
      </c>
      <c r="T17" s="6">
        <v>2.050349</v>
      </c>
      <c r="U17" s="6">
        <v>95.45832</v>
      </c>
      <c r="V17" s="6">
        <v>2.009342</v>
      </c>
      <c r="W17" s="6">
        <v>95.64924</v>
      </c>
      <c r="X17" s="6">
        <v>1.969155</v>
      </c>
      <c r="Y17" s="6">
        <v>94.81</v>
      </c>
      <c r="Z17" s="6">
        <v>1.929772</v>
      </c>
      <c r="AA17" s="6">
        <v>95.8</v>
      </c>
      <c r="AB17" s="6">
        <v>2.01</v>
      </c>
      <c r="AC17" s="6">
        <v>96.22428</v>
      </c>
      <c r="AD17" s="6">
        <v>2.1</v>
      </c>
      <c r="AE17" s="6">
        <v>94.32</v>
      </c>
      <c r="AF17" s="6">
        <v>1.95</v>
      </c>
      <c r="AG17" s="6">
        <v>94.15</v>
      </c>
      <c r="AH17" s="6">
        <v>1.88</v>
      </c>
      <c r="AI17" s="6">
        <v>96.80278</v>
      </c>
      <c r="AJ17" s="6">
        <v>1.744361</v>
      </c>
      <c r="AK17" s="6">
        <v>96.99639</v>
      </c>
      <c r="AL17" s="6">
        <v>1.9</v>
      </c>
      <c r="AM17" s="6">
        <v>95.72</v>
      </c>
      <c r="AN17" s="6">
        <v>1.675284</v>
      </c>
      <c r="AO17" s="6">
        <v>94.98</v>
      </c>
      <c r="AP17" s="6">
        <v>1.88</v>
      </c>
      <c r="AQ17" s="6">
        <v>95.26</v>
      </c>
      <c r="AR17" s="6">
        <v>1.7</v>
      </c>
      <c r="AS17" s="6">
        <v>94.86</v>
      </c>
      <c r="AT17" s="6">
        <v>1.75</v>
      </c>
      <c r="AU17" s="6">
        <v>97.97024</v>
      </c>
      <c r="AV17" s="6">
        <v>1.6</v>
      </c>
      <c r="AW17" s="6">
        <v>95.21</v>
      </c>
      <c r="AX17" s="6">
        <v>1.514324</v>
      </c>
      <c r="AY17" s="6">
        <v>95.31</v>
      </c>
      <c r="AZ17" s="6">
        <v>1.7</v>
      </c>
      <c r="BA17" s="6">
        <v>95.48</v>
      </c>
      <c r="BB17" s="6">
        <v>1.75</v>
      </c>
      <c r="BC17" s="6">
        <v>95.69</v>
      </c>
      <c r="BD17" s="6">
        <v>1.68</v>
      </c>
      <c r="BE17" s="6">
        <v>94.76</v>
      </c>
      <c r="BF17" s="6">
        <v>1.71</v>
      </c>
      <c r="BG17" s="6">
        <v>94.78</v>
      </c>
      <c r="BH17" s="6">
        <v>1.76</v>
      </c>
      <c r="BI17" s="6">
        <v>95.34</v>
      </c>
    </row>
    <row r="18">
      <c r="A18" s="5" t="s">
        <v>48</v>
      </c>
      <c r="B18" s="6">
        <v>2.01252</v>
      </c>
      <c r="C18" s="6">
        <v>90.72343</v>
      </c>
      <c r="D18" s="6">
        <v>1.97227</v>
      </c>
      <c r="E18" s="6">
        <v>90.90488</v>
      </c>
      <c r="F18" s="6">
        <v>1.932825</v>
      </c>
      <c r="G18" s="6">
        <v>91.08669</v>
      </c>
      <c r="H18" s="6">
        <v>1.894168</v>
      </c>
      <c r="I18" s="6">
        <v>91.26886</v>
      </c>
      <c r="J18" s="6">
        <v>1.9</v>
      </c>
      <c r="K18" s="6">
        <v>91.4514</v>
      </c>
      <c r="L18" s="6">
        <v>1.819159</v>
      </c>
      <c r="M18" s="6">
        <v>91.6343</v>
      </c>
      <c r="N18" s="6">
        <v>1.782776</v>
      </c>
      <c r="O18" s="6">
        <v>91.81757</v>
      </c>
      <c r="P18" s="6">
        <v>1.74712</v>
      </c>
      <c r="Q18" s="6">
        <v>92.00121</v>
      </c>
      <c r="R18" s="6">
        <v>1.712178</v>
      </c>
      <c r="S18" s="6">
        <v>92.18521</v>
      </c>
      <c r="T18" s="6">
        <v>1.75</v>
      </c>
      <c r="U18" s="6">
        <v>92.36958</v>
      </c>
      <c r="V18" s="6">
        <v>1.644376</v>
      </c>
      <c r="W18" s="6">
        <v>92.55432</v>
      </c>
      <c r="X18" s="6">
        <v>1.611488</v>
      </c>
      <c r="Y18" s="6">
        <v>92.73943</v>
      </c>
      <c r="Z18" s="6">
        <v>1.64</v>
      </c>
      <c r="AA18" s="6">
        <v>92.92491</v>
      </c>
      <c r="AB18" s="6">
        <v>1.547673</v>
      </c>
      <c r="AC18" s="6">
        <v>93.11076</v>
      </c>
      <c r="AD18" s="6">
        <v>1.51672</v>
      </c>
      <c r="AE18" s="6">
        <v>93.29698</v>
      </c>
      <c r="AF18" s="6">
        <v>1.486385</v>
      </c>
      <c r="AG18" s="6">
        <v>93.48357</v>
      </c>
      <c r="AH18" s="6">
        <v>1.63</v>
      </c>
      <c r="AI18" s="6">
        <v>93.67054</v>
      </c>
      <c r="AJ18" s="6">
        <v>1.427525</v>
      </c>
      <c r="AK18" s="6">
        <v>93.85788</v>
      </c>
      <c r="AL18" s="6">
        <v>1.398974</v>
      </c>
      <c r="AM18" s="6">
        <v>94.0456</v>
      </c>
      <c r="AN18" s="6">
        <v>1.370995</v>
      </c>
      <c r="AO18" s="6">
        <v>94.23369</v>
      </c>
      <c r="AP18" s="6">
        <v>1.53</v>
      </c>
      <c r="AQ18" s="6">
        <v>93.43</v>
      </c>
      <c r="AR18" s="6">
        <v>1.316703</v>
      </c>
      <c r="AS18" s="6">
        <v>94.16</v>
      </c>
      <c r="AT18" s="6">
        <v>1.290369</v>
      </c>
      <c r="AU18" s="6">
        <v>94.52</v>
      </c>
      <c r="AV18" s="6">
        <v>1.264562</v>
      </c>
      <c r="AW18" s="6">
        <v>93.99</v>
      </c>
      <c r="AX18" s="6">
        <v>1.23927</v>
      </c>
      <c r="AY18" s="6">
        <v>95.1798</v>
      </c>
      <c r="AZ18" s="6">
        <v>1.3</v>
      </c>
      <c r="BA18" s="6">
        <v>95.37016</v>
      </c>
      <c r="BB18" s="6">
        <v>1.31</v>
      </c>
      <c r="BC18" s="6">
        <v>95.5609</v>
      </c>
      <c r="BD18" s="6">
        <v>1.28</v>
      </c>
      <c r="BE18" s="6">
        <v>95.21</v>
      </c>
      <c r="BF18" s="6">
        <v>1.29</v>
      </c>
      <c r="BG18" s="6">
        <v>94.76</v>
      </c>
      <c r="BH18" s="6">
        <v>1.27</v>
      </c>
      <c r="BI18" s="6">
        <v>94.32</v>
      </c>
    </row>
    <row r="19">
      <c r="A19" s="5" t="s">
        <v>49</v>
      </c>
      <c r="B19" s="6">
        <v>1.520463</v>
      </c>
      <c r="C19" s="6">
        <v>88.78793</v>
      </c>
      <c r="D19" s="6">
        <v>1.490053</v>
      </c>
      <c r="E19" s="6">
        <v>88.9655</v>
      </c>
      <c r="F19" s="6">
        <v>1.460252</v>
      </c>
      <c r="G19" s="6">
        <v>89.14343</v>
      </c>
      <c r="H19" s="6">
        <v>1.431047</v>
      </c>
      <c r="I19" s="6">
        <v>89.32172</v>
      </c>
      <c r="J19" s="6">
        <v>1.402426</v>
      </c>
      <c r="K19" s="6">
        <v>89.50036</v>
      </c>
      <c r="L19" s="6">
        <v>1.374378</v>
      </c>
      <c r="M19" s="6">
        <v>89.67936</v>
      </c>
      <c r="N19" s="6">
        <v>1.34689</v>
      </c>
      <c r="O19" s="6">
        <v>89.85872</v>
      </c>
      <c r="P19" s="6">
        <v>1.319952</v>
      </c>
      <c r="Q19" s="6">
        <v>90.03844</v>
      </c>
      <c r="R19" s="6">
        <v>1.293553</v>
      </c>
      <c r="S19" s="6">
        <v>90.21852</v>
      </c>
      <c r="T19" s="6">
        <v>1.267682</v>
      </c>
      <c r="U19" s="6">
        <v>90.39895</v>
      </c>
      <c r="V19" s="6">
        <v>1.242329</v>
      </c>
      <c r="W19" s="6">
        <v>90.57975</v>
      </c>
      <c r="X19" s="6">
        <v>1.217482</v>
      </c>
      <c r="Y19" s="6">
        <v>90.76091</v>
      </c>
      <c r="Z19" s="6">
        <v>1.193132</v>
      </c>
      <c r="AA19" s="6">
        <v>90.94243</v>
      </c>
      <c r="AB19" s="6">
        <v>1.16927</v>
      </c>
      <c r="AC19" s="6">
        <v>91.12432</v>
      </c>
      <c r="AD19" s="6">
        <v>1.145884</v>
      </c>
      <c r="AE19" s="6">
        <v>91.30657</v>
      </c>
      <c r="AF19" s="6">
        <v>1.122967</v>
      </c>
      <c r="AG19" s="6">
        <v>90.15</v>
      </c>
      <c r="AH19" s="6">
        <v>1.100507</v>
      </c>
      <c r="AI19" s="6">
        <v>91.67216</v>
      </c>
      <c r="AJ19" s="6">
        <v>1.1</v>
      </c>
      <c r="AK19" s="6">
        <v>91.8555</v>
      </c>
      <c r="AL19" s="6">
        <v>1.11</v>
      </c>
      <c r="AM19" s="6">
        <v>90.97</v>
      </c>
      <c r="AN19" s="6">
        <v>1.12</v>
      </c>
      <c r="AO19" s="6">
        <v>91.72</v>
      </c>
      <c r="AP19" s="6">
        <v>1.12</v>
      </c>
      <c r="AQ19" s="6">
        <v>91.12</v>
      </c>
      <c r="AR19" s="6">
        <v>1.1</v>
      </c>
      <c r="AS19" s="6">
        <v>92.59255</v>
      </c>
      <c r="AT19" s="6">
        <v>0.974876</v>
      </c>
      <c r="AU19" s="6">
        <v>92.77774</v>
      </c>
      <c r="AV19" s="6">
        <v>0.955378</v>
      </c>
      <c r="AW19" s="6">
        <v>91.65</v>
      </c>
      <c r="AX19" s="6">
        <v>0.936271</v>
      </c>
      <c r="AY19" s="6">
        <v>92.18</v>
      </c>
      <c r="AZ19" s="6">
        <v>0.99</v>
      </c>
      <c r="BA19" s="6">
        <v>92.2</v>
      </c>
      <c r="BB19" s="6">
        <v>0.98</v>
      </c>
      <c r="BC19" s="6">
        <v>91.93</v>
      </c>
      <c r="BD19" s="6">
        <v>0.97</v>
      </c>
      <c r="BE19" s="6">
        <v>92.22</v>
      </c>
      <c r="BF19" s="6">
        <v>0.96</v>
      </c>
      <c r="BG19" s="6">
        <v>93.12</v>
      </c>
      <c r="BH19" s="6">
        <v>0.98</v>
      </c>
      <c r="BI19" s="6">
        <v>92.36</v>
      </c>
    </row>
    <row r="20">
      <c r="A20" s="5" t="s">
        <v>50</v>
      </c>
      <c r="B20" s="6">
        <v>1.38653</v>
      </c>
      <c r="C20" s="6">
        <v>93.86507</v>
      </c>
      <c r="D20" s="6">
        <v>1.358799</v>
      </c>
      <c r="E20" s="6">
        <v>94.0528</v>
      </c>
      <c r="F20" s="6">
        <v>1.331623</v>
      </c>
      <c r="G20" s="6">
        <v>94.2409</v>
      </c>
      <c r="H20" s="6">
        <v>1.42</v>
      </c>
      <c r="I20" s="6">
        <v>94.42939</v>
      </c>
      <c r="J20" s="6">
        <v>1.35</v>
      </c>
      <c r="K20" s="6">
        <v>94.43</v>
      </c>
      <c r="L20" s="6">
        <v>1.253313</v>
      </c>
      <c r="M20" s="6">
        <v>94.80748</v>
      </c>
      <c r="N20" s="6">
        <v>1.228247</v>
      </c>
      <c r="O20" s="6">
        <v>94.9971</v>
      </c>
      <c r="P20" s="6">
        <v>1.203682</v>
      </c>
      <c r="Q20" s="6">
        <v>95.18709</v>
      </c>
      <c r="R20" s="6">
        <v>1.179608</v>
      </c>
      <c r="S20" s="6">
        <v>95.37746</v>
      </c>
      <c r="T20" s="6">
        <v>1.156016</v>
      </c>
      <c r="U20" s="6">
        <v>94.99</v>
      </c>
      <c r="V20" s="6">
        <v>1.132896</v>
      </c>
      <c r="W20" s="6">
        <v>95.75936</v>
      </c>
      <c r="X20" s="6">
        <v>1.110238</v>
      </c>
      <c r="Y20" s="6">
        <v>95.95087</v>
      </c>
      <c r="Z20" s="6">
        <v>1.088033</v>
      </c>
      <c r="AA20" s="6">
        <v>95.87</v>
      </c>
      <c r="AB20" s="6">
        <v>1.1</v>
      </c>
      <c r="AC20" s="6">
        <v>96.33506</v>
      </c>
      <c r="AD20" s="6">
        <v>1.044947</v>
      </c>
      <c r="AE20" s="6">
        <v>94.99</v>
      </c>
      <c r="AF20" s="6">
        <v>1.024048</v>
      </c>
      <c r="AG20" s="6">
        <v>96.72079</v>
      </c>
      <c r="AH20" s="6">
        <v>1.05</v>
      </c>
      <c r="AI20" s="6">
        <v>95.73</v>
      </c>
      <c r="AJ20" s="6">
        <v>0.983496</v>
      </c>
      <c r="AK20" s="6">
        <v>97.10806</v>
      </c>
      <c r="AL20" s="6">
        <v>0.963826</v>
      </c>
      <c r="AM20" s="6">
        <v>97.30227</v>
      </c>
      <c r="AN20" s="6">
        <v>0.944549</v>
      </c>
      <c r="AO20" s="6">
        <v>95.23</v>
      </c>
      <c r="AP20" s="6">
        <v>0.925658</v>
      </c>
      <c r="AQ20" s="6">
        <v>95.24</v>
      </c>
      <c r="AR20" s="6">
        <v>0.99</v>
      </c>
      <c r="AS20" s="6">
        <v>95.19</v>
      </c>
      <c r="AT20" s="6">
        <v>0.889002</v>
      </c>
      <c r="AU20" s="6">
        <v>98.08303</v>
      </c>
      <c r="AV20" s="6">
        <v>0.871222</v>
      </c>
      <c r="AW20" s="6">
        <v>93.97</v>
      </c>
      <c r="AX20" s="6">
        <v>0.853798</v>
      </c>
      <c r="AY20" s="6">
        <v>96.67</v>
      </c>
      <c r="AZ20" s="6">
        <v>0.836722</v>
      </c>
      <c r="BA20" s="6">
        <v>96.58</v>
      </c>
      <c r="BB20" s="6">
        <v>0.819987</v>
      </c>
      <c r="BC20" s="6">
        <v>96.86</v>
      </c>
      <c r="BD20" s="6">
        <v>0.88</v>
      </c>
      <c r="BE20" s="6">
        <v>96.73</v>
      </c>
      <c r="BF20" s="6">
        <v>0.787516</v>
      </c>
      <c r="BG20" s="6">
        <v>96.9</v>
      </c>
      <c r="BH20" s="6">
        <v>0.82</v>
      </c>
      <c r="BI20" s="6">
        <v>96.52</v>
      </c>
    </row>
    <row r="21">
      <c r="A21" s="5" t="s">
        <v>51</v>
      </c>
      <c r="B21" s="6">
        <v>2.559347</v>
      </c>
      <c r="C21" s="6">
        <v>92.45223</v>
      </c>
      <c r="D21" s="6">
        <v>2.50816</v>
      </c>
      <c r="E21" s="6">
        <v>92.63713</v>
      </c>
      <c r="F21" s="6">
        <v>2.457997</v>
      </c>
      <c r="G21" s="6">
        <v>92.82241</v>
      </c>
      <c r="H21" s="6">
        <v>2.408837</v>
      </c>
      <c r="I21" s="6">
        <v>93.00805</v>
      </c>
      <c r="J21" s="6">
        <v>2.36066</v>
      </c>
      <c r="K21" s="6">
        <v>93.19407</v>
      </c>
      <c r="L21" s="6">
        <v>2.313447</v>
      </c>
      <c r="M21" s="6">
        <v>93.38046</v>
      </c>
      <c r="N21" s="6">
        <v>2.267178</v>
      </c>
      <c r="O21" s="6">
        <v>93.56722</v>
      </c>
      <c r="P21" s="6">
        <v>2.221835</v>
      </c>
      <c r="Q21" s="6">
        <v>93.75435</v>
      </c>
      <c r="R21" s="6">
        <v>2.177398</v>
      </c>
      <c r="S21" s="6">
        <v>93.94186</v>
      </c>
      <c r="T21" s="6">
        <v>2.13385</v>
      </c>
      <c r="U21" s="6">
        <v>94.12974</v>
      </c>
      <c r="V21" s="6">
        <v>2.22</v>
      </c>
      <c r="W21" s="6">
        <v>94.318</v>
      </c>
      <c r="X21" s="6">
        <v>2.049349</v>
      </c>
      <c r="Y21" s="6">
        <v>94.50664</v>
      </c>
      <c r="Z21" s="6">
        <v>2.008362</v>
      </c>
      <c r="AA21" s="6">
        <v>94.69565</v>
      </c>
      <c r="AB21" s="6">
        <v>1.968195</v>
      </c>
      <c r="AC21" s="6">
        <v>94.88504</v>
      </c>
      <c r="AD21" s="6">
        <v>1.928831</v>
      </c>
      <c r="AE21" s="6">
        <v>95.07481</v>
      </c>
      <c r="AF21" s="6">
        <v>1.94</v>
      </c>
      <c r="AG21" s="6">
        <v>95.26496</v>
      </c>
      <c r="AH21" s="6">
        <v>1.85245</v>
      </c>
      <c r="AI21" s="6">
        <v>95.45549</v>
      </c>
      <c r="AJ21" s="6">
        <v>1.815401</v>
      </c>
      <c r="AK21" s="6">
        <v>95.6464</v>
      </c>
      <c r="AL21" s="6">
        <v>1.779093</v>
      </c>
      <c r="AM21" s="6">
        <v>95.8377</v>
      </c>
      <c r="AN21" s="6">
        <v>1.743511</v>
      </c>
      <c r="AO21" s="6">
        <v>96.02937</v>
      </c>
      <c r="AP21" s="6">
        <v>1.70864</v>
      </c>
      <c r="AQ21" s="6">
        <v>96.22143</v>
      </c>
      <c r="AR21" s="6">
        <v>1.674468</v>
      </c>
      <c r="AS21" s="6">
        <v>96.41387</v>
      </c>
      <c r="AT21" s="6">
        <v>1.640978</v>
      </c>
      <c r="AU21" s="6">
        <v>96.6067</v>
      </c>
      <c r="AV21" s="6">
        <v>1.608159</v>
      </c>
      <c r="AW21" s="6">
        <v>96.79991</v>
      </c>
      <c r="AX21" s="6">
        <v>1.575996</v>
      </c>
      <c r="AY21" s="6">
        <v>96.99351</v>
      </c>
      <c r="AZ21" s="6">
        <v>1.544476</v>
      </c>
      <c r="BA21" s="6">
        <v>97.1875</v>
      </c>
      <c r="BB21" s="6">
        <v>1.513586</v>
      </c>
      <c r="BC21" s="6">
        <v>97.38188</v>
      </c>
      <c r="BD21" s="6">
        <v>1.61</v>
      </c>
      <c r="BE21" s="6">
        <v>97.57664</v>
      </c>
      <c r="BF21" s="6">
        <v>1.453648</v>
      </c>
      <c r="BG21" s="6">
        <v>97.77179</v>
      </c>
      <c r="BH21" s="6">
        <v>1.34</v>
      </c>
      <c r="BI21" s="6">
        <v>97.0</v>
      </c>
    </row>
    <row r="22">
      <c r="A22" s="5" t="s">
        <v>52</v>
      </c>
      <c r="B22" s="6">
        <v>1.841956</v>
      </c>
      <c r="C22" s="6">
        <v>92.82946</v>
      </c>
      <c r="D22" s="6">
        <v>1.805116</v>
      </c>
      <c r="E22" s="6">
        <v>93.01512</v>
      </c>
      <c r="F22" s="6">
        <v>1.769014</v>
      </c>
      <c r="G22" s="6">
        <v>93.20115</v>
      </c>
      <c r="H22" s="6">
        <v>1.79</v>
      </c>
      <c r="I22" s="6">
        <v>93.38755</v>
      </c>
      <c r="J22" s="6">
        <v>1.698961</v>
      </c>
      <c r="K22" s="6">
        <v>93.57433</v>
      </c>
      <c r="L22" s="6">
        <v>1.664982</v>
      </c>
      <c r="M22" s="6">
        <v>93.76148</v>
      </c>
      <c r="N22" s="6">
        <v>1.631682</v>
      </c>
      <c r="O22" s="6">
        <v>93.949</v>
      </c>
      <c r="P22" s="6">
        <v>1.599049</v>
      </c>
      <c r="Q22" s="6">
        <v>94.1369</v>
      </c>
      <c r="R22" s="6">
        <v>1.567068</v>
      </c>
      <c r="S22" s="6">
        <v>94.32517</v>
      </c>
      <c r="T22" s="6">
        <v>1.535726</v>
      </c>
      <c r="U22" s="6">
        <v>94.51382</v>
      </c>
      <c r="V22" s="6">
        <v>1.505012</v>
      </c>
      <c r="W22" s="6">
        <v>94.70285</v>
      </c>
      <c r="X22" s="6">
        <v>1.474912</v>
      </c>
      <c r="Y22" s="6">
        <v>94.89225</v>
      </c>
      <c r="Z22" s="6">
        <v>1.445413</v>
      </c>
      <c r="AA22" s="6">
        <v>93.38755</v>
      </c>
      <c r="AB22" s="6">
        <v>1.416505</v>
      </c>
      <c r="AC22" s="6">
        <v>94.1369</v>
      </c>
      <c r="AD22" s="6">
        <v>1.388175</v>
      </c>
      <c r="AE22" s="6">
        <v>95.46275</v>
      </c>
      <c r="AF22" s="6">
        <v>1.360411</v>
      </c>
      <c r="AG22" s="6">
        <v>93.38755</v>
      </c>
      <c r="AH22" s="6">
        <v>1.333203</v>
      </c>
      <c r="AI22" s="6">
        <v>94.1369</v>
      </c>
      <c r="AJ22" s="6">
        <v>1.306539</v>
      </c>
      <c r="AK22" s="6">
        <v>94.70285</v>
      </c>
      <c r="AL22" s="6">
        <v>1.280408</v>
      </c>
      <c r="AM22" s="6">
        <v>93.38755</v>
      </c>
      <c r="AN22" s="6">
        <v>1.2548</v>
      </c>
      <c r="AO22" s="6">
        <v>94.1369</v>
      </c>
      <c r="AP22" s="6">
        <v>1.229704</v>
      </c>
      <c r="AQ22" s="6">
        <v>93.20115</v>
      </c>
      <c r="AR22" s="6">
        <v>1.20511</v>
      </c>
      <c r="AS22" s="6">
        <v>93.20115</v>
      </c>
      <c r="AT22" s="6">
        <v>1.181008</v>
      </c>
      <c r="AU22" s="6">
        <v>94.70285</v>
      </c>
      <c r="AV22" s="6">
        <v>1.157388</v>
      </c>
      <c r="AW22" s="6">
        <v>97.19489</v>
      </c>
      <c r="AX22" s="6">
        <v>1.13424</v>
      </c>
      <c r="AY22" s="6">
        <v>93.20115</v>
      </c>
      <c r="AZ22" s="6">
        <v>1.21</v>
      </c>
      <c r="BA22" s="6">
        <v>97.58406</v>
      </c>
      <c r="BB22" s="6">
        <v>1.089324</v>
      </c>
      <c r="BC22" s="6">
        <v>97.77922</v>
      </c>
      <c r="BD22" s="6">
        <v>1.067538</v>
      </c>
      <c r="BE22" s="6">
        <v>94.70285</v>
      </c>
      <c r="BF22" s="6">
        <v>1.046187</v>
      </c>
      <c r="BG22" s="6">
        <v>94.70285</v>
      </c>
      <c r="BH22" s="6">
        <v>1.04</v>
      </c>
      <c r="BI22" s="6">
        <v>94.70285</v>
      </c>
    </row>
    <row r="23">
      <c r="A23" s="5" t="s">
        <v>53</v>
      </c>
      <c r="B23" s="6">
        <v>1.993601</v>
      </c>
      <c r="C23" s="6">
        <v>93.39774</v>
      </c>
      <c r="D23" s="6">
        <v>2.1</v>
      </c>
      <c r="E23" s="6">
        <v>93.58453</v>
      </c>
      <c r="F23" s="6">
        <v>1.914654</v>
      </c>
      <c r="G23" s="6">
        <v>93.7717</v>
      </c>
      <c r="H23" s="6">
        <v>1.876361</v>
      </c>
      <c r="I23" s="6">
        <v>93.95925</v>
      </c>
      <c r="J23" s="6">
        <v>1.838834</v>
      </c>
      <c r="K23" s="6">
        <v>94.14717</v>
      </c>
      <c r="L23" s="6">
        <v>1.87</v>
      </c>
      <c r="M23" s="6">
        <v>94.33546</v>
      </c>
      <c r="N23" s="6">
        <v>1.766016</v>
      </c>
      <c r="O23" s="6">
        <v>94.52413</v>
      </c>
      <c r="P23" s="6">
        <v>1.730696</v>
      </c>
      <c r="Q23" s="6">
        <v>94.71318</v>
      </c>
      <c r="R23" s="6">
        <v>1.696082</v>
      </c>
      <c r="S23" s="6">
        <v>94.90261</v>
      </c>
      <c r="T23" s="6">
        <v>1.66216</v>
      </c>
      <c r="U23" s="6">
        <v>95.09241</v>
      </c>
      <c r="V23" s="6">
        <v>1.71</v>
      </c>
      <c r="W23" s="6">
        <v>95.2826</v>
      </c>
      <c r="X23" s="6">
        <v>1.596339</v>
      </c>
      <c r="Y23" s="6">
        <v>95.47316</v>
      </c>
      <c r="Z23" s="6">
        <v>1.564412</v>
      </c>
      <c r="AA23" s="6">
        <v>95.66411</v>
      </c>
      <c r="AB23" s="6">
        <v>1.533124</v>
      </c>
      <c r="AC23" s="6">
        <v>95.85544</v>
      </c>
      <c r="AD23" s="6">
        <v>1.502461</v>
      </c>
      <c r="AE23" s="6">
        <v>96.04715</v>
      </c>
      <c r="AF23" s="6">
        <v>1.472412</v>
      </c>
      <c r="AG23" s="6">
        <v>96.23924</v>
      </c>
      <c r="AH23" s="6">
        <v>1.442964</v>
      </c>
      <c r="AI23" s="6">
        <v>96.43172</v>
      </c>
      <c r="AJ23" s="6">
        <v>1.414105</v>
      </c>
      <c r="AK23" s="6">
        <v>96.62458</v>
      </c>
      <c r="AL23" s="6">
        <v>1.385823</v>
      </c>
      <c r="AM23" s="6">
        <v>96.81783</v>
      </c>
      <c r="AN23" s="6">
        <v>1.42</v>
      </c>
      <c r="AO23" s="6">
        <v>95.29</v>
      </c>
      <c r="AP23" s="6">
        <v>1.330944</v>
      </c>
      <c r="AQ23" s="6">
        <v>96.01</v>
      </c>
      <c r="AR23" s="6">
        <v>1.304325</v>
      </c>
      <c r="AS23" s="6">
        <v>94.12</v>
      </c>
      <c r="AT23" s="6">
        <v>1.278239</v>
      </c>
      <c r="AU23" s="6">
        <v>94.52</v>
      </c>
      <c r="AV23" s="6">
        <v>1.252674</v>
      </c>
      <c r="AW23" s="6">
        <v>97.78989</v>
      </c>
      <c r="AX23" s="6">
        <v>1.22762</v>
      </c>
      <c r="AY23" s="6">
        <v>93.23</v>
      </c>
      <c r="AZ23" s="6">
        <v>1.203068</v>
      </c>
      <c r="BA23" s="6">
        <v>94.9</v>
      </c>
      <c r="BB23" s="6">
        <v>1.179007</v>
      </c>
      <c r="BC23" s="6">
        <v>95.12</v>
      </c>
      <c r="BD23" s="6">
        <v>1.155426</v>
      </c>
      <c r="BE23" s="6">
        <v>98.57456</v>
      </c>
      <c r="BF23" s="6">
        <v>1.132318</v>
      </c>
      <c r="BG23" s="6">
        <v>94.19</v>
      </c>
      <c r="BH23" s="6">
        <v>1.13</v>
      </c>
      <c r="BI23" s="6">
        <v>94.15</v>
      </c>
    </row>
    <row r="24">
      <c r="A24" s="5" t="s">
        <v>54</v>
      </c>
      <c r="B24" s="6">
        <v>2.578855</v>
      </c>
      <c r="C24" s="6">
        <v>88.23901</v>
      </c>
      <c r="D24" s="6">
        <v>2.527278</v>
      </c>
      <c r="E24" s="6">
        <v>88.41548</v>
      </c>
      <c r="F24" s="6">
        <v>2.476732</v>
      </c>
      <c r="G24" s="6">
        <v>88.59231</v>
      </c>
      <c r="H24" s="6">
        <v>2.427198</v>
      </c>
      <c r="I24" s="6">
        <v>88.7695</v>
      </c>
      <c r="J24" s="6">
        <v>2.378654</v>
      </c>
      <c r="K24" s="6">
        <v>88.94704</v>
      </c>
      <c r="L24" s="6">
        <v>2.28</v>
      </c>
      <c r="M24" s="6">
        <v>89.12493</v>
      </c>
      <c r="N24" s="6">
        <v>2.284459</v>
      </c>
      <c r="O24" s="6">
        <v>89.30318</v>
      </c>
      <c r="P24" s="6">
        <v>2.29</v>
      </c>
      <c r="Q24" s="6">
        <v>89.48179</v>
      </c>
      <c r="R24" s="6">
        <v>2.193995</v>
      </c>
      <c r="S24" s="6">
        <v>89.66075</v>
      </c>
      <c r="T24" s="6">
        <v>2.150115</v>
      </c>
      <c r="U24" s="6">
        <v>89.84007</v>
      </c>
      <c r="V24" s="6">
        <v>2.107112</v>
      </c>
      <c r="W24" s="6">
        <v>90.01975</v>
      </c>
      <c r="X24" s="6">
        <v>2.06497</v>
      </c>
      <c r="Y24" s="6">
        <v>90.19979</v>
      </c>
      <c r="Z24" s="6">
        <v>2.023671</v>
      </c>
      <c r="AA24" s="6">
        <v>90.38019</v>
      </c>
      <c r="AB24" s="6">
        <v>1.983197</v>
      </c>
      <c r="AC24" s="6">
        <v>90.56095</v>
      </c>
      <c r="AD24" s="6">
        <v>1.99</v>
      </c>
      <c r="AE24" s="6">
        <v>90.74207</v>
      </c>
      <c r="AF24" s="6">
        <v>1.904663</v>
      </c>
      <c r="AG24" s="6">
        <v>90.92356</v>
      </c>
      <c r="AH24" s="6">
        <v>1.866569</v>
      </c>
      <c r="AI24" s="6">
        <v>91.10541</v>
      </c>
      <c r="AJ24" s="6">
        <v>1.829238</v>
      </c>
      <c r="AK24" s="6">
        <v>89.96</v>
      </c>
      <c r="AL24" s="6">
        <v>1.792653</v>
      </c>
      <c r="AM24" s="6">
        <v>91.47019</v>
      </c>
      <c r="AN24" s="6">
        <v>1.88</v>
      </c>
      <c r="AO24" s="6">
        <v>91.65313</v>
      </c>
      <c r="AP24" s="6">
        <v>2.2</v>
      </c>
      <c r="AQ24" s="6">
        <v>91.83644</v>
      </c>
      <c r="AR24" s="6">
        <v>1.687231</v>
      </c>
      <c r="AS24" s="6">
        <v>92.02011</v>
      </c>
      <c r="AT24" s="6">
        <v>1.653486</v>
      </c>
      <c r="AU24" s="6">
        <v>92.20415</v>
      </c>
      <c r="AV24" s="6">
        <v>1.620417</v>
      </c>
      <c r="AW24" s="6">
        <v>92.38856</v>
      </c>
      <c r="AX24" s="6">
        <v>1.7</v>
      </c>
      <c r="AY24" s="6">
        <v>92.2</v>
      </c>
      <c r="AZ24" s="6">
        <v>1.556248</v>
      </c>
      <c r="BA24" s="6">
        <v>92.75848</v>
      </c>
      <c r="BB24" s="6">
        <v>1.525123</v>
      </c>
      <c r="BC24" s="6">
        <v>92.32</v>
      </c>
      <c r="BD24" s="6">
        <v>1.494621</v>
      </c>
      <c r="BE24" s="6">
        <v>93.12989</v>
      </c>
      <c r="BF24" s="6">
        <v>1.62</v>
      </c>
      <c r="BG24" s="6">
        <v>93.31615</v>
      </c>
      <c r="BH24" s="6">
        <v>1.61</v>
      </c>
      <c r="BI24" s="6">
        <v>93.50278</v>
      </c>
    </row>
    <row r="25">
      <c r="A25" s="5" t="s">
        <v>55</v>
      </c>
      <c r="B25" s="6">
        <v>1.888863</v>
      </c>
      <c r="C25" s="6">
        <v>97.785</v>
      </c>
      <c r="D25" s="6">
        <v>1.851086</v>
      </c>
      <c r="E25" s="6">
        <v>97.98057</v>
      </c>
      <c r="F25" s="6">
        <v>1.814064</v>
      </c>
      <c r="G25" s="6">
        <v>98.17653</v>
      </c>
      <c r="H25" s="6">
        <v>1.777783</v>
      </c>
      <c r="I25" s="6">
        <v>98.37289</v>
      </c>
      <c r="J25" s="6">
        <v>1.742227</v>
      </c>
      <c r="K25" s="6">
        <v>98.56963</v>
      </c>
      <c r="L25" s="6">
        <v>1.707382</v>
      </c>
      <c r="M25" s="6">
        <v>98.76677</v>
      </c>
      <c r="N25" s="6">
        <v>1.673235</v>
      </c>
      <c r="O25" s="6">
        <v>98.9643</v>
      </c>
      <c r="P25" s="6">
        <v>1.63977</v>
      </c>
      <c r="Q25" s="6">
        <v>99.16223</v>
      </c>
      <c r="R25" s="6">
        <v>1.606975</v>
      </c>
      <c r="S25" s="6">
        <v>99.36056</v>
      </c>
      <c r="T25" s="6">
        <v>1.574835</v>
      </c>
      <c r="U25" s="6">
        <v>99.55928</v>
      </c>
      <c r="V25" s="6">
        <v>1.543338</v>
      </c>
      <c r="W25" s="6">
        <v>99.7584</v>
      </c>
      <c r="X25" s="6">
        <v>1.512472</v>
      </c>
      <c r="Y25" s="6">
        <v>99.95791</v>
      </c>
      <c r="Z25" s="6">
        <v>1.482222</v>
      </c>
      <c r="AA25" s="6">
        <v>100.0</v>
      </c>
      <c r="AB25" s="6">
        <v>1.452578</v>
      </c>
      <c r="AC25" s="6">
        <v>100.0</v>
      </c>
      <c r="AD25" s="6">
        <v>1.423526</v>
      </c>
      <c r="AE25" s="6">
        <v>100.0</v>
      </c>
      <c r="AF25" s="6">
        <v>1.395056</v>
      </c>
      <c r="AG25" s="6">
        <v>100.0</v>
      </c>
      <c r="AH25" s="6">
        <v>1.512472</v>
      </c>
      <c r="AI25" s="6">
        <v>100.0</v>
      </c>
      <c r="AJ25" s="6">
        <v>1.339811</v>
      </c>
      <c r="AK25" s="6">
        <v>100.0</v>
      </c>
      <c r="AL25" s="6">
        <v>1.512472</v>
      </c>
      <c r="AM25" s="6">
        <v>100.0</v>
      </c>
      <c r="AN25" s="6">
        <v>1.3</v>
      </c>
      <c r="AO25" s="6">
        <v>100.0</v>
      </c>
      <c r="AP25" s="6">
        <v>1.512472</v>
      </c>
      <c r="AQ25" s="6">
        <v>100.0</v>
      </c>
      <c r="AR25" s="6">
        <v>1.7</v>
      </c>
      <c r="AS25" s="6">
        <v>100.0</v>
      </c>
      <c r="AT25" s="6">
        <v>1.211083</v>
      </c>
      <c r="AU25" s="6">
        <v>100.0</v>
      </c>
      <c r="AV25" s="6">
        <v>1.6</v>
      </c>
      <c r="AW25" s="6">
        <v>100.0</v>
      </c>
      <c r="AX25" s="6">
        <v>1.4</v>
      </c>
      <c r="AY25" s="6">
        <v>100.0</v>
      </c>
      <c r="AZ25" s="6">
        <v>1.46</v>
      </c>
      <c r="BA25" s="6">
        <v>100.0</v>
      </c>
      <c r="BB25" s="6">
        <v>1.49</v>
      </c>
      <c r="BC25" s="6">
        <v>100.0</v>
      </c>
      <c r="BD25" s="6">
        <v>1.2</v>
      </c>
      <c r="BE25" s="6">
        <v>100.0</v>
      </c>
      <c r="BF25" s="6">
        <v>1.15</v>
      </c>
      <c r="BG25" s="6">
        <v>100.0</v>
      </c>
      <c r="BH25" s="6">
        <v>1.7</v>
      </c>
      <c r="BI25" s="6">
        <v>100.0</v>
      </c>
    </row>
    <row r="26">
      <c r="A26" s="5" t="s">
        <v>56</v>
      </c>
      <c r="B26" s="6">
        <v>1.722962</v>
      </c>
      <c r="C26" s="6">
        <v>92.85353</v>
      </c>
      <c r="D26" s="6">
        <v>1.688503</v>
      </c>
      <c r="E26" s="6">
        <v>93.03924</v>
      </c>
      <c r="F26" s="6">
        <v>1.654733</v>
      </c>
      <c r="G26" s="6">
        <v>93.22532</v>
      </c>
      <c r="H26" s="6">
        <v>1.621638</v>
      </c>
      <c r="I26" s="6">
        <v>93.41177</v>
      </c>
      <c r="J26" s="6">
        <v>1.589205</v>
      </c>
      <c r="K26" s="6">
        <v>93.59859</v>
      </c>
      <c r="L26" s="6">
        <v>1.557421</v>
      </c>
      <c r="M26" s="6">
        <v>93.78579</v>
      </c>
      <c r="N26" s="6">
        <v>1.526273</v>
      </c>
      <c r="O26" s="6">
        <v>93.97336</v>
      </c>
      <c r="P26" s="6">
        <v>1.495747</v>
      </c>
      <c r="Q26" s="6">
        <v>94.16131</v>
      </c>
      <c r="R26" s="6">
        <v>1.465832</v>
      </c>
      <c r="S26" s="6">
        <v>94.34963</v>
      </c>
      <c r="T26" s="6">
        <v>1.436516</v>
      </c>
      <c r="U26" s="6">
        <v>94.53833</v>
      </c>
      <c r="V26" s="6">
        <v>1.407785</v>
      </c>
      <c r="W26" s="6">
        <v>94.7274</v>
      </c>
      <c r="X26" s="6">
        <v>1.37963</v>
      </c>
      <c r="Y26" s="6">
        <v>94.91686</v>
      </c>
      <c r="Z26" s="6">
        <v>1.352037</v>
      </c>
      <c r="AA26" s="6">
        <v>95.10669</v>
      </c>
      <c r="AB26" s="6">
        <v>1.324996</v>
      </c>
      <c r="AC26" s="6">
        <v>95.29691</v>
      </c>
      <c r="AD26" s="6">
        <v>1.298496</v>
      </c>
      <c r="AE26" s="6">
        <v>95.4875</v>
      </c>
      <c r="AF26" s="6">
        <v>1.272526</v>
      </c>
      <c r="AG26" s="6">
        <v>95.67848</v>
      </c>
      <c r="AH26" s="6">
        <v>1.247076</v>
      </c>
      <c r="AI26" s="6">
        <v>95.86983</v>
      </c>
      <c r="AJ26" s="6">
        <v>1.222134</v>
      </c>
      <c r="AK26" s="6">
        <v>96.06157</v>
      </c>
      <c r="AL26" s="6">
        <v>1.197692</v>
      </c>
      <c r="AM26" s="6">
        <v>96.2537</v>
      </c>
      <c r="AN26" s="6">
        <v>1.173738</v>
      </c>
      <c r="AO26" s="6">
        <v>96.4462</v>
      </c>
      <c r="AP26" s="6">
        <v>1.150263</v>
      </c>
      <c r="AQ26" s="6">
        <v>96.6391</v>
      </c>
      <c r="AR26" s="6">
        <v>1.127258</v>
      </c>
      <c r="AS26" s="6">
        <v>96.83237</v>
      </c>
      <c r="AT26" s="6">
        <v>1.104713</v>
      </c>
      <c r="AU26" s="6">
        <v>97.02604</v>
      </c>
      <c r="AV26" s="6">
        <v>1.082618</v>
      </c>
      <c r="AW26" s="6">
        <v>97.22009</v>
      </c>
      <c r="AX26" s="6">
        <v>1.060966</v>
      </c>
      <c r="AY26" s="6">
        <v>97.41453</v>
      </c>
      <c r="AZ26" s="6">
        <v>1.13</v>
      </c>
      <c r="BA26" s="6">
        <v>97.60936</v>
      </c>
      <c r="BB26" s="6">
        <v>1.018952</v>
      </c>
      <c r="BC26" s="6">
        <v>97.80458</v>
      </c>
      <c r="BD26" s="6">
        <v>1.1</v>
      </c>
      <c r="BE26" s="6">
        <v>98.00019</v>
      </c>
      <c r="BF26" s="6">
        <v>0.978601</v>
      </c>
      <c r="BG26" s="6">
        <v>98.19619</v>
      </c>
      <c r="BH26" s="6">
        <v>1.1</v>
      </c>
      <c r="BI26" s="6">
        <v>98.39258</v>
      </c>
    </row>
    <row r="27">
      <c r="A27" s="5" t="s">
        <v>57</v>
      </c>
      <c r="B27" s="6">
        <v>2.506402</v>
      </c>
      <c r="C27" s="6">
        <v>87.44563</v>
      </c>
      <c r="D27" s="6">
        <v>2.456274</v>
      </c>
      <c r="E27" s="6">
        <v>87.62052</v>
      </c>
      <c r="F27" s="6">
        <v>2.407148</v>
      </c>
      <c r="G27" s="6">
        <v>87.79576</v>
      </c>
      <c r="H27" s="6">
        <v>2.359005</v>
      </c>
      <c r="I27" s="6">
        <v>87.97135</v>
      </c>
      <c r="J27" s="6">
        <v>2.36</v>
      </c>
      <c r="K27" s="6">
        <v>87.62</v>
      </c>
      <c r="L27" s="6">
        <v>2.265589</v>
      </c>
      <c r="M27" s="6">
        <v>88.32359</v>
      </c>
      <c r="N27" s="6">
        <v>2.220277</v>
      </c>
      <c r="O27" s="6">
        <v>88.50024</v>
      </c>
      <c r="P27" s="6">
        <v>2.175872</v>
      </c>
      <c r="Q27" s="6">
        <v>88.67724</v>
      </c>
      <c r="R27" s="6">
        <v>2.132354</v>
      </c>
      <c r="S27" s="6">
        <v>88.85459</v>
      </c>
      <c r="T27" s="6">
        <v>2.089707</v>
      </c>
      <c r="U27" s="6">
        <v>89.0323</v>
      </c>
      <c r="V27" s="6">
        <v>2.11</v>
      </c>
      <c r="W27" s="6">
        <v>89.21036</v>
      </c>
      <c r="X27" s="6">
        <v>2.006955</v>
      </c>
      <c r="Y27" s="6">
        <v>88.99</v>
      </c>
      <c r="Z27" s="6">
        <v>1.966816</v>
      </c>
      <c r="AA27" s="6">
        <v>89.56756</v>
      </c>
      <c r="AB27" s="6">
        <v>1.98</v>
      </c>
      <c r="AC27" s="6">
        <v>89.7467</v>
      </c>
      <c r="AD27" s="6">
        <v>1.88893</v>
      </c>
      <c r="AE27" s="6">
        <v>89.92619</v>
      </c>
      <c r="AF27" s="6">
        <v>1.851151</v>
      </c>
      <c r="AG27" s="6">
        <v>90.10604</v>
      </c>
      <c r="AH27" s="6">
        <v>1.814128</v>
      </c>
      <c r="AI27" s="6">
        <v>90.28626</v>
      </c>
      <c r="AJ27" s="6">
        <v>1.777845</v>
      </c>
      <c r="AK27" s="6">
        <v>90.46683</v>
      </c>
      <c r="AL27" s="6">
        <v>1.8</v>
      </c>
      <c r="AM27" s="6">
        <v>90.64776</v>
      </c>
      <c r="AN27" s="6">
        <v>1.707443</v>
      </c>
      <c r="AO27" s="6">
        <v>90.82906</v>
      </c>
      <c r="AP27" s="6">
        <v>1.673294</v>
      </c>
      <c r="AQ27" s="6">
        <v>91.01072</v>
      </c>
      <c r="AR27" s="6">
        <v>1.76</v>
      </c>
      <c r="AS27" s="6">
        <v>91.19274</v>
      </c>
      <c r="AT27" s="6">
        <v>1.607031</v>
      </c>
      <c r="AU27" s="6">
        <v>91.37512</v>
      </c>
      <c r="AV27" s="6">
        <v>1.574891</v>
      </c>
      <c r="AW27" s="6">
        <v>91.11</v>
      </c>
      <c r="AX27" s="6">
        <v>1.55</v>
      </c>
      <c r="AY27" s="6">
        <v>91.43</v>
      </c>
      <c r="AZ27" s="6">
        <v>1.55</v>
      </c>
      <c r="BA27" s="6">
        <v>91.92447</v>
      </c>
      <c r="BB27" s="6">
        <v>1.482275</v>
      </c>
      <c r="BC27" s="6">
        <v>92.10832</v>
      </c>
      <c r="BD27" s="6">
        <v>1.5</v>
      </c>
      <c r="BE27" s="6">
        <v>91.84</v>
      </c>
      <c r="BF27" s="6">
        <v>1.55</v>
      </c>
      <c r="BG27" s="6">
        <v>92.47712</v>
      </c>
      <c r="BH27" s="6">
        <v>1.45</v>
      </c>
      <c r="BI27" s="6">
        <v>92.66208</v>
      </c>
    </row>
    <row r="28">
      <c r="A28" s="5" t="s">
        <v>58</v>
      </c>
      <c r="B28" s="6">
        <v>2.573098</v>
      </c>
      <c r="C28" s="6">
        <v>91.80941</v>
      </c>
      <c r="D28" s="6">
        <v>2.521636</v>
      </c>
      <c r="E28" s="6">
        <v>91.99303</v>
      </c>
      <c r="F28" s="6">
        <v>2.471203</v>
      </c>
      <c r="G28" s="6">
        <v>92.17702</v>
      </c>
      <c r="H28" s="6">
        <v>2.5</v>
      </c>
      <c r="I28" s="6">
        <v>92.36137</v>
      </c>
      <c r="J28" s="6">
        <v>2.42</v>
      </c>
      <c r="K28" s="6">
        <v>92.54609</v>
      </c>
      <c r="L28" s="6">
        <v>2.325877</v>
      </c>
      <c r="M28" s="6">
        <v>92.73119</v>
      </c>
      <c r="N28" s="6">
        <v>2.279359</v>
      </c>
      <c r="O28" s="6">
        <v>92.91665</v>
      </c>
      <c r="P28" s="6">
        <v>2.233772</v>
      </c>
      <c r="Q28" s="6">
        <v>93.10248</v>
      </c>
      <c r="R28" s="6">
        <v>2.189097</v>
      </c>
      <c r="S28" s="6">
        <v>93.28869</v>
      </c>
      <c r="T28" s="6">
        <v>2.145315</v>
      </c>
      <c r="U28" s="6">
        <v>93.47526</v>
      </c>
      <c r="V28" s="6">
        <v>2.14</v>
      </c>
      <c r="W28" s="6">
        <v>93.66221</v>
      </c>
      <c r="X28" s="6">
        <v>2.12</v>
      </c>
      <c r="Y28" s="6">
        <v>93.84954</v>
      </c>
      <c r="Z28" s="6">
        <v>2.019153</v>
      </c>
      <c r="AA28" s="6">
        <v>94.03724</v>
      </c>
      <c r="AB28" s="6">
        <v>1.97877</v>
      </c>
      <c r="AC28" s="6">
        <v>94.22531</v>
      </c>
      <c r="AD28" s="6">
        <v>1.939195</v>
      </c>
      <c r="AE28" s="6">
        <v>94.41376</v>
      </c>
      <c r="AF28" s="6">
        <v>1.900411</v>
      </c>
      <c r="AG28" s="6">
        <v>94.60259</v>
      </c>
      <c r="AH28" s="6">
        <v>1.862402</v>
      </c>
      <c r="AI28" s="6">
        <v>94.7918</v>
      </c>
      <c r="AJ28" s="6">
        <v>1.825154</v>
      </c>
      <c r="AK28" s="6">
        <v>94.98138</v>
      </c>
      <c r="AL28" s="6">
        <v>1.788651</v>
      </c>
      <c r="AM28" s="6">
        <v>95.17134</v>
      </c>
      <c r="AN28" s="6">
        <v>1.752878</v>
      </c>
      <c r="AO28" s="6">
        <v>95.36168</v>
      </c>
      <c r="AP28" s="6">
        <v>1.717821</v>
      </c>
      <c r="AQ28" s="6">
        <v>95.55241</v>
      </c>
      <c r="AR28" s="6">
        <v>1.683464</v>
      </c>
      <c r="AS28" s="6">
        <v>95.74351</v>
      </c>
      <c r="AT28" s="6">
        <v>1.649795</v>
      </c>
      <c r="AU28" s="6">
        <v>95.34</v>
      </c>
      <c r="AV28" s="6">
        <v>1.616799</v>
      </c>
      <c r="AW28" s="6">
        <v>95.43</v>
      </c>
      <c r="AX28" s="6">
        <v>1.584463</v>
      </c>
      <c r="AY28" s="6">
        <v>95.33</v>
      </c>
      <c r="AZ28" s="6">
        <v>1.552774</v>
      </c>
      <c r="BA28" s="6">
        <v>95.63</v>
      </c>
      <c r="BB28" s="6">
        <v>1.521718</v>
      </c>
      <c r="BC28" s="6">
        <v>95.22</v>
      </c>
      <c r="BD28" s="6">
        <v>1.491284</v>
      </c>
      <c r="BE28" s="6">
        <v>95.12</v>
      </c>
      <c r="BF28" s="6">
        <v>1.461458</v>
      </c>
      <c r="BG28" s="6">
        <v>95.22</v>
      </c>
      <c r="BH28" s="6">
        <v>1.44</v>
      </c>
      <c r="BI28" s="6">
        <v>95.39</v>
      </c>
    </row>
    <row r="29">
      <c r="A29" s="5" t="s">
        <v>59</v>
      </c>
      <c r="B29" s="6">
        <v>1.981322</v>
      </c>
      <c r="C29" s="6">
        <v>87.49173</v>
      </c>
      <c r="D29" s="6">
        <v>1.941695</v>
      </c>
      <c r="E29" s="6">
        <v>87.66671</v>
      </c>
      <c r="F29" s="6">
        <v>1.902862</v>
      </c>
      <c r="G29" s="6">
        <v>87.84204</v>
      </c>
      <c r="H29" s="6">
        <v>1.864804</v>
      </c>
      <c r="I29" s="6">
        <v>88.01773</v>
      </c>
      <c r="J29" s="6">
        <v>1.827508</v>
      </c>
      <c r="K29" s="6">
        <v>88.19376</v>
      </c>
      <c r="L29" s="6">
        <v>1.82</v>
      </c>
      <c r="M29" s="6">
        <v>88.37015</v>
      </c>
      <c r="N29" s="6">
        <v>1.755139</v>
      </c>
      <c r="O29" s="6">
        <v>88.54689</v>
      </c>
      <c r="P29" s="6">
        <v>1.720036</v>
      </c>
      <c r="Q29" s="6">
        <v>88.72399</v>
      </c>
      <c r="R29" s="6">
        <v>1.685635</v>
      </c>
      <c r="S29" s="6">
        <v>88.90143</v>
      </c>
      <c r="T29" s="6">
        <v>1.651923</v>
      </c>
      <c r="U29" s="6">
        <v>89.07924</v>
      </c>
      <c r="V29" s="6">
        <v>1.71</v>
      </c>
      <c r="W29" s="6">
        <v>89.25739</v>
      </c>
      <c r="X29" s="6">
        <v>1.586507</v>
      </c>
      <c r="Y29" s="6">
        <v>89.43591</v>
      </c>
      <c r="Z29" s="6">
        <v>1.554776</v>
      </c>
      <c r="AA29" s="6">
        <v>89.61478</v>
      </c>
      <c r="AB29" s="6">
        <v>1.523681</v>
      </c>
      <c r="AC29" s="6">
        <v>89.79401</v>
      </c>
      <c r="AD29" s="6">
        <v>1.493207</v>
      </c>
      <c r="AE29" s="6">
        <v>89.9736</v>
      </c>
      <c r="AF29" s="6">
        <v>1.463343</v>
      </c>
      <c r="AG29" s="6">
        <v>90.15355</v>
      </c>
      <c r="AH29" s="6">
        <v>1.434076</v>
      </c>
      <c r="AI29" s="6">
        <v>90.33385</v>
      </c>
      <c r="AJ29" s="6">
        <v>1.405395</v>
      </c>
      <c r="AK29" s="6">
        <v>90.51452</v>
      </c>
      <c r="AL29" s="6">
        <v>1.377287</v>
      </c>
      <c r="AM29" s="6">
        <v>90.69555</v>
      </c>
      <c r="AN29" s="6">
        <v>1.349741</v>
      </c>
      <c r="AO29" s="6">
        <v>90.87694</v>
      </c>
      <c r="AP29" s="6">
        <v>1.4</v>
      </c>
      <c r="AQ29" s="6">
        <v>91.05869</v>
      </c>
      <c r="AR29" s="6">
        <v>1.296291</v>
      </c>
      <c r="AS29" s="6">
        <v>91.24081</v>
      </c>
      <c r="AT29" s="6">
        <v>1.270366</v>
      </c>
      <c r="AU29" s="6">
        <v>91.42329</v>
      </c>
      <c r="AV29" s="6">
        <v>1.244958</v>
      </c>
      <c r="AW29" s="6">
        <v>92.71</v>
      </c>
      <c r="AX29" s="6">
        <v>1.220059</v>
      </c>
      <c r="AY29" s="6">
        <v>91.78935</v>
      </c>
      <c r="AZ29" s="6">
        <v>1.25</v>
      </c>
      <c r="BA29" s="6">
        <v>91.97293</v>
      </c>
      <c r="BB29" s="6">
        <v>1.171745</v>
      </c>
      <c r="BC29" s="6">
        <v>91.52</v>
      </c>
      <c r="BD29" s="6">
        <v>1.14831</v>
      </c>
      <c r="BE29" s="6">
        <v>92.34119</v>
      </c>
      <c r="BF29" s="6">
        <v>1.125344</v>
      </c>
      <c r="BG29" s="6">
        <v>92.52587</v>
      </c>
      <c r="BH29" s="6">
        <v>1.16</v>
      </c>
      <c r="BI29" s="6">
        <v>92.71092</v>
      </c>
    </row>
    <row r="30">
      <c r="A30" s="5" t="s">
        <v>60</v>
      </c>
      <c r="B30" s="6">
        <v>2.102903</v>
      </c>
      <c r="C30" s="6">
        <v>92.19269</v>
      </c>
      <c r="D30" s="6">
        <v>2.060845</v>
      </c>
      <c r="E30" s="6">
        <v>92.37708</v>
      </c>
      <c r="F30" s="6">
        <v>2.019628</v>
      </c>
      <c r="G30" s="6">
        <v>92.56183</v>
      </c>
      <c r="H30" s="6">
        <v>2.02</v>
      </c>
      <c r="I30" s="6">
        <v>92.74696</v>
      </c>
      <c r="J30" s="6">
        <v>1.939651</v>
      </c>
      <c r="K30" s="6">
        <v>92.93245</v>
      </c>
      <c r="L30" s="6">
        <v>1.94</v>
      </c>
      <c r="M30" s="6">
        <v>93.11832</v>
      </c>
      <c r="N30" s="6">
        <v>1.86284</v>
      </c>
      <c r="O30" s="6">
        <v>93.30455</v>
      </c>
      <c r="P30" s="6">
        <v>1.825584</v>
      </c>
      <c r="Q30" s="6">
        <v>93.22</v>
      </c>
      <c r="R30" s="6">
        <v>1.789072</v>
      </c>
      <c r="S30" s="6">
        <v>93.67814</v>
      </c>
      <c r="T30" s="6">
        <v>1.75329</v>
      </c>
      <c r="U30" s="6">
        <v>93.8655</v>
      </c>
      <c r="V30" s="6">
        <v>1.77</v>
      </c>
      <c r="W30" s="6">
        <v>94.05323</v>
      </c>
      <c r="X30" s="6">
        <v>1.68386</v>
      </c>
      <c r="Y30" s="6">
        <v>94.24134</v>
      </c>
      <c r="Z30" s="6">
        <v>1.650183</v>
      </c>
      <c r="AA30" s="6">
        <v>94.42982</v>
      </c>
      <c r="AB30" s="6">
        <v>1.63</v>
      </c>
      <c r="AC30" s="6">
        <v>94.61868</v>
      </c>
      <c r="AD30" s="6">
        <v>1.584836</v>
      </c>
      <c r="AE30" s="6">
        <v>94.32</v>
      </c>
      <c r="AF30" s="6">
        <v>1.6</v>
      </c>
      <c r="AG30" s="6">
        <v>93.0</v>
      </c>
      <c r="AH30" s="6">
        <v>1.522076</v>
      </c>
      <c r="AI30" s="6">
        <v>95.18753</v>
      </c>
      <c r="AJ30" s="6">
        <v>1.491635</v>
      </c>
      <c r="AK30" s="6">
        <v>95.3779</v>
      </c>
      <c r="AL30" s="6">
        <v>1.71</v>
      </c>
      <c r="AM30" s="6">
        <v>94.92</v>
      </c>
      <c r="AN30" s="6">
        <v>1.432566</v>
      </c>
      <c r="AO30" s="6">
        <v>93.28</v>
      </c>
      <c r="AP30" s="6">
        <v>1.403915</v>
      </c>
      <c r="AQ30" s="6">
        <v>95.5</v>
      </c>
      <c r="AR30" s="6">
        <v>1.375836</v>
      </c>
      <c r="AS30" s="6">
        <v>96.14322</v>
      </c>
      <c r="AT30" s="6">
        <v>1.6</v>
      </c>
      <c r="AU30" s="6">
        <v>96.3355</v>
      </c>
      <c r="AV30" s="6">
        <v>1.52</v>
      </c>
      <c r="AW30" s="6">
        <v>96.52818</v>
      </c>
      <c r="AX30" s="6">
        <v>1.54</v>
      </c>
      <c r="AY30" s="6">
        <v>95.89</v>
      </c>
      <c r="AZ30" s="6">
        <v>1.48</v>
      </c>
      <c r="BA30" s="6">
        <v>95.93</v>
      </c>
      <c r="BB30" s="6">
        <v>1.5</v>
      </c>
      <c r="BC30" s="6">
        <v>95.91</v>
      </c>
      <c r="BD30" s="6">
        <v>1.218774</v>
      </c>
      <c r="BE30" s="6">
        <v>95.76</v>
      </c>
      <c r="BF30" s="6">
        <v>1.48</v>
      </c>
      <c r="BG30" s="6">
        <v>97.49733</v>
      </c>
      <c r="BH30" s="6">
        <v>1.48</v>
      </c>
      <c r="BI30" s="6">
        <v>95.65</v>
      </c>
    </row>
    <row r="31">
      <c r="A31" s="5" t="s">
        <v>61</v>
      </c>
      <c r="B31" s="6">
        <v>1.604477</v>
      </c>
      <c r="C31" s="6">
        <v>89.58626</v>
      </c>
      <c r="D31" s="6">
        <v>1.572387</v>
      </c>
      <c r="E31" s="6">
        <v>89.76543</v>
      </c>
      <c r="F31" s="6">
        <v>1.540939</v>
      </c>
      <c r="G31" s="6">
        <v>89.94496</v>
      </c>
      <c r="H31" s="6">
        <v>1.510121</v>
      </c>
      <c r="I31" s="6">
        <v>90.12485</v>
      </c>
      <c r="J31" s="6">
        <v>1.479918</v>
      </c>
      <c r="K31" s="6">
        <v>90.3051</v>
      </c>
      <c r="L31" s="6">
        <v>1.45032</v>
      </c>
      <c r="M31" s="6">
        <v>90.48571</v>
      </c>
      <c r="N31" s="6">
        <v>1.421314</v>
      </c>
      <c r="O31" s="6">
        <v>90.66669</v>
      </c>
      <c r="P31" s="6">
        <v>1.392887</v>
      </c>
      <c r="Q31" s="6">
        <v>90.84802</v>
      </c>
      <c r="R31" s="6">
        <v>1.36503</v>
      </c>
      <c r="S31" s="6">
        <v>91.02971</v>
      </c>
      <c r="T31" s="6">
        <v>1.337729</v>
      </c>
      <c r="U31" s="6">
        <v>91.21177</v>
      </c>
      <c r="V31" s="6">
        <v>1.310974</v>
      </c>
      <c r="W31" s="6">
        <v>91.3942</v>
      </c>
      <c r="X31" s="6">
        <v>1.284755</v>
      </c>
      <c r="Y31" s="6">
        <v>91.57699</v>
      </c>
      <c r="Z31" s="6">
        <v>1.25906</v>
      </c>
      <c r="AA31" s="6">
        <v>91.76014</v>
      </c>
      <c r="AB31" s="6">
        <v>1.233879</v>
      </c>
      <c r="AC31" s="6">
        <v>91.94366</v>
      </c>
      <c r="AD31" s="6">
        <v>1.209201</v>
      </c>
      <c r="AE31" s="6">
        <v>92.12755</v>
      </c>
      <c r="AF31" s="6">
        <v>1.185017</v>
      </c>
      <c r="AG31" s="6">
        <v>92.3118</v>
      </c>
      <c r="AH31" s="6">
        <v>1.161317</v>
      </c>
      <c r="AI31" s="6">
        <v>92.49643</v>
      </c>
      <c r="AJ31" s="6">
        <v>1.21</v>
      </c>
      <c r="AK31" s="6">
        <v>92.68142</v>
      </c>
      <c r="AL31" s="6">
        <v>1.13</v>
      </c>
      <c r="AM31" s="6">
        <v>92.86678</v>
      </c>
      <c r="AN31" s="6">
        <v>1.19</v>
      </c>
      <c r="AO31" s="6">
        <v>93.05252</v>
      </c>
      <c r="AP31" s="6">
        <v>1.17</v>
      </c>
      <c r="AQ31" s="6">
        <v>93.23862</v>
      </c>
      <c r="AR31" s="6">
        <v>1.1</v>
      </c>
      <c r="AS31" s="6">
        <v>93.4251</v>
      </c>
      <c r="AT31" s="6">
        <v>1.15</v>
      </c>
      <c r="AU31" s="6">
        <v>93.61195</v>
      </c>
      <c r="AV31" s="6">
        <v>1.1</v>
      </c>
      <c r="AW31" s="6">
        <v>93.79917</v>
      </c>
      <c r="AX31" s="6">
        <v>0.988005</v>
      </c>
      <c r="AY31" s="6">
        <v>93.98677</v>
      </c>
      <c r="AZ31" s="6">
        <v>1.1</v>
      </c>
      <c r="BA31" s="6">
        <v>94.17474</v>
      </c>
      <c r="BB31" s="6">
        <v>1.2</v>
      </c>
      <c r="BC31" s="6">
        <v>94.36309</v>
      </c>
      <c r="BD31" s="6">
        <v>0.97</v>
      </c>
      <c r="BE31" s="6">
        <v>94.55182</v>
      </c>
      <c r="BF31" s="6">
        <v>1.1</v>
      </c>
      <c r="BG31" s="6">
        <v>94.74092</v>
      </c>
      <c r="BH31" s="6">
        <v>1.1</v>
      </c>
      <c r="BI31" s="6">
        <v>94.9304</v>
      </c>
    </row>
    <row r="32">
      <c r="A32" s="5" t="s">
        <v>62</v>
      </c>
      <c r="B32" s="6">
        <v>2.361782</v>
      </c>
      <c r="C32" s="6">
        <v>92.1792</v>
      </c>
      <c r="D32" s="6">
        <v>2.314547</v>
      </c>
      <c r="E32" s="6">
        <v>92.36356</v>
      </c>
      <c r="F32" s="6">
        <v>2.268256</v>
      </c>
      <c r="G32" s="6">
        <v>92.54829</v>
      </c>
      <c r="H32" s="6">
        <v>2.222891</v>
      </c>
      <c r="I32" s="6">
        <v>91.98</v>
      </c>
      <c r="J32" s="6">
        <v>2.178433</v>
      </c>
      <c r="K32" s="6">
        <v>92.91885</v>
      </c>
      <c r="L32" s="6">
        <v>2.19</v>
      </c>
      <c r="M32" s="6">
        <v>93.10469</v>
      </c>
      <c r="N32" s="6">
        <v>2.092167</v>
      </c>
      <c r="O32" s="6">
        <v>93.2909</v>
      </c>
      <c r="P32" s="6">
        <v>2.050323</v>
      </c>
      <c r="Q32" s="6">
        <v>93.47748</v>
      </c>
      <c r="R32" s="6">
        <v>2.009317</v>
      </c>
      <c r="S32" s="6">
        <v>93.66444</v>
      </c>
      <c r="T32" s="6">
        <v>1.969131</v>
      </c>
      <c r="U32" s="6">
        <v>93.85176</v>
      </c>
      <c r="V32" s="6">
        <v>2.1</v>
      </c>
      <c r="W32" s="6">
        <v>94.03947</v>
      </c>
      <c r="X32" s="6">
        <v>1.891153</v>
      </c>
      <c r="Y32" s="6">
        <v>94.22755</v>
      </c>
      <c r="Z32" s="6">
        <v>1.85333</v>
      </c>
      <c r="AA32" s="6">
        <v>94.416</v>
      </c>
      <c r="AB32" s="6">
        <v>1.816263</v>
      </c>
      <c r="AC32" s="6">
        <v>94.60483</v>
      </c>
      <c r="AD32" s="6">
        <v>1.779938</v>
      </c>
      <c r="AE32" s="6">
        <v>94.79404</v>
      </c>
      <c r="AF32" s="6">
        <v>1.744339</v>
      </c>
      <c r="AG32" s="6">
        <v>93.27</v>
      </c>
      <c r="AH32" s="6">
        <v>1.709453</v>
      </c>
      <c r="AI32" s="6">
        <v>93.35</v>
      </c>
      <c r="AJ32" s="6">
        <v>1.675264</v>
      </c>
      <c r="AK32" s="6">
        <v>95.36395</v>
      </c>
      <c r="AL32" s="6">
        <v>1.641758</v>
      </c>
      <c r="AM32" s="6">
        <v>95.55467</v>
      </c>
      <c r="AN32" s="6">
        <v>1.608923</v>
      </c>
      <c r="AO32" s="6">
        <v>95.74578</v>
      </c>
      <c r="AP32" s="6">
        <v>1.576745</v>
      </c>
      <c r="AQ32" s="6">
        <v>95.46</v>
      </c>
      <c r="AR32" s="6">
        <v>1.54521</v>
      </c>
      <c r="AS32" s="6">
        <v>95.78</v>
      </c>
      <c r="AT32" s="6">
        <v>1.514306</v>
      </c>
      <c r="AU32" s="6">
        <v>94.99</v>
      </c>
      <c r="AV32" s="6">
        <v>1.51</v>
      </c>
      <c r="AW32" s="6">
        <v>96.51405</v>
      </c>
      <c r="AX32" s="6">
        <v>1.454339</v>
      </c>
      <c r="AY32" s="6">
        <v>95.15</v>
      </c>
      <c r="AZ32" s="6">
        <v>1.425252</v>
      </c>
      <c r="BA32" s="6">
        <v>96.90049</v>
      </c>
      <c r="BB32" s="6">
        <v>1.396747</v>
      </c>
      <c r="BC32" s="6">
        <v>95.73</v>
      </c>
      <c r="BD32" s="6">
        <v>1.41</v>
      </c>
      <c r="BE32" s="6">
        <v>96.29</v>
      </c>
      <c r="BF32" s="6">
        <v>1.341436</v>
      </c>
      <c r="BG32" s="6">
        <v>96.01</v>
      </c>
      <c r="BH32" s="6">
        <v>1.32</v>
      </c>
      <c r="BI32" s="6">
        <v>95.87</v>
      </c>
    </row>
    <row r="33">
      <c r="A33" s="5" t="s">
        <v>63</v>
      </c>
      <c r="B33" s="6">
        <v>2.568051</v>
      </c>
      <c r="C33" s="6">
        <v>92.79758</v>
      </c>
      <c r="D33" s="6">
        <v>2.51669</v>
      </c>
      <c r="E33" s="6">
        <v>92.98318</v>
      </c>
      <c r="F33" s="6">
        <v>2.466356</v>
      </c>
      <c r="G33" s="6">
        <v>93.16914</v>
      </c>
      <c r="H33" s="6">
        <v>2.417029</v>
      </c>
      <c r="I33" s="6">
        <v>93.35548</v>
      </c>
      <c r="J33" s="6">
        <v>2.368688</v>
      </c>
      <c r="K33" s="6">
        <v>93.54219</v>
      </c>
      <c r="L33" s="6">
        <v>2.321315</v>
      </c>
      <c r="M33" s="6">
        <v>93.72928</v>
      </c>
      <c r="N33" s="6">
        <v>2.274888</v>
      </c>
      <c r="O33" s="6">
        <v>93.91674</v>
      </c>
      <c r="P33" s="6">
        <v>2.229391</v>
      </c>
      <c r="Q33" s="6">
        <v>94.10457</v>
      </c>
      <c r="R33" s="6">
        <v>2.184803</v>
      </c>
      <c r="S33" s="6">
        <v>94.29278</v>
      </c>
      <c r="T33" s="6">
        <v>2.141107</v>
      </c>
      <c r="U33" s="6">
        <v>94.48137</v>
      </c>
      <c r="V33" s="6">
        <v>2.098285</v>
      </c>
      <c r="W33" s="6">
        <v>94.67033</v>
      </c>
      <c r="X33" s="6">
        <v>2.056319</v>
      </c>
      <c r="Y33" s="6">
        <v>94.85967</v>
      </c>
      <c r="Z33" s="6">
        <v>2.015192</v>
      </c>
      <c r="AA33" s="6">
        <v>95.04939</v>
      </c>
      <c r="AB33" s="6">
        <v>1.974889</v>
      </c>
      <c r="AC33" s="6">
        <v>95.23949</v>
      </c>
      <c r="AD33" s="6">
        <v>1.935391</v>
      </c>
      <c r="AE33" s="6">
        <v>95.42997</v>
      </c>
      <c r="AF33" s="6">
        <v>1.896683</v>
      </c>
      <c r="AG33" s="6">
        <v>95.62083</v>
      </c>
      <c r="AH33" s="6">
        <v>1.858749</v>
      </c>
      <c r="AI33" s="6">
        <v>95.81207</v>
      </c>
      <c r="AJ33" s="6">
        <v>1.821574</v>
      </c>
      <c r="AK33" s="6">
        <v>96.00369</v>
      </c>
      <c r="AL33" s="6">
        <v>1.785143</v>
      </c>
      <c r="AM33" s="6">
        <v>96.1957</v>
      </c>
      <c r="AN33" s="6">
        <v>1.74944</v>
      </c>
      <c r="AO33" s="6">
        <v>96.38809</v>
      </c>
      <c r="AP33" s="6">
        <v>1.714451</v>
      </c>
      <c r="AQ33" s="6">
        <v>96.58087</v>
      </c>
      <c r="AR33" s="6">
        <v>1.680162</v>
      </c>
      <c r="AS33" s="6">
        <v>96.77403</v>
      </c>
      <c r="AT33" s="6">
        <v>1.646559</v>
      </c>
      <c r="AU33" s="6">
        <v>96.96758</v>
      </c>
      <c r="AV33" s="6">
        <v>1.613628</v>
      </c>
      <c r="AW33" s="6">
        <v>97.16151</v>
      </c>
      <c r="AX33" s="6">
        <v>1.71</v>
      </c>
      <c r="AY33" s="6">
        <v>97.35583</v>
      </c>
      <c r="AZ33" s="6">
        <v>1.549728</v>
      </c>
      <c r="BA33" s="6">
        <v>97.55055</v>
      </c>
      <c r="BB33" s="6">
        <v>1.518734</v>
      </c>
      <c r="BC33" s="6">
        <v>97.74565</v>
      </c>
      <c r="BD33" s="6">
        <v>1.488359</v>
      </c>
      <c r="BE33" s="6">
        <v>97.94114</v>
      </c>
      <c r="BF33" s="6">
        <v>1.458592</v>
      </c>
      <c r="BG33" s="6">
        <v>98.13702</v>
      </c>
      <c r="BH33" s="6">
        <v>1.44</v>
      </c>
      <c r="BI33" s="6">
        <v>98.33329</v>
      </c>
    </row>
    <row r="34">
      <c r="A34" s="5" t="s">
        <v>64</v>
      </c>
      <c r="B34" s="6">
        <v>2.717019</v>
      </c>
      <c r="C34" s="6">
        <v>88.82138</v>
      </c>
      <c r="D34" s="6">
        <v>2.662679</v>
      </c>
      <c r="E34" s="6">
        <v>88.99903</v>
      </c>
      <c r="F34" s="6">
        <v>2.609425</v>
      </c>
      <c r="G34" s="6">
        <v>89.17703</v>
      </c>
      <c r="H34" s="6">
        <v>2.8</v>
      </c>
      <c r="I34" s="6">
        <v>89.35538</v>
      </c>
      <c r="J34" s="6">
        <v>2.506092</v>
      </c>
      <c r="K34" s="6">
        <v>88.87</v>
      </c>
      <c r="L34" s="6">
        <v>2.45597</v>
      </c>
      <c r="M34" s="6">
        <v>89.71316</v>
      </c>
      <c r="N34" s="6">
        <v>2.406851</v>
      </c>
      <c r="O34" s="6">
        <v>89.89258</v>
      </c>
      <c r="P34" s="6">
        <v>2.358714</v>
      </c>
      <c r="Q34" s="6">
        <v>90.07237</v>
      </c>
      <c r="R34" s="6">
        <v>2.311539</v>
      </c>
      <c r="S34" s="6">
        <v>90.25251</v>
      </c>
      <c r="T34" s="6">
        <v>2.265308</v>
      </c>
      <c r="U34" s="6">
        <v>90.43302</v>
      </c>
      <c r="V34" s="6">
        <v>2.220002</v>
      </c>
      <c r="W34" s="6">
        <v>90.61389</v>
      </c>
      <c r="X34" s="6">
        <v>2.175602</v>
      </c>
      <c r="Y34" s="6">
        <v>90.79511</v>
      </c>
      <c r="Z34" s="6">
        <v>2.4</v>
      </c>
      <c r="AA34" s="6">
        <v>90.9767</v>
      </c>
      <c r="AB34" s="6">
        <v>2.089448</v>
      </c>
      <c r="AC34" s="6">
        <v>91.15866</v>
      </c>
      <c r="AD34" s="6">
        <v>2.047659</v>
      </c>
      <c r="AE34" s="6">
        <v>91.34097</v>
      </c>
      <c r="AF34" s="6">
        <v>2.006706</v>
      </c>
      <c r="AG34" s="6">
        <v>91.52366</v>
      </c>
      <c r="AH34" s="6">
        <v>2.2</v>
      </c>
      <c r="AI34" s="6">
        <v>91.7067</v>
      </c>
      <c r="AJ34" s="6">
        <v>1.927241</v>
      </c>
      <c r="AK34" s="6">
        <v>91.89012</v>
      </c>
      <c r="AL34" s="6">
        <v>1.888696</v>
      </c>
      <c r="AM34" s="6">
        <v>92.0739</v>
      </c>
      <c r="AN34" s="6">
        <v>1.850922</v>
      </c>
      <c r="AO34" s="6">
        <v>92.25805</v>
      </c>
      <c r="AP34" s="6">
        <v>1.813903</v>
      </c>
      <c r="AQ34" s="6">
        <v>92.44256</v>
      </c>
      <c r="AR34" s="6">
        <v>2.0</v>
      </c>
      <c r="AS34" s="6">
        <v>92.62745</v>
      </c>
      <c r="AT34" s="6">
        <v>1.742073</v>
      </c>
      <c r="AU34" s="6">
        <v>91.75</v>
      </c>
      <c r="AV34" s="6">
        <v>1.707231</v>
      </c>
      <c r="AW34" s="6">
        <v>91.76</v>
      </c>
      <c r="AX34" s="6">
        <v>1.673087</v>
      </c>
      <c r="AY34" s="6">
        <v>93.18432</v>
      </c>
      <c r="AZ34" s="6">
        <v>1.639625</v>
      </c>
      <c r="BA34" s="6">
        <v>93.37069</v>
      </c>
      <c r="BB34" s="6">
        <v>1.606833</v>
      </c>
      <c r="BC34" s="6">
        <v>92.36</v>
      </c>
      <c r="BD34" s="6">
        <v>1.87</v>
      </c>
      <c r="BE34" s="6">
        <v>93.74455</v>
      </c>
      <c r="BF34" s="6">
        <v>1.543202</v>
      </c>
      <c r="BG34" s="6">
        <v>93.2</v>
      </c>
      <c r="BH34" s="6">
        <v>1.75</v>
      </c>
      <c r="BI34" s="6">
        <v>94.1199</v>
      </c>
    </row>
    <row r="35">
      <c r="A35" s="5" t="s">
        <v>65</v>
      </c>
      <c r="B35" s="6">
        <v>2.328367</v>
      </c>
      <c r="C35" s="6">
        <v>90.79476</v>
      </c>
      <c r="D35" s="6">
        <v>2.2818</v>
      </c>
      <c r="E35" s="6">
        <v>90.97635</v>
      </c>
      <c r="F35" s="6">
        <v>2.236164</v>
      </c>
      <c r="G35" s="6">
        <v>91.1583</v>
      </c>
      <c r="H35" s="6">
        <v>2.22</v>
      </c>
      <c r="I35" s="6">
        <v>92.12</v>
      </c>
      <c r="J35" s="6">
        <v>2.147612</v>
      </c>
      <c r="K35" s="6">
        <v>90.12</v>
      </c>
      <c r="L35" s="6">
        <v>2.14</v>
      </c>
      <c r="M35" s="6">
        <v>91.70635</v>
      </c>
      <c r="N35" s="6">
        <v>2.062567</v>
      </c>
      <c r="O35" s="6">
        <v>91.88976</v>
      </c>
      <c r="P35" s="6">
        <v>2.021315</v>
      </c>
      <c r="Q35" s="6">
        <v>92.07354</v>
      </c>
      <c r="R35" s="6">
        <v>1.980889</v>
      </c>
      <c r="S35" s="6">
        <v>92.25769</v>
      </c>
      <c r="T35" s="6">
        <v>1.941271</v>
      </c>
      <c r="U35" s="6">
        <v>92.4422</v>
      </c>
      <c r="V35" s="6">
        <v>1.902446</v>
      </c>
      <c r="W35" s="6">
        <v>90.14</v>
      </c>
      <c r="X35" s="6">
        <v>1.864397</v>
      </c>
      <c r="Y35" s="6">
        <v>92.81234</v>
      </c>
      <c r="Z35" s="6">
        <v>1.827109</v>
      </c>
      <c r="AA35" s="6">
        <v>92.99797</v>
      </c>
      <c r="AB35" s="6">
        <v>1.790567</v>
      </c>
      <c r="AC35" s="6">
        <v>93.18396</v>
      </c>
      <c r="AD35" s="6">
        <v>1.754755</v>
      </c>
      <c r="AE35" s="6">
        <v>92.78</v>
      </c>
      <c r="AF35" s="6">
        <v>1.71966</v>
      </c>
      <c r="AG35" s="6">
        <v>93.55707</v>
      </c>
      <c r="AH35" s="6">
        <v>1.685267</v>
      </c>
      <c r="AI35" s="6">
        <v>93.74419</v>
      </c>
      <c r="AJ35" s="6">
        <v>1.651562</v>
      </c>
      <c r="AK35" s="6">
        <v>93.93167</v>
      </c>
      <c r="AL35" s="6">
        <v>1.64</v>
      </c>
      <c r="AM35" s="6">
        <v>93.26</v>
      </c>
      <c r="AN35" s="6">
        <v>1.58616</v>
      </c>
      <c r="AO35" s="6">
        <v>94.30778</v>
      </c>
      <c r="AP35" s="6">
        <v>1.554437</v>
      </c>
      <c r="AQ35" s="6">
        <v>93.76</v>
      </c>
      <c r="AR35" s="6">
        <v>1.523348</v>
      </c>
      <c r="AS35" s="6">
        <v>93.71</v>
      </c>
      <c r="AT35" s="6">
        <v>1.492881</v>
      </c>
      <c r="AU35" s="6">
        <v>93.19</v>
      </c>
      <c r="AV35" s="6">
        <v>1.463023</v>
      </c>
      <c r="AW35" s="6">
        <v>95.06451</v>
      </c>
      <c r="AX35" s="6">
        <v>1.433763</v>
      </c>
      <c r="AY35" s="6">
        <v>95.25463</v>
      </c>
      <c r="AZ35" s="6">
        <v>1.44</v>
      </c>
      <c r="BA35" s="6">
        <v>93.21</v>
      </c>
      <c r="BB35" s="6">
        <v>1.376986</v>
      </c>
      <c r="BC35" s="6">
        <v>93.22</v>
      </c>
      <c r="BD35" s="6">
        <v>1.41</v>
      </c>
      <c r="BE35" s="6">
        <v>92.98</v>
      </c>
      <c r="BF35" s="6">
        <v>1.322457</v>
      </c>
      <c r="BG35" s="6">
        <v>93.17</v>
      </c>
      <c r="BH35" s="6">
        <v>1.41</v>
      </c>
      <c r="BI35" s="6">
        <v>94.32</v>
      </c>
    </row>
    <row r="36">
      <c r="A36" s="5" t="s">
        <v>66</v>
      </c>
      <c r="B36" s="6">
        <v>2.796655</v>
      </c>
      <c r="C36" s="6">
        <v>87.63586</v>
      </c>
      <c r="D36" s="6">
        <v>2.740722</v>
      </c>
      <c r="E36" s="6">
        <v>87.81114</v>
      </c>
      <c r="F36" s="6">
        <v>2.685908</v>
      </c>
      <c r="G36" s="6">
        <v>87.98676</v>
      </c>
      <c r="H36" s="6">
        <v>2.632189</v>
      </c>
      <c r="I36" s="6">
        <v>88.16273</v>
      </c>
      <c r="J36" s="6">
        <v>2.7</v>
      </c>
      <c r="K36" s="6">
        <v>88.33906</v>
      </c>
      <c r="L36" s="6">
        <v>2.527955</v>
      </c>
      <c r="M36" s="6">
        <v>88.51573</v>
      </c>
      <c r="N36" s="6">
        <v>2.477396</v>
      </c>
      <c r="O36" s="6">
        <v>88.69277</v>
      </c>
      <c r="P36" s="6">
        <v>2.427848</v>
      </c>
      <c r="Q36" s="6">
        <v>88.87015</v>
      </c>
      <c r="R36" s="6">
        <v>2.379291</v>
      </c>
      <c r="S36" s="6">
        <v>89.04789</v>
      </c>
      <c r="T36" s="6">
        <v>2.331705</v>
      </c>
      <c r="U36" s="6">
        <v>89.22599</v>
      </c>
      <c r="V36" s="6">
        <v>2.285071</v>
      </c>
      <c r="W36" s="6">
        <v>89.40444</v>
      </c>
      <c r="X36" s="6">
        <v>2.239369</v>
      </c>
      <c r="Y36" s="6">
        <v>89.58325</v>
      </c>
      <c r="Z36" s="6">
        <v>2.194582</v>
      </c>
      <c r="AA36" s="6">
        <v>89.76242</v>
      </c>
      <c r="AB36" s="6">
        <v>2.15069</v>
      </c>
      <c r="AC36" s="6">
        <v>89.94194</v>
      </c>
      <c r="AD36" s="6">
        <v>2.107677</v>
      </c>
      <c r="AE36" s="6">
        <v>90.12182</v>
      </c>
      <c r="AF36" s="6">
        <v>2.065523</v>
      </c>
      <c r="AG36" s="6">
        <v>90.30207</v>
      </c>
      <c r="AH36" s="6">
        <v>2.024213</v>
      </c>
      <c r="AI36" s="6">
        <v>90.48267</v>
      </c>
      <c r="AJ36" s="6">
        <v>1.983728</v>
      </c>
      <c r="AK36" s="6">
        <v>90.66364</v>
      </c>
      <c r="AL36" s="6">
        <v>1.944054</v>
      </c>
      <c r="AM36" s="6">
        <v>90.84496</v>
      </c>
      <c r="AN36" s="6">
        <v>1.905173</v>
      </c>
      <c r="AO36" s="6">
        <v>91.02665</v>
      </c>
      <c r="AP36" s="6">
        <v>2.1</v>
      </c>
      <c r="AQ36" s="6">
        <v>90.76</v>
      </c>
      <c r="AR36" s="6">
        <v>1.829728</v>
      </c>
      <c r="AS36" s="6">
        <v>91.39113</v>
      </c>
      <c r="AT36" s="6">
        <v>2.05</v>
      </c>
      <c r="AU36" s="6">
        <v>91.57391</v>
      </c>
      <c r="AV36" s="6">
        <v>1.757271</v>
      </c>
      <c r="AW36" s="6">
        <v>91.32</v>
      </c>
      <c r="AX36" s="6">
        <v>1.722125</v>
      </c>
      <c r="AY36" s="6">
        <v>91.94057</v>
      </c>
      <c r="AZ36" s="6">
        <v>1.96</v>
      </c>
      <c r="BA36" s="6">
        <v>92.12445</v>
      </c>
      <c r="BB36" s="6">
        <v>1.9</v>
      </c>
      <c r="BC36" s="6">
        <v>92.3087</v>
      </c>
      <c r="BD36" s="6">
        <v>1.88</v>
      </c>
      <c r="BE36" s="6">
        <v>92.49332</v>
      </c>
      <c r="BF36" s="6">
        <v>1.85</v>
      </c>
      <c r="BG36" s="6">
        <v>92.6783</v>
      </c>
      <c r="BH36" s="6">
        <v>1.8</v>
      </c>
      <c r="BI36" s="6">
        <v>92.67</v>
      </c>
    </row>
    <row r="37">
      <c r="A37" s="5" t="s">
        <v>67</v>
      </c>
      <c r="B37" s="6">
        <v>3.15392</v>
      </c>
      <c r="C37" s="6">
        <v>91.26016</v>
      </c>
      <c r="D37" s="6">
        <v>3.090842</v>
      </c>
      <c r="E37" s="6">
        <v>91.44268</v>
      </c>
      <c r="F37" s="6">
        <v>3.029025</v>
      </c>
      <c r="G37" s="6">
        <v>91.62557</v>
      </c>
      <c r="H37" s="6">
        <v>2.968444</v>
      </c>
      <c r="I37" s="6">
        <v>91.80882</v>
      </c>
      <c r="J37" s="6">
        <v>2.909075</v>
      </c>
      <c r="K37" s="6">
        <v>91.99244</v>
      </c>
      <c r="L37" s="6">
        <v>2.850894</v>
      </c>
      <c r="M37" s="6">
        <v>92.17642</v>
      </c>
      <c r="N37" s="6">
        <v>2.793876</v>
      </c>
      <c r="O37" s="6">
        <v>92.36077</v>
      </c>
      <c r="P37" s="6">
        <v>2.737998</v>
      </c>
      <c r="Q37" s="6">
        <v>92.5455</v>
      </c>
      <c r="R37" s="6">
        <v>2.683238</v>
      </c>
      <c r="S37" s="6">
        <v>92.73059</v>
      </c>
      <c r="T37" s="6">
        <v>2.629574</v>
      </c>
      <c r="U37" s="6">
        <v>92.91605</v>
      </c>
      <c r="V37" s="6">
        <v>2.576982</v>
      </c>
      <c r="W37" s="6">
        <v>93.10188</v>
      </c>
      <c r="X37" s="6">
        <v>2.525443</v>
      </c>
      <c r="Y37" s="6">
        <v>93.28808</v>
      </c>
      <c r="Z37" s="6">
        <v>2.474934</v>
      </c>
      <c r="AA37" s="6">
        <v>93.47466</v>
      </c>
      <c r="AB37" s="6">
        <v>2.425435</v>
      </c>
      <c r="AC37" s="6">
        <v>93.66161</v>
      </c>
      <c r="AD37" s="6">
        <v>2.376926</v>
      </c>
      <c r="AE37" s="6">
        <v>93.84893</v>
      </c>
      <c r="AF37" s="6">
        <v>2.329388</v>
      </c>
      <c r="AG37" s="6">
        <v>94.03663</v>
      </c>
      <c r="AH37" s="6">
        <v>2.2828</v>
      </c>
      <c r="AI37" s="6">
        <v>93.23</v>
      </c>
      <c r="AJ37" s="6">
        <v>2.237144</v>
      </c>
      <c r="AK37" s="6">
        <v>94.41315</v>
      </c>
      <c r="AL37" s="6">
        <v>2.192401</v>
      </c>
      <c r="AM37" s="6">
        <v>94.12</v>
      </c>
      <c r="AN37" s="6">
        <v>2.148553</v>
      </c>
      <c r="AO37" s="6">
        <v>94.79118</v>
      </c>
      <c r="AP37" s="6">
        <v>2.105582</v>
      </c>
      <c r="AQ37" s="6">
        <v>94.78</v>
      </c>
      <c r="AR37" s="6">
        <v>2.06347</v>
      </c>
      <c r="AS37" s="6">
        <v>95.17073</v>
      </c>
      <c r="AT37" s="6">
        <v>2.022201</v>
      </c>
      <c r="AU37" s="6">
        <v>95.36107</v>
      </c>
      <c r="AV37" s="6">
        <v>1.981757</v>
      </c>
      <c r="AW37" s="6">
        <v>95.55179</v>
      </c>
      <c r="AX37" s="6">
        <v>1.942122</v>
      </c>
      <c r="AY37" s="6">
        <v>94.97</v>
      </c>
      <c r="AZ37" s="6">
        <v>1.903279</v>
      </c>
      <c r="BA37" s="6">
        <v>95.93438</v>
      </c>
      <c r="BB37" s="6">
        <v>1.865214</v>
      </c>
      <c r="BC37" s="6">
        <v>95.81</v>
      </c>
      <c r="BD37" s="6">
        <v>1.82791</v>
      </c>
      <c r="BE37" s="6">
        <v>96.3185</v>
      </c>
      <c r="BF37" s="6">
        <v>1.791351</v>
      </c>
      <c r="BG37" s="6">
        <v>94.34</v>
      </c>
      <c r="BH37" s="6">
        <v>1.77</v>
      </c>
      <c r="BI37" s="6">
        <v>95.41</v>
      </c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7"/>
      <c r="BH542" s="7"/>
      <c r="BI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7"/>
      <c r="BH543" s="7"/>
      <c r="BI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/>
      <c r="BH544" s="7"/>
      <c r="BI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7"/>
      <c r="BH545" s="7"/>
      <c r="BI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7"/>
      <c r="BH547" s="7"/>
      <c r="BI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/>
      <c r="BH548" s="7"/>
      <c r="BI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/>
      <c r="BH550" s="7"/>
      <c r="BI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7"/>
      <c r="BH551" s="7"/>
      <c r="BI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/>
      <c r="BH552" s="7"/>
      <c r="BI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7"/>
      <c r="BH553" s="7"/>
      <c r="BI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7"/>
      <c r="BH554" s="7"/>
      <c r="BI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7"/>
      <c r="BH555" s="7"/>
      <c r="BI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7"/>
      <c r="BH556" s="7"/>
      <c r="BI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7"/>
      <c r="BH557" s="7"/>
      <c r="BI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7"/>
      <c r="BH558" s="7"/>
      <c r="BI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7"/>
      <c r="BH559" s="7"/>
      <c r="BI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/>
      <c r="BH560" s="7"/>
      <c r="BI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  <c r="BH561" s="7"/>
      <c r="BI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  <c r="BH562" s="7"/>
      <c r="BI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7"/>
      <c r="BG563" s="7"/>
      <c r="BH563" s="7"/>
      <c r="BI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7"/>
      <c r="BH564" s="7"/>
      <c r="BI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7"/>
      <c r="BG565" s="7"/>
      <c r="BH565" s="7"/>
      <c r="BI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  <c r="BH566" s="7"/>
      <c r="BI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7"/>
      <c r="BH567" s="7"/>
      <c r="BI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7"/>
      <c r="BH568" s="7"/>
      <c r="BI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7"/>
      <c r="BG569" s="7"/>
      <c r="BH569" s="7"/>
      <c r="BI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7"/>
      <c r="BH570" s="7"/>
      <c r="BI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  <c r="BF571" s="7"/>
      <c r="BG571" s="7"/>
      <c r="BH571" s="7"/>
      <c r="BI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7"/>
      <c r="BH572" s="7"/>
      <c r="BI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7"/>
      <c r="BG573" s="7"/>
      <c r="BH573" s="7"/>
      <c r="BI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7"/>
      <c r="BG574" s="7"/>
      <c r="BH574" s="7"/>
      <c r="BI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  <c r="BF575" s="7"/>
      <c r="BG575" s="7"/>
      <c r="BH575" s="7"/>
      <c r="BI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7"/>
      <c r="BH576" s="7"/>
      <c r="BI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7"/>
      <c r="BH577" s="7"/>
      <c r="BI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7"/>
      <c r="BH578" s="7"/>
      <c r="BI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  <c r="BG579" s="7"/>
      <c r="BH579" s="7"/>
      <c r="BI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7"/>
      <c r="BH580" s="7"/>
      <c r="BI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  <c r="BF581" s="7"/>
      <c r="BG581" s="7"/>
      <c r="BH581" s="7"/>
      <c r="BI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7"/>
      <c r="BH582" s="7"/>
      <c r="BI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  <c r="BF583" s="7"/>
      <c r="BG583" s="7"/>
      <c r="BH583" s="7"/>
      <c r="BI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  <c r="BF584" s="7"/>
      <c r="BG584" s="7"/>
      <c r="BH584" s="7"/>
      <c r="BI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7"/>
      <c r="BG585" s="7"/>
      <c r="BH585" s="7"/>
      <c r="BI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7"/>
      <c r="BG586" s="7"/>
      <c r="BH586" s="7"/>
      <c r="BI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  <c r="BF587" s="7"/>
      <c r="BG587" s="7"/>
      <c r="BH587" s="7"/>
      <c r="BI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  <c r="BF588" s="7"/>
      <c r="BG588" s="7"/>
      <c r="BH588" s="7"/>
      <c r="BI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  <c r="BF589" s="7"/>
      <c r="BG589" s="7"/>
      <c r="BH589" s="7"/>
      <c r="BI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7"/>
      <c r="BG590" s="7"/>
      <c r="BH590" s="7"/>
      <c r="BI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7"/>
      <c r="BC591" s="7"/>
      <c r="BD591" s="7"/>
      <c r="BE591" s="7"/>
      <c r="BF591" s="7"/>
      <c r="BG591" s="7"/>
      <c r="BH591" s="7"/>
      <c r="BI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  <c r="BF592" s="7"/>
      <c r="BG592" s="7"/>
      <c r="BH592" s="7"/>
      <c r="BI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  <c r="BF593" s="7"/>
      <c r="BG593" s="7"/>
      <c r="BH593" s="7"/>
      <c r="BI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  <c r="BF594" s="7"/>
      <c r="BG594" s="7"/>
      <c r="BH594" s="7"/>
      <c r="BI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  <c r="BF595" s="7"/>
      <c r="BG595" s="7"/>
      <c r="BH595" s="7"/>
      <c r="BI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  <c r="BF596" s="7"/>
      <c r="BG596" s="7"/>
      <c r="BH596" s="7"/>
      <c r="BI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7"/>
      <c r="BC597" s="7"/>
      <c r="BD597" s="7"/>
      <c r="BE597" s="7"/>
      <c r="BF597" s="7"/>
      <c r="BG597" s="7"/>
      <c r="BH597" s="7"/>
      <c r="BI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  <c r="BF598" s="7"/>
      <c r="BG598" s="7"/>
      <c r="BH598" s="7"/>
      <c r="BI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  <c r="BC599" s="7"/>
      <c r="BD599" s="7"/>
      <c r="BE599" s="7"/>
      <c r="BF599" s="7"/>
      <c r="BG599" s="7"/>
      <c r="BH599" s="7"/>
      <c r="BI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  <c r="BF600" s="7"/>
      <c r="BG600" s="7"/>
      <c r="BH600" s="7"/>
      <c r="BI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  <c r="BF601" s="7"/>
      <c r="BG601" s="7"/>
      <c r="BH601" s="7"/>
      <c r="BI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7"/>
      <c r="BC602" s="7"/>
      <c r="BD602" s="7"/>
      <c r="BE602" s="7"/>
      <c r="BF602" s="7"/>
      <c r="BG602" s="7"/>
      <c r="BH602" s="7"/>
      <c r="BI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7"/>
      <c r="BC603" s="7"/>
      <c r="BD603" s="7"/>
      <c r="BE603" s="7"/>
      <c r="BF603" s="7"/>
      <c r="BG603" s="7"/>
      <c r="BH603" s="7"/>
      <c r="BI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7"/>
      <c r="BC604" s="7"/>
      <c r="BD604" s="7"/>
      <c r="BE604" s="7"/>
      <c r="BF604" s="7"/>
      <c r="BG604" s="7"/>
      <c r="BH604" s="7"/>
      <c r="BI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  <c r="BA605" s="7"/>
      <c r="BB605" s="7"/>
      <c r="BC605" s="7"/>
      <c r="BD605" s="7"/>
      <c r="BE605" s="7"/>
      <c r="BF605" s="7"/>
      <c r="BG605" s="7"/>
      <c r="BH605" s="7"/>
      <c r="BI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/>
      <c r="BB606" s="7"/>
      <c r="BC606" s="7"/>
      <c r="BD606" s="7"/>
      <c r="BE606" s="7"/>
      <c r="BF606" s="7"/>
      <c r="BG606" s="7"/>
      <c r="BH606" s="7"/>
      <c r="BI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  <c r="BF607" s="7"/>
      <c r="BG607" s="7"/>
      <c r="BH607" s="7"/>
      <c r="BI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  <c r="BF608" s="7"/>
      <c r="BG608" s="7"/>
      <c r="BH608" s="7"/>
      <c r="BI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  <c r="BF609" s="7"/>
      <c r="BG609" s="7"/>
      <c r="BH609" s="7"/>
      <c r="BI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  <c r="BB610" s="7"/>
      <c r="BC610" s="7"/>
      <c r="BD610" s="7"/>
      <c r="BE610" s="7"/>
      <c r="BF610" s="7"/>
      <c r="BG610" s="7"/>
      <c r="BH610" s="7"/>
      <c r="BI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  <c r="BB611" s="7"/>
      <c r="BC611" s="7"/>
      <c r="BD611" s="7"/>
      <c r="BE611" s="7"/>
      <c r="BF611" s="7"/>
      <c r="BG611" s="7"/>
      <c r="BH611" s="7"/>
      <c r="BI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  <c r="BF612" s="7"/>
      <c r="BG612" s="7"/>
      <c r="BH612" s="7"/>
      <c r="BI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  <c r="BB613" s="7"/>
      <c r="BC613" s="7"/>
      <c r="BD613" s="7"/>
      <c r="BE613" s="7"/>
      <c r="BF613" s="7"/>
      <c r="BG613" s="7"/>
      <c r="BH613" s="7"/>
      <c r="BI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7"/>
      <c r="BB614" s="7"/>
      <c r="BC614" s="7"/>
      <c r="BD614" s="7"/>
      <c r="BE614" s="7"/>
      <c r="BF614" s="7"/>
      <c r="BG614" s="7"/>
      <c r="BH614" s="7"/>
      <c r="BI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  <c r="BA615" s="7"/>
      <c r="BB615" s="7"/>
      <c r="BC615" s="7"/>
      <c r="BD615" s="7"/>
      <c r="BE615" s="7"/>
      <c r="BF615" s="7"/>
      <c r="BG615" s="7"/>
      <c r="BH615" s="7"/>
      <c r="BI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  <c r="BA616" s="7"/>
      <c r="BB616" s="7"/>
      <c r="BC616" s="7"/>
      <c r="BD616" s="7"/>
      <c r="BE616" s="7"/>
      <c r="BF616" s="7"/>
      <c r="BG616" s="7"/>
      <c r="BH616" s="7"/>
      <c r="BI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  <c r="BA617" s="7"/>
      <c r="BB617" s="7"/>
      <c r="BC617" s="7"/>
      <c r="BD617" s="7"/>
      <c r="BE617" s="7"/>
      <c r="BF617" s="7"/>
      <c r="BG617" s="7"/>
      <c r="BH617" s="7"/>
      <c r="BI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  <c r="BA618" s="7"/>
      <c r="BB618" s="7"/>
      <c r="BC618" s="7"/>
      <c r="BD618" s="7"/>
      <c r="BE618" s="7"/>
      <c r="BF618" s="7"/>
      <c r="BG618" s="7"/>
      <c r="BH618" s="7"/>
      <c r="BI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/>
      <c r="BA619" s="7"/>
      <c r="BB619" s="7"/>
      <c r="BC619" s="7"/>
      <c r="BD619" s="7"/>
      <c r="BE619" s="7"/>
      <c r="BF619" s="7"/>
      <c r="BG619" s="7"/>
      <c r="BH619" s="7"/>
      <c r="BI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  <c r="BA620" s="7"/>
      <c r="BB620" s="7"/>
      <c r="BC620" s="7"/>
      <c r="BD620" s="7"/>
      <c r="BE620" s="7"/>
      <c r="BF620" s="7"/>
      <c r="BG620" s="7"/>
      <c r="BH620" s="7"/>
      <c r="BI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  <c r="BA621" s="7"/>
      <c r="BB621" s="7"/>
      <c r="BC621" s="7"/>
      <c r="BD621" s="7"/>
      <c r="BE621" s="7"/>
      <c r="BF621" s="7"/>
      <c r="BG621" s="7"/>
      <c r="BH621" s="7"/>
      <c r="BI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  <c r="BA622" s="7"/>
      <c r="BB622" s="7"/>
      <c r="BC622" s="7"/>
      <c r="BD622" s="7"/>
      <c r="BE622" s="7"/>
      <c r="BF622" s="7"/>
      <c r="BG622" s="7"/>
      <c r="BH622" s="7"/>
      <c r="BI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  <c r="BA623" s="7"/>
      <c r="BB623" s="7"/>
      <c r="BC623" s="7"/>
      <c r="BD623" s="7"/>
      <c r="BE623" s="7"/>
      <c r="BF623" s="7"/>
      <c r="BG623" s="7"/>
      <c r="BH623" s="7"/>
      <c r="BI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  <c r="BA624" s="7"/>
      <c r="BB624" s="7"/>
      <c r="BC624" s="7"/>
      <c r="BD624" s="7"/>
      <c r="BE624" s="7"/>
      <c r="BF624" s="7"/>
      <c r="BG624" s="7"/>
      <c r="BH624" s="7"/>
      <c r="BI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  <c r="BA625" s="7"/>
      <c r="BB625" s="7"/>
      <c r="BC625" s="7"/>
      <c r="BD625" s="7"/>
      <c r="BE625" s="7"/>
      <c r="BF625" s="7"/>
      <c r="BG625" s="7"/>
      <c r="BH625" s="7"/>
      <c r="BI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  <c r="BA626" s="7"/>
      <c r="BB626" s="7"/>
      <c r="BC626" s="7"/>
      <c r="BD626" s="7"/>
      <c r="BE626" s="7"/>
      <c r="BF626" s="7"/>
      <c r="BG626" s="7"/>
      <c r="BH626" s="7"/>
      <c r="BI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/>
      <c r="BA627" s="7"/>
      <c r="BB627" s="7"/>
      <c r="BC627" s="7"/>
      <c r="BD627" s="7"/>
      <c r="BE627" s="7"/>
      <c r="BF627" s="7"/>
      <c r="BG627" s="7"/>
      <c r="BH627" s="7"/>
      <c r="BI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  <c r="BA628" s="7"/>
      <c r="BB628" s="7"/>
      <c r="BC628" s="7"/>
      <c r="BD628" s="7"/>
      <c r="BE628" s="7"/>
      <c r="BF628" s="7"/>
      <c r="BG628" s="7"/>
      <c r="BH628" s="7"/>
      <c r="BI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  <c r="BA629" s="7"/>
      <c r="BB629" s="7"/>
      <c r="BC629" s="7"/>
      <c r="BD629" s="7"/>
      <c r="BE629" s="7"/>
      <c r="BF629" s="7"/>
      <c r="BG629" s="7"/>
      <c r="BH629" s="7"/>
      <c r="BI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  <c r="BA630" s="7"/>
      <c r="BB630" s="7"/>
      <c r="BC630" s="7"/>
      <c r="BD630" s="7"/>
      <c r="BE630" s="7"/>
      <c r="BF630" s="7"/>
      <c r="BG630" s="7"/>
      <c r="BH630" s="7"/>
      <c r="BI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/>
      <c r="BA631" s="7"/>
      <c r="BB631" s="7"/>
      <c r="BC631" s="7"/>
      <c r="BD631" s="7"/>
      <c r="BE631" s="7"/>
      <c r="BF631" s="7"/>
      <c r="BG631" s="7"/>
      <c r="BH631" s="7"/>
      <c r="BI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  <c r="BA632" s="7"/>
      <c r="BB632" s="7"/>
      <c r="BC632" s="7"/>
      <c r="BD632" s="7"/>
      <c r="BE632" s="7"/>
      <c r="BF632" s="7"/>
      <c r="BG632" s="7"/>
      <c r="BH632" s="7"/>
      <c r="BI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  <c r="BA633" s="7"/>
      <c r="BB633" s="7"/>
      <c r="BC633" s="7"/>
      <c r="BD633" s="7"/>
      <c r="BE633" s="7"/>
      <c r="BF633" s="7"/>
      <c r="BG633" s="7"/>
      <c r="BH633" s="7"/>
      <c r="BI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  <c r="BA634" s="7"/>
      <c r="BB634" s="7"/>
      <c r="BC634" s="7"/>
      <c r="BD634" s="7"/>
      <c r="BE634" s="7"/>
      <c r="BF634" s="7"/>
      <c r="BG634" s="7"/>
      <c r="BH634" s="7"/>
      <c r="BI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  <c r="BA635" s="7"/>
      <c r="BB635" s="7"/>
      <c r="BC635" s="7"/>
      <c r="BD635" s="7"/>
      <c r="BE635" s="7"/>
      <c r="BF635" s="7"/>
      <c r="BG635" s="7"/>
      <c r="BH635" s="7"/>
      <c r="BI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  <c r="BA636" s="7"/>
      <c r="BB636" s="7"/>
      <c r="BC636" s="7"/>
      <c r="BD636" s="7"/>
      <c r="BE636" s="7"/>
      <c r="BF636" s="7"/>
      <c r="BG636" s="7"/>
      <c r="BH636" s="7"/>
      <c r="BI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  <c r="BA637" s="7"/>
      <c r="BB637" s="7"/>
      <c r="BC637" s="7"/>
      <c r="BD637" s="7"/>
      <c r="BE637" s="7"/>
      <c r="BF637" s="7"/>
      <c r="BG637" s="7"/>
      <c r="BH637" s="7"/>
      <c r="BI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  <c r="BA638" s="7"/>
      <c r="BB638" s="7"/>
      <c r="BC638" s="7"/>
      <c r="BD638" s="7"/>
      <c r="BE638" s="7"/>
      <c r="BF638" s="7"/>
      <c r="BG638" s="7"/>
      <c r="BH638" s="7"/>
      <c r="BI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  <c r="BA639" s="7"/>
      <c r="BB639" s="7"/>
      <c r="BC639" s="7"/>
      <c r="BD639" s="7"/>
      <c r="BE639" s="7"/>
      <c r="BF639" s="7"/>
      <c r="BG639" s="7"/>
      <c r="BH639" s="7"/>
      <c r="BI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/>
      <c r="BA640" s="7"/>
      <c r="BB640" s="7"/>
      <c r="BC640" s="7"/>
      <c r="BD640" s="7"/>
      <c r="BE640" s="7"/>
      <c r="BF640" s="7"/>
      <c r="BG640" s="7"/>
      <c r="BH640" s="7"/>
      <c r="BI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  <c r="BA641" s="7"/>
      <c r="BB641" s="7"/>
      <c r="BC641" s="7"/>
      <c r="BD641" s="7"/>
      <c r="BE641" s="7"/>
      <c r="BF641" s="7"/>
      <c r="BG641" s="7"/>
      <c r="BH641" s="7"/>
      <c r="BI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  <c r="BA642" s="7"/>
      <c r="BB642" s="7"/>
      <c r="BC642" s="7"/>
      <c r="BD642" s="7"/>
      <c r="BE642" s="7"/>
      <c r="BF642" s="7"/>
      <c r="BG642" s="7"/>
      <c r="BH642" s="7"/>
      <c r="BI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  <c r="BA643" s="7"/>
      <c r="BB643" s="7"/>
      <c r="BC643" s="7"/>
      <c r="BD643" s="7"/>
      <c r="BE643" s="7"/>
      <c r="BF643" s="7"/>
      <c r="BG643" s="7"/>
      <c r="BH643" s="7"/>
      <c r="BI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  <c r="BA644" s="7"/>
      <c r="BB644" s="7"/>
      <c r="BC644" s="7"/>
      <c r="BD644" s="7"/>
      <c r="BE644" s="7"/>
      <c r="BF644" s="7"/>
      <c r="BG644" s="7"/>
      <c r="BH644" s="7"/>
      <c r="BI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7"/>
      <c r="AX645" s="7"/>
      <c r="AY645" s="7"/>
      <c r="AZ645" s="7"/>
      <c r="BA645" s="7"/>
      <c r="BB645" s="7"/>
      <c r="BC645" s="7"/>
      <c r="BD645" s="7"/>
      <c r="BE645" s="7"/>
      <c r="BF645" s="7"/>
      <c r="BG645" s="7"/>
      <c r="BH645" s="7"/>
      <c r="BI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7"/>
      <c r="AX646" s="7"/>
      <c r="AY646" s="7"/>
      <c r="AZ646" s="7"/>
      <c r="BA646" s="7"/>
      <c r="BB646" s="7"/>
      <c r="BC646" s="7"/>
      <c r="BD646" s="7"/>
      <c r="BE646" s="7"/>
      <c r="BF646" s="7"/>
      <c r="BG646" s="7"/>
      <c r="BH646" s="7"/>
      <c r="BI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  <c r="AW647" s="7"/>
      <c r="AX647" s="7"/>
      <c r="AY647" s="7"/>
      <c r="AZ647" s="7"/>
      <c r="BA647" s="7"/>
      <c r="BB647" s="7"/>
      <c r="BC647" s="7"/>
      <c r="BD647" s="7"/>
      <c r="BE647" s="7"/>
      <c r="BF647" s="7"/>
      <c r="BG647" s="7"/>
      <c r="BH647" s="7"/>
      <c r="BI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/>
      <c r="BA648" s="7"/>
      <c r="BB648" s="7"/>
      <c r="BC648" s="7"/>
      <c r="BD648" s="7"/>
      <c r="BE648" s="7"/>
      <c r="BF648" s="7"/>
      <c r="BG648" s="7"/>
      <c r="BH648" s="7"/>
      <c r="BI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  <c r="AW649" s="7"/>
      <c r="AX649" s="7"/>
      <c r="AY649" s="7"/>
      <c r="AZ649" s="7"/>
      <c r="BA649" s="7"/>
      <c r="BB649" s="7"/>
      <c r="BC649" s="7"/>
      <c r="BD649" s="7"/>
      <c r="BE649" s="7"/>
      <c r="BF649" s="7"/>
      <c r="BG649" s="7"/>
      <c r="BH649" s="7"/>
      <c r="BI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7"/>
      <c r="AX650" s="7"/>
      <c r="AY650" s="7"/>
      <c r="AZ650" s="7"/>
      <c r="BA650" s="7"/>
      <c r="BB650" s="7"/>
      <c r="BC650" s="7"/>
      <c r="BD650" s="7"/>
      <c r="BE650" s="7"/>
      <c r="BF650" s="7"/>
      <c r="BG650" s="7"/>
      <c r="BH650" s="7"/>
      <c r="BI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  <c r="AW651" s="7"/>
      <c r="AX651" s="7"/>
      <c r="AY651" s="7"/>
      <c r="AZ651" s="7"/>
      <c r="BA651" s="7"/>
      <c r="BB651" s="7"/>
      <c r="BC651" s="7"/>
      <c r="BD651" s="7"/>
      <c r="BE651" s="7"/>
      <c r="BF651" s="7"/>
      <c r="BG651" s="7"/>
      <c r="BH651" s="7"/>
      <c r="BI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7"/>
      <c r="AX652" s="7"/>
      <c r="AY652" s="7"/>
      <c r="AZ652" s="7"/>
      <c r="BA652" s="7"/>
      <c r="BB652" s="7"/>
      <c r="BC652" s="7"/>
      <c r="BD652" s="7"/>
      <c r="BE652" s="7"/>
      <c r="BF652" s="7"/>
      <c r="BG652" s="7"/>
      <c r="BH652" s="7"/>
      <c r="BI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  <c r="AW653" s="7"/>
      <c r="AX653" s="7"/>
      <c r="AY653" s="7"/>
      <c r="AZ653" s="7"/>
      <c r="BA653" s="7"/>
      <c r="BB653" s="7"/>
      <c r="BC653" s="7"/>
      <c r="BD653" s="7"/>
      <c r="BE653" s="7"/>
      <c r="BF653" s="7"/>
      <c r="BG653" s="7"/>
      <c r="BH653" s="7"/>
      <c r="BI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  <c r="AW654" s="7"/>
      <c r="AX654" s="7"/>
      <c r="AY654" s="7"/>
      <c r="AZ654" s="7"/>
      <c r="BA654" s="7"/>
      <c r="BB654" s="7"/>
      <c r="BC654" s="7"/>
      <c r="BD654" s="7"/>
      <c r="BE654" s="7"/>
      <c r="BF654" s="7"/>
      <c r="BG654" s="7"/>
      <c r="BH654" s="7"/>
      <c r="BI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  <c r="AW655" s="7"/>
      <c r="AX655" s="7"/>
      <c r="AY655" s="7"/>
      <c r="AZ655" s="7"/>
      <c r="BA655" s="7"/>
      <c r="BB655" s="7"/>
      <c r="BC655" s="7"/>
      <c r="BD655" s="7"/>
      <c r="BE655" s="7"/>
      <c r="BF655" s="7"/>
      <c r="BG655" s="7"/>
      <c r="BH655" s="7"/>
      <c r="BI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  <c r="AW656" s="7"/>
      <c r="AX656" s="7"/>
      <c r="AY656" s="7"/>
      <c r="AZ656" s="7"/>
      <c r="BA656" s="7"/>
      <c r="BB656" s="7"/>
      <c r="BC656" s="7"/>
      <c r="BD656" s="7"/>
      <c r="BE656" s="7"/>
      <c r="BF656" s="7"/>
      <c r="BG656" s="7"/>
      <c r="BH656" s="7"/>
      <c r="BI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  <c r="AW657" s="7"/>
      <c r="AX657" s="7"/>
      <c r="AY657" s="7"/>
      <c r="AZ657" s="7"/>
      <c r="BA657" s="7"/>
      <c r="BB657" s="7"/>
      <c r="BC657" s="7"/>
      <c r="BD657" s="7"/>
      <c r="BE657" s="7"/>
      <c r="BF657" s="7"/>
      <c r="BG657" s="7"/>
      <c r="BH657" s="7"/>
      <c r="BI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  <c r="AW658" s="7"/>
      <c r="AX658" s="7"/>
      <c r="AY658" s="7"/>
      <c r="AZ658" s="7"/>
      <c r="BA658" s="7"/>
      <c r="BB658" s="7"/>
      <c r="BC658" s="7"/>
      <c r="BD658" s="7"/>
      <c r="BE658" s="7"/>
      <c r="BF658" s="7"/>
      <c r="BG658" s="7"/>
      <c r="BH658" s="7"/>
      <c r="BI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  <c r="AW659" s="7"/>
      <c r="AX659" s="7"/>
      <c r="AY659" s="7"/>
      <c r="AZ659" s="7"/>
      <c r="BA659" s="7"/>
      <c r="BB659" s="7"/>
      <c r="BC659" s="7"/>
      <c r="BD659" s="7"/>
      <c r="BE659" s="7"/>
      <c r="BF659" s="7"/>
      <c r="BG659" s="7"/>
      <c r="BH659" s="7"/>
      <c r="BI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  <c r="AW660" s="7"/>
      <c r="AX660" s="7"/>
      <c r="AY660" s="7"/>
      <c r="AZ660" s="7"/>
      <c r="BA660" s="7"/>
      <c r="BB660" s="7"/>
      <c r="BC660" s="7"/>
      <c r="BD660" s="7"/>
      <c r="BE660" s="7"/>
      <c r="BF660" s="7"/>
      <c r="BG660" s="7"/>
      <c r="BH660" s="7"/>
      <c r="BI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  <c r="AW661" s="7"/>
      <c r="AX661" s="7"/>
      <c r="AY661" s="7"/>
      <c r="AZ661" s="7"/>
      <c r="BA661" s="7"/>
      <c r="BB661" s="7"/>
      <c r="BC661" s="7"/>
      <c r="BD661" s="7"/>
      <c r="BE661" s="7"/>
      <c r="BF661" s="7"/>
      <c r="BG661" s="7"/>
      <c r="BH661" s="7"/>
      <c r="BI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  <c r="AW662" s="7"/>
      <c r="AX662" s="7"/>
      <c r="AY662" s="7"/>
      <c r="AZ662" s="7"/>
      <c r="BA662" s="7"/>
      <c r="BB662" s="7"/>
      <c r="BC662" s="7"/>
      <c r="BD662" s="7"/>
      <c r="BE662" s="7"/>
      <c r="BF662" s="7"/>
      <c r="BG662" s="7"/>
      <c r="BH662" s="7"/>
      <c r="BI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  <c r="AW663" s="7"/>
      <c r="AX663" s="7"/>
      <c r="AY663" s="7"/>
      <c r="AZ663" s="7"/>
      <c r="BA663" s="7"/>
      <c r="BB663" s="7"/>
      <c r="BC663" s="7"/>
      <c r="BD663" s="7"/>
      <c r="BE663" s="7"/>
      <c r="BF663" s="7"/>
      <c r="BG663" s="7"/>
      <c r="BH663" s="7"/>
      <c r="BI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  <c r="AW664" s="7"/>
      <c r="AX664" s="7"/>
      <c r="AY664" s="7"/>
      <c r="AZ664" s="7"/>
      <c r="BA664" s="7"/>
      <c r="BB664" s="7"/>
      <c r="BC664" s="7"/>
      <c r="BD664" s="7"/>
      <c r="BE664" s="7"/>
      <c r="BF664" s="7"/>
      <c r="BG664" s="7"/>
      <c r="BH664" s="7"/>
      <c r="BI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  <c r="AW665" s="7"/>
      <c r="AX665" s="7"/>
      <c r="AY665" s="7"/>
      <c r="AZ665" s="7"/>
      <c r="BA665" s="7"/>
      <c r="BB665" s="7"/>
      <c r="BC665" s="7"/>
      <c r="BD665" s="7"/>
      <c r="BE665" s="7"/>
      <c r="BF665" s="7"/>
      <c r="BG665" s="7"/>
      <c r="BH665" s="7"/>
      <c r="BI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  <c r="AW666" s="7"/>
      <c r="AX666" s="7"/>
      <c r="AY666" s="7"/>
      <c r="AZ666" s="7"/>
      <c r="BA666" s="7"/>
      <c r="BB666" s="7"/>
      <c r="BC666" s="7"/>
      <c r="BD666" s="7"/>
      <c r="BE666" s="7"/>
      <c r="BF666" s="7"/>
      <c r="BG666" s="7"/>
      <c r="BH666" s="7"/>
      <c r="BI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7"/>
      <c r="AX667" s="7"/>
      <c r="AY667" s="7"/>
      <c r="AZ667" s="7"/>
      <c r="BA667" s="7"/>
      <c r="BB667" s="7"/>
      <c r="BC667" s="7"/>
      <c r="BD667" s="7"/>
      <c r="BE667" s="7"/>
      <c r="BF667" s="7"/>
      <c r="BG667" s="7"/>
      <c r="BH667" s="7"/>
      <c r="BI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/>
      <c r="BA668" s="7"/>
      <c r="BB668" s="7"/>
      <c r="BC668" s="7"/>
      <c r="BD668" s="7"/>
      <c r="BE668" s="7"/>
      <c r="BF668" s="7"/>
      <c r="BG668" s="7"/>
      <c r="BH668" s="7"/>
      <c r="BI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  <c r="AW669" s="7"/>
      <c r="AX669" s="7"/>
      <c r="AY669" s="7"/>
      <c r="AZ669" s="7"/>
      <c r="BA669" s="7"/>
      <c r="BB669" s="7"/>
      <c r="BC669" s="7"/>
      <c r="BD669" s="7"/>
      <c r="BE669" s="7"/>
      <c r="BF669" s="7"/>
      <c r="BG669" s="7"/>
      <c r="BH669" s="7"/>
      <c r="BI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  <c r="AW670" s="7"/>
      <c r="AX670" s="7"/>
      <c r="AY670" s="7"/>
      <c r="AZ670" s="7"/>
      <c r="BA670" s="7"/>
      <c r="BB670" s="7"/>
      <c r="BC670" s="7"/>
      <c r="BD670" s="7"/>
      <c r="BE670" s="7"/>
      <c r="BF670" s="7"/>
      <c r="BG670" s="7"/>
      <c r="BH670" s="7"/>
      <c r="BI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  <c r="AW671" s="7"/>
      <c r="AX671" s="7"/>
      <c r="AY671" s="7"/>
      <c r="AZ671" s="7"/>
      <c r="BA671" s="7"/>
      <c r="BB671" s="7"/>
      <c r="BC671" s="7"/>
      <c r="BD671" s="7"/>
      <c r="BE671" s="7"/>
      <c r="BF671" s="7"/>
      <c r="BG671" s="7"/>
      <c r="BH671" s="7"/>
      <c r="BI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  <c r="AW672" s="7"/>
      <c r="AX672" s="7"/>
      <c r="AY672" s="7"/>
      <c r="AZ672" s="7"/>
      <c r="BA672" s="7"/>
      <c r="BB672" s="7"/>
      <c r="BC672" s="7"/>
      <c r="BD672" s="7"/>
      <c r="BE672" s="7"/>
      <c r="BF672" s="7"/>
      <c r="BG672" s="7"/>
      <c r="BH672" s="7"/>
      <c r="BI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  <c r="AW673" s="7"/>
      <c r="AX673" s="7"/>
      <c r="AY673" s="7"/>
      <c r="AZ673" s="7"/>
      <c r="BA673" s="7"/>
      <c r="BB673" s="7"/>
      <c r="BC673" s="7"/>
      <c r="BD673" s="7"/>
      <c r="BE673" s="7"/>
      <c r="BF673" s="7"/>
      <c r="BG673" s="7"/>
      <c r="BH673" s="7"/>
      <c r="BI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  <c r="AW674" s="7"/>
      <c r="AX674" s="7"/>
      <c r="AY674" s="7"/>
      <c r="AZ674" s="7"/>
      <c r="BA674" s="7"/>
      <c r="BB674" s="7"/>
      <c r="BC674" s="7"/>
      <c r="BD674" s="7"/>
      <c r="BE674" s="7"/>
      <c r="BF674" s="7"/>
      <c r="BG674" s="7"/>
      <c r="BH674" s="7"/>
      <c r="BI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  <c r="AW675" s="7"/>
      <c r="AX675" s="7"/>
      <c r="AY675" s="7"/>
      <c r="AZ675" s="7"/>
      <c r="BA675" s="7"/>
      <c r="BB675" s="7"/>
      <c r="BC675" s="7"/>
      <c r="BD675" s="7"/>
      <c r="BE675" s="7"/>
      <c r="BF675" s="7"/>
      <c r="BG675" s="7"/>
      <c r="BH675" s="7"/>
      <c r="BI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  <c r="AW676" s="7"/>
      <c r="AX676" s="7"/>
      <c r="AY676" s="7"/>
      <c r="AZ676" s="7"/>
      <c r="BA676" s="7"/>
      <c r="BB676" s="7"/>
      <c r="BC676" s="7"/>
      <c r="BD676" s="7"/>
      <c r="BE676" s="7"/>
      <c r="BF676" s="7"/>
      <c r="BG676" s="7"/>
      <c r="BH676" s="7"/>
      <c r="BI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  <c r="AW677" s="7"/>
      <c r="AX677" s="7"/>
      <c r="AY677" s="7"/>
      <c r="AZ677" s="7"/>
      <c r="BA677" s="7"/>
      <c r="BB677" s="7"/>
      <c r="BC677" s="7"/>
      <c r="BD677" s="7"/>
      <c r="BE677" s="7"/>
      <c r="BF677" s="7"/>
      <c r="BG677" s="7"/>
      <c r="BH677" s="7"/>
      <c r="BI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7"/>
      <c r="AW678" s="7"/>
      <c r="AX678" s="7"/>
      <c r="AY678" s="7"/>
      <c r="AZ678" s="7"/>
      <c r="BA678" s="7"/>
      <c r="BB678" s="7"/>
      <c r="BC678" s="7"/>
      <c r="BD678" s="7"/>
      <c r="BE678" s="7"/>
      <c r="BF678" s="7"/>
      <c r="BG678" s="7"/>
      <c r="BH678" s="7"/>
      <c r="BI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  <c r="AW679" s="7"/>
      <c r="AX679" s="7"/>
      <c r="AY679" s="7"/>
      <c r="AZ679" s="7"/>
      <c r="BA679" s="7"/>
      <c r="BB679" s="7"/>
      <c r="BC679" s="7"/>
      <c r="BD679" s="7"/>
      <c r="BE679" s="7"/>
      <c r="BF679" s="7"/>
      <c r="BG679" s="7"/>
      <c r="BH679" s="7"/>
      <c r="BI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  <c r="AW680" s="7"/>
      <c r="AX680" s="7"/>
      <c r="AY680" s="7"/>
      <c r="AZ680" s="7"/>
      <c r="BA680" s="7"/>
      <c r="BB680" s="7"/>
      <c r="BC680" s="7"/>
      <c r="BD680" s="7"/>
      <c r="BE680" s="7"/>
      <c r="BF680" s="7"/>
      <c r="BG680" s="7"/>
      <c r="BH680" s="7"/>
      <c r="BI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/>
      <c r="BA681" s="7"/>
      <c r="BB681" s="7"/>
      <c r="BC681" s="7"/>
      <c r="BD681" s="7"/>
      <c r="BE681" s="7"/>
      <c r="BF681" s="7"/>
      <c r="BG681" s="7"/>
      <c r="BH681" s="7"/>
      <c r="BI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  <c r="AW682" s="7"/>
      <c r="AX682" s="7"/>
      <c r="AY682" s="7"/>
      <c r="AZ682" s="7"/>
      <c r="BA682" s="7"/>
      <c r="BB682" s="7"/>
      <c r="BC682" s="7"/>
      <c r="BD682" s="7"/>
      <c r="BE682" s="7"/>
      <c r="BF682" s="7"/>
      <c r="BG682" s="7"/>
      <c r="BH682" s="7"/>
      <c r="BI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  <c r="AW683" s="7"/>
      <c r="AX683" s="7"/>
      <c r="AY683" s="7"/>
      <c r="AZ683" s="7"/>
      <c r="BA683" s="7"/>
      <c r="BB683" s="7"/>
      <c r="BC683" s="7"/>
      <c r="BD683" s="7"/>
      <c r="BE683" s="7"/>
      <c r="BF683" s="7"/>
      <c r="BG683" s="7"/>
      <c r="BH683" s="7"/>
      <c r="BI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  <c r="AW684" s="7"/>
      <c r="AX684" s="7"/>
      <c r="AY684" s="7"/>
      <c r="AZ684" s="7"/>
      <c r="BA684" s="7"/>
      <c r="BB684" s="7"/>
      <c r="BC684" s="7"/>
      <c r="BD684" s="7"/>
      <c r="BE684" s="7"/>
      <c r="BF684" s="7"/>
      <c r="BG684" s="7"/>
      <c r="BH684" s="7"/>
      <c r="BI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  <c r="AW685" s="7"/>
      <c r="AX685" s="7"/>
      <c r="AY685" s="7"/>
      <c r="AZ685" s="7"/>
      <c r="BA685" s="7"/>
      <c r="BB685" s="7"/>
      <c r="BC685" s="7"/>
      <c r="BD685" s="7"/>
      <c r="BE685" s="7"/>
      <c r="BF685" s="7"/>
      <c r="BG685" s="7"/>
      <c r="BH685" s="7"/>
      <c r="BI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  <c r="AW686" s="7"/>
      <c r="AX686" s="7"/>
      <c r="AY686" s="7"/>
      <c r="AZ686" s="7"/>
      <c r="BA686" s="7"/>
      <c r="BB686" s="7"/>
      <c r="BC686" s="7"/>
      <c r="BD686" s="7"/>
      <c r="BE686" s="7"/>
      <c r="BF686" s="7"/>
      <c r="BG686" s="7"/>
      <c r="BH686" s="7"/>
      <c r="BI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  <c r="AW687" s="7"/>
      <c r="AX687" s="7"/>
      <c r="AY687" s="7"/>
      <c r="AZ687" s="7"/>
      <c r="BA687" s="7"/>
      <c r="BB687" s="7"/>
      <c r="BC687" s="7"/>
      <c r="BD687" s="7"/>
      <c r="BE687" s="7"/>
      <c r="BF687" s="7"/>
      <c r="BG687" s="7"/>
      <c r="BH687" s="7"/>
      <c r="BI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  <c r="AW688" s="7"/>
      <c r="AX688" s="7"/>
      <c r="AY688" s="7"/>
      <c r="AZ688" s="7"/>
      <c r="BA688" s="7"/>
      <c r="BB688" s="7"/>
      <c r="BC688" s="7"/>
      <c r="BD688" s="7"/>
      <c r="BE688" s="7"/>
      <c r="BF688" s="7"/>
      <c r="BG688" s="7"/>
      <c r="BH688" s="7"/>
      <c r="BI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  <c r="AW689" s="7"/>
      <c r="AX689" s="7"/>
      <c r="AY689" s="7"/>
      <c r="AZ689" s="7"/>
      <c r="BA689" s="7"/>
      <c r="BB689" s="7"/>
      <c r="BC689" s="7"/>
      <c r="BD689" s="7"/>
      <c r="BE689" s="7"/>
      <c r="BF689" s="7"/>
      <c r="BG689" s="7"/>
      <c r="BH689" s="7"/>
      <c r="BI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  <c r="AW690" s="7"/>
      <c r="AX690" s="7"/>
      <c r="AY690" s="7"/>
      <c r="AZ690" s="7"/>
      <c r="BA690" s="7"/>
      <c r="BB690" s="7"/>
      <c r="BC690" s="7"/>
      <c r="BD690" s="7"/>
      <c r="BE690" s="7"/>
      <c r="BF690" s="7"/>
      <c r="BG690" s="7"/>
      <c r="BH690" s="7"/>
      <c r="BI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  <c r="AW691" s="7"/>
      <c r="AX691" s="7"/>
      <c r="AY691" s="7"/>
      <c r="AZ691" s="7"/>
      <c r="BA691" s="7"/>
      <c r="BB691" s="7"/>
      <c r="BC691" s="7"/>
      <c r="BD691" s="7"/>
      <c r="BE691" s="7"/>
      <c r="BF691" s="7"/>
      <c r="BG691" s="7"/>
      <c r="BH691" s="7"/>
      <c r="BI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  <c r="AW692" s="7"/>
      <c r="AX692" s="7"/>
      <c r="AY692" s="7"/>
      <c r="AZ692" s="7"/>
      <c r="BA692" s="7"/>
      <c r="BB692" s="7"/>
      <c r="BC692" s="7"/>
      <c r="BD692" s="7"/>
      <c r="BE692" s="7"/>
      <c r="BF692" s="7"/>
      <c r="BG692" s="7"/>
      <c r="BH692" s="7"/>
      <c r="BI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  <c r="AW693" s="7"/>
      <c r="AX693" s="7"/>
      <c r="AY693" s="7"/>
      <c r="AZ693" s="7"/>
      <c r="BA693" s="7"/>
      <c r="BB693" s="7"/>
      <c r="BC693" s="7"/>
      <c r="BD693" s="7"/>
      <c r="BE693" s="7"/>
      <c r="BF693" s="7"/>
      <c r="BG693" s="7"/>
      <c r="BH693" s="7"/>
      <c r="BI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  <c r="AW694" s="7"/>
      <c r="AX694" s="7"/>
      <c r="AY694" s="7"/>
      <c r="AZ694" s="7"/>
      <c r="BA694" s="7"/>
      <c r="BB694" s="7"/>
      <c r="BC694" s="7"/>
      <c r="BD694" s="7"/>
      <c r="BE694" s="7"/>
      <c r="BF694" s="7"/>
      <c r="BG694" s="7"/>
      <c r="BH694" s="7"/>
      <c r="BI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  <c r="AW695" s="7"/>
      <c r="AX695" s="7"/>
      <c r="AY695" s="7"/>
      <c r="AZ695" s="7"/>
      <c r="BA695" s="7"/>
      <c r="BB695" s="7"/>
      <c r="BC695" s="7"/>
      <c r="BD695" s="7"/>
      <c r="BE695" s="7"/>
      <c r="BF695" s="7"/>
      <c r="BG695" s="7"/>
      <c r="BH695" s="7"/>
      <c r="BI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  <c r="AW696" s="7"/>
      <c r="AX696" s="7"/>
      <c r="AY696" s="7"/>
      <c r="AZ696" s="7"/>
      <c r="BA696" s="7"/>
      <c r="BB696" s="7"/>
      <c r="BC696" s="7"/>
      <c r="BD696" s="7"/>
      <c r="BE696" s="7"/>
      <c r="BF696" s="7"/>
      <c r="BG696" s="7"/>
      <c r="BH696" s="7"/>
      <c r="BI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  <c r="AW697" s="7"/>
      <c r="AX697" s="7"/>
      <c r="AY697" s="7"/>
      <c r="AZ697" s="7"/>
      <c r="BA697" s="7"/>
      <c r="BB697" s="7"/>
      <c r="BC697" s="7"/>
      <c r="BD697" s="7"/>
      <c r="BE697" s="7"/>
      <c r="BF697" s="7"/>
      <c r="BG697" s="7"/>
      <c r="BH697" s="7"/>
      <c r="BI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  <c r="AW698" s="7"/>
      <c r="AX698" s="7"/>
      <c r="AY698" s="7"/>
      <c r="AZ698" s="7"/>
      <c r="BA698" s="7"/>
      <c r="BB698" s="7"/>
      <c r="BC698" s="7"/>
      <c r="BD698" s="7"/>
      <c r="BE698" s="7"/>
      <c r="BF698" s="7"/>
      <c r="BG698" s="7"/>
      <c r="BH698" s="7"/>
      <c r="BI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  <c r="AW699" s="7"/>
      <c r="AX699" s="7"/>
      <c r="AY699" s="7"/>
      <c r="AZ699" s="7"/>
      <c r="BA699" s="7"/>
      <c r="BB699" s="7"/>
      <c r="BC699" s="7"/>
      <c r="BD699" s="7"/>
      <c r="BE699" s="7"/>
      <c r="BF699" s="7"/>
      <c r="BG699" s="7"/>
      <c r="BH699" s="7"/>
      <c r="BI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  <c r="AW700" s="7"/>
      <c r="AX700" s="7"/>
      <c r="AY700" s="7"/>
      <c r="AZ700" s="7"/>
      <c r="BA700" s="7"/>
      <c r="BB700" s="7"/>
      <c r="BC700" s="7"/>
      <c r="BD700" s="7"/>
      <c r="BE700" s="7"/>
      <c r="BF700" s="7"/>
      <c r="BG700" s="7"/>
      <c r="BH700" s="7"/>
      <c r="BI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  <c r="AW701" s="7"/>
      <c r="AX701" s="7"/>
      <c r="AY701" s="7"/>
      <c r="AZ701" s="7"/>
      <c r="BA701" s="7"/>
      <c r="BB701" s="7"/>
      <c r="BC701" s="7"/>
      <c r="BD701" s="7"/>
      <c r="BE701" s="7"/>
      <c r="BF701" s="7"/>
      <c r="BG701" s="7"/>
      <c r="BH701" s="7"/>
      <c r="BI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  <c r="AW702" s="7"/>
      <c r="AX702" s="7"/>
      <c r="AY702" s="7"/>
      <c r="AZ702" s="7"/>
      <c r="BA702" s="7"/>
      <c r="BB702" s="7"/>
      <c r="BC702" s="7"/>
      <c r="BD702" s="7"/>
      <c r="BE702" s="7"/>
      <c r="BF702" s="7"/>
      <c r="BG702" s="7"/>
      <c r="BH702" s="7"/>
      <c r="BI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  <c r="AW703" s="7"/>
      <c r="AX703" s="7"/>
      <c r="AY703" s="7"/>
      <c r="AZ703" s="7"/>
      <c r="BA703" s="7"/>
      <c r="BB703" s="7"/>
      <c r="BC703" s="7"/>
      <c r="BD703" s="7"/>
      <c r="BE703" s="7"/>
      <c r="BF703" s="7"/>
      <c r="BG703" s="7"/>
      <c r="BH703" s="7"/>
      <c r="BI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  <c r="AW704" s="7"/>
      <c r="AX704" s="7"/>
      <c r="AY704" s="7"/>
      <c r="AZ704" s="7"/>
      <c r="BA704" s="7"/>
      <c r="BB704" s="7"/>
      <c r="BC704" s="7"/>
      <c r="BD704" s="7"/>
      <c r="BE704" s="7"/>
      <c r="BF704" s="7"/>
      <c r="BG704" s="7"/>
      <c r="BH704" s="7"/>
      <c r="BI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  <c r="AW705" s="7"/>
      <c r="AX705" s="7"/>
      <c r="AY705" s="7"/>
      <c r="AZ705" s="7"/>
      <c r="BA705" s="7"/>
      <c r="BB705" s="7"/>
      <c r="BC705" s="7"/>
      <c r="BD705" s="7"/>
      <c r="BE705" s="7"/>
      <c r="BF705" s="7"/>
      <c r="BG705" s="7"/>
      <c r="BH705" s="7"/>
      <c r="BI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  <c r="AW706" s="7"/>
      <c r="AX706" s="7"/>
      <c r="AY706" s="7"/>
      <c r="AZ706" s="7"/>
      <c r="BA706" s="7"/>
      <c r="BB706" s="7"/>
      <c r="BC706" s="7"/>
      <c r="BD706" s="7"/>
      <c r="BE706" s="7"/>
      <c r="BF706" s="7"/>
      <c r="BG706" s="7"/>
      <c r="BH706" s="7"/>
      <c r="BI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  <c r="AW707" s="7"/>
      <c r="AX707" s="7"/>
      <c r="AY707" s="7"/>
      <c r="AZ707" s="7"/>
      <c r="BA707" s="7"/>
      <c r="BB707" s="7"/>
      <c r="BC707" s="7"/>
      <c r="BD707" s="7"/>
      <c r="BE707" s="7"/>
      <c r="BF707" s="7"/>
      <c r="BG707" s="7"/>
      <c r="BH707" s="7"/>
      <c r="BI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  <c r="AW708" s="7"/>
      <c r="AX708" s="7"/>
      <c r="AY708" s="7"/>
      <c r="AZ708" s="7"/>
      <c r="BA708" s="7"/>
      <c r="BB708" s="7"/>
      <c r="BC708" s="7"/>
      <c r="BD708" s="7"/>
      <c r="BE708" s="7"/>
      <c r="BF708" s="7"/>
      <c r="BG708" s="7"/>
      <c r="BH708" s="7"/>
      <c r="BI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  <c r="AW709" s="7"/>
      <c r="AX709" s="7"/>
      <c r="AY709" s="7"/>
      <c r="AZ709" s="7"/>
      <c r="BA709" s="7"/>
      <c r="BB709" s="7"/>
      <c r="BC709" s="7"/>
      <c r="BD709" s="7"/>
      <c r="BE709" s="7"/>
      <c r="BF709" s="7"/>
      <c r="BG709" s="7"/>
      <c r="BH709" s="7"/>
      <c r="BI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  <c r="AW710" s="7"/>
      <c r="AX710" s="7"/>
      <c r="AY710" s="7"/>
      <c r="AZ710" s="7"/>
      <c r="BA710" s="7"/>
      <c r="BB710" s="7"/>
      <c r="BC710" s="7"/>
      <c r="BD710" s="7"/>
      <c r="BE710" s="7"/>
      <c r="BF710" s="7"/>
      <c r="BG710" s="7"/>
      <c r="BH710" s="7"/>
      <c r="BI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  <c r="AW711" s="7"/>
      <c r="AX711" s="7"/>
      <c r="AY711" s="7"/>
      <c r="AZ711" s="7"/>
      <c r="BA711" s="7"/>
      <c r="BB711" s="7"/>
      <c r="BC711" s="7"/>
      <c r="BD711" s="7"/>
      <c r="BE711" s="7"/>
      <c r="BF711" s="7"/>
      <c r="BG711" s="7"/>
      <c r="BH711" s="7"/>
      <c r="BI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  <c r="AW712" s="7"/>
      <c r="AX712" s="7"/>
      <c r="AY712" s="7"/>
      <c r="AZ712" s="7"/>
      <c r="BA712" s="7"/>
      <c r="BB712" s="7"/>
      <c r="BC712" s="7"/>
      <c r="BD712" s="7"/>
      <c r="BE712" s="7"/>
      <c r="BF712" s="7"/>
      <c r="BG712" s="7"/>
      <c r="BH712" s="7"/>
      <c r="BI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  <c r="AW713" s="7"/>
      <c r="AX713" s="7"/>
      <c r="AY713" s="7"/>
      <c r="AZ713" s="7"/>
      <c r="BA713" s="7"/>
      <c r="BB713" s="7"/>
      <c r="BC713" s="7"/>
      <c r="BD713" s="7"/>
      <c r="BE713" s="7"/>
      <c r="BF713" s="7"/>
      <c r="BG713" s="7"/>
      <c r="BH713" s="7"/>
      <c r="BI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  <c r="AW714" s="7"/>
      <c r="AX714" s="7"/>
      <c r="AY714" s="7"/>
      <c r="AZ714" s="7"/>
      <c r="BA714" s="7"/>
      <c r="BB714" s="7"/>
      <c r="BC714" s="7"/>
      <c r="BD714" s="7"/>
      <c r="BE714" s="7"/>
      <c r="BF714" s="7"/>
      <c r="BG714" s="7"/>
      <c r="BH714" s="7"/>
      <c r="BI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  <c r="AW715" s="7"/>
      <c r="AX715" s="7"/>
      <c r="AY715" s="7"/>
      <c r="AZ715" s="7"/>
      <c r="BA715" s="7"/>
      <c r="BB715" s="7"/>
      <c r="BC715" s="7"/>
      <c r="BD715" s="7"/>
      <c r="BE715" s="7"/>
      <c r="BF715" s="7"/>
      <c r="BG715" s="7"/>
      <c r="BH715" s="7"/>
      <c r="BI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  <c r="AW716" s="7"/>
      <c r="AX716" s="7"/>
      <c r="AY716" s="7"/>
      <c r="AZ716" s="7"/>
      <c r="BA716" s="7"/>
      <c r="BB716" s="7"/>
      <c r="BC716" s="7"/>
      <c r="BD716" s="7"/>
      <c r="BE716" s="7"/>
      <c r="BF716" s="7"/>
      <c r="BG716" s="7"/>
      <c r="BH716" s="7"/>
      <c r="BI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  <c r="AW717" s="7"/>
      <c r="AX717" s="7"/>
      <c r="AY717" s="7"/>
      <c r="AZ717" s="7"/>
      <c r="BA717" s="7"/>
      <c r="BB717" s="7"/>
      <c r="BC717" s="7"/>
      <c r="BD717" s="7"/>
      <c r="BE717" s="7"/>
      <c r="BF717" s="7"/>
      <c r="BG717" s="7"/>
      <c r="BH717" s="7"/>
      <c r="BI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  <c r="AW718" s="7"/>
      <c r="AX718" s="7"/>
      <c r="AY718" s="7"/>
      <c r="AZ718" s="7"/>
      <c r="BA718" s="7"/>
      <c r="BB718" s="7"/>
      <c r="BC718" s="7"/>
      <c r="BD718" s="7"/>
      <c r="BE718" s="7"/>
      <c r="BF718" s="7"/>
      <c r="BG718" s="7"/>
      <c r="BH718" s="7"/>
      <c r="BI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  <c r="AW719" s="7"/>
      <c r="AX719" s="7"/>
      <c r="AY719" s="7"/>
      <c r="AZ719" s="7"/>
      <c r="BA719" s="7"/>
      <c r="BB719" s="7"/>
      <c r="BC719" s="7"/>
      <c r="BD719" s="7"/>
      <c r="BE719" s="7"/>
      <c r="BF719" s="7"/>
      <c r="BG719" s="7"/>
      <c r="BH719" s="7"/>
      <c r="BI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  <c r="AW720" s="7"/>
      <c r="AX720" s="7"/>
      <c r="AY720" s="7"/>
      <c r="AZ720" s="7"/>
      <c r="BA720" s="7"/>
      <c r="BB720" s="7"/>
      <c r="BC720" s="7"/>
      <c r="BD720" s="7"/>
      <c r="BE720" s="7"/>
      <c r="BF720" s="7"/>
      <c r="BG720" s="7"/>
      <c r="BH720" s="7"/>
      <c r="BI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  <c r="AW721" s="7"/>
      <c r="AX721" s="7"/>
      <c r="AY721" s="7"/>
      <c r="AZ721" s="7"/>
      <c r="BA721" s="7"/>
      <c r="BB721" s="7"/>
      <c r="BC721" s="7"/>
      <c r="BD721" s="7"/>
      <c r="BE721" s="7"/>
      <c r="BF721" s="7"/>
      <c r="BG721" s="7"/>
      <c r="BH721" s="7"/>
      <c r="BI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  <c r="AW722" s="7"/>
      <c r="AX722" s="7"/>
      <c r="AY722" s="7"/>
      <c r="AZ722" s="7"/>
      <c r="BA722" s="7"/>
      <c r="BB722" s="7"/>
      <c r="BC722" s="7"/>
      <c r="BD722" s="7"/>
      <c r="BE722" s="7"/>
      <c r="BF722" s="7"/>
      <c r="BG722" s="7"/>
      <c r="BH722" s="7"/>
      <c r="BI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  <c r="AW723" s="7"/>
      <c r="AX723" s="7"/>
      <c r="AY723" s="7"/>
      <c r="AZ723" s="7"/>
      <c r="BA723" s="7"/>
      <c r="BB723" s="7"/>
      <c r="BC723" s="7"/>
      <c r="BD723" s="7"/>
      <c r="BE723" s="7"/>
      <c r="BF723" s="7"/>
      <c r="BG723" s="7"/>
      <c r="BH723" s="7"/>
      <c r="BI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  <c r="AW724" s="7"/>
      <c r="AX724" s="7"/>
      <c r="AY724" s="7"/>
      <c r="AZ724" s="7"/>
      <c r="BA724" s="7"/>
      <c r="BB724" s="7"/>
      <c r="BC724" s="7"/>
      <c r="BD724" s="7"/>
      <c r="BE724" s="7"/>
      <c r="BF724" s="7"/>
      <c r="BG724" s="7"/>
      <c r="BH724" s="7"/>
      <c r="BI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  <c r="AW725" s="7"/>
      <c r="AX725" s="7"/>
      <c r="AY725" s="7"/>
      <c r="AZ725" s="7"/>
      <c r="BA725" s="7"/>
      <c r="BB725" s="7"/>
      <c r="BC725" s="7"/>
      <c r="BD725" s="7"/>
      <c r="BE725" s="7"/>
      <c r="BF725" s="7"/>
      <c r="BG725" s="7"/>
      <c r="BH725" s="7"/>
      <c r="BI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  <c r="AW726" s="7"/>
      <c r="AX726" s="7"/>
      <c r="AY726" s="7"/>
      <c r="AZ726" s="7"/>
      <c r="BA726" s="7"/>
      <c r="BB726" s="7"/>
      <c r="BC726" s="7"/>
      <c r="BD726" s="7"/>
      <c r="BE726" s="7"/>
      <c r="BF726" s="7"/>
      <c r="BG726" s="7"/>
      <c r="BH726" s="7"/>
      <c r="BI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  <c r="AW727" s="7"/>
      <c r="AX727" s="7"/>
      <c r="AY727" s="7"/>
      <c r="AZ727" s="7"/>
      <c r="BA727" s="7"/>
      <c r="BB727" s="7"/>
      <c r="BC727" s="7"/>
      <c r="BD727" s="7"/>
      <c r="BE727" s="7"/>
      <c r="BF727" s="7"/>
      <c r="BG727" s="7"/>
      <c r="BH727" s="7"/>
      <c r="BI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  <c r="AW728" s="7"/>
      <c r="AX728" s="7"/>
      <c r="AY728" s="7"/>
      <c r="AZ728" s="7"/>
      <c r="BA728" s="7"/>
      <c r="BB728" s="7"/>
      <c r="BC728" s="7"/>
      <c r="BD728" s="7"/>
      <c r="BE728" s="7"/>
      <c r="BF728" s="7"/>
      <c r="BG728" s="7"/>
      <c r="BH728" s="7"/>
      <c r="BI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  <c r="AW729" s="7"/>
      <c r="AX729" s="7"/>
      <c r="AY729" s="7"/>
      <c r="AZ729" s="7"/>
      <c r="BA729" s="7"/>
      <c r="BB729" s="7"/>
      <c r="BC729" s="7"/>
      <c r="BD729" s="7"/>
      <c r="BE729" s="7"/>
      <c r="BF729" s="7"/>
      <c r="BG729" s="7"/>
      <c r="BH729" s="7"/>
      <c r="BI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  <c r="AW730" s="7"/>
      <c r="AX730" s="7"/>
      <c r="AY730" s="7"/>
      <c r="AZ730" s="7"/>
      <c r="BA730" s="7"/>
      <c r="BB730" s="7"/>
      <c r="BC730" s="7"/>
      <c r="BD730" s="7"/>
      <c r="BE730" s="7"/>
      <c r="BF730" s="7"/>
      <c r="BG730" s="7"/>
      <c r="BH730" s="7"/>
      <c r="BI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  <c r="AW731" s="7"/>
      <c r="AX731" s="7"/>
      <c r="AY731" s="7"/>
      <c r="AZ731" s="7"/>
      <c r="BA731" s="7"/>
      <c r="BB731" s="7"/>
      <c r="BC731" s="7"/>
      <c r="BD731" s="7"/>
      <c r="BE731" s="7"/>
      <c r="BF731" s="7"/>
      <c r="BG731" s="7"/>
      <c r="BH731" s="7"/>
      <c r="BI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  <c r="AW732" s="7"/>
      <c r="AX732" s="7"/>
      <c r="AY732" s="7"/>
      <c r="AZ732" s="7"/>
      <c r="BA732" s="7"/>
      <c r="BB732" s="7"/>
      <c r="BC732" s="7"/>
      <c r="BD732" s="7"/>
      <c r="BE732" s="7"/>
      <c r="BF732" s="7"/>
      <c r="BG732" s="7"/>
      <c r="BH732" s="7"/>
      <c r="BI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  <c r="AW733" s="7"/>
      <c r="AX733" s="7"/>
      <c r="AY733" s="7"/>
      <c r="AZ733" s="7"/>
      <c r="BA733" s="7"/>
      <c r="BB733" s="7"/>
      <c r="BC733" s="7"/>
      <c r="BD733" s="7"/>
      <c r="BE733" s="7"/>
      <c r="BF733" s="7"/>
      <c r="BG733" s="7"/>
      <c r="BH733" s="7"/>
      <c r="BI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  <c r="AW734" s="7"/>
      <c r="AX734" s="7"/>
      <c r="AY734" s="7"/>
      <c r="AZ734" s="7"/>
      <c r="BA734" s="7"/>
      <c r="BB734" s="7"/>
      <c r="BC734" s="7"/>
      <c r="BD734" s="7"/>
      <c r="BE734" s="7"/>
      <c r="BF734" s="7"/>
      <c r="BG734" s="7"/>
      <c r="BH734" s="7"/>
      <c r="BI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7"/>
      <c r="AW735" s="7"/>
      <c r="AX735" s="7"/>
      <c r="AY735" s="7"/>
      <c r="AZ735" s="7"/>
      <c r="BA735" s="7"/>
      <c r="BB735" s="7"/>
      <c r="BC735" s="7"/>
      <c r="BD735" s="7"/>
      <c r="BE735" s="7"/>
      <c r="BF735" s="7"/>
      <c r="BG735" s="7"/>
      <c r="BH735" s="7"/>
      <c r="BI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  <c r="AW736" s="7"/>
      <c r="AX736" s="7"/>
      <c r="AY736" s="7"/>
      <c r="AZ736" s="7"/>
      <c r="BA736" s="7"/>
      <c r="BB736" s="7"/>
      <c r="BC736" s="7"/>
      <c r="BD736" s="7"/>
      <c r="BE736" s="7"/>
      <c r="BF736" s="7"/>
      <c r="BG736" s="7"/>
      <c r="BH736" s="7"/>
      <c r="BI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  <c r="AW737" s="7"/>
      <c r="AX737" s="7"/>
      <c r="AY737" s="7"/>
      <c r="AZ737" s="7"/>
      <c r="BA737" s="7"/>
      <c r="BB737" s="7"/>
      <c r="BC737" s="7"/>
      <c r="BD737" s="7"/>
      <c r="BE737" s="7"/>
      <c r="BF737" s="7"/>
      <c r="BG737" s="7"/>
      <c r="BH737" s="7"/>
      <c r="BI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  <c r="AW738" s="7"/>
      <c r="AX738" s="7"/>
      <c r="AY738" s="7"/>
      <c r="AZ738" s="7"/>
      <c r="BA738" s="7"/>
      <c r="BB738" s="7"/>
      <c r="BC738" s="7"/>
      <c r="BD738" s="7"/>
      <c r="BE738" s="7"/>
      <c r="BF738" s="7"/>
      <c r="BG738" s="7"/>
      <c r="BH738" s="7"/>
      <c r="BI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  <c r="AW739" s="7"/>
      <c r="AX739" s="7"/>
      <c r="AY739" s="7"/>
      <c r="AZ739" s="7"/>
      <c r="BA739" s="7"/>
      <c r="BB739" s="7"/>
      <c r="BC739" s="7"/>
      <c r="BD739" s="7"/>
      <c r="BE739" s="7"/>
      <c r="BF739" s="7"/>
      <c r="BG739" s="7"/>
      <c r="BH739" s="7"/>
      <c r="BI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  <c r="AW740" s="7"/>
      <c r="AX740" s="7"/>
      <c r="AY740" s="7"/>
      <c r="AZ740" s="7"/>
      <c r="BA740" s="7"/>
      <c r="BB740" s="7"/>
      <c r="BC740" s="7"/>
      <c r="BD740" s="7"/>
      <c r="BE740" s="7"/>
      <c r="BF740" s="7"/>
      <c r="BG740" s="7"/>
      <c r="BH740" s="7"/>
      <c r="BI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  <c r="AW741" s="7"/>
      <c r="AX741" s="7"/>
      <c r="AY741" s="7"/>
      <c r="AZ741" s="7"/>
      <c r="BA741" s="7"/>
      <c r="BB741" s="7"/>
      <c r="BC741" s="7"/>
      <c r="BD741" s="7"/>
      <c r="BE741" s="7"/>
      <c r="BF741" s="7"/>
      <c r="BG741" s="7"/>
      <c r="BH741" s="7"/>
      <c r="BI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  <c r="AW742" s="7"/>
      <c r="AX742" s="7"/>
      <c r="AY742" s="7"/>
      <c r="AZ742" s="7"/>
      <c r="BA742" s="7"/>
      <c r="BB742" s="7"/>
      <c r="BC742" s="7"/>
      <c r="BD742" s="7"/>
      <c r="BE742" s="7"/>
      <c r="BF742" s="7"/>
      <c r="BG742" s="7"/>
      <c r="BH742" s="7"/>
      <c r="BI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  <c r="AW743" s="7"/>
      <c r="AX743" s="7"/>
      <c r="AY743" s="7"/>
      <c r="AZ743" s="7"/>
      <c r="BA743" s="7"/>
      <c r="BB743" s="7"/>
      <c r="BC743" s="7"/>
      <c r="BD743" s="7"/>
      <c r="BE743" s="7"/>
      <c r="BF743" s="7"/>
      <c r="BG743" s="7"/>
      <c r="BH743" s="7"/>
      <c r="BI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  <c r="AW744" s="7"/>
      <c r="AX744" s="7"/>
      <c r="AY744" s="7"/>
      <c r="AZ744" s="7"/>
      <c r="BA744" s="7"/>
      <c r="BB744" s="7"/>
      <c r="BC744" s="7"/>
      <c r="BD744" s="7"/>
      <c r="BE744" s="7"/>
      <c r="BF744" s="7"/>
      <c r="BG744" s="7"/>
      <c r="BH744" s="7"/>
      <c r="BI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  <c r="AW745" s="7"/>
      <c r="AX745" s="7"/>
      <c r="AY745" s="7"/>
      <c r="AZ745" s="7"/>
      <c r="BA745" s="7"/>
      <c r="BB745" s="7"/>
      <c r="BC745" s="7"/>
      <c r="BD745" s="7"/>
      <c r="BE745" s="7"/>
      <c r="BF745" s="7"/>
      <c r="BG745" s="7"/>
      <c r="BH745" s="7"/>
      <c r="BI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  <c r="AW746" s="7"/>
      <c r="AX746" s="7"/>
      <c r="AY746" s="7"/>
      <c r="AZ746" s="7"/>
      <c r="BA746" s="7"/>
      <c r="BB746" s="7"/>
      <c r="BC746" s="7"/>
      <c r="BD746" s="7"/>
      <c r="BE746" s="7"/>
      <c r="BF746" s="7"/>
      <c r="BG746" s="7"/>
      <c r="BH746" s="7"/>
      <c r="BI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  <c r="AW747" s="7"/>
      <c r="AX747" s="7"/>
      <c r="AY747" s="7"/>
      <c r="AZ747" s="7"/>
      <c r="BA747" s="7"/>
      <c r="BB747" s="7"/>
      <c r="BC747" s="7"/>
      <c r="BD747" s="7"/>
      <c r="BE747" s="7"/>
      <c r="BF747" s="7"/>
      <c r="BG747" s="7"/>
      <c r="BH747" s="7"/>
      <c r="BI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  <c r="AW748" s="7"/>
      <c r="AX748" s="7"/>
      <c r="AY748" s="7"/>
      <c r="AZ748" s="7"/>
      <c r="BA748" s="7"/>
      <c r="BB748" s="7"/>
      <c r="BC748" s="7"/>
      <c r="BD748" s="7"/>
      <c r="BE748" s="7"/>
      <c r="BF748" s="7"/>
      <c r="BG748" s="7"/>
      <c r="BH748" s="7"/>
      <c r="BI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  <c r="AV749" s="7"/>
      <c r="AW749" s="7"/>
      <c r="AX749" s="7"/>
      <c r="AY749" s="7"/>
      <c r="AZ749" s="7"/>
      <c r="BA749" s="7"/>
      <c r="BB749" s="7"/>
      <c r="BC749" s="7"/>
      <c r="BD749" s="7"/>
      <c r="BE749" s="7"/>
      <c r="BF749" s="7"/>
      <c r="BG749" s="7"/>
      <c r="BH749" s="7"/>
      <c r="BI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  <c r="AW750" s="7"/>
      <c r="AX750" s="7"/>
      <c r="AY750" s="7"/>
      <c r="AZ750" s="7"/>
      <c r="BA750" s="7"/>
      <c r="BB750" s="7"/>
      <c r="BC750" s="7"/>
      <c r="BD750" s="7"/>
      <c r="BE750" s="7"/>
      <c r="BF750" s="7"/>
      <c r="BG750" s="7"/>
      <c r="BH750" s="7"/>
      <c r="BI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  <c r="AW751" s="7"/>
      <c r="AX751" s="7"/>
      <c r="AY751" s="7"/>
      <c r="AZ751" s="7"/>
      <c r="BA751" s="7"/>
      <c r="BB751" s="7"/>
      <c r="BC751" s="7"/>
      <c r="BD751" s="7"/>
      <c r="BE751" s="7"/>
      <c r="BF751" s="7"/>
      <c r="BG751" s="7"/>
      <c r="BH751" s="7"/>
      <c r="BI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  <c r="AW752" s="7"/>
      <c r="AX752" s="7"/>
      <c r="AY752" s="7"/>
      <c r="AZ752" s="7"/>
      <c r="BA752" s="7"/>
      <c r="BB752" s="7"/>
      <c r="BC752" s="7"/>
      <c r="BD752" s="7"/>
      <c r="BE752" s="7"/>
      <c r="BF752" s="7"/>
      <c r="BG752" s="7"/>
      <c r="BH752" s="7"/>
      <c r="BI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  <c r="AW753" s="7"/>
      <c r="AX753" s="7"/>
      <c r="AY753" s="7"/>
      <c r="AZ753" s="7"/>
      <c r="BA753" s="7"/>
      <c r="BB753" s="7"/>
      <c r="BC753" s="7"/>
      <c r="BD753" s="7"/>
      <c r="BE753" s="7"/>
      <c r="BF753" s="7"/>
      <c r="BG753" s="7"/>
      <c r="BH753" s="7"/>
      <c r="BI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  <c r="AW754" s="7"/>
      <c r="AX754" s="7"/>
      <c r="AY754" s="7"/>
      <c r="AZ754" s="7"/>
      <c r="BA754" s="7"/>
      <c r="BB754" s="7"/>
      <c r="BC754" s="7"/>
      <c r="BD754" s="7"/>
      <c r="BE754" s="7"/>
      <c r="BF754" s="7"/>
      <c r="BG754" s="7"/>
      <c r="BH754" s="7"/>
      <c r="BI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7"/>
      <c r="AW755" s="7"/>
      <c r="AX755" s="7"/>
      <c r="AY755" s="7"/>
      <c r="AZ755" s="7"/>
      <c r="BA755" s="7"/>
      <c r="BB755" s="7"/>
      <c r="BC755" s="7"/>
      <c r="BD755" s="7"/>
      <c r="BE755" s="7"/>
      <c r="BF755" s="7"/>
      <c r="BG755" s="7"/>
      <c r="BH755" s="7"/>
      <c r="BI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  <c r="AV756" s="7"/>
      <c r="AW756" s="7"/>
      <c r="AX756" s="7"/>
      <c r="AY756" s="7"/>
      <c r="AZ756" s="7"/>
      <c r="BA756" s="7"/>
      <c r="BB756" s="7"/>
      <c r="BC756" s="7"/>
      <c r="BD756" s="7"/>
      <c r="BE756" s="7"/>
      <c r="BF756" s="7"/>
      <c r="BG756" s="7"/>
      <c r="BH756" s="7"/>
      <c r="BI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  <c r="AV757" s="7"/>
      <c r="AW757" s="7"/>
      <c r="AX757" s="7"/>
      <c r="AY757" s="7"/>
      <c r="AZ757" s="7"/>
      <c r="BA757" s="7"/>
      <c r="BB757" s="7"/>
      <c r="BC757" s="7"/>
      <c r="BD757" s="7"/>
      <c r="BE757" s="7"/>
      <c r="BF757" s="7"/>
      <c r="BG757" s="7"/>
      <c r="BH757" s="7"/>
      <c r="BI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  <c r="AV758" s="7"/>
      <c r="AW758" s="7"/>
      <c r="AX758" s="7"/>
      <c r="AY758" s="7"/>
      <c r="AZ758" s="7"/>
      <c r="BA758" s="7"/>
      <c r="BB758" s="7"/>
      <c r="BC758" s="7"/>
      <c r="BD758" s="7"/>
      <c r="BE758" s="7"/>
      <c r="BF758" s="7"/>
      <c r="BG758" s="7"/>
      <c r="BH758" s="7"/>
      <c r="BI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  <c r="AV759" s="7"/>
      <c r="AW759" s="7"/>
      <c r="AX759" s="7"/>
      <c r="AY759" s="7"/>
      <c r="AZ759" s="7"/>
      <c r="BA759" s="7"/>
      <c r="BB759" s="7"/>
      <c r="BC759" s="7"/>
      <c r="BD759" s="7"/>
      <c r="BE759" s="7"/>
      <c r="BF759" s="7"/>
      <c r="BG759" s="7"/>
      <c r="BH759" s="7"/>
      <c r="BI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  <c r="AW760" s="7"/>
      <c r="AX760" s="7"/>
      <c r="AY760" s="7"/>
      <c r="AZ760" s="7"/>
      <c r="BA760" s="7"/>
      <c r="BB760" s="7"/>
      <c r="BC760" s="7"/>
      <c r="BD760" s="7"/>
      <c r="BE760" s="7"/>
      <c r="BF760" s="7"/>
      <c r="BG760" s="7"/>
      <c r="BH760" s="7"/>
      <c r="BI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  <c r="AV761" s="7"/>
      <c r="AW761" s="7"/>
      <c r="AX761" s="7"/>
      <c r="AY761" s="7"/>
      <c r="AZ761" s="7"/>
      <c r="BA761" s="7"/>
      <c r="BB761" s="7"/>
      <c r="BC761" s="7"/>
      <c r="BD761" s="7"/>
      <c r="BE761" s="7"/>
      <c r="BF761" s="7"/>
      <c r="BG761" s="7"/>
      <c r="BH761" s="7"/>
      <c r="BI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  <c r="AW762" s="7"/>
      <c r="AX762" s="7"/>
      <c r="AY762" s="7"/>
      <c r="AZ762" s="7"/>
      <c r="BA762" s="7"/>
      <c r="BB762" s="7"/>
      <c r="BC762" s="7"/>
      <c r="BD762" s="7"/>
      <c r="BE762" s="7"/>
      <c r="BF762" s="7"/>
      <c r="BG762" s="7"/>
      <c r="BH762" s="7"/>
      <c r="BI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7"/>
      <c r="AW763" s="7"/>
      <c r="AX763" s="7"/>
      <c r="AY763" s="7"/>
      <c r="AZ763" s="7"/>
      <c r="BA763" s="7"/>
      <c r="BB763" s="7"/>
      <c r="BC763" s="7"/>
      <c r="BD763" s="7"/>
      <c r="BE763" s="7"/>
      <c r="BF763" s="7"/>
      <c r="BG763" s="7"/>
      <c r="BH763" s="7"/>
      <c r="BI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  <c r="AV764" s="7"/>
      <c r="AW764" s="7"/>
      <c r="AX764" s="7"/>
      <c r="AY764" s="7"/>
      <c r="AZ764" s="7"/>
      <c r="BA764" s="7"/>
      <c r="BB764" s="7"/>
      <c r="BC764" s="7"/>
      <c r="BD764" s="7"/>
      <c r="BE764" s="7"/>
      <c r="BF764" s="7"/>
      <c r="BG764" s="7"/>
      <c r="BH764" s="7"/>
      <c r="BI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  <c r="AV765" s="7"/>
      <c r="AW765" s="7"/>
      <c r="AX765" s="7"/>
      <c r="AY765" s="7"/>
      <c r="AZ765" s="7"/>
      <c r="BA765" s="7"/>
      <c r="BB765" s="7"/>
      <c r="BC765" s="7"/>
      <c r="BD765" s="7"/>
      <c r="BE765" s="7"/>
      <c r="BF765" s="7"/>
      <c r="BG765" s="7"/>
      <c r="BH765" s="7"/>
      <c r="BI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7"/>
      <c r="AW766" s="7"/>
      <c r="AX766" s="7"/>
      <c r="AY766" s="7"/>
      <c r="AZ766" s="7"/>
      <c r="BA766" s="7"/>
      <c r="BB766" s="7"/>
      <c r="BC766" s="7"/>
      <c r="BD766" s="7"/>
      <c r="BE766" s="7"/>
      <c r="BF766" s="7"/>
      <c r="BG766" s="7"/>
      <c r="BH766" s="7"/>
      <c r="BI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7"/>
      <c r="AW767" s="7"/>
      <c r="AX767" s="7"/>
      <c r="AY767" s="7"/>
      <c r="AZ767" s="7"/>
      <c r="BA767" s="7"/>
      <c r="BB767" s="7"/>
      <c r="BC767" s="7"/>
      <c r="BD767" s="7"/>
      <c r="BE767" s="7"/>
      <c r="BF767" s="7"/>
      <c r="BG767" s="7"/>
      <c r="BH767" s="7"/>
      <c r="BI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  <c r="AW768" s="7"/>
      <c r="AX768" s="7"/>
      <c r="AY768" s="7"/>
      <c r="AZ768" s="7"/>
      <c r="BA768" s="7"/>
      <c r="BB768" s="7"/>
      <c r="BC768" s="7"/>
      <c r="BD768" s="7"/>
      <c r="BE768" s="7"/>
      <c r="BF768" s="7"/>
      <c r="BG768" s="7"/>
      <c r="BH768" s="7"/>
      <c r="BI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  <c r="AW769" s="7"/>
      <c r="AX769" s="7"/>
      <c r="AY769" s="7"/>
      <c r="AZ769" s="7"/>
      <c r="BA769" s="7"/>
      <c r="BB769" s="7"/>
      <c r="BC769" s="7"/>
      <c r="BD769" s="7"/>
      <c r="BE769" s="7"/>
      <c r="BF769" s="7"/>
      <c r="BG769" s="7"/>
      <c r="BH769" s="7"/>
      <c r="BI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7"/>
      <c r="AW770" s="7"/>
      <c r="AX770" s="7"/>
      <c r="AY770" s="7"/>
      <c r="AZ770" s="7"/>
      <c r="BA770" s="7"/>
      <c r="BB770" s="7"/>
      <c r="BC770" s="7"/>
      <c r="BD770" s="7"/>
      <c r="BE770" s="7"/>
      <c r="BF770" s="7"/>
      <c r="BG770" s="7"/>
      <c r="BH770" s="7"/>
      <c r="BI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  <c r="AV771" s="7"/>
      <c r="AW771" s="7"/>
      <c r="AX771" s="7"/>
      <c r="AY771" s="7"/>
      <c r="AZ771" s="7"/>
      <c r="BA771" s="7"/>
      <c r="BB771" s="7"/>
      <c r="BC771" s="7"/>
      <c r="BD771" s="7"/>
      <c r="BE771" s="7"/>
      <c r="BF771" s="7"/>
      <c r="BG771" s="7"/>
      <c r="BH771" s="7"/>
      <c r="BI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  <c r="AV772" s="7"/>
      <c r="AW772" s="7"/>
      <c r="AX772" s="7"/>
      <c r="AY772" s="7"/>
      <c r="AZ772" s="7"/>
      <c r="BA772" s="7"/>
      <c r="BB772" s="7"/>
      <c r="BC772" s="7"/>
      <c r="BD772" s="7"/>
      <c r="BE772" s="7"/>
      <c r="BF772" s="7"/>
      <c r="BG772" s="7"/>
      <c r="BH772" s="7"/>
      <c r="BI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  <c r="AV773" s="7"/>
      <c r="AW773" s="7"/>
      <c r="AX773" s="7"/>
      <c r="AY773" s="7"/>
      <c r="AZ773" s="7"/>
      <c r="BA773" s="7"/>
      <c r="BB773" s="7"/>
      <c r="BC773" s="7"/>
      <c r="BD773" s="7"/>
      <c r="BE773" s="7"/>
      <c r="BF773" s="7"/>
      <c r="BG773" s="7"/>
      <c r="BH773" s="7"/>
      <c r="BI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  <c r="AW774" s="7"/>
      <c r="AX774" s="7"/>
      <c r="AY774" s="7"/>
      <c r="AZ774" s="7"/>
      <c r="BA774" s="7"/>
      <c r="BB774" s="7"/>
      <c r="BC774" s="7"/>
      <c r="BD774" s="7"/>
      <c r="BE774" s="7"/>
      <c r="BF774" s="7"/>
      <c r="BG774" s="7"/>
      <c r="BH774" s="7"/>
      <c r="BI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7"/>
      <c r="AW775" s="7"/>
      <c r="AX775" s="7"/>
      <c r="AY775" s="7"/>
      <c r="AZ775" s="7"/>
      <c r="BA775" s="7"/>
      <c r="BB775" s="7"/>
      <c r="BC775" s="7"/>
      <c r="BD775" s="7"/>
      <c r="BE775" s="7"/>
      <c r="BF775" s="7"/>
      <c r="BG775" s="7"/>
      <c r="BH775" s="7"/>
      <c r="BI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7"/>
      <c r="AW776" s="7"/>
      <c r="AX776" s="7"/>
      <c r="AY776" s="7"/>
      <c r="AZ776" s="7"/>
      <c r="BA776" s="7"/>
      <c r="BB776" s="7"/>
      <c r="BC776" s="7"/>
      <c r="BD776" s="7"/>
      <c r="BE776" s="7"/>
      <c r="BF776" s="7"/>
      <c r="BG776" s="7"/>
      <c r="BH776" s="7"/>
      <c r="BI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  <c r="AV777" s="7"/>
      <c r="AW777" s="7"/>
      <c r="AX777" s="7"/>
      <c r="AY777" s="7"/>
      <c r="AZ777" s="7"/>
      <c r="BA777" s="7"/>
      <c r="BB777" s="7"/>
      <c r="BC777" s="7"/>
      <c r="BD777" s="7"/>
      <c r="BE777" s="7"/>
      <c r="BF777" s="7"/>
      <c r="BG777" s="7"/>
      <c r="BH777" s="7"/>
      <c r="BI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  <c r="AV778" s="7"/>
      <c r="AW778" s="7"/>
      <c r="AX778" s="7"/>
      <c r="AY778" s="7"/>
      <c r="AZ778" s="7"/>
      <c r="BA778" s="7"/>
      <c r="BB778" s="7"/>
      <c r="BC778" s="7"/>
      <c r="BD778" s="7"/>
      <c r="BE778" s="7"/>
      <c r="BF778" s="7"/>
      <c r="BG778" s="7"/>
      <c r="BH778" s="7"/>
      <c r="BI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  <c r="AV779" s="7"/>
      <c r="AW779" s="7"/>
      <c r="AX779" s="7"/>
      <c r="AY779" s="7"/>
      <c r="AZ779" s="7"/>
      <c r="BA779" s="7"/>
      <c r="BB779" s="7"/>
      <c r="BC779" s="7"/>
      <c r="BD779" s="7"/>
      <c r="BE779" s="7"/>
      <c r="BF779" s="7"/>
      <c r="BG779" s="7"/>
      <c r="BH779" s="7"/>
      <c r="BI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  <c r="AV780" s="7"/>
      <c r="AW780" s="7"/>
      <c r="AX780" s="7"/>
      <c r="AY780" s="7"/>
      <c r="AZ780" s="7"/>
      <c r="BA780" s="7"/>
      <c r="BB780" s="7"/>
      <c r="BC780" s="7"/>
      <c r="BD780" s="7"/>
      <c r="BE780" s="7"/>
      <c r="BF780" s="7"/>
      <c r="BG780" s="7"/>
      <c r="BH780" s="7"/>
      <c r="BI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  <c r="AV781" s="7"/>
      <c r="AW781" s="7"/>
      <c r="AX781" s="7"/>
      <c r="AY781" s="7"/>
      <c r="AZ781" s="7"/>
      <c r="BA781" s="7"/>
      <c r="BB781" s="7"/>
      <c r="BC781" s="7"/>
      <c r="BD781" s="7"/>
      <c r="BE781" s="7"/>
      <c r="BF781" s="7"/>
      <c r="BG781" s="7"/>
      <c r="BH781" s="7"/>
      <c r="BI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  <c r="AW782" s="7"/>
      <c r="AX782" s="7"/>
      <c r="AY782" s="7"/>
      <c r="AZ782" s="7"/>
      <c r="BA782" s="7"/>
      <c r="BB782" s="7"/>
      <c r="BC782" s="7"/>
      <c r="BD782" s="7"/>
      <c r="BE782" s="7"/>
      <c r="BF782" s="7"/>
      <c r="BG782" s="7"/>
      <c r="BH782" s="7"/>
      <c r="BI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7"/>
      <c r="AW783" s="7"/>
      <c r="AX783" s="7"/>
      <c r="AY783" s="7"/>
      <c r="AZ783" s="7"/>
      <c r="BA783" s="7"/>
      <c r="BB783" s="7"/>
      <c r="BC783" s="7"/>
      <c r="BD783" s="7"/>
      <c r="BE783" s="7"/>
      <c r="BF783" s="7"/>
      <c r="BG783" s="7"/>
      <c r="BH783" s="7"/>
      <c r="BI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7"/>
      <c r="AW784" s="7"/>
      <c r="AX784" s="7"/>
      <c r="AY784" s="7"/>
      <c r="AZ784" s="7"/>
      <c r="BA784" s="7"/>
      <c r="BB784" s="7"/>
      <c r="BC784" s="7"/>
      <c r="BD784" s="7"/>
      <c r="BE784" s="7"/>
      <c r="BF784" s="7"/>
      <c r="BG784" s="7"/>
      <c r="BH784" s="7"/>
      <c r="BI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  <c r="AW785" s="7"/>
      <c r="AX785" s="7"/>
      <c r="AY785" s="7"/>
      <c r="AZ785" s="7"/>
      <c r="BA785" s="7"/>
      <c r="BB785" s="7"/>
      <c r="BC785" s="7"/>
      <c r="BD785" s="7"/>
      <c r="BE785" s="7"/>
      <c r="BF785" s="7"/>
      <c r="BG785" s="7"/>
      <c r="BH785" s="7"/>
      <c r="BI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  <c r="AW786" s="7"/>
      <c r="AX786" s="7"/>
      <c r="AY786" s="7"/>
      <c r="AZ786" s="7"/>
      <c r="BA786" s="7"/>
      <c r="BB786" s="7"/>
      <c r="BC786" s="7"/>
      <c r="BD786" s="7"/>
      <c r="BE786" s="7"/>
      <c r="BF786" s="7"/>
      <c r="BG786" s="7"/>
      <c r="BH786" s="7"/>
      <c r="BI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7"/>
      <c r="AW787" s="7"/>
      <c r="AX787" s="7"/>
      <c r="AY787" s="7"/>
      <c r="AZ787" s="7"/>
      <c r="BA787" s="7"/>
      <c r="BB787" s="7"/>
      <c r="BC787" s="7"/>
      <c r="BD787" s="7"/>
      <c r="BE787" s="7"/>
      <c r="BF787" s="7"/>
      <c r="BG787" s="7"/>
      <c r="BH787" s="7"/>
      <c r="BI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7"/>
      <c r="AW788" s="7"/>
      <c r="AX788" s="7"/>
      <c r="AY788" s="7"/>
      <c r="AZ788" s="7"/>
      <c r="BA788" s="7"/>
      <c r="BB788" s="7"/>
      <c r="BC788" s="7"/>
      <c r="BD788" s="7"/>
      <c r="BE788" s="7"/>
      <c r="BF788" s="7"/>
      <c r="BG788" s="7"/>
      <c r="BH788" s="7"/>
      <c r="BI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  <c r="AV789" s="7"/>
      <c r="AW789" s="7"/>
      <c r="AX789" s="7"/>
      <c r="AY789" s="7"/>
      <c r="AZ789" s="7"/>
      <c r="BA789" s="7"/>
      <c r="BB789" s="7"/>
      <c r="BC789" s="7"/>
      <c r="BD789" s="7"/>
      <c r="BE789" s="7"/>
      <c r="BF789" s="7"/>
      <c r="BG789" s="7"/>
      <c r="BH789" s="7"/>
      <c r="BI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  <c r="AW790" s="7"/>
      <c r="AX790" s="7"/>
      <c r="AY790" s="7"/>
      <c r="AZ790" s="7"/>
      <c r="BA790" s="7"/>
      <c r="BB790" s="7"/>
      <c r="BC790" s="7"/>
      <c r="BD790" s="7"/>
      <c r="BE790" s="7"/>
      <c r="BF790" s="7"/>
      <c r="BG790" s="7"/>
      <c r="BH790" s="7"/>
      <c r="BI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  <c r="AV791" s="7"/>
      <c r="AW791" s="7"/>
      <c r="AX791" s="7"/>
      <c r="AY791" s="7"/>
      <c r="AZ791" s="7"/>
      <c r="BA791" s="7"/>
      <c r="BB791" s="7"/>
      <c r="BC791" s="7"/>
      <c r="BD791" s="7"/>
      <c r="BE791" s="7"/>
      <c r="BF791" s="7"/>
      <c r="BG791" s="7"/>
      <c r="BH791" s="7"/>
      <c r="BI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  <c r="AV792" s="7"/>
      <c r="AW792" s="7"/>
      <c r="AX792" s="7"/>
      <c r="AY792" s="7"/>
      <c r="AZ792" s="7"/>
      <c r="BA792" s="7"/>
      <c r="BB792" s="7"/>
      <c r="BC792" s="7"/>
      <c r="BD792" s="7"/>
      <c r="BE792" s="7"/>
      <c r="BF792" s="7"/>
      <c r="BG792" s="7"/>
      <c r="BH792" s="7"/>
      <c r="BI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  <c r="AV793" s="7"/>
      <c r="AW793" s="7"/>
      <c r="AX793" s="7"/>
      <c r="AY793" s="7"/>
      <c r="AZ793" s="7"/>
      <c r="BA793" s="7"/>
      <c r="BB793" s="7"/>
      <c r="BC793" s="7"/>
      <c r="BD793" s="7"/>
      <c r="BE793" s="7"/>
      <c r="BF793" s="7"/>
      <c r="BG793" s="7"/>
      <c r="BH793" s="7"/>
      <c r="BI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  <c r="AW794" s="7"/>
      <c r="AX794" s="7"/>
      <c r="AY794" s="7"/>
      <c r="AZ794" s="7"/>
      <c r="BA794" s="7"/>
      <c r="BB794" s="7"/>
      <c r="BC794" s="7"/>
      <c r="BD794" s="7"/>
      <c r="BE794" s="7"/>
      <c r="BF794" s="7"/>
      <c r="BG794" s="7"/>
      <c r="BH794" s="7"/>
      <c r="BI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  <c r="AV795" s="7"/>
      <c r="AW795" s="7"/>
      <c r="AX795" s="7"/>
      <c r="AY795" s="7"/>
      <c r="AZ795" s="7"/>
      <c r="BA795" s="7"/>
      <c r="BB795" s="7"/>
      <c r="BC795" s="7"/>
      <c r="BD795" s="7"/>
      <c r="BE795" s="7"/>
      <c r="BF795" s="7"/>
      <c r="BG795" s="7"/>
      <c r="BH795" s="7"/>
      <c r="BI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  <c r="AV796" s="7"/>
      <c r="AW796" s="7"/>
      <c r="AX796" s="7"/>
      <c r="AY796" s="7"/>
      <c r="AZ796" s="7"/>
      <c r="BA796" s="7"/>
      <c r="BB796" s="7"/>
      <c r="BC796" s="7"/>
      <c r="BD796" s="7"/>
      <c r="BE796" s="7"/>
      <c r="BF796" s="7"/>
      <c r="BG796" s="7"/>
      <c r="BH796" s="7"/>
      <c r="BI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  <c r="AV797" s="7"/>
      <c r="AW797" s="7"/>
      <c r="AX797" s="7"/>
      <c r="AY797" s="7"/>
      <c r="AZ797" s="7"/>
      <c r="BA797" s="7"/>
      <c r="BB797" s="7"/>
      <c r="BC797" s="7"/>
      <c r="BD797" s="7"/>
      <c r="BE797" s="7"/>
      <c r="BF797" s="7"/>
      <c r="BG797" s="7"/>
      <c r="BH797" s="7"/>
      <c r="BI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  <c r="AV798" s="7"/>
      <c r="AW798" s="7"/>
      <c r="AX798" s="7"/>
      <c r="AY798" s="7"/>
      <c r="AZ798" s="7"/>
      <c r="BA798" s="7"/>
      <c r="BB798" s="7"/>
      <c r="BC798" s="7"/>
      <c r="BD798" s="7"/>
      <c r="BE798" s="7"/>
      <c r="BF798" s="7"/>
      <c r="BG798" s="7"/>
      <c r="BH798" s="7"/>
      <c r="BI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  <c r="AV799" s="7"/>
      <c r="AW799" s="7"/>
      <c r="AX799" s="7"/>
      <c r="AY799" s="7"/>
      <c r="AZ799" s="7"/>
      <c r="BA799" s="7"/>
      <c r="BB799" s="7"/>
      <c r="BC799" s="7"/>
      <c r="BD799" s="7"/>
      <c r="BE799" s="7"/>
      <c r="BF799" s="7"/>
      <c r="BG799" s="7"/>
      <c r="BH799" s="7"/>
      <c r="BI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  <c r="AV800" s="7"/>
      <c r="AW800" s="7"/>
      <c r="AX800" s="7"/>
      <c r="AY800" s="7"/>
      <c r="AZ800" s="7"/>
      <c r="BA800" s="7"/>
      <c r="BB800" s="7"/>
      <c r="BC800" s="7"/>
      <c r="BD800" s="7"/>
      <c r="BE800" s="7"/>
      <c r="BF800" s="7"/>
      <c r="BG800" s="7"/>
      <c r="BH800" s="7"/>
      <c r="BI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  <c r="AW801" s="7"/>
      <c r="AX801" s="7"/>
      <c r="AY801" s="7"/>
      <c r="AZ801" s="7"/>
      <c r="BA801" s="7"/>
      <c r="BB801" s="7"/>
      <c r="BC801" s="7"/>
      <c r="BD801" s="7"/>
      <c r="BE801" s="7"/>
      <c r="BF801" s="7"/>
      <c r="BG801" s="7"/>
      <c r="BH801" s="7"/>
      <c r="BI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  <c r="AV802" s="7"/>
      <c r="AW802" s="7"/>
      <c r="AX802" s="7"/>
      <c r="AY802" s="7"/>
      <c r="AZ802" s="7"/>
      <c r="BA802" s="7"/>
      <c r="BB802" s="7"/>
      <c r="BC802" s="7"/>
      <c r="BD802" s="7"/>
      <c r="BE802" s="7"/>
      <c r="BF802" s="7"/>
      <c r="BG802" s="7"/>
      <c r="BH802" s="7"/>
      <c r="BI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  <c r="AV803" s="7"/>
      <c r="AW803" s="7"/>
      <c r="AX803" s="7"/>
      <c r="AY803" s="7"/>
      <c r="AZ803" s="7"/>
      <c r="BA803" s="7"/>
      <c r="BB803" s="7"/>
      <c r="BC803" s="7"/>
      <c r="BD803" s="7"/>
      <c r="BE803" s="7"/>
      <c r="BF803" s="7"/>
      <c r="BG803" s="7"/>
      <c r="BH803" s="7"/>
      <c r="BI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  <c r="AW804" s="7"/>
      <c r="AX804" s="7"/>
      <c r="AY804" s="7"/>
      <c r="AZ804" s="7"/>
      <c r="BA804" s="7"/>
      <c r="BB804" s="7"/>
      <c r="BC804" s="7"/>
      <c r="BD804" s="7"/>
      <c r="BE804" s="7"/>
      <c r="BF804" s="7"/>
      <c r="BG804" s="7"/>
      <c r="BH804" s="7"/>
      <c r="BI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  <c r="AV805" s="7"/>
      <c r="AW805" s="7"/>
      <c r="AX805" s="7"/>
      <c r="AY805" s="7"/>
      <c r="AZ805" s="7"/>
      <c r="BA805" s="7"/>
      <c r="BB805" s="7"/>
      <c r="BC805" s="7"/>
      <c r="BD805" s="7"/>
      <c r="BE805" s="7"/>
      <c r="BF805" s="7"/>
      <c r="BG805" s="7"/>
      <c r="BH805" s="7"/>
      <c r="BI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  <c r="AV806" s="7"/>
      <c r="AW806" s="7"/>
      <c r="AX806" s="7"/>
      <c r="AY806" s="7"/>
      <c r="AZ806" s="7"/>
      <c r="BA806" s="7"/>
      <c r="BB806" s="7"/>
      <c r="BC806" s="7"/>
      <c r="BD806" s="7"/>
      <c r="BE806" s="7"/>
      <c r="BF806" s="7"/>
      <c r="BG806" s="7"/>
      <c r="BH806" s="7"/>
      <c r="BI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  <c r="AV807" s="7"/>
      <c r="AW807" s="7"/>
      <c r="AX807" s="7"/>
      <c r="AY807" s="7"/>
      <c r="AZ807" s="7"/>
      <c r="BA807" s="7"/>
      <c r="BB807" s="7"/>
      <c r="BC807" s="7"/>
      <c r="BD807" s="7"/>
      <c r="BE807" s="7"/>
      <c r="BF807" s="7"/>
      <c r="BG807" s="7"/>
      <c r="BH807" s="7"/>
      <c r="BI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  <c r="AV808" s="7"/>
      <c r="AW808" s="7"/>
      <c r="AX808" s="7"/>
      <c r="AY808" s="7"/>
      <c r="AZ808" s="7"/>
      <c r="BA808" s="7"/>
      <c r="BB808" s="7"/>
      <c r="BC808" s="7"/>
      <c r="BD808" s="7"/>
      <c r="BE808" s="7"/>
      <c r="BF808" s="7"/>
      <c r="BG808" s="7"/>
      <c r="BH808" s="7"/>
      <c r="BI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  <c r="AV809" s="7"/>
      <c r="AW809" s="7"/>
      <c r="AX809" s="7"/>
      <c r="AY809" s="7"/>
      <c r="AZ809" s="7"/>
      <c r="BA809" s="7"/>
      <c r="BB809" s="7"/>
      <c r="BC809" s="7"/>
      <c r="BD809" s="7"/>
      <c r="BE809" s="7"/>
      <c r="BF809" s="7"/>
      <c r="BG809" s="7"/>
      <c r="BH809" s="7"/>
      <c r="BI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  <c r="AV810" s="7"/>
      <c r="AW810" s="7"/>
      <c r="AX810" s="7"/>
      <c r="AY810" s="7"/>
      <c r="AZ810" s="7"/>
      <c r="BA810" s="7"/>
      <c r="BB810" s="7"/>
      <c r="BC810" s="7"/>
      <c r="BD810" s="7"/>
      <c r="BE810" s="7"/>
      <c r="BF810" s="7"/>
      <c r="BG810" s="7"/>
      <c r="BH810" s="7"/>
      <c r="BI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  <c r="AV811" s="7"/>
      <c r="AW811" s="7"/>
      <c r="AX811" s="7"/>
      <c r="AY811" s="7"/>
      <c r="AZ811" s="7"/>
      <c r="BA811" s="7"/>
      <c r="BB811" s="7"/>
      <c r="BC811" s="7"/>
      <c r="BD811" s="7"/>
      <c r="BE811" s="7"/>
      <c r="BF811" s="7"/>
      <c r="BG811" s="7"/>
      <c r="BH811" s="7"/>
      <c r="BI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  <c r="AV812" s="7"/>
      <c r="AW812" s="7"/>
      <c r="AX812" s="7"/>
      <c r="AY812" s="7"/>
      <c r="AZ812" s="7"/>
      <c r="BA812" s="7"/>
      <c r="BB812" s="7"/>
      <c r="BC812" s="7"/>
      <c r="BD812" s="7"/>
      <c r="BE812" s="7"/>
      <c r="BF812" s="7"/>
      <c r="BG812" s="7"/>
      <c r="BH812" s="7"/>
      <c r="BI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  <c r="AV813" s="7"/>
      <c r="AW813" s="7"/>
      <c r="AX813" s="7"/>
      <c r="AY813" s="7"/>
      <c r="AZ813" s="7"/>
      <c r="BA813" s="7"/>
      <c r="BB813" s="7"/>
      <c r="BC813" s="7"/>
      <c r="BD813" s="7"/>
      <c r="BE813" s="7"/>
      <c r="BF813" s="7"/>
      <c r="BG813" s="7"/>
      <c r="BH813" s="7"/>
      <c r="BI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  <c r="AV814" s="7"/>
      <c r="AW814" s="7"/>
      <c r="AX814" s="7"/>
      <c r="AY814" s="7"/>
      <c r="AZ814" s="7"/>
      <c r="BA814" s="7"/>
      <c r="BB814" s="7"/>
      <c r="BC814" s="7"/>
      <c r="BD814" s="7"/>
      <c r="BE814" s="7"/>
      <c r="BF814" s="7"/>
      <c r="BG814" s="7"/>
      <c r="BH814" s="7"/>
      <c r="BI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  <c r="AV815" s="7"/>
      <c r="AW815" s="7"/>
      <c r="AX815" s="7"/>
      <c r="AY815" s="7"/>
      <c r="AZ815" s="7"/>
      <c r="BA815" s="7"/>
      <c r="BB815" s="7"/>
      <c r="BC815" s="7"/>
      <c r="BD815" s="7"/>
      <c r="BE815" s="7"/>
      <c r="BF815" s="7"/>
      <c r="BG815" s="7"/>
      <c r="BH815" s="7"/>
      <c r="BI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  <c r="AV816" s="7"/>
      <c r="AW816" s="7"/>
      <c r="AX816" s="7"/>
      <c r="AY816" s="7"/>
      <c r="AZ816" s="7"/>
      <c r="BA816" s="7"/>
      <c r="BB816" s="7"/>
      <c r="BC816" s="7"/>
      <c r="BD816" s="7"/>
      <c r="BE816" s="7"/>
      <c r="BF816" s="7"/>
      <c r="BG816" s="7"/>
      <c r="BH816" s="7"/>
      <c r="BI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  <c r="AV817" s="7"/>
      <c r="AW817" s="7"/>
      <c r="AX817" s="7"/>
      <c r="AY817" s="7"/>
      <c r="AZ817" s="7"/>
      <c r="BA817" s="7"/>
      <c r="BB817" s="7"/>
      <c r="BC817" s="7"/>
      <c r="BD817" s="7"/>
      <c r="BE817" s="7"/>
      <c r="BF817" s="7"/>
      <c r="BG817" s="7"/>
      <c r="BH817" s="7"/>
      <c r="BI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  <c r="AV818" s="7"/>
      <c r="AW818" s="7"/>
      <c r="AX818" s="7"/>
      <c r="AY818" s="7"/>
      <c r="AZ818" s="7"/>
      <c r="BA818" s="7"/>
      <c r="BB818" s="7"/>
      <c r="BC818" s="7"/>
      <c r="BD818" s="7"/>
      <c r="BE818" s="7"/>
      <c r="BF818" s="7"/>
      <c r="BG818" s="7"/>
      <c r="BH818" s="7"/>
      <c r="BI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  <c r="AV819" s="7"/>
      <c r="AW819" s="7"/>
      <c r="AX819" s="7"/>
      <c r="AY819" s="7"/>
      <c r="AZ819" s="7"/>
      <c r="BA819" s="7"/>
      <c r="BB819" s="7"/>
      <c r="BC819" s="7"/>
      <c r="BD819" s="7"/>
      <c r="BE819" s="7"/>
      <c r="BF819" s="7"/>
      <c r="BG819" s="7"/>
      <c r="BH819" s="7"/>
      <c r="BI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  <c r="AV820" s="7"/>
      <c r="AW820" s="7"/>
      <c r="AX820" s="7"/>
      <c r="AY820" s="7"/>
      <c r="AZ820" s="7"/>
      <c r="BA820" s="7"/>
      <c r="BB820" s="7"/>
      <c r="BC820" s="7"/>
      <c r="BD820" s="7"/>
      <c r="BE820" s="7"/>
      <c r="BF820" s="7"/>
      <c r="BG820" s="7"/>
      <c r="BH820" s="7"/>
      <c r="BI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  <c r="AV821" s="7"/>
      <c r="AW821" s="7"/>
      <c r="AX821" s="7"/>
      <c r="AY821" s="7"/>
      <c r="AZ821" s="7"/>
      <c r="BA821" s="7"/>
      <c r="BB821" s="7"/>
      <c r="BC821" s="7"/>
      <c r="BD821" s="7"/>
      <c r="BE821" s="7"/>
      <c r="BF821" s="7"/>
      <c r="BG821" s="7"/>
      <c r="BH821" s="7"/>
      <c r="BI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  <c r="AV822" s="7"/>
      <c r="AW822" s="7"/>
      <c r="AX822" s="7"/>
      <c r="AY822" s="7"/>
      <c r="AZ822" s="7"/>
      <c r="BA822" s="7"/>
      <c r="BB822" s="7"/>
      <c r="BC822" s="7"/>
      <c r="BD822" s="7"/>
      <c r="BE822" s="7"/>
      <c r="BF822" s="7"/>
      <c r="BG822" s="7"/>
      <c r="BH822" s="7"/>
      <c r="BI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  <c r="AV823" s="7"/>
      <c r="AW823" s="7"/>
      <c r="AX823" s="7"/>
      <c r="AY823" s="7"/>
      <c r="AZ823" s="7"/>
      <c r="BA823" s="7"/>
      <c r="BB823" s="7"/>
      <c r="BC823" s="7"/>
      <c r="BD823" s="7"/>
      <c r="BE823" s="7"/>
      <c r="BF823" s="7"/>
      <c r="BG823" s="7"/>
      <c r="BH823" s="7"/>
      <c r="BI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  <c r="AV824" s="7"/>
      <c r="AW824" s="7"/>
      <c r="AX824" s="7"/>
      <c r="AY824" s="7"/>
      <c r="AZ824" s="7"/>
      <c r="BA824" s="7"/>
      <c r="BB824" s="7"/>
      <c r="BC824" s="7"/>
      <c r="BD824" s="7"/>
      <c r="BE824" s="7"/>
      <c r="BF824" s="7"/>
      <c r="BG824" s="7"/>
      <c r="BH824" s="7"/>
      <c r="BI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  <c r="AV825" s="7"/>
      <c r="AW825" s="7"/>
      <c r="AX825" s="7"/>
      <c r="AY825" s="7"/>
      <c r="AZ825" s="7"/>
      <c r="BA825" s="7"/>
      <c r="BB825" s="7"/>
      <c r="BC825" s="7"/>
      <c r="BD825" s="7"/>
      <c r="BE825" s="7"/>
      <c r="BF825" s="7"/>
      <c r="BG825" s="7"/>
      <c r="BH825" s="7"/>
      <c r="BI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  <c r="AV826" s="7"/>
      <c r="AW826" s="7"/>
      <c r="AX826" s="7"/>
      <c r="AY826" s="7"/>
      <c r="AZ826" s="7"/>
      <c r="BA826" s="7"/>
      <c r="BB826" s="7"/>
      <c r="BC826" s="7"/>
      <c r="BD826" s="7"/>
      <c r="BE826" s="7"/>
      <c r="BF826" s="7"/>
      <c r="BG826" s="7"/>
      <c r="BH826" s="7"/>
      <c r="BI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  <c r="AV827" s="7"/>
      <c r="AW827" s="7"/>
      <c r="AX827" s="7"/>
      <c r="AY827" s="7"/>
      <c r="AZ827" s="7"/>
      <c r="BA827" s="7"/>
      <c r="BB827" s="7"/>
      <c r="BC827" s="7"/>
      <c r="BD827" s="7"/>
      <c r="BE827" s="7"/>
      <c r="BF827" s="7"/>
      <c r="BG827" s="7"/>
      <c r="BH827" s="7"/>
      <c r="BI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  <c r="AV828" s="7"/>
      <c r="AW828" s="7"/>
      <c r="AX828" s="7"/>
      <c r="AY828" s="7"/>
      <c r="AZ828" s="7"/>
      <c r="BA828" s="7"/>
      <c r="BB828" s="7"/>
      <c r="BC828" s="7"/>
      <c r="BD828" s="7"/>
      <c r="BE828" s="7"/>
      <c r="BF828" s="7"/>
      <c r="BG828" s="7"/>
      <c r="BH828" s="7"/>
      <c r="BI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  <c r="AV829" s="7"/>
      <c r="AW829" s="7"/>
      <c r="AX829" s="7"/>
      <c r="AY829" s="7"/>
      <c r="AZ829" s="7"/>
      <c r="BA829" s="7"/>
      <c r="BB829" s="7"/>
      <c r="BC829" s="7"/>
      <c r="BD829" s="7"/>
      <c r="BE829" s="7"/>
      <c r="BF829" s="7"/>
      <c r="BG829" s="7"/>
      <c r="BH829" s="7"/>
      <c r="BI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  <c r="AV830" s="7"/>
      <c r="AW830" s="7"/>
      <c r="AX830" s="7"/>
      <c r="AY830" s="7"/>
      <c r="AZ830" s="7"/>
      <c r="BA830" s="7"/>
      <c r="BB830" s="7"/>
      <c r="BC830" s="7"/>
      <c r="BD830" s="7"/>
      <c r="BE830" s="7"/>
      <c r="BF830" s="7"/>
      <c r="BG830" s="7"/>
      <c r="BH830" s="7"/>
      <c r="BI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  <c r="AV831" s="7"/>
      <c r="AW831" s="7"/>
      <c r="AX831" s="7"/>
      <c r="AY831" s="7"/>
      <c r="AZ831" s="7"/>
      <c r="BA831" s="7"/>
      <c r="BB831" s="7"/>
      <c r="BC831" s="7"/>
      <c r="BD831" s="7"/>
      <c r="BE831" s="7"/>
      <c r="BF831" s="7"/>
      <c r="BG831" s="7"/>
      <c r="BH831" s="7"/>
      <c r="BI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  <c r="AV832" s="7"/>
      <c r="AW832" s="7"/>
      <c r="AX832" s="7"/>
      <c r="AY832" s="7"/>
      <c r="AZ832" s="7"/>
      <c r="BA832" s="7"/>
      <c r="BB832" s="7"/>
      <c r="BC832" s="7"/>
      <c r="BD832" s="7"/>
      <c r="BE832" s="7"/>
      <c r="BF832" s="7"/>
      <c r="BG832" s="7"/>
      <c r="BH832" s="7"/>
      <c r="BI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  <c r="AV833" s="7"/>
      <c r="AW833" s="7"/>
      <c r="AX833" s="7"/>
      <c r="AY833" s="7"/>
      <c r="AZ833" s="7"/>
      <c r="BA833" s="7"/>
      <c r="BB833" s="7"/>
      <c r="BC833" s="7"/>
      <c r="BD833" s="7"/>
      <c r="BE833" s="7"/>
      <c r="BF833" s="7"/>
      <c r="BG833" s="7"/>
      <c r="BH833" s="7"/>
      <c r="BI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  <c r="AV834" s="7"/>
      <c r="AW834" s="7"/>
      <c r="AX834" s="7"/>
      <c r="AY834" s="7"/>
      <c r="AZ834" s="7"/>
      <c r="BA834" s="7"/>
      <c r="BB834" s="7"/>
      <c r="BC834" s="7"/>
      <c r="BD834" s="7"/>
      <c r="BE834" s="7"/>
      <c r="BF834" s="7"/>
      <c r="BG834" s="7"/>
      <c r="BH834" s="7"/>
      <c r="BI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  <c r="AV835" s="7"/>
      <c r="AW835" s="7"/>
      <c r="AX835" s="7"/>
      <c r="AY835" s="7"/>
      <c r="AZ835" s="7"/>
      <c r="BA835" s="7"/>
      <c r="BB835" s="7"/>
      <c r="BC835" s="7"/>
      <c r="BD835" s="7"/>
      <c r="BE835" s="7"/>
      <c r="BF835" s="7"/>
      <c r="BG835" s="7"/>
      <c r="BH835" s="7"/>
      <c r="BI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  <c r="AV836" s="7"/>
      <c r="AW836" s="7"/>
      <c r="AX836" s="7"/>
      <c r="AY836" s="7"/>
      <c r="AZ836" s="7"/>
      <c r="BA836" s="7"/>
      <c r="BB836" s="7"/>
      <c r="BC836" s="7"/>
      <c r="BD836" s="7"/>
      <c r="BE836" s="7"/>
      <c r="BF836" s="7"/>
      <c r="BG836" s="7"/>
      <c r="BH836" s="7"/>
      <c r="BI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  <c r="AV837" s="7"/>
      <c r="AW837" s="7"/>
      <c r="AX837" s="7"/>
      <c r="AY837" s="7"/>
      <c r="AZ837" s="7"/>
      <c r="BA837" s="7"/>
      <c r="BB837" s="7"/>
      <c r="BC837" s="7"/>
      <c r="BD837" s="7"/>
      <c r="BE837" s="7"/>
      <c r="BF837" s="7"/>
      <c r="BG837" s="7"/>
      <c r="BH837" s="7"/>
      <c r="BI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  <c r="AV838" s="7"/>
      <c r="AW838" s="7"/>
      <c r="AX838" s="7"/>
      <c r="AY838" s="7"/>
      <c r="AZ838" s="7"/>
      <c r="BA838" s="7"/>
      <c r="BB838" s="7"/>
      <c r="BC838" s="7"/>
      <c r="BD838" s="7"/>
      <c r="BE838" s="7"/>
      <c r="BF838" s="7"/>
      <c r="BG838" s="7"/>
      <c r="BH838" s="7"/>
      <c r="BI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  <c r="AW839" s="7"/>
      <c r="AX839" s="7"/>
      <c r="AY839" s="7"/>
      <c r="AZ839" s="7"/>
      <c r="BA839" s="7"/>
      <c r="BB839" s="7"/>
      <c r="BC839" s="7"/>
      <c r="BD839" s="7"/>
      <c r="BE839" s="7"/>
      <c r="BF839" s="7"/>
      <c r="BG839" s="7"/>
      <c r="BH839" s="7"/>
      <c r="BI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  <c r="AW840" s="7"/>
      <c r="AX840" s="7"/>
      <c r="AY840" s="7"/>
      <c r="AZ840" s="7"/>
      <c r="BA840" s="7"/>
      <c r="BB840" s="7"/>
      <c r="BC840" s="7"/>
      <c r="BD840" s="7"/>
      <c r="BE840" s="7"/>
      <c r="BF840" s="7"/>
      <c r="BG840" s="7"/>
      <c r="BH840" s="7"/>
      <c r="BI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  <c r="AV841" s="7"/>
      <c r="AW841" s="7"/>
      <c r="AX841" s="7"/>
      <c r="AY841" s="7"/>
      <c r="AZ841" s="7"/>
      <c r="BA841" s="7"/>
      <c r="BB841" s="7"/>
      <c r="BC841" s="7"/>
      <c r="BD841" s="7"/>
      <c r="BE841" s="7"/>
      <c r="BF841" s="7"/>
      <c r="BG841" s="7"/>
      <c r="BH841" s="7"/>
      <c r="BI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  <c r="AV842" s="7"/>
      <c r="AW842" s="7"/>
      <c r="AX842" s="7"/>
      <c r="AY842" s="7"/>
      <c r="AZ842" s="7"/>
      <c r="BA842" s="7"/>
      <c r="BB842" s="7"/>
      <c r="BC842" s="7"/>
      <c r="BD842" s="7"/>
      <c r="BE842" s="7"/>
      <c r="BF842" s="7"/>
      <c r="BG842" s="7"/>
      <c r="BH842" s="7"/>
      <c r="BI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  <c r="AV843" s="7"/>
      <c r="AW843" s="7"/>
      <c r="AX843" s="7"/>
      <c r="AY843" s="7"/>
      <c r="AZ843" s="7"/>
      <c r="BA843" s="7"/>
      <c r="BB843" s="7"/>
      <c r="BC843" s="7"/>
      <c r="BD843" s="7"/>
      <c r="BE843" s="7"/>
      <c r="BF843" s="7"/>
      <c r="BG843" s="7"/>
      <c r="BH843" s="7"/>
      <c r="BI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  <c r="AV844" s="7"/>
      <c r="AW844" s="7"/>
      <c r="AX844" s="7"/>
      <c r="AY844" s="7"/>
      <c r="AZ844" s="7"/>
      <c r="BA844" s="7"/>
      <c r="BB844" s="7"/>
      <c r="BC844" s="7"/>
      <c r="BD844" s="7"/>
      <c r="BE844" s="7"/>
      <c r="BF844" s="7"/>
      <c r="BG844" s="7"/>
      <c r="BH844" s="7"/>
      <c r="BI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  <c r="AV845" s="7"/>
      <c r="AW845" s="7"/>
      <c r="AX845" s="7"/>
      <c r="AY845" s="7"/>
      <c r="AZ845" s="7"/>
      <c r="BA845" s="7"/>
      <c r="BB845" s="7"/>
      <c r="BC845" s="7"/>
      <c r="BD845" s="7"/>
      <c r="BE845" s="7"/>
      <c r="BF845" s="7"/>
      <c r="BG845" s="7"/>
      <c r="BH845" s="7"/>
      <c r="BI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  <c r="AV846" s="7"/>
      <c r="AW846" s="7"/>
      <c r="AX846" s="7"/>
      <c r="AY846" s="7"/>
      <c r="AZ846" s="7"/>
      <c r="BA846" s="7"/>
      <c r="BB846" s="7"/>
      <c r="BC846" s="7"/>
      <c r="BD846" s="7"/>
      <c r="BE846" s="7"/>
      <c r="BF846" s="7"/>
      <c r="BG846" s="7"/>
      <c r="BH846" s="7"/>
      <c r="BI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  <c r="AV847" s="7"/>
      <c r="AW847" s="7"/>
      <c r="AX847" s="7"/>
      <c r="AY847" s="7"/>
      <c r="AZ847" s="7"/>
      <c r="BA847" s="7"/>
      <c r="BB847" s="7"/>
      <c r="BC847" s="7"/>
      <c r="BD847" s="7"/>
      <c r="BE847" s="7"/>
      <c r="BF847" s="7"/>
      <c r="BG847" s="7"/>
      <c r="BH847" s="7"/>
      <c r="BI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  <c r="AV848" s="7"/>
      <c r="AW848" s="7"/>
      <c r="AX848" s="7"/>
      <c r="AY848" s="7"/>
      <c r="AZ848" s="7"/>
      <c r="BA848" s="7"/>
      <c r="BB848" s="7"/>
      <c r="BC848" s="7"/>
      <c r="BD848" s="7"/>
      <c r="BE848" s="7"/>
      <c r="BF848" s="7"/>
      <c r="BG848" s="7"/>
      <c r="BH848" s="7"/>
      <c r="BI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  <c r="AV849" s="7"/>
      <c r="AW849" s="7"/>
      <c r="AX849" s="7"/>
      <c r="AY849" s="7"/>
      <c r="AZ849" s="7"/>
      <c r="BA849" s="7"/>
      <c r="BB849" s="7"/>
      <c r="BC849" s="7"/>
      <c r="BD849" s="7"/>
      <c r="BE849" s="7"/>
      <c r="BF849" s="7"/>
      <c r="BG849" s="7"/>
      <c r="BH849" s="7"/>
      <c r="BI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  <c r="AV850" s="7"/>
      <c r="AW850" s="7"/>
      <c r="AX850" s="7"/>
      <c r="AY850" s="7"/>
      <c r="AZ850" s="7"/>
      <c r="BA850" s="7"/>
      <c r="BB850" s="7"/>
      <c r="BC850" s="7"/>
      <c r="BD850" s="7"/>
      <c r="BE850" s="7"/>
      <c r="BF850" s="7"/>
      <c r="BG850" s="7"/>
      <c r="BH850" s="7"/>
      <c r="BI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  <c r="AV851" s="7"/>
      <c r="AW851" s="7"/>
      <c r="AX851" s="7"/>
      <c r="AY851" s="7"/>
      <c r="AZ851" s="7"/>
      <c r="BA851" s="7"/>
      <c r="BB851" s="7"/>
      <c r="BC851" s="7"/>
      <c r="BD851" s="7"/>
      <c r="BE851" s="7"/>
      <c r="BF851" s="7"/>
      <c r="BG851" s="7"/>
      <c r="BH851" s="7"/>
      <c r="BI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  <c r="AV852" s="7"/>
      <c r="AW852" s="7"/>
      <c r="AX852" s="7"/>
      <c r="AY852" s="7"/>
      <c r="AZ852" s="7"/>
      <c r="BA852" s="7"/>
      <c r="BB852" s="7"/>
      <c r="BC852" s="7"/>
      <c r="BD852" s="7"/>
      <c r="BE852" s="7"/>
      <c r="BF852" s="7"/>
      <c r="BG852" s="7"/>
      <c r="BH852" s="7"/>
      <c r="BI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  <c r="AV853" s="7"/>
      <c r="AW853" s="7"/>
      <c r="AX853" s="7"/>
      <c r="AY853" s="7"/>
      <c r="AZ853" s="7"/>
      <c r="BA853" s="7"/>
      <c r="BB853" s="7"/>
      <c r="BC853" s="7"/>
      <c r="BD853" s="7"/>
      <c r="BE853" s="7"/>
      <c r="BF853" s="7"/>
      <c r="BG853" s="7"/>
      <c r="BH853" s="7"/>
      <c r="BI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  <c r="AV854" s="7"/>
      <c r="AW854" s="7"/>
      <c r="AX854" s="7"/>
      <c r="AY854" s="7"/>
      <c r="AZ854" s="7"/>
      <c r="BA854" s="7"/>
      <c r="BB854" s="7"/>
      <c r="BC854" s="7"/>
      <c r="BD854" s="7"/>
      <c r="BE854" s="7"/>
      <c r="BF854" s="7"/>
      <c r="BG854" s="7"/>
      <c r="BH854" s="7"/>
      <c r="BI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  <c r="AV855" s="7"/>
      <c r="AW855" s="7"/>
      <c r="AX855" s="7"/>
      <c r="AY855" s="7"/>
      <c r="AZ855" s="7"/>
      <c r="BA855" s="7"/>
      <c r="BB855" s="7"/>
      <c r="BC855" s="7"/>
      <c r="BD855" s="7"/>
      <c r="BE855" s="7"/>
      <c r="BF855" s="7"/>
      <c r="BG855" s="7"/>
      <c r="BH855" s="7"/>
      <c r="BI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  <c r="AV856" s="7"/>
      <c r="AW856" s="7"/>
      <c r="AX856" s="7"/>
      <c r="AY856" s="7"/>
      <c r="AZ856" s="7"/>
      <c r="BA856" s="7"/>
      <c r="BB856" s="7"/>
      <c r="BC856" s="7"/>
      <c r="BD856" s="7"/>
      <c r="BE856" s="7"/>
      <c r="BF856" s="7"/>
      <c r="BG856" s="7"/>
      <c r="BH856" s="7"/>
      <c r="BI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  <c r="AV857" s="7"/>
      <c r="AW857" s="7"/>
      <c r="AX857" s="7"/>
      <c r="AY857" s="7"/>
      <c r="AZ857" s="7"/>
      <c r="BA857" s="7"/>
      <c r="BB857" s="7"/>
      <c r="BC857" s="7"/>
      <c r="BD857" s="7"/>
      <c r="BE857" s="7"/>
      <c r="BF857" s="7"/>
      <c r="BG857" s="7"/>
      <c r="BH857" s="7"/>
      <c r="BI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  <c r="AV858" s="7"/>
      <c r="AW858" s="7"/>
      <c r="AX858" s="7"/>
      <c r="AY858" s="7"/>
      <c r="AZ858" s="7"/>
      <c r="BA858" s="7"/>
      <c r="BB858" s="7"/>
      <c r="BC858" s="7"/>
      <c r="BD858" s="7"/>
      <c r="BE858" s="7"/>
      <c r="BF858" s="7"/>
      <c r="BG858" s="7"/>
      <c r="BH858" s="7"/>
      <c r="BI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  <c r="AV859" s="7"/>
      <c r="AW859" s="7"/>
      <c r="AX859" s="7"/>
      <c r="AY859" s="7"/>
      <c r="AZ859" s="7"/>
      <c r="BA859" s="7"/>
      <c r="BB859" s="7"/>
      <c r="BC859" s="7"/>
      <c r="BD859" s="7"/>
      <c r="BE859" s="7"/>
      <c r="BF859" s="7"/>
      <c r="BG859" s="7"/>
      <c r="BH859" s="7"/>
      <c r="BI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  <c r="AV860" s="7"/>
      <c r="AW860" s="7"/>
      <c r="AX860" s="7"/>
      <c r="AY860" s="7"/>
      <c r="AZ860" s="7"/>
      <c r="BA860" s="7"/>
      <c r="BB860" s="7"/>
      <c r="BC860" s="7"/>
      <c r="BD860" s="7"/>
      <c r="BE860" s="7"/>
      <c r="BF860" s="7"/>
      <c r="BG860" s="7"/>
      <c r="BH860" s="7"/>
      <c r="BI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  <c r="AV861" s="7"/>
      <c r="AW861" s="7"/>
      <c r="AX861" s="7"/>
      <c r="AY861" s="7"/>
      <c r="AZ861" s="7"/>
      <c r="BA861" s="7"/>
      <c r="BB861" s="7"/>
      <c r="BC861" s="7"/>
      <c r="BD861" s="7"/>
      <c r="BE861" s="7"/>
      <c r="BF861" s="7"/>
      <c r="BG861" s="7"/>
      <c r="BH861" s="7"/>
      <c r="BI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  <c r="AV862" s="7"/>
      <c r="AW862" s="7"/>
      <c r="AX862" s="7"/>
      <c r="AY862" s="7"/>
      <c r="AZ862" s="7"/>
      <c r="BA862" s="7"/>
      <c r="BB862" s="7"/>
      <c r="BC862" s="7"/>
      <c r="BD862" s="7"/>
      <c r="BE862" s="7"/>
      <c r="BF862" s="7"/>
      <c r="BG862" s="7"/>
      <c r="BH862" s="7"/>
      <c r="BI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  <c r="AV863" s="7"/>
      <c r="AW863" s="7"/>
      <c r="AX863" s="7"/>
      <c r="AY863" s="7"/>
      <c r="AZ863" s="7"/>
      <c r="BA863" s="7"/>
      <c r="BB863" s="7"/>
      <c r="BC863" s="7"/>
      <c r="BD863" s="7"/>
      <c r="BE863" s="7"/>
      <c r="BF863" s="7"/>
      <c r="BG863" s="7"/>
      <c r="BH863" s="7"/>
      <c r="BI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  <c r="AV864" s="7"/>
      <c r="AW864" s="7"/>
      <c r="AX864" s="7"/>
      <c r="AY864" s="7"/>
      <c r="AZ864" s="7"/>
      <c r="BA864" s="7"/>
      <c r="BB864" s="7"/>
      <c r="BC864" s="7"/>
      <c r="BD864" s="7"/>
      <c r="BE864" s="7"/>
      <c r="BF864" s="7"/>
      <c r="BG864" s="7"/>
      <c r="BH864" s="7"/>
      <c r="BI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  <c r="AV865" s="7"/>
      <c r="AW865" s="7"/>
      <c r="AX865" s="7"/>
      <c r="AY865" s="7"/>
      <c r="AZ865" s="7"/>
      <c r="BA865" s="7"/>
      <c r="BB865" s="7"/>
      <c r="BC865" s="7"/>
      <c r="BD865" s="7"/>
      <c r="BE865" s="7"/>
      <c r="BF865" s="7"/>
      <c r="BG865" s="7"/>
      <c r="BH865" s="7"/>
      <c r="BI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  <c r="AV866" s="7"/>
      <c r="AW866" s="7"/>
      <c r="AX866" s="7"/>
      <c r="AY866" s="7"/>
      <c r="AZ866" s="7"/>
      <c r="BA866" s="7"/>
      <c r="BB866" s="7"/>
      <c r="BC866" s="7"/>
      <c r="BD866" s="7"/>
      <c r="BE866" s="7"/>
      <c r="BF866" s="7"/>
      <c r="BG866" s="7"/>
      <c r="BH866" s="7"/>
      <c r="BI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  <c r="AV867" s="7"/>
      <c r="AW867" s="7"/>
      <c r="AX867" s="7"/>
      <c r="AY867" s="7"/>
      <c r="AZ867" s="7"/>
      <c r="BA867" s="7"/>
      <c r="BB867" s="7"/>
      <c r="BC867" s="7"/>
      <c r="BD867" s="7"/>
      <c r="BE867" s="7"/>
      <c r="BF867" s="7"/>
      <c r="BG867" s="7"/>
      <c r="BH867" s="7"/>
      <c r="BI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  <c r="AV868" s="7"/>
      <c r="AW868" s="7"/>
      <c r="AX868" s="7"/>
      <c r="AY868" s="7"/>
      <c r="AZ868" s="7"/>
      <c r="BA868" s="7"/>
      <c r="BB868" s="7"/>
      <c r="BC868" s="7"/>
      <c r="BD868" s="7"/>
      <c r="BE868" s="7"/>
      <c r="BF868" s="7"/>
      <c r="BG868" s="7"/>
      <c r="BH868" s="7"/>
      <c r="BI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  <c r="AV869" s="7"/>
      <c r="AW869" s="7"/>
      <c r="AX869" s="7"/>
      <c r="AY869" s="7"/>
      <c r="AZ869" s="7"/>
      <c r="BA869" s="7"/>
      <c r="BB869" s="7"/>
      <c r="BC869" s="7"/>
      <c r="BD869" s="7"/>
      <c r="BE869" s="7"/>
      <c r="BF869" s="7"/>
      <c r="BG869" s="7"/>
      <c r="BH869" s="7"/>
      <c r="BI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  <c r="AV870" s="7"/>
      <c r="AW870" s="7"/>
      <c r="AX870" s="7"/>
      <c r="AY870" s="7"/>
      <c r="AZ870" s="7"/>
      <c r="BA870" s="7"/>
      <c r="BB870" s="7"/>
      <c r="BC870" s="7"/>
      <c r="BD870" s="7"/>
      <c r="BE870" s="7"/>
      <c r="BF870" s="7"/>
      <c r="BG870" s="7"/>
      <c r="BH870" s="7"/>
      <c r="BI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  <c r="AV871" s="7"/>
      <c r="AW871" s="7"/>
      <c r="AX871" s="7"/>
      <c r="AY871" s="7"/>
      <c r="AZ871" s="7"/>
      <c r="BA871" s="7"/>
      <c r="BB871" s="7"/>
      <c r="BC871" s="7"/>
      <c r="BD871" s="7"/>
      <c r="BE871" s="7"/>
      <c r="BF871" s="7"/>
      <c r="BG871" s="7"/>
      <c r="BH871" s="7"/>
      <c r="BI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  <c r="AV872" s="7"/>
      <c r="AW872" s="7"/>
      <c r="AX872" s="7"/>
      <c r="AY872" s="7"/>
      <c r="AZ872" s="7"/>
      <c r="BA872" s="7"/>
      <c r="BB872" s="7"/>
      <c r="BC872" s="7"/>
      <c r="BD872" s="7"/>
      <c r="BE872" s="7"/>
      <c r="BF872" s="7"/>
      <c r="BG872" s="7"/>
      <c r="BH872" s="7"/>
      <c r="BI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  <c r="AV873" s="7"/>
      <c r="AW873" s="7"/>
      <c r="AX873" s="7"/>
      <c r="AY873" s="7"/>
      <c r="AZ873" s="7"/>
      <c r="BA873" s="7"/>
      <c r="BB873" s="7"/>
      <c r="BC873" s="7"/>
      <c r="BD873" s="7"/>
      <c r="BE873" s="7"/>
      <c r="BF873" s="7"/>
      <c r="BG873" s="7"/>
      <c r="BH873" s="7"/>
      <c r="BI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  <c r="AV874" s="7"/>
      <c r="AW874" s="7"/>
      <c r="AX874" s="7"/>
      <c r="AY874" s="7"/>
      <c r="AZ874" s="7"/>
      <c r="BA874" s="7"/>
      <c r="BB874" s="7"/>
      <c r="BC874" s="7"/>
      <c r="BD874" s="7"/>
      <c r="BE874" s="7"/>
      <c r="BF874" s="7"/>
      <c r="BG874" s="7"/>
      <c r="BH874" s="7"/>
      <c r="BI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  <c r="AV875" s="7"/>
      <c r="AW875" s="7"/>
      <c r="AX875" s="7"/>
      <c r="AY875" s="7"/>
      <c r="AZ875" s="7"/>
      <c r="BA875" s="7"/>
      <c r="BB875" s="7"/>
      <c r="BC875" s="7"/>
      <c r="BD875" s="7"/>
      <c r="BE875" s="7"/>
      <c r="BF875" s="7"/>
      <c r="BG875" s="7"/>
      <c r="BH875" s="7"/>
      <c r="BI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  <c r="AV876" s="7"/>
      <c r="AW876" s="7"/>
      <c r="AX876" s="7"/>
      <c r="AY876" s="7"/>
      <c r="AZ876" s="7"/>
      <c r="BA876" s="7"/>
      <c r="BB876" s="7"/>
      <c r="BC876" s="7"/>
      <c r="BD876" s="7"/>
      <c r="BE876" s="7"/>
      <c r="BF876" s="7"/>
      <c r="BG876" s="7"/>
      <c r="BH876" s="7"/>
      <c r="BI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  <c r="AV877" s="7"/>
      <c r="AW877" s="7"/>
      <c r="AX877" s="7"/>
      <c r="AY877" s="7"/>
      <c r="AZ877" s="7"/>
      <c r="BA877" s="7"/>
      <c r="BB877" s="7"/>
      <c r="BC877" s="7"/>
      <c r="BD877" s="7"/>
      <c r="BE877" s="7"/>
      <c r="BF877" s="7"/>
      <c r="BG877" s="7"/>
      <c r="BH877" s="7"/>
      <c r="BI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  <c r="AV878" s="7"/>
      <c r="AW878" s="7"/>
      <c r="AX878" s="7"/>
      <c r="AY878" s="7"/>
      <c r="AZ878" s="7"/>
      <c r="BA878" s="7"/>
      <c r="BB878" s="7"/>
      <c r="BC878" s="7"/>
      <c r="BD878" s="7"/>
      <c r="BE878" s="7"/>
      <c r="BF878" s="7"/>
      <c r="BG878" s="7"/>
      <c r="BH878" s="7"/>
      <c r="BI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  <c r="AV879" s="7"/>
      <c r="AW879" s="7"/>
      <c r="AX879" s="7"/>
      <c r="AY879" s="7"/>
      <c r="AZ879" s="7"/>
      <c r="BA879" s="7"/>
      <c r="BB879" s="7"/>
      <c r="BC879" s="7"/>
      <c r="BD879" s="7"/>
      <c r="BE879" s="7"/>
      <c r="BF879" s="7"/>
      <c r="BG879" s="7"/>
      <c r="BH879" s="7"/>
      <c r="BI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  <c r="AV880" s="7"/>
      <c r="AW880" s="7"/>
      <c r="AX880" s="7"/>
      <c r="AY880" s="7"/>
      <c r="AZ880" s="7"/>
      <c r="BA880" s="7"/>
      <c r="BB880" s="7"/>
      <c r="BC880" s="7"/>
      <c r="BD880" s="7"/>
      <c r="BE880" s="7"/>
      <c r="BF880" s="7"/>
      <c r="BG880" s="7"/>
      <c r="BH880" s="7"/>
      <c r="BI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  <c r="AV881" s="7"/>
      <c r="AW881" s="7"/>
      <c r="AX881" s="7"/>
      <c r="AY881" s="7"/>
      <c r="AZ881" s="7"/>
      <c r="BA881" s="7"/>
      <c r="BB881" s="7"/>
      <c r="BC881" s="7"/>
      <c r="BD881" s="7"/>
      <c r="BE881" s="7"/>
      <c r="BF881" s="7"/>
      <c r="BG881" s="7"/>
      <c r="BH881" s="7"/>
      <c r="BI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  <c r="AV882" s="7"/>
      <c r="AW882" s="7"/>
      <c r="AX882" s="7"/>
      <c r="AY882" s="7"/>
      <c r="AZ882" s="7"/>
      <c r="BA882" s="7"/>
      <c r="BB882" s="7"/>
      <c r="BC882" s="7"/>
      <c r="BD882" s="7"/>
      <c r="BE882" s="7"/>
      <c r="BF882" s="7"/>
      <c r="BG882" s="7"/>
      <c r="BH882" s="7"/>
      <c r="BI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  <c r="AV883" s="7"/>
      <c r="AW883" s="7"/>
      <c r="AX883" s="7"/>
      <c r="AY883" s="7"/>
      <c r="AZ883" s="7"/>
      <c r="BA883" s="7"/>
      <c r="BB883" s="7"/>
      <c r="BC883" s="7"/>
      <c r="BD883" s="7"/>
      <c r="BE883" s="7"/>
      <c r="BF883" s="7"/>
      <c r="BG883" s="7"/>
      <c r="BH883" s="7"/>
      <c r="BI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  <c r="AV884" s="7"/>
      <c r="AW884" s="7"/>
      <c r="AX884" s="7"/>
      <c r="AY884" s="7"/>
      <c r="AZ884" s="7"/>
      <c r="BA884" s="7"/>
      <c r="BB884" s="7"/>
      <c r="BC884" s="7"/>
      <c r="BD884" s="7"/>
      <c r="BE884" s="7"/>
      <c r="BF884" s="7"/>
      <c r="BG884" s="7"/>
      <c r="BH884" s="7"/>
      <c r="BI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  <c r="AV885" s="7"/>
      <c r="AW885" s="7"/>
      <c r="AX885" s="7"/>
      <c r="AY885" s="7"/>
      <c r="AZ885" s="7"/>
      <c r="BA885" s="7"/>
      <c r="BB885" s="7"/>
      <c r="BC885" s="7"/>
      <c r="BD885" s="7"/>
      <c r="BE885" s="7"/>
      <c r="BF885" s="7"/>
      <c r="BG885" s="7"/>
      <c r="BH885" s="7"/>
      <c r="BI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  <c r="AV886" s="7"/>
      <c r="AW886" s="7"/>
      <c r="AX886" s="7"/>
      <c r="AY886" s="7"/>
      <c r="AZ886" s="7"/>
      <c r="BA886" s="7"/>
      <c r="BB886" s="7"/>
      <c r="BC886" s="7"/>
      <c r="BD886" s="7"/>
      <c r="BE886" s="7"/>
      <c r="BF886" s="7"/>
      <c r="BG886" s="7"/>
      <c r="BH886" s="7"/>
      <c r="BI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  <c r="AV887" s="7"/>
      <c r="AW887" s="7"/>
      <c r="AX887" s="7"/>
      <c r="AY887" s="7"/>
      <c r="AZ887" s="7"/>
      <c r="BA887" s="7"/>
      <c r="BB887" s="7"/>
      <c r="BC887" s="7"/>
      <c r="BD887" s="7"/>
      <c r="BE887" s="7"/>
      <c r="BF887" s="7"/>
      <c r="BG887" s="7"/>
      <c r="BH887" s="7"/>
      <c r="BI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  <c r="AV888" s="7"/>
      <c r="AW888" s="7"/>
      <c r="AX888" s="7"/>
      <c r="AY888" s="7"/>
      <c r="AZ888" s="7"/>
      <c r="BA888" s="7"/>
      <c r="BB888" s="7"/>
      <c r="BC888" s="7"/>
      <c r="BD888" s="7"/>
      <c r="BE888" s="7"/>
      <c r="BF888" s="7"/>
      <c r="BG888" s="7"/>
      <c r="BH888" s="7"/>
      <c r="BI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  <c r="AV889" s="7"/>
      <c r="AW889" s="7"/>
      <c r="AX889" s="7"/>
      <c r="AY889" s="7"/>
      <c r="AZ889" s="7"/>
      <c r="BA889" s="7"/>
      <c r="BB889" s="7"/>
      <c r="BC889" s="7"/>
      <c r="BD889" s="7"/>
      <c r="BE889" s="7"/>
      <c r="BF889" s="7"/>
      <c r="BG889" s="7"/>
      <c r="BH889" s="7"/>
      <c r="BI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  <c r="AV890" s="7"/>
      <c r="AW890" s="7"/>
      <c r="AX890" s="7"/>
      <c r="AY890" s="7"/>
      <c r="AZ890" s="7"/>
      <c r="BA890" s="7"/>
      <c r="BB890" s="7"/>
      <c r="BC890" s="7"/>
      <c r="BD890" s="7"/>
      <c r="BE890" s="7"/>
      <c r="BF890" s="7"/>
      <c r="BG890" s="7"/>
      <c r="BH890" s="7"/>
      <c r="BI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  <c r="AV891" s="7"/>
      <c r="AW891" s="7"/>
      <c r="AX891" s="7"/>
      <c r="AY891" s="7"/>
      <c r="AZ891" s="7"/>
      <c r="BA891" s="7"/>
      <c r="BB891" s="7"/>
      <c r="BC891" s="7"/>
      <c r="BD891" s="7"/>
      <c r="BE891" s="7"/>
      <c r="BF891" s="7"/>
      <c r="BG891" s="7"/>
      <c r="BH891" s="7"/>
      <c r="BI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  <c r="AV892" s="7"/>
      <c r="AW892" s="7"/>
      <c r="AX892" s="7"/>
      <c r="AY892" s="7"/>
      <c r="AZ892" s="7"/>
      <c r="BA892" s="7"/>
      <c r="BB892" s="7"/>
      <c r="BC892" s="7"/>
      <c r="BD892" s="7"/>
      <c r="BE892" s="7"/>
      <c r="BF892" s="7"/>
      <c r="BG892" s="7"/>
      <c r="BH892" s="7"/>
      <c r="BI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7"/>
      <c r="AV893" s="7"/>
      <c r="AW893" s="7"/>
      <c r="AX893" s="7"/>
      <c r="AY893" s="7"/>
      <c r="AZ893" s="7"/>
      <c r="BA893" s="7"/>
      <c r="BB893" s="7"/>
      <c r="BC893" s="7"/>
      <c r="BD893" s="7"/>
      <c r="BE893" s="7"/>
      <c r="BF893" s="7"/>
      <c r="BG893" s="7"/>
      <c r="BH893" s="7"/>
      <c r="BI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  <c r="AV894" s="7"/>
      <c r="AW894" s="7"/>
      <c r="AX894" s="7"/>
      <c r="AY894" s="7"/>
      <c r="AZ894" s="7"/>
      <c r="BA894" s="7"/>
      <c r="BB894" s="7"/>
      <c r="BC894" s="7"/>
      <c r="BD894" s="7"/>
      <c r="BE894" s="7"/>
      <c r="BF894" s="7"/>
      <c r="BG894" s="7"/>
      <c r="BH894" s="7"/>
      <c r="BI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  <c r="AV895" s="7"/>
      <c r="AW895" s="7"/>
      <c r="AX895" s="7"/>
      <c r="AY895" s="7"/>
      <c r="AZ895" s="7"/>
      <c r="BA895" s="7"/>
      <c r="BB895" s="7"/>
      <c r="BC895" s="7"/>
      <c r="BD895" s="7"/>
      <c r="BE895" s="7"/>
      <c r="BF895" s="7"/>
      <c r="BG895" s="7"/>
      <c r="BH895" s="7"/>
      <c r="BI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  <c r="AV896" s="7"/>
      <c r="AW896" s="7"/>
      <c r="AX896" s="7"/>
      <c r="AY896" s="7"/>
      <c r="AZ896" s="7"/>
      <c r="BA896" s="7"/>
      <c r="BB896" s="7"/>
      <c r="BC896" s="7"/>
      <c r="BD896" s="7"/>
      <c r="BE896" s="7"/>
      <c r="BF896" s="7"/>
      <c r="BG896" s="7"/>
      <c r="BH896" s="7"/>
      <c r="BI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/>
      <c r="AV897" s="7"/>
      <c r="AW897" s="7"/>
      <c r="AX897" s="7"/>
      <c r="AY897" s="7"/>
      <c r="AZ897" s="7"/>
      <c r="BA897" s="7"/>
      <c r="BB897" s="7"/>
      <c r="BC897" s="7"/>
      <c r="BD897" s="7"/>
      <c r="BE897" s="7"/>
      <c r="BF897" s="7"/>
      <c r="BG897" s="7"/>
      <c r="BH897" s="7"/>
      <c r="BI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  <c r="AV898" s="7"/>
      <c r="AW898" s="7"/>
      <c r="AX898" s="7"/>
      <c r="AY898" s="7"/>
      <c r="AZ898" s="7"/>
      <c r="BA898" s="7"/>
      <c r="BB898" s="7"/>
      <c r="BC898" s="7"/>
      <c r="BD898" s="7"/>
      <c r="BE898" s="7"/>
      <c r="BF898" s="7"/>
      <c r="BG898" s="7"/>
      <c r="BH898" s="7"/>
      <c r="BI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  <c r="AV899" s="7"/>
      <c r="AW899" s="7"/>
      <c r="AX899" s="7"/>
      <c r="AY899" s="7"/>
      <c r="AZ899" s="7"/>
      <c r="BA899" s="7"/>
      <c r="BB899" s="7"/>
      <c r="BC899" s="7"/>
      <c r="BD899" s="7"/>
      <c r="BE899" s="7"/>
      <c r="BF899" s="7"/>
      <c r="BG899" s="7"/>
      <c r="BH899" s="7"/>
      <c r="BI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  <c r="AV900" s="7"/>
      <c r="AW900" s="7"/>
      <c r="AX900" s="7"/>
      <c r="AY900" s="7"/>
      <c r="AZ900" s="7"/>
      <c r="BA900" s="7"/>
      <c r="BB900" s="7"/>
      <c r="BC900" s="7"/>
      <c r="BD900" s="7"/>
      <c r="BE900" s="7"/>
      <c r="BF900" s="7"/>
      <c r="BG900" s="7"/>
      <c r="BH900" s="7"/>
      <c r="BI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  <c r="AV901" s="7"/>
      <c r="AW901" s="7"/>
      <c r="AX901" s="7"/>
      <c r="AY901" s="7"/>
      <c r="AZ901" s="7"/>
      <c r="BA901" s="7"/>
      <c r="BB901" s="7"/>
      <c r="BC901" s="7"/>
      <c r="BD901" s="7"/>
      <c r="BE901" s="7"/>
      <c r="BF901" s="7"/>
      <c r="BG901" s="7"/>
      <c r="BH901" s="7"/>
      <c r="BI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  <c r="AV902" s="7"/>
      <c r="AW902" s="7"/>
      <c r="AX902" s="7"/>
      <c r="AY902" s="7"/>
      <c r="AZ902" s="7"/>
      <c r="BA902" s="7"/>
      <c r="BB902" s="7"/>
      <c r="BC902" s="7"/>
      <c r="BD902" s="7"/>
      <c r="BE902" s="7"/>
      <c r="BF902" s="7"/>
      <c r="BG902" s="7"/>
      <c r="BH902" s="7"/>
      <c r="BI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  <c r="AU903" s="7"/>
      <c r="AV903" s="7"/>
      <c r="AW903" s="7"/>
      <c r="AX903" s="7"/>
      <c r="AY903" s="7"/>
      <c r="AZ903" s="7"/>
      <c r="BA903" s="7"/>
      <c r="BB903" s="7"/>
      <c r="BC903" s="7"/>
      <c r="BD903" s="7"/>
      <c r="BE903" s="7"/>
      <c r="BF903" s="7"/>
      <c r="BG903" s="7"/>
      <c r="BH903" s="7"/>
      <c r="BI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  <c r="AU904" s="7"/>
      <c r="AV904" s="7"/>
      <c r="AW904" s="7"/>
      <c r="AX904" s="7"/>
      <c r="AY904" s="7"/>
      <c r="AZ904" s="7"/>
      <c r="BA904" s="7"/>
      <c r="BB904" s="7"/>
      <c r="BC904" s="7"/>
      <c r="BD904" s="7"/>
      <c r="BE904" s="7"/>
      <c r="BF904" s="7"/>
      <c r="BG904" s="7"/>
      <c r="BH904" s="7"/>
      <c r="BI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/>
      <c r="AV905" s="7"/>
      <c r="AW905" s="7"/>
      <c r="AX905" s="7"/>
      <c r="AY905" s="7"/>
      <c r="AZ905" s="7"/>
      <c r="BA905" s="7"/>
      <c r="BB905" s="7"/>
      <c r="BC905" s="7"/>
      <c r="BD905" s="7"/>
      <c r="BE905" s="7"/>
      <c r="BF905" s="7"/>
      <c r="BG905" s="7"/>
      <c r="BH905" s="7"/>
      <c r="BI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  <c r="AV906" s="7"/>
      <c r="AW906" s="7"/>
      <c r="AX906" s="7"/>
      <c r="AY906" s="7"/>
      <c r="AZ906" s="7"/>
      <c r="BA906" s="7"/>
      <c r="BB906" s="7"/>
      <c r="BC906" s="7"/>
      <c r="BD906" s="7"/>
      <c r="BE906" s="7"/>
      <c r="BF906" s="7"/>
      <c r="BG906" s="7"/>
      <c r="BH906" s="7"/>
      <c r="BI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/>
      <c r="AV907" s="7"/>
      <c r="AW907" s="7"/>
      <c r="AX907" s="7"/>
      <c r="AY907" s="7"/>
      <c r="AZ907" s="7"/>
      <c r="BA907" s="7"/>
      <c r="BB907" s="7"/>
      <c r="BC907" s="7"/>
      <c r="BD907" s="7"/>
      <c r="BE907" s="7"/>
      <c r="BF907" s="7"/>
      <c r="BG907" s="7"/>
      <c r="BH907" s="7"/>
      <c r="BI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  <c r="AV908" s="7"/>
      <c r="AW908" s="7"/>
      <c r="AX908" s="7"/>
      <c r="AY908" s="7"/>
      <c r="AZ908" s="7"/>
      <c r="BA908" s="7"/>
      <c r="BB908" s="7"/>
      <c r="BC908" s="7"/>
      <c r="BD908" s="7"/>
      <c r="BE908" s="7"/>
      <c r="BF908" s="7"/>
      <c r="BG908" s="7"/>
      <c r="BH908" s="7"/>
      <c r="BI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/>
      <c r="AV909" s="7"/>
      <c r="AW909" s="7"/>
      <c r="AX909" s="7"/>
      <c r="AY909" s="7"/>
      <c r="AZ909" s="7"/>
      <c r="BA909" s="7"/>
      <c r="BB909" s="7"/>
      <c r="BC909" s="7"/>
      <c r="BD909" s="7"/>
      <c r="BE909" s="7"/>
      <c r="BF909" s="7"/>
      <c r="BG909" s="7"/>
      <c r="BH909" s="7"/>
      <c r="BI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/>
      <c r="AV910" s="7"/>
      <c r="AW910" s="7"/>
      <c r="AX910" s="7"/>
      <c r="AY910" s="7"/>
      <c r="AZ910" s="7"/>
      <c r="BA910" s="7"/>
      <c r="BB910" s="7"/>
      <c r="BC910" s="7"/>
      <c r="BD910" s="7"/>
      <c r="BE910" s="7"/>
      <c r="BF910" s="7"/>
      <c r="BG910" s="7"/>
      <c r="BH910" s="7"/>
      <c r="BI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  <c r="AU911" s="7"/>
      <c r="AV911" s="7"/>
      <c r="AW911" s="7"/>
      <c r="AX911" s="7"/>
      <c r="AY911" s="7"/>
      <c r="AZ911" s="7"/>
      <c r="BA911" s="7"/>
      <c r="BB911" s="7"/>
      <c r="BC911" s="7"/>
      <c r="BD911" s="7"/>
      <c r="BE911" s="7"/>
      <c r="BF911" s="7"/>
      <c r="BG911" s="7"/>
      <c r="BH911" s="7"/>
      <c r="BI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/>
      <c r="AV912" s="7"/>
      <c r="AW912" s="7"/>
      <c r="AX912" s="7"/>
      <c r="AY912" s="7"/>
      <c r="AZ912" s="7"/>
      <c r="BA912" s="7"/>
      <c r="BB912" s="7"/>
      <c r="BC912" s="7"/>
      <c r="BD912" s="7"/>
      <c r="BE912" s="7"/>
      <c r="BF912" s="7"/>
      <c r="BG912" s="7"/>
      <c r="BH912" s="7"/>
      <c r="BI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  <c r="AV913" s="7"/>
      <c r="AW913" s="7"/>
      <c r="AX913" s="7"/>
      <c r="AY913" s="7"/>
      <c r="AZ913" s="7"/>
      <c r="BA913" s="7"/>
      <c r="BB913" s="7"/>
      <c r="BC913" s="7"/>
      <c r="BD913" s="7"/>
      <c r="BE913" s="7"/>
      <c r="BF913" s="7"/>
      <c r="BG913" s="7"/>
      <c r="BH913" s="7"/>
      <c r="BI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  <c r="AV914" s="7"/>
      <c r="AW914" s="7"/>
      <c r="AX914" s="7"/>
      <c r="AY914" s="7"/>
      <c r="AZ914" s="7"/>
      <c r="BA914" s="7"/>
      <c r="BB914" s="7"/>
      <c r="BC914" s="7"/>
      <c r="BD914" s="7"/>
      <c r="BE914" s="7"/>
      <c r="BF914" s="7"/>
      <c r="BG914" s="7"/>
      <c r="BH914" s="7"/>
      <c r="BI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7"/>
      <c r="AV915" s="7"/>
      <c r="AW915" s="7"/>
      <c r="AX915" s="7"/>
      <c r="AY915" s="7"/>
      <c r="AZ915" s="7"/>
      <c r="BA915" s="7"/>
      <c r="BB915" s="7"/>
      <c r="BC915" s="7"/>
      <c r="BD915" s="7"/>
      <c r="BE915" s="7"/>
      <c r="BF915" s="7"/>
      <c r="BG915" s="7"/>
      <c r="BH915" s="7"/>
      <c r="BI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/>
      <c r="AV916" s="7"/>
      <c r="AW916" s="7"/>
      <c r="AX916" s="7"/>
      <c r="AY916" s="7"/>
      <c r="AZ916" s="7"/>
      <c r="BA916" s="7"/>
      <c r="BB916" s="7"/>
      <c r="BC916" s="7"/>
      <c r="BD916" s="7"/>
      <c r="BE916" s="7"/>
      <c r="BF916" s="7"/>
      <c r="BG916" s="7"/>
      <c r="BH916" s="7"/>
      <c r="BI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7"/>
      <c r="AV917" s="7"/>
      <c r="AW917" s="7"/>
      <c r="AX917" s="7"/>
      <c r="AY917" s="7"/>
      <c r="AZ917" s="7"/>
      <c r="BA917" s="7"/>
      <c r="BB917" s="7"/>
      <c r="BC917" s="7"/>
      <c r="BD917" s="7"/>
      <c r="BE917" s="7"/>
      <c r="BF917" s="7"/>
      <c r="BG917" s="7"/>
      <c r="BH917" s="7"/>
      <c r="BI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7"/>
      <c r="AV918" s="7"/>
      <c r="AW918" s="7"/>
      <c r="AX918" s="7"/>
      <c r="AY918" s="7"/>
      <c r="AZ918" s="7"/>
      <c r="BA918" s="7"/>
      <c r="BB918" s="7"/>
      <c r="BC918" s="7"/>
      <c r="BD918" s="7"/>
      <c r="BE918" s="7"/>
      <c r="BF918" s="7"/>
      <c r="BG918" s="7"/>
      <c r="BH918" s="7"/>
      <c r="BI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7"/>
      <c r="AV919" s="7"/>
      <c r="AW919" s="7"/>
      <c r="AX919" s="7"/>
      <c r="AY919" s="7"/>
      <c r="AZ919" s="7"/>
      <c r="BA919" s="7"/>
      <c r="BB919" s="7"/>
      <c r="BC919" s="7"/>
      <c r="BD919" s="7"/>
      <c r="BE919" s="7"/>
      <c r="BF919" s="7"/>
      <c r="BG919" s="7"/>
      <c r="BH919" s="7"/>
      <c r="BI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/>
      <c r="AV920" s="7"/>
      <c r="AW920" s="7"/>
      <c r="AX920" s="7"/>
      <c r="AY920" s="7"/>
      <c r="AZ920" s="7"/>
      <c r="BA920" s="7"/>
      <c r="BB920" s="7"/>
      <c r="BC920" s="7"/>
      <c r="BD920" s="7"/>
      <c r="BE920" s="7"/>
      <c r="BF920" s="7"/>
      <c r="BG920" s="7"/>
      <c r="BH920" s="7"/>
      <c r="BI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  <c r="AV921" s="7"/>
      <c r="AW921" s="7"/>
      <c r="AX921" s="7"/>
      <c r="AY921" s="7"/>
      <c r="AZ921" s="7"/>
      <c r="BA921" s="7"/>
      <c r="BB921" s="7"/>
      <c r="BC921" s="7"/>
      <c r="BD921" s="7"/>
      <c r="BE921" s="7"/>
      <c r="BF921" s="7"/>
      <c r="BG921" s="7"/>
      <c r="BH921" s="7"/>
      <c r="BI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  <c r="AV922" s="7"/>
      <c r="AW922" s="7"/>
      <c r="AX922" s="7"/>
      <c r="AY922" s="7"/>
      <c r="AZ922" s="7"/>
      <c r="BA922" s="7"/>
      <c r="BB922" s="7"/>
      <c r="BC922" s="7"/>
      <c r="BD922" s="7"/>
      <c r="BE922" s="7"/>
      <c r="BF922" s="7"/>
      <c r="BG922" s="7"/>
      <c r="BH922" s="7"/>
      <c r="BI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7"/>
      <c r="AV923" s="7"/>
      <c r="AW923" s="7"/>
      <c r="AX923" s="7"/>
      <c r="AY923" s="7"/>
      <c r="AZ923" s="7"/>
      <c r="BA923" s="7"/>
      <c r="BB923" s="7"/>
      <c r="BC923" s="7"/>
      <c r="BD923" s="7"/>
      <c r="BE923" s="7"/>
      <c r="BF923" s="7"/>
      <c r="BG923" s="7"/>
      <c r="BH923" s="7"/>
      <c r="BI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  <c r="AV924" s="7"/>
      <c r="AW924" s="7"/>
      <c r="AX924" s="7"/>
      <c r="AY924" s="7"/>
      <c r="AZ924" s="7"/>
      <c r="BA924" s="7"/>
      <c r="BB924" s="7"/>
      <c r="BC924" s="7"/>
      <c r="BD924" s="7"/>
      <c r="BE924" s="7"/>
      <c r="BF924" s="7"/>
      <c r="BG924" s="7"/>
      <c r="BH924" s="7"/>
      <c r="BI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  <c r="AU925" s="7"/>
      <c r="AV925" s="7"/>
      <c r="AW925" s="7"/>
      <c r="AX925" s="7"/>
      <c r="AY925" s="7"/>
      <c r="AZ925" s="7"/>
      <c r="BA925" s="7"/>
      <c r="BB925" s="7"/>
      <c r="BC925" s="7"/>
      <c r="BD925" s="7"/>
      <c r="BE925" s="7"/>
      <c r="BF925" s="7"/>
      <c r="BG925" s="7"/>
      <c r="BH925" s="7"/>
      <c r="BI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  <c r="AV926" s="7"/>
      <c r="AW926" s="7"/>
      <c r="AX926" s="7"/>
      <c r="AY926" s="7"/>
      <c r="AZ926" s="7"/>
      <c r="BA926" s="7"/>
      <c r="BB926" s="7"/>
      <c r="BC926" s="7"/>
      <c r="BD926" s="7"/>
      <c r="BE926" s="7"/>
      <c r="BF926" s="7"/>
      <c r="BG926" s="7"/>
      <c r="BH926" s="7"/>
      <c r="BI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  <c r="AV927" s="7"/>
      <c r="AW927" s="7"/>
      <c r="AX927" s="7"/>
      <c r="AY927" s="7"/>
      <c r="AZ927" s="7"/>
      <c r="BA927" s="7"/>
      <c r="BB927" s="7"/>
      <c r="BC927" s="7"/>
      <c r="BD927" s="7"/>
      <c r="BE927" s="7"/>
      <c r="BF927" s="7"/>
      <c r="BG927" s="7"/>
      <c r="BH927" s="7"/>
      <c r="BI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  <c r="AV928" s="7"/>
      <c r="AW928" s="7"/>
      <c r="AX928" s="7"/>
      <c r="AY928" s="7"/>
      <c r="AZ928" s="7"/>
      <c r="BA928" s="7"/>
      <c r="BB928" s="7"/>
      <c r="BC928" s="7"/>
      <c r="BD928" s="7"/>
      <c r="BE928" s="7"/>
      <c r="BF928" s="7"/>
      <c r="BG928" s="7"/>
      <c r="BH928" s="7"/>
      <c r="BI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  <c r="AV929" s="7"/>
      <c r="AW929" s="7"/>
      <c r="AX929" s="7"/>
      <c r="AY929" s="7"/>
      <c r="AZ929" s="7"/>
      <c r="BA929" s="7"/>
      <c r="BB929" s="7"/>
      <c r="BC929" s="7"/>
      <c r="BD929" s="7"/>
      <c r="BE929" s="7"/>
      <c r="BF929" s="7"/>
      <c r="BG929" s="7"/>
      <c r="BH929" s="7"/>
      <c r="BI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  <c r="AV930" s="7"/>
      <c r="AW930" s="7"/>
      <c r="AX930" s="7"/>
      <c r="AY930" s="7"/>
      <c r="AZ930" s="7"/>
      <c r="BA930" s="7"/>
      <c r="BB930" s="7"/>
      <c r="BC930" s="7"/>
      <c r="BD930" s="7"/>
      <c r="BE930" s="7"/>
      <c r="BF930" s="7"/>
      <c r="BG930" s="7"/>
      <c r="BH930" s="7"/>
      <c r="BI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7"/>
      <c r="AV931" s="7"/>
      <c r="AW931" s="7"/>
      <c r="AX931" s="7"/>
      <c r="AY931" s="7"/>
      <c r="AZ931" s="7"/>
      <c r="BA931" s="7"/>
      <c r="BB931" s="7"/>
      <c r="BC931" s="7"/>
      <c r="BD931" s="7"/>
      <c r="BE931" s="7"/>
      <c r="BF931" s="7"/>
      <c r="BG931" s="7"/>
      <c r="BH931" s="7"/>
      <c r="BI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  <c r="AV932" s="7"/>
      <c r="AW932" s="7"/>
      <c r="AX932" s="7"/>
      <c r="AY932" s="7"/>
      <c r="AZ932" s="7"/>
      <c r="BA932" s="7"/>
      <c r="BB932" s="7"/>
      <c r="BC932" s="7"/>
      <c r="BD932" s="7"/>
      <c r="BE932" s="7"/>
      <c r="BF932" s="7"/>
      <c r="BG932" s="7"/>
      <c r="BH932" s="7"/>
      <c r="BI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/>
      <c r="AV933" s="7"/>
      <c r="AW933" s="7"/>
      <c r="AX933" s="7"/>
      <c r="AY933" s="7"/>
      <c r="AZ933" s="7"/>
      <c r="BA933" s="7"/>
      <c r="BB933" s="7"/>
      <c r="BC933" s="7"/>
      <c r="BD933" s="7"/>
      <c r="BE933" s="7"/>
      <c r="BF933" s="7"/>
      <c r="BG933" s="7"/>
      <c r="BH933" s="7"/>
      <c r="BI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7"/>
      <c r="AV934" s="7"/>
      <c r="AW934" s="7"/>
      <c r="AX934" s="7"/>
      <c r="AY934" s="7"/>
      <c r="AZ934" s="7"/>
      <c r="BA934" s="7"/>
      <c r="BB934" s="7"/>
      <c r="BC934" s="7"/>
      <c r="BD934" s="7"/>
      <c r="BE934" s="7"/>
      <c r="BF934" s="7"/>
      <c r="BG934" s="7"/>
      <c r="BH934" s="7"/>
      <c r="BI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7"/>
      <c r="AV935" s="7"/>
      <c r="AW935" s="7"/>
      <c r="AX935" s="7"/>
      <c r="AY935" s="7"/>
      <c r="AZ935" s="7"/>
      <c r="BA935" s="7"/>
      <c r="BB935" s="7"/>
      <c r="BC935" s="7"/>
      <c r="BD935" s="7"/>
      <c r="BE935" s="7"/>
      <c r="BF935" s="7"/>
      <c r="BG935" s="7"/>
      <c r="BH935" s="7"/>
      <c r="BI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  <c r="AV936" s="7"/>
      <c r="AW936" s="7"/>
      <c r="AX936" s="7"/>
      <c r="AY936" s="7"/>
      <c r="AZ936" s="7"/>
      <c r="BA936" s="7"/>
      <c r="BB936" s="7"/>
      <c r="BC936" s="7"/>
      <c r="BD936" s="7"/>
      <c r="BE936" s="7"/>
      <c r="BF936" s="7"/>
      <c r="BG936" s="7"/>
      <c r="BH936" s="7"/>
      <c r="BI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/>
      <c r="AV937" s="7"/>
      <c r="AW937" s="7"/>
      <c r="AX937" s="7"/>
      <c r="AY937" s="7"/>
      <c r="AZ937" s="7"/>
      <c r="BA937" s="7"/>
      <c r="BB937" s="7"/>
      <c r="BC937" s="7"/>
      <c r="BD937" s="7"/>
      <c r="BE937" s="7"/>
      <c r="BF937" s="7"/>
      <c r="BG937" s="7"/>
      <c r="BH937" s="7"/>
      <c r="BI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  <c r="AV938" s="7"/>
      <c r="AW938" s="7"/>
      <c r="AX938" s="7"/>
      <c r="AY938" s="7"/>
      <c r="AZ938" s="7"/>
      <c r="BA938" s="7"/>
      <c r="BB938" s="7"/>
      <c r="BC938" s="7"/>
      <c r="BD938" s="7"/>
      <c r="BE938" s="7"/>
      <c r="BF938" s="7"/>
      <c r="BG938" s="7"/>
      <c r="BH938" s="7"/>
      <c r="BI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  <c r="AV939" s="7"/>
      <c r="AW939" s="7"/>
      <c r="AX939" s="7"/>
      <c r="AY939" s="7"/>
      <c r="AZ939" s="7"/>
      <c r="BA939" s="7"/>
      <c r="BB939" s="7"/>
      <c r="BC939" s="7"/>
      <c r="BD939" s="7"/>
      <c r="BE939" s="7"/>
      <c r="BF939" s="7"/>
      <c r="BG939" s="7"/>
      <c r="BH939" s="7"/>
      <c r="BI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  <c r="AU940" s="7"/>
      <c r="AV940" s="7"/>
      <c r="AW940" s="7"/>
      <c r="AX940" s="7"/>
      <c r="AY940" s="7"/>
      <c r="AZ940" s="7"/>
      <c r="BA940" s="7"/>
      <c r="BB940" s="7"/>
      <c r="BC940" s="7"/>
      <c r="BD940" s="7"/>
      <c r="BE940" s="7"/>
      <c r="BF940" s="7"/>
      <c r="BG940" s="7"/>
      <c r="BH940" s="7"/>
      <c r="BI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  <c r="AV941" s="7"/>
      <c r="AW941" s="7"/>
      <c r="AX941" s="7"/>
      <c r="AY941" s="7"/>
      <c r="AZ941" s="7"/>
      <c r="BA941" s="7"/>
      <c r="BB941" s="7"/>
      <c r="BC941" s="7"/>
      <c r="BD941" s="7"/>
      <c r="BE941" s="7"/>
      <c r="BF941" s="7"/>
      <c r="BG941" s="7"/>
      <c r="BH941" s="7"/>
      <c r="BI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  <c r="AV942" s="7"/>
      <c r="AW942" s="7"/>
      <c r="AX942" s="7"/>
      <c r="AY942" s="7"/>
      <c r="AZ942" s="7"/>
      <c r="BA942" s="7"/>
      <c r="BB942" s="7"/>
      <c r="BC942" s="7"/>
      <c r="BD942" s="7"/>
      <c r="BE942" s="7"/>
      <c r="BF942" s="7"/>
      <c r="BG942" s="7"/>
      <c r="BH942" s="7"/>
      <c r="BI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  <c r="AV943" s="7"/>
      <c r="AW943" s="7"/>
      <c r="AX943" s="7"/>
      <c r="AY943" s="7"/>
      <c r="AZ943" s="7"/>
      <c r="BA943" s="7"/>
      <c r="BB943" s="7"/>
      <c r="BC943" s="7"/>
      <c r="BD943" s="7"/>
      <c r="BE943" s="7"/>
      <c r="BF943" s="7"/>
      <c r="BG943" s="7"/>
      <c r="BH943" s="7"/>
      <c r="BI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  <c r="AV944" s="7"/>
      <c r="AW944" s="7"/>
      <c r="AX944" s="7"/>
      <c r="AY944" s="7"/>
      <c r="AZ944" s="7"/>
      <c r="BA944" s="7"/>
      <c r="BB944" s="7"/>
      <c r="BC944" s="7"/>
      <c r="BD944" s="7"/>
      <c r="BE944" s="7"/>
      <c r="BF944" s="7"/>
      <c r="BG944" s="7"/>
      <c r="BH944" s="7"/>
      <c r="BI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/>
      <c r="AV945" s="7"/>
      <c r="AW945" s="7"/>
      <c r="AX945" s="7"/>
      <c r="AY945" s="7"/>
      <c r="AZ945" s="7"/>
      <c r="BA945" s="7"/>
      <c r="BB945" s="7"/>
      <c r="BC945" s="7"/>
      <c r="BD945" s="7"/>
      <c r="BE945" s="7"/>
      <c r="BF945" s="7"/>
      <c r="BG945" s="7"/>
      <c r="BH945" s="7"/>
      <c r="BI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  <c r="AV946" s="7"/>
      <c r="AW946" s="7"/>
      <c r="AX946" s="7"/>
      <c r="AY946" s="7"/>
      <c r="AZ946" s="7"/>
      <c r="BA946" s="7"/>
      <c r="BB946" s="7"/>
      <c r="BC946" s="7"/>
      <c r="BD946" s="7"/>
      <c r="BE946" s="7"/>
      <c r="BF946" s="7"/>
      <c r="BG946" s="7"/>
      <c r="BH946" s="7"/>
      <c r="BI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  <c r="AV947" s="7"/>
      <c r="AW947" s="7"/>
      <c r="AX947" s="7"/>
      <c r="AY947" s="7"/>
      <c r="AZ947" s="7"/>
      <c r="BA947" s="7"/>
      <c r="BB947" s="7"/>
      <c r="BC947" s="7"/>
      <c r="BD947" s="7"/>
      <c r="BE947" s="7"/>
      <c r="BF947" s="7"/>
      <c r="BG947" s="7"/>
      <c r="BH947" s="7"/>
      <c r="BI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  <c r="AV948" s="7"/>
      <c r="AW948" s="7"/>
      <c r="AX948" s="7"/>
      <c r="AY948" s="7"/>
      <c r="AZ948" s="7"/>
      <c r="BA948" s="7"/>
      <c r="BB948" s="7"/>
      <c r="BC948" s="7"/>
      <c r="BD948" s="7"/>
      <c r="BE948" s="7"/>
      <c r="BF948" s="7"/>
      <c r="BG948" s="7"/>
      <c r="BH948" s="7"/>
      <c r="BI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  <c r="AV949" s="7"/>
      <c r="AW949" s="7"/>
      <c r="AX949" s="7"/>
      <c r="AY949" s="7"/>
      <c r="AZ949" s="7"/>
      <c r="BA949" s="7"/>
      <c r="BB949" s="7"/>
      <c r="BC949" s="7"/>
      <c r="BD949" s="7"/>
      <c r="BE949" s="7"/>
      <c r="BF949" s="7"/>
      <c r="BG949" s="7"/>
      <c r="BH949" s="7"/>
      <c r="BI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  <c r="AV950" s="7"/>
      <c r="AW950" s="7"/>
      <c r="AX950" s="7"/>
      <c r="AY950" s="7"/>
      <c r="AZ950" s="7"/>
      <c r="BA950" s="7"/>
      <c r="BB950" s="7"/>
      <c r="BC950" s="7"/>
      <c r="BD950" s="7"/>
      <c r="BE950" s="7"/>
      <c r="BF950" s="7"/>
      <c r="BG950" s="7"/>
      <c r="BH950" s="7"/>
      <c r="BI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  <c r="AV951" s="7"/>
      <c r="AW951" s="7"/>
      <c r="AX951" s="7"/>
      <c r="AY951" s="7"/>
      <c r="AZ951" s="7"/>
      <c r="BA951" s="7"/>
      <c r="BB951" s="7"/>
      <c r="BC951" s="7"/>
      <c r="BD951" s="7"/>
      <c r="BE951" s="7"/>
      <c r="BF951" s="7"/>
      <c r="BG951" s="7"/>
      <c r="BH951" s="7"/>
      <c r="BI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  <c r="AV952" s="7"/>
      <c r="AW952" s="7"/>
      <c r="AX952" s="7"/>
      <c r="AY952" s="7"/>
      <c r="AZ952" s="7"/>
      <c r="BA952" s="7"/>
      <c r="BB952" s="7"/>
      <c r="BC952" s="7"/>
      <c r="BD952" s="7"/>
      <c r="BE952" s="7"/>
      <c r="BF952" s="7"/>
      <c r="BG952" s="7"/>
      <c r="BH952" s="7"/>
      <c r="BI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  <c r="AV953" s="7"/>
      <c r="AW953" s="7"/>
      <c r="AX953" s="7"/>
      <c r="AY953" s="7"/>
      <c r="AZ953" s="7"/>
      <c r="BA953" s="7"/>
      <c r="BB953" s="7"/>
      <c r="BC953" s="7"/>
      <c r="BD953" s="7"/>
      <c r="BE953" s="7"/>
      <c r="BF953" s="7"/>
      <c r="BG953" s="7"/>
      <c r="BH953" s="7"/>
      <c r="BI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  <c r="AV954" s="7"/>
      <c r="AW954" s="7"/>
      <c r="AX954" s="7"/>
      <c r="AY954" s="7"/>
      <c r="AZ954" s="7"/>
      <c r="BA954" s="7"/>
      <c r="BB954" s="7"/>
      <c r="BC954" s="7"/>
      <c r="BD954" s="7"/>
      <c r="BE954" s="7"/>
      <c r="BF954" s="7"/>
      <c r="BG954" s="7"/>
      <c r="BH954" s="7"/>
      <c r="BI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  <c r="AV955" s="7"/>
      <c r="AW955" s="7"/>
      <c r="AX955" s="7"/>
      <c r="AY955" s="7"/>
      <c r="AZ955" s="7"/>
      <c r="BA955" s="7"/>
      <c r="BB955" s="7"/>
      <c r="BC955" s="7"/>
      <c r="BD955" s="7"/>
      <c r="BE955" s="7"/>
      <c r="BF955" s="7"/>
      <c r="BG955" s="7"/>
      <c r="BH955" s="7"/>
      <c r="BI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7"/>
      <c r="AV956" s="7"/>
      <c r="AW956" s="7"/>
      <c r="AX956" s="7"/>
      <c r="AY956" s="7"/>
      <c r="AZ956" s="7"/>
      <c r="BA956" s="7"/>
      <c r="BB956" s="7"/>
      <c r="BC956" s="7"/>
      <c r="BD956" s="7"/>
      <c r="BE956" s="7"/>
      <c r="BF956" s="7"/>
      <c r="BG956" s="7"/>
      <c r="BH956" s="7"/>
      <c r="BI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  <c r="AV957" s="7"/>
      <c r="AW957" s="7"/>
      <c r="AX957" s="7"/>
      <c r="AY957" s="7"/>
      <c r="AZ957" s="7"/>
      <c r="BA957" s="7"/>
      <c r="BB957" s="7"/>
      <c r="BC957" s="7"/>
      <c r="BD957" s="7"/>
      <c r="BE957" s="7"/>
      <c r="BF957" s="7"/>
      <c r="BG957" s="7"/>
      <c r="BH957" s="7"/>
      <c r="BI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  <c r="AV958" s="7"/>
      <c r="AW958" s="7"/>
      <c r="AX958" s="7"/>
      <c r="AY958" s="7"/>
      <c r="AZ958" s="7"/>
      <c r="BA958" s="7"/>
      <c r="BB958" s="7"/>
      <c r="BC958" s="7"/>
      <c r="BD958" s="7"/>
      <c r="BE958" s="7"/>
      <c r="BF958" s="7"/>
      <c r="BG958" s="7"/>
      <c r="BH958" s="7"/>
      <c r="BI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  <c r="AV959" s="7"/>
      <c r="AW959" s="7"/>
      <c r="AX959" s="7"/>
      <c r="AY959" s="7"/>
      <c r="AZ959" s="7"/>
      <c r="BA959" s="7"/>
      <c r="BB959" s="7"/>
      <c r="BC959" s="7"/>
      <c r="BD959" s="7"/>
      <c r="BE959" s="7"/>
      <c r="BF959" s="7"/>
      <c r="BG959" s="7"/>
      <c r="BH959" s="7"/>
      <c r="BI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/>
      <c r="AV960" s="7"/>
      <c r="AW960" s="7"/>
      <c r="AX960" s="7"/>
      <c r="AY960" s="7"/>
      <c r="AZ960" s="7"/>
      <c r="BA960" s="7"/>
      <c r="BB960" s="7"/>
      <c r="BC960" s="7"/>
      <c r="BD960" s="7"/>
      <c r="BE960" s="7"/>
      <c r="BF960" s="7"/>
      <c r="BG960" s="7"/>
      <c r="BH960" s="7"/>
      <c r="BI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  <c r="AV961" s="7"/>
      <c r="AW961" s="7"/>
      <c r="AX961" s="7"/>
      <c r="AY961" s="7"/>
      <c r="AZ961" s="7"/>
      <c r="BA961" s="7"/>
      <c r="BB961" s="7"/>
      <c r="BC961" s="7"/>
      <c r="BD961" s="7"/>
      <c r="BE961" s="7"/>
      <c r="BF961" s="7"/>
      <c r="BG961" s="7"/>
      <c r="BH961" s="7"/>
      <c r="BI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  <c r="AV962" s="7"/>
      <c r="AW962" s="7"/>
      <c r="AX962" s="7"/>
      <c r="AY962" s="7"/>
      <c r="AZ962" s="7"/>
      <c r="BA962" s="7"/>
      <c r="BB962" s="7"/>
      <c r="BC962" s="7"/>
      <c r="BD962" s="7"/>
      <c r="BE962" s="7"/>
      <c r="BF962" s="7"/>
      <c r="BG962" s="7"/>
      <c r="BH962" s="7"/>
      <c r="BI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  <c r="AV963" s="7"/>
      <c r="AW963" s="7"/>
      <c r="AX963" s="7"/>
      <c r="AY963" s="7"/>
      <c r="AZ963" s="7"/>
      <c r="BA963" s="7"/>
      <c r="BB963" s="7"/>
      <c r="BC963" s="7"/>
      <c r="BD963" s="7"/>
      <c r="BE963" s="7"/>
      <c r="BF963" s="7"/>
      <c r="BG963" s="7"/>
      <c r="BH963" s="7"/>
      <c r="BI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  <c r="AU964" s="7"/>
      <c r="AV964" s="7"/>
      <c r="AW964" s="7"/>
      <c r="AX964" s="7"/>
      <c r="AY964" s="7"/>
      <c r="AZ964" s="7"/>
      <c r="BA964" s="7"/>
      <c r="BB964" s="7"/>
      <c r="BC964" s="7"/>
      <c r="BD964" s="7"/>
      <c r="BE964" s="7"/>
      <c r="BF964" s="7"/>
      <c r="BG964" s="7"/>
      <c r="BH964" s="7"/>
      <c r="BI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7"/>
      <c r="AV965" s="7"/>
      <c r="AW965" s="7"/>
      <c r="AX965" s="7"/>
      <c r="AY965" s="7"/>
      <c r="AZ965" s="7"/>
      <c r="BA965" s="7"/>
      <c r="BB965" s="7"/>
      <c r="BC965" s="7"/>
      <c r="BD965" s="7"/>
      <c r="BE965" s="7"/>
      <c r="BF965" s="7"/>
      <c r="BG965" s="7"/>
      <c r="BH965" s="7"/>
      <c r="BI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7"/>
      <c r="AV966" s="7"/>
      <c r="AW966" s="7"/>
      <c r="AX966" s="7"/>
      <c r="AY966" s="7"/>
      <c r="AZ966" s="7"/>
      <c r="BA966" s="7"/>
      <c r="BB966" s="7"/>
      <c r="BC966" s="7"/>
      <c r="BD966" s="7"/>
      <c r="BE966" s="7"/>
      <c r="BF966" s="7"/>
      <c r="BG966" s="7"/>
      <c r="BH966" s="7"/>
      <c r="BI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  <c r="AV967" s="7"/>
      <c r="AW967" s="7"/>
      <c r="AX967" s="7"/>
      <c r="AY967" s="7"/>
      <c r="AZ967" s="7"/>
      <c r="BA967" s="7"/>
      <c r="BB967" s="7"/>
      <c r="BC967" s="7"/>
      <c r="BD967" s="7"/>
      <c r="BE967" s="7"/>
      <c r="BF967" s="7"/>
      <c r="BG967" s="7"/>
      <c r="BH967" s="7"/>
      <c r="BI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/>
      <c r="AV968" s="7"/>
      <c r="AW968" s="7"/>
      <c r="AX968" s="7"/>
      <c r="AY968" s="7"/>
      <c r="AZ968" s="7"/>
      <c r="BA968" s="7"/>
      <c r="BB968" s="7"/>
      <c r="BC968" s="7"/>
      <c r="BD968" s="7"/>
      <c r="BE968" s="7"/>
      <c r="BF968" s="7"/>
      <c r="BG968" s="7"/>
      <c r="BH968" s="7"/>
      <c r="BI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  <c r="AV969" s="7"/>
      <c r="AW969" s="7"/>
      <c r="AX969" s="7"/>
      <c r="AY969" s="7"/>
      <c r="AZ969" s="7"/>
      <c r="BA969" s="7"/>
      <c r="BB969" s="7"/>
      <c r="BC969" s="7"/>
      <c r="BD969" s="7"/>
      <c r="BE969" s="7"/>
      <c r="BF969" s="7"/>
      <c r="BG969" s="7"/>
      <c r="BH969" s="7"/>
      <c r="BI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  <c r="AV970" s="7"/>
      <c r="AW970" s="7"/>
      <c r="AX970" s="7"/>
      <c r="AY970" s="7"/>
      <c r="AZ970" s="7"/>
      <c r="BA970" s="7"/>
      <c r="BB970" s="7"/>
      <c r="BC970" s="7"/>
      <c r="BD970" s="7"/>
      <c r="BE970" s="7"/>
      <c r="BF970" s="7"/>
      <c r="BG970" s="7"/>
      <c r="BH970" s="7"/>
      <c r="BI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  <c r="AV971" s="7"/>
      <c r="AW971" s="7"/>
      <c r="AX971" s="7"/>
      <c r="AY971" s="7"/>
      <c r="AZ971" s="7"/>
      <c r="BA971" s="7"/>
      <c r="BB971" s="7"/>
      <c r="BC971" s="7"/>
      <c r="BD971" s="7"/>
      <c r="BE971" s="7"/>
      <c r="BF971" s="7"/>
      <c r="BG971" s="7"/>
      <c r="BH971" s="7"/>
      <c r="BI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  <c r="AV972" s="7"/>
      <c r="AW972" s="7"/>
      <c r="AX972" s="7"/>
      <c r="AY972" s="7"/>
      <c r="AZ972" s="7"/>
      <c r="BA972" s="7"/>
      <c r="BB972" s="7"/>
      <c r="BC972" s="7"/>
      <c r="BD972" s="7"/>
      <c r="BE972" s="7"/>
      <c r="BF972" s="7"/>
      <c r="BG972" s="7"/>
      <c r="BH972" s="7"/>
      <c r="BI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  <c r="AU973" s="7"/>
      <c r="AV973" s="7"/>
      <c r="AW973" s="7"/>
      <c r="AX973" s="7"/>
      <c r="AY973" s="7"/>
      <c r="AZ973" s="7"/>
      <c r="BA973" s="7"/>
      <c r="BB973" s="7"/>
      <c r="BC973" s="7"/>
      <c r="BD973" s="7"/>
      <c r="BE973" s="7"/>
      <c r="BF973" s="7"/>
      <c r="BG973" s="7"/>
      <c r="BH973" s="7"/>
      <c r="BI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7"/>
      <c r="AU974" s="7"/>
      <c r="AV974" s="7"/>
      <c r="AW974" s="7"/>
      <c r="AX974" s="7"/>
      <c r="AY974" s="7"/>
      <c r="AZ974" s="7"/>
      <c r="BA974" s="7"/>
      <c r="BB974" s="7"/>
      <c r="BC974" s="7"/>
      <c r="BD974" s="7"/>
      <c r="BE974" s="7"/>
      <c r="BF974" s="7"/>
      <c r="BG974" s="7"/>
      <c r="BH974" s="7"/>
      <c r="BI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/>
      <c r="AV975" s="7"/>
      <c r="AW975" s="7"/>
      <c r="AX975" s="7"/>
      <c r="AY975" s="7"/>
      <c r="AZ975" s="7"/>
      <c r="BA975" s="7"/>
      <c r="BB975" s="7"/>
      <c r="BC975" s="7"/>
      <c r="BD975" s="7"/>
      <c r="BE975" s="7"/>
      <c r="BF975" s="7"/>
      <c r="BG975" s="7"/>
      <c r="BH975" s="7"/>
      <c r="BI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7"/>
      <c r="AV976" s="7"/>
      <c r="AW976" s="7"/>
      <c r="AX976" s="7"/>
      <c r="AY976" s="7"/>
      <c r="AZ976" s="7"/>
      <c r="BA976" s="7"/>
      <c r="BB976" s="7"/>
      <c r="BC976" s="7"/>
      <c r="BD976" s="7"/>
      <c r="BE976" s="7"/>
      <c r="BF976" s="7"/>
      <c r="BG976" s="7"/>
      <c r="BH976" s="7"/>
      <c r="BI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/>
      <c r="AV977" s="7"/>
      <c r="AW977" s="7"/>
      <c r="AX977" s="7"/>
      <c r="AY977" s="7"/>
      <c r="AZ977" s="7"/>
      <c r="BA977" s="7"/>
      <c r="BB977" s="7"/>
      <c r="BC977" s="7"/>
      <c r="BD977" s="7"/>
      <c r="BE977" s="7"/>
      <c r="BF977" s="7"/>
      <c r="BG977" s="7"/>
      <c r="BH977" s="7"/>
      <c r="BI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  <c r="AT978" s="7"/>
      <c r="AU978" s="7"/>
      <c r="AV978" s="7"/>
      <c r="AW978" s="7"/>
      <c r="AX978" s="7"/>
      <c r="AY978" s="7"/>
      <c r="AZ978" s="7"/>
      <c r="BA978" s="7"/>
      <c r="BB978" s="7"/>
      <c r="BC978" s="7"/>
      <c r="BD978" s="7"/>
      <c r="BE978" s="7"/>
      <c r="BF978" s="7"/>
      <c r="BG978" s="7"/>
      <c r="BH978" s="7"/>
      <c r="BI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7"/>
      <c r="AU979" s="7"/>
      <c r="AV979" s="7"/>
      <c r="AW979" s="7"/>
      <c r="AX979" s="7"/>
      <c r="AY979" s="7"/>
      <c r="AZ979" s="7"/>
      <c r="BA979" s="7"/>
      <c r="BB979" s="7"/>
      <c r="BC979" s="7"/>
      <c r="BD979" s="7"/>
      <c r="BE979" s="7"/>
      <c r="BF979" s="7"/>
      <c r="BG979" s="7"/>
      <c r="BH979" s="7"/>
      <c r="BI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  <c r="AS980" s="7"/>
      <c r="AT980" s="7"/>
      <c r="AU980" s="7"/>
      <c r="AV980" s="7"/>
      <c r="AW980" s="7"/>
      <c r="AX980" s="7"/>
      <c r="AY980" s="7"/>
      <c r="AZ980" s="7"/>
      <c r="BA980" s="7"/>
      <c r="BB980" s="7"/>
      <c r="BC980" s="7"/>
      <c r="BD980" s="7"/>
      <c r="BE980" s="7"/>
      <c r="BF980" s="7"/>
      <c r="BG980" s="7"/>
      <c r="BH980" s="7"/>
      <c r="BI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  <c r="AT981" s="7"/>
      <c r="AU981" s="7"/>
      <c r="AV981" s="7"/>
      <c r="AW981" s="7"/>
      <c r="AX981" s="7"/>
      <c r="AY981" s="7"/>
      <c r="AZ981" s="7"/>
      <c r="BA981" s="7"/>
      <c r="BB981" s="7"/>
      <c r="BC981" s="7"/>
      <c r="BD981" s="7"/>
      <c r="BE981" s="7"/>
      <c r="BF981" s="7"/>
      <c r="BG981" s="7"/>
      <c r="BH981" s="7"/>
      <c r="BI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AS982" s="7"/>
      <c r="AT982" s="7"/>
      <c r="AU982" s="7"/>
      <c r="AV982" s="7"/>
      <c r="AW982" s="7"/>
      <c r="AX982" s="7"/>
      <c r="AY982" s="7"/>
      <c r="AZ982" s="7"/>
      <c r="BA982" s="7"/>
      <c r="BB982" s="7"/>
      <c r="BC982" s="7"/>
      <c r="BD982" s="7"/>
      <c r="BE982" s="7"/>
      <c r="BF982" s="7"/>
      <c r="BG982" s="7"/>
      <c r="BH982" s="7"/>
      <c r="BI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7"/>
      <c r="AU983" s="7"/>
      <c r="AV983" s="7"/>
      <c r="AW983" s="7"/>
      <c r="AX983" s="7"/>
      <c r="AY983" s="7"/>
      <c r="AZ983" s="7"/>
      <c r="BA983" s="7"/>
      <c r="BB983" s="7"/>
      <c r="BC983" s="7"/>
      <c r="BD983" s="7"/>
      <c r="BE983" s="7"/>
      <c r="BF983" s="7"/>
      <c r="BG983" s="7"/>
      <c r="BH983" s="7"/>
      <c r="BI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  <c r="AT984" s="7"/>
      <c r="AU984" s="7"/>
      <c r="AV984" s="7"/>
      <c r="AW984" s="7"/>
      <c r="AX984" s="7"/>
      <c r="AY984" s="7"/>
      <c r="AZ984" s="7"/>
      <c r="BA984" s="7"/>
      <c r="BB984" s="7"/>
      <c r="BC984" s="7"/>
      <c r="BD984" s="7"/>
      <c r="BE984" s="7"/>
      <c r="BF984" s="7"/>
      <c r="BG984" s="7"/>
      <c r="BH984" s="7"/>
      <c r="BI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  <c r="AT985" s="7"/>
      <c r="AU985" s="7"/>
      <c r="AV985" s="7"/>
      <c r="AW985" s="7"/>
      <c r="AX985" s="7"/>
      <c r="AY985" s="7"/>
      <c r="AZ985" s="7"/>
      <c r="BA985" s="7"/>
      <c r="BB985" s="7"/>
      <c r="BC985" s="7"/>
      <c r="BD985" s="7"/>
      <c r="BE985" s="7"/>
      <c r="BF985" s="7"/>
      <c r="BG985" s="7"/>
      <c r="BH985" s="7"/>
      <c r="BI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  <c r="AU986" s="7"/>
      <c r="AV986" s="7"/>
      <c r="AW986" s="7"/>
      <c r="AX986" s="7"/>
      <c r="AY986" s="7"/>
      <c r="AZ986" s="7"/>
      <c r="BA986" s="7"/>
      <c r="BB986" s="7"/>
      <c r="BC986" s="7"/>
      <c r="BD986" s="7"/>
      <c r="BE986" s="7"/>
      <c r="BF986" s="7"/>
      <c r="BG986" s="7"/>
      <c r="BH986" s="7"/>
      <c r="BI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7"/>
      <c r="AU987" s="7"/>
      <c r="AV987" s="7"/>
      <c r="AW987" s="7"/>
      <c r="AX987" s="7"/>
      <c r="AY987" s="7"/>
      <c r="AZ987" s="7"/>
      <c r="BA987" s="7"/>
      <c r="BB987" s="7"/>
      <c r="BC987" s="7"/>
      <c r="BD987" s="7"/>
      <c r="BE987" s="7"/>
      <c r="BF987" s="7"/>
      <c r="BG987" s="7"/>
      <c r="BH987" s="7"/>
      <c r="BI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7"/>
      <c r="AU988" s="7"/>
      <c r="AV988" s="7"/>
      <c r="AW988" s="7"/>
      <c r="AX988" s="7"/>
      <c r="AY988" s="7"/>
      <c r="AZ988" s="7"/>
      <c r="BA988" s="7"/>
      <c r="BB988" s="7"/>
      <c r="BC988" s="7"/>
      <c r="BD988" s="7"/>
      <c r="BE988" s="7"/>
      <c r="BF988" s="7"/>
      <c r="BG988" s="7"/>
      <c r="BH988" s="7"/>
      <c r="BI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7"/>
      <c r="AU989" s="7"/>
      <c r="AV989" s="7"/>
      <c r="AW989" s="7"/>
      <c r="AX989" s="7"/>
      <c r="AY989" s="7"/>
      <c r="AZ989" s="7"/>
      <c r="BA989" s="7"/>
      <c r="BB989" s="7"/>
      <c r="BC989" s="7"/>
      <c r="BD989" s="7"/>
      <c r="BE989" s="7"/>
      <c r="BF989" s="7"/>
      <c r="BG989" s="7"/>
      <c r="BH989" s="7"/>
      <c r="BI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AS990" s="7"/>
      <c r="AT990" s="7"/>
      <c r="AU990" s="7"/>
      <c r="AV990" s="7"/>
      <c r="AW990" s="7"/>
      <c r="AX990" s="7"/>
      <c r="AY990" s="7"/>
      <c r="AZ990" s="7"/>
      <c r="BA990" s="7"/>
      <c r="BB990" s="7"/>
      <c r="BC990" s="7"/>
      <c r="BD990" s="7"/>
      <c r="BE990" s="7"/>
      <c r="BF990" s="7"/>
      <c r="BG990" s="7"/>
      <c r="BH990" s="7"/>
      <c r="BI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  <c r="AS991" s="7"/>
      <c r="AT991" s="7"/>
      <c r="AU991" s="7"/>
      <c r="AV991" s="7"/>
      <c r="AW991" s="7"/>
      <c r="AX991" s="7"/>
      <c r="AY991" s="7"/>
      <c r="AZ991" s="7"/>
      <c r="BA991" s="7"/>
      <c r="BB991" s="7"/>
      <c r="BC991" s="7"/>
      <c r="BD991" s="7"/>
      <c r="BE991" s="7"/>
      <c r="BF991" s="7"/>
      <c r="BG991" s="7"/>
      <c r="BH991" s="7"/>
      <c r="BI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  <c r="AS992" s="7"/>
      <c r="AT992" s="7"/>
      <c r="AU992" s="7"/>
      <c r="AV992" s="7"/>
      <c r="AW992" s="7"/>
      <c r="AX992" s="7"/>
      <c r="AY992" s="7"/>
      <c r="AZ992" s="7"/>
      <c r="BA992" s="7"/>
      <c r="BB992" s="7"/>
      <c r="BC992" s="7"/>
      <c r="BD992" s="7"/>
      <c r="BE992" s="7"/>
      <c r="BF992" s="7"/>
      <c r="BG992" s="7"/>
      <c r="BH992" s="7"/>
      <c r="BI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  <c r="AS993" s="7"/>
      <c r="AT993" s="7"/>
      <c r="AU993" s="7"/>
      <c r="AV993" s="7"/>
      <c r="AW993" s="7"/>
      <c r="AX993" s="7"/>
      <c r="AY993" s="7"/>
      <c r="AZ993" s="7"/>
      <c r="BA993" s="7"/>
      <c r="BB993" s="7"/>
      <c r="BC993" s="7"/>
      <c r="BD993" s="7"/>
      <c r="BE993" s="7"/>
      <c r="BF993" s="7"/>
      <c r="BG993" s="7"/>
      <c r="BH993" s="7"/>
      <c r="BI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AS994" s="7"/>
      <c r="AT994" s="7"/>
      <c r="AU994" s="7"/>
      <c r="AV994" s="7"/>
      <c r="AW994" s="7"/>
      <c r="AX994" s="7"/>
      <c r="AY994" s="7"/>
      <c r="AZ994" s="7"/>
      <c r="BA994" s="7"/>
      <c r="BB994" s="7"/>
      <c r="BC994" s="7"/>
      <c r="BD994" s="7"/>
      <c r="BE994" s="7"/>
      <c r="BF994" s="7"/>
      <c r="BG994" s="7"/>
      <c r="BH994" s="7"/>
      <c r="BI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 s="7"/>
      <c r="AT995" s="7"/>
      <c r="AU995" s="7"/>
      <c r="AV995" s="7"/>
      <c r="AW995" s="7"/>
      <c r="AX995" s="7"/>
      <c r="AY995" s="7"/>
      <c r="AZ995" s="7"/>
      <c r="BA995" s="7"/>
      <c r="BB995" s="7"/>
      <c r="BC995" s="7"/>
      <c r="BD995" s="7"/>
      <c r="BE995" s="7"/>
      <c r="BF995" s="7"/>
      <c r="BG995" s="7"/>
      <c r="BH995" s="7"/>
      <c r="BI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  <c r="AQ996" s="7"/>
      <c r="AR996" s="7"/>
      <c r="AS996" s="7"/>
      <c r="AT996" s="7"/>
      <c r="AU996" s="7"/>
      <c r="AV996" s="7"/>
      <c r="AW996" s="7"/>
      <c r="AX996" s="7"/>
      <c r="AY996" s="7"/>
      <c r="AZ996" s="7"/>
      <c r="BA996" s="7"/>
      <c r="BB996" s="7"/>
      <c r="BC996" s="7"/>
      <c r="BD996" s="7"/>
      <c r="BE996" s="7"/>
      <c r="BF996" s="7"/>
      <c r="BG996" s="7"/>
      <c r="BH996" s="7"/>
      <c r="BI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  <c r="AR997" s="7"/>
      <c r="AS997" s="7"/>
      <c r="AT997" s="7"/>
      <c r="AU997" s="7"/>
      <c r="AV997" s="7"/>
      <c r="AW997" s="7"/>
      <c r="AX997" s="7"/>
      <c r="AY997" s="7"/>
      <c r="AZ997" s="7"/>
      <c r="BA997" s="7"/>
      <c r="BB997" s="7"/>
      <c r="BC997" s="7"/>
      <c r="BD997" s="7"/>
      <c r="BE997" s="7"/>
      <c r="BF997" s="7"/>
      <c r="BG997" s="7"/>
      <c r="BH997" s="7"/>
      <c r="BI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AS998" s="7"/>
      <c r="AT998" s="7"/>
      <c r="AU998" s="7"/>
      <c r="AV998" s="7"/>
      <c r="AW998" s="7"/>
      <c r="AX998" s="7"/>
      <c r="AY998" s="7"/>
      <c r="AZ998" s="7"/>
      <c r="BA998" s="7"/>
      <c r="BB998" s="7"/>
      <c r="BC998" s="7"/>
      <c r="BD998" s="7"/>
      <c r="BE998" s="7"/>
      <c r="BF998" s="7"/>
      <c r="BG998" s="7"/>
      <c r="BH998" s="7"/>
      <c r="BI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 s="7"/>
      <c r="AT999" s="7"/>
      <c r="AU999" s="7"/>
      <c r="AV999" s="7"/>
      <c r="AW999" s="7"/>
      <c r="AX999" s="7"/>
      <c r="AY999" s="7"/>
      <c r="AZ999" s="7"/>
      <c r="BA999" s="7"/>
      <c r="BB999" s="7"/>
      <c r="BC999" s="7"/>
      <c r="BD999" s="7"/>
      <c r="BE999" s="7"/>
      <c r="BF999" s="7"/>
      <c r="BG999" s="7"/>
      <c r="BH999" s="7"/>
      <c r="BI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  <c r="AP1000" s="7"/>
      <c r="AQ1000" s="7"/>
      <c r="AR1000" s="7"/>
      <c r="AS1000" s="7"/>
      <c r="AT1000" s="7"/>
      <c r="AU1000" s="7"/>
      <c r="AV1000" s="7"/>
      <c r="AW1000" s="7"/>
      <c r="AX1000" s="7"/>
      <c r="AY1000" s="7"/>
      <c r="AZ1000" s="7"/>
      <c r="BA1000" s="7"/>
      <c r="BB1000" s="7"/>
      <c r="BC1000" s="7"/>
      <c r="BD1000" s="7"/>
      <c r="BE1000" s="7"/>
      <c r="BF1000" s="7"/>
      <c r="BG1000" s="7"/>
      <c r="BH1000" s="7"/>
      <c r="BI1000" s="7"/>
    </row>
  </sheetData>
  <mergeCells count="30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BF1:BG1"/>
    <mergeCell ref="BH1:BI1"/>
    <mergeCell ref="AR1:AS1"/>
    <mergeCell ref="AT1:AU1"/>
    <mergeCell ref="AV1:AW1"/>
    <mergeCell ref="AX1:AY1"/>
    <mergeCell ref="AZ1:BA1"/>
    <mergeCell ref="BB1:BC1"/>
    <mergeCell ref="BD1:BE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129</v>
      </c>
    </row>
  </sheetData>
  <mergeCells count="1">
    <mergeCell ref="A1:E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130</v>
      </c>
    </row>
    <row r="2">
      <c r="A2" s="12" t="s">
        <v>131</v>
      </c>
    </row>
  </sheetData>
  <mergeCells count="2">
    <mergeCell ref="A1:C1"/>
    <mergeCell ref="A2:C2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132</v>
      </c>
      <c r="E1" s="13"/>
    </row>
    <row r="2">
      <c r="A2" s="12" t="s">
        <v>133</v>
      </c>
      <c r="E2" s="13"/>
    </row>
    <row r="3">
      <c r="A3" s="13"/>
      <c r="B3" s="13"/>
      <c r="C3" s="13"/>
      <c r="D3" s="13"/>
      <c r="E3" s="13"/>
    </row>
    <row r="4">
      <c r="A4" s="13"/>
      <c r="B4" s="13"/>
      <c r="C4" s="13"/>
      <c r="D4" s="13"/>
      <c r="E4" s="13"/>
    </row>
    <row r="5">
      <c r="A5" s="14" t="s">
        <v>98</v>
      </c>
      <c r="B5" s="15" t="s">
        <v>99</v>
      </c>
      <c r="C5" s="15" t="s">
        <v>100</v>
      </c>
      <c r="D5" s="16" t="s">
        <v>134</v>
      </c>
      <c r="E5" s="13"/>
    </row>
    <row r="6">
      <c r="A6" s="17" t="s">
        <v>101</v>
      </c>
      <c r="B6" s="18">
        <v>2.150686629</v>
      </c>
      <c r="C6" s="18">
        <v>91.38572914</v>
      </c>
      <c r="D6" s="18">
        <v>0.500881788</v>
      </c>
      <c r="E6" s="13"/>
    </row>
    <row r="7">
      <c r="A7" s="17" t="s">
        <v>102</v>
      </c>
      <c r="B7" s="18">
        <v>2.113261657</v>
      </c>
      <c r="C7" s="18">
        <v>91.56850143</v>
      </c>
      <c r="D7" s="18">
        <v>0.488296601</v>
      </c>
      <c r="E7" s="13"/>
    </row>
    <row r="8">
      <c r="A8" s="17" t="s">
        <v>103</v>
      </c>
      <c r="B8" s="18">
        <v>2.065893514</v>
      </c>
      <c r="C8" s="18">
        <v>91.751638</v>
      </c>
      <c r="D8" s="18">
        <v>0.477345263</v>
      </c>
      <c r="E8" s="13"/>
    </row>
    <row r="9">
      <c r="A9" s="17" t="s">
        <v>104</v>
      </c>
      <c r="B9" s="18">
        <v>2.0414078</v>
      </c>
      <c r="C9" s="18">
        <v>91.93588486</v>
      </c>
      <c r="D9" s="18">
        <v>0.47913474</v>
      </c>
      <c r="E9" s="13"/>
    </row>
    <row r="10">
      <c r="A10" s="17" t="s">
        <v>105</v>
      </c>
      <c r="B10" s="18">
        <v>2.008255571</v>
      </c>
      <c r="C10" s="18">
        <v>91.92006571</v>
      </c>
      <c r="D10" s="18">
        <v>0.451721074</v>
      </c>
      <c r="E10" s="13"/>
    </row>
    <row r="11">
      <c r="A11" s="17" t="s">
        <v>106</v>
      </c>
      <c r="B11" s="18">
        <v>1.953595143</v>
      </c>
      <c r="C11" s="18">
        <v>92.30325</v>
      </c>
      <c r="D11" s="18">
        <v>0.453599658</v>
      </c>
      <c r="E11" s="13"/>
    </row>
    <row r="12">
      <c r="A12" s="17" t="s">
        <v>107</v>
      </c>
      <c r="B12" s="18">
        <v>1.917507943</v>
      </c>
      <c r="C12" s="18">
        <v>92.46440429</v>
      </c>
      <c r="D12" s="18">
        <v>0.428323791</v>
      </c>
      <c r="E12" s="13"/>
    </row>
    <row r="13">
      <c r="A13" s="17" t="s">
        <v>108</v>
      </c>
      <c r="B13" s="18">
        <v>1.874060314</v>
      </c>
      <c r="C13" s="18">
        <v>92.66116743</v>
      </c>
      <c r="D13" s="18">
        <v>0.427248121</v>
      </c>
      <c r="E13" s="13"/>
    </row>
    <row r="14">
      <c r="A14" s="17" t="s">
        <v>109</v>
      </c>
      <c r="B14" s="18">
        <v>1.828700657</v>
      </c>
      <c r="C14" s="18">
        <v>92.77543571</v>
      </c>
      <c r="D14" s="18">
        <v>0.428379991</v>
      </c>
      <c r="E14" s="13"/>
    </row>
    <row r="15">
      <c r="A15" s="17" t="s">
        <v>110</v>
      </c>
      <c r="B15" s="18">
        <v>1.799930114</v>
      </c>
      <c r="C15" s="18">
        <v>92.95764314</v>
      </c>
      <c r="D15" s="18">
        <v>0.406680065</v>
      </c>
      <c r="E15" s="13"/>
    </row>
    <row r="16">
      <c r="A16" s="17" t="s">
        <v>111</v>
      </c>
      <c r="B16" s="18">
        <v>1.781573771</v>
      </c>
      <c r="C16" s="18">
        <v>93.08754543</v>
      </c>
      <c r="D16" s="18">
        <v>0.405587888</v>
      </c>
      <c r="E16" s="13"/>
    </row>
    <row r="17">
      <c r="A17" s="17" t="s">
        <v>112</v>
      </c>
      <c r="B17" s="18">
        <v>1.731228743</v>
      </c>
      <c r="C17" s="18">
        <v>93.33374314</v>
      </c>
      <c r="D17" s="18">
        <v>0.39691851</v>
      </c>
      <c r="E17" s="13"/>
    </row>
    <row r="18">
      <c r="A18" s="17" t="s">
        <v>113</v>
      </c>
      <c r="B18" s="18">
        <v>1.702498314</v>
      </c>
      <c r="C18" s="18">
        <v>93.414434</v>
      </c>
      <c r="D18" s="18">
        <v>0.402835196</v>
      </c>
      <c r="E18" s="13"/>
    </row>
    <row r="19">
      <c r="A19" s="17" t="s">
        <v>114</v>
      </c>
      <c r="B19" s="18">
        <v>1.664659143</v>
      </c>
      <c r="C19" s="18">
        <v>93.72223771</v>
      </c>
      <c r="D19" s="18">
        <v>0.382557751</v>
      </c>
      <c r="E19" s="13"/>
    </row>
    <row r="20">
      <c r="A20" s="17" t="s">
        <v>115</v>
      </c>
      <c r="B20" s="18">
        <v>1.6370448</v>
      </c>
      <c r="C20" s="18">
        <v>93.69699743</v>
      </c>
      <c r="D20" s="18">
        <v>0.370496389</v>
      </c>
      <c r="E20" s="13"/>
    </row>
    <row r="21">
      <c r="A21" s="17" t="s">
        <v>116</v>
      </c>
      <c r="B21" s="18">
        <v>1.884686941</v>
      </c>
      <c r="C21" s="18">
        <v>92.5985785</v>
      </c>
      <c r="D21" s="18">
        <v>0.500881788</v>
      </c>
      <c r="E21" s="13"/>
    </row>
  </sheetData>
  <mergeCells count="2">
    <mergeCell ref="A1:D1"/>
    <mergeCell ref="A2:D2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135</v>
      </c>
    </row>
    <row r="2">
      <c r="A2" s="12" t="s">
        <v>136</v>
      </c>
      <c r="I2" s="13"/>
      <c r="J2" s="13"/>
      <c r="K2" s="13"/>
      <c r="L2" s="13"/>
      <c r="M2" s="13"/>
    </row>
    <row r="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</row>
    <row r="4">
      <c r="A4" s="14" t="s">
        <v>98</v>
      </c>
      <c r="B4" s="15" t="s">
        <v>99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</row>
    <row r="5">
      <c r="A5" s="17" t="s">
        <v>101</v>
      </c>
      <c r="B5" s="18">
        <v>2.150686629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</row>
    <row r="6">
      <c r="A6" s="17" t="s">
        <v>102</v>
      </c>
      <c r="B6" s="18">
        <v>2.113261657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</row>
    <row r="7">
      <c r="A7" s="17" t="s">
        <v>103</v>
      </c>
      <c r="B7" s="18">
        <v>2.065893514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</row>
    <row r="8">
      <c r="A8" s="17" t="s">
        <v>104</v>
      </c>
      <c r="B8" s="18">
        <v>2.0414078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</row>
    <row r="9">
      <c r="A9" s="17" t="s">
        <v>105</v>
      </c>
      <c r="B9" s="18">
        <v>2.008255571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</row>
    <row r="10">
      <c r="A10" s="17" t="s">
        <v>106</v>
      </c>
      <c r="B10" s="18">
        <v>1.953595143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</row>
    <row r="11">
      <c r="A11" s="17" t="s">
        <v>107</v>
      </c>
      <c r="B11" s="18">
        <v>1.917507943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</row>
    <row r="12">
      <c r="A12" s="17" t="s">
        <v>108</v>
      </c>
      <c r="B12" s="18">
        <v>1.874060314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</row>
    <row r="13">
      <c r="A13" s="17" t="s">
        <v>109</v>
      </c>
      <c r="B13" s="18">
        <v>1.828700657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</row>
    <row r="14">
      <c r="A14" s="17" t="s">
        <v>110</v>
      </c>
      <c r="B14" s="18">
        <v>1.799930114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>
      <c r="A15" s="17" t="s">
        <v>111</v>
      </c>
      <c r="B15" s="18">
        <v>1.781573771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</row>
    <row r="16">
      <c r="A16" s="17" t="s">
        <v>112</v>
      </c>
      <c r="B16" s="18">
        <v>1.731228743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</row>
    <row r="17">
      <c r="A17" s="17" t="s">
        <v>113</v>
      </c>
      <c r="B17" s="18">
        <v>1.702498314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</row>
    <row r="18">
      <c r="A18" s="17" t="s">
        <v>114</v>
      </c>
      <c r="B18" s="18">
        <v>1.664659143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</row>
    <row r="19">
      <c r="A19" s="17" t="s">
        <v>115</v>
      </c>
      <c r="B19" s="18">
        <v>1.6370448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</row>
    <row r="20">
      <c r="A20" s="17" t="s">
        <v>116</v>
      </c>
      <c r="B20" s="19">
        <v>1.884686941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</row>
  </sheetData>
  <mergeCells count="2">
    <mergeCell ref="A1:M1"/>
    <mergeCell ref="A2:H2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137</v>
      </c>
    </row>
    <row r="2">
      <c r="A2" s="12" t="s">
        <v>138</v>
      </c>
    </row>
  </sheetData>
  <mergeCells count="2">
    <mergeCell ref="A1:E1"/>
    <mergeCell ref="A2:E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30</v>
      </c>
      <c r="B1" s="4" t="s">
        <v>68</v>
      </c>
      <c r="C1" s="4" t="s">
        <v>69</v>
      </c>
      <c r="D1" s="4" t="s">
        <v>70</v>
      </c>
      <c r="E1" s="4" t="s">
        <v>71</v>
      </c>
      <c r="F1" s="4" t="s">
        <v>72</v>
      </c>
      <c r="G1" s="4" t="s">
        <v>73</v>
      </c>
      <c r="H1" s="4" t="s">
        <v>74</v>
      </c>
      <c r="I1" s="4" t="s">
        <v>75</v>
      </c>
      <c r="J1" s="4" t="s">
        <v>76</v>
      </c>
      <c r="K1" s="4" t="s">
        <v>77</v>
      </c>
      <c r="L1" s="4" t="s">
        <v>78</v>
      </c>
      <c r="M1" s="4" t="s">
        <v>79</v>
      </c>
      <c r="N1" s="4" t="s">
        <v>80</v>
      </c>
      <c r="O1" s="4" t="s">
        <v>81</v>
      </c>
      <c r="P1" s="4" t="s">
        <v>82</v>
      </c>
      <c r="Q1" s="4" t="s">
        <v>83</v>
      </c>
      <c r="R1" s="4" t="s">
        <v>84</v>
      </c>
      <c r="S1" s="4" t="s">
        <v>85</v>
      </c>
      <c r="T1" s="4" t="s">
        <v>86</v>
      </c>
      <c r="U1" s="4" t="s">
        <v>87</v>
      </c>
      <c r="V1" s="4" t="s">
        <v>88</v>
      </c>
      <c r="W1" s="4" t="s">
        <v>89</v>
      </c>
      <c r="X1" s="4" t="s">
        <v>90</v>
      </c>
      <c r="Y1" s="4" t="s">
        <v>91</v>
      </c>
      <c r="Z1" s="4" t="s">
        <v>92</v>
      </c>
      <c r="AA1" s="4" t="s">
        <v>93</v>
      </c>
      <c r="AB1" s="4" t="s">
        <v>94</v>
      </c>
      <c r="AC1" s="4" t="s">
        <v>95</v>
      </c>
      <c r="AD1" s="4" t="s">
        <v>96</v>
      </c>
      <c r="AE1" s="4" t="s">
        <v>97</v>
      </c>
    </row>
    <row r="2">
      <c r="A2" s="5" t="s">
        <v>33</v>
      </c>
      <c r="B2" s="6">
        <v>2.667944</v>
      </c>
      <c r="C2" s="6">
        <v>88.52326</v>
      </c>
      <c r="D2" s="6">
        <v>2.614585</v>
      </c>
      <c r="E2" s="6">
        <v>88.7003</v>
      </c>
      <c r="F2" s="6">
        <v>2.562293</v>
      </c>
      <c r="G2" s="6">
        <v>88.8777</v>
      </c>
      <c r="H2" s="6">
        <v>2.511047</v>
      </c>
      <c r="I2" s="6">
        <v>89.05546</v>
      </c>
      <c r="J2" s="6">
        <v>2.51</v>
      </c>
      <c r="K2" s="6">
        <v>89.23357</v>
      </c>
      <c r="L2" s="6">
        <v>2.41161</v>
      </c>
      <c r="M2" s="6">
        <v>89.41204</v>
      </c>
      <c r="N2" s="6">
        <v>2.37</v>
      </c>
      <c r="O2" s="6">
        <v>89.59086</v>
      </c>
      <c r="P2" s="6">
        <v>2.31611</v>
      </c>
      <c r="Q2" s="6">
        <v>89.77004</v>
      </c>
      <c r="R2" s="6">
        <v>2.269788</v>
      </c>
      <c r="S2" s="6">
        <v>89.94958</v>
      </c>
      <c r="T2" s="6">
        <v>2.224392</v>
      </c>
      <c r="U2" s="6">
        <v>90.12948</v>
      </c>
      <c r="V2" s="6">
        <v>2.179904</v>
      </c>
      <c r="W2" s="6">
        <v>90.30974</v>
      </c>
      <c r="X2" s="6">
        <v>2.136306</v>
      </c>
      <c r="Y2" s="6">
        <v>90.49036</v>
      </c>
      <c r="Z2" s="6">
        <v>2.09358</v>
      </c>
      <c r="AA2" s="6">
        <v>91.28</v>
      </c>
      <c r="AB2" s="6">
        <v>2.051709</v>
      </c>
      <c r="AC2" s="6">
        <v>90.85269</v>
      </c>
      <c r="AD2" s="6">
        <v>2.03</v>
      </c>
      <c r="AE2" s="6">
        <v>91.03439</v>
      </c>
    </row>
    <row r="3">
      <c r="A3" s="5" t="s">
        <v>34</v>
      </c>
      <c r="B3" s="6">
        <v>1.913883</v>
      </c>
      <c r="C3" s="6">
        <v>91.82385</v>
      </c>
      <c r="D3" s="6">
        <v>1.875605</v>
      </c>
      <c r="E3" s="6">
        <v>92.0075</v>
      </c>
      <c r="F3" s="6">
        <v>1.838093</v>
      </c>
      <c r="G3" s="6">
        <v>92.19152</v>
      </c>
      <c r="H3" s="6">
        <v>1.82</v>
      </c>
      <c r="I3" s="6">
        <v>92.3759</v>
      </c>
      <c r="J3" s="6">
        <v>1.765305</v>
      </c>
      <c r="K3" s="6">
        <v>91.19</v>
      </c>
      <c r="L3" s="6">
        <v>1.729999</v>
      </c>
      <c r="M3" s="6">
        <v>92.74577</v>
      </c>
      <c r="N3" s="6">
        <v>1.71</v>
      </c>
      <c r="O3" s="6">
        <v>92.93126</v>
      </c>
      <c r="P3" s="6">
        <v>1.71</v>
      </c>
      <c r="Q3" s="6">
        <v>92.98</v>
      </c>
      <c r="R3" s="6">
        <v>1.628261</v>
      </c>
      <c r="S3" s="6">
        <v>93.30336</v>
      </c>
      <c r="T3" s="6">
        <v>1.595696</v>
      </c>
      <c r="U3" s="6">
        <v>91.9</v>
      </c>
      <c r="V3" s="6">
        <v>1.563782</v>
      </c>
      <c r="W3" s="6">
        <v>92.15</v>
      </c>
      <c r="X3" s="6">
        <v>1.532506</v>
      </c>
      <c r="Y3" s="6">
        <v>93.8643</v>
      </c>
      <c r="Z3" s="6">
        <v>1.501856</v>
      </c>
      <c r="AA3" s="6">
        <v>93.24</v>
      </c>
      <c r="AB3" s="6">
        <v>1.471819</v>
      </c>
      <c r="AC3" s="6">
        <v>94.24013</v>
      </c>
      <c r="AD3" s="6">
        <v>1.442382</v>
      </c>
      <c r="AE3" s="6">
        <v>92.98</v>
      </c>
    </row>
    <row r="4">
      <c r="A4" s="5" t="s">
        <v>35</v>
      </c>
      <c r="B4" s="6">
        <v>2.26349</v>
      </c>
      <c r="C4" s="6">
        <v>95.03338</v>
      </c>
      <c r="D4" s="6">
        <v>2.21822</v>
      </c>
      <c r="E4" s="6">
        <v>95.22345</v>
      </c>
      <c r="F4" s="6">
        <v>2.1</v>
      </c>
      <c r="G4" s="6">
        <v>95.4139</v>
      </c>
      <c r="H4" s="6">
        <v>2.130379</v>
      </c>
      <c r="I4" s="6">
        <v>95.60473</v>
      </c>
      <c r="J4" s="6">
        <v>2.087771</v>
      </c>
      <c r="K4" s="6">
        <v>95.79593</v>
      </c>
      <c r="L4" s="6">
        <v>2.046016</v>
      </c>
      <c r="M4" s="6">
        <v>95.98753</v>
      </c>
      <c r="N4" s="6">
        <v>2.005095</v>
      </c>
      <c r="O4" s="6">
        <v>96.1795</v>
      </c>
      <c r="P4" s="6">
        <v>1.964993</v>
      </c>
      <c r="Q4" s="6">
        <v>96.37186</v>
      </c>
      <c r="R4" s="6">
        <v>1.925693</v>
      </c>
      <c r="S4" s="6">
        <v>96.5646</v>
      </c>
      <c r="T4" s="6">
        <v>1.88718</v>
      </c>
      <c r="U4" s="6">
        <v>96.75773</v>
      </c>
      <c r="V4" s="6">
        <v>1.849436</v>
      </c>
      <c r="W4" s="6">
        <v>95.98</v>
      </c>
      <c r="X4" s="6">
        <v>1.812447</v>
      </c>
      <c r="Y4" s="6">
        <v>95.68</v>
      </c>
      <c r="Z4" s="6">
        <v>1.83</v>
      </c>
      <c r="AA4" s="6">
        <v>97.33944</v>
      </c>
      <c r="AB4" s="6">
        <v>1.740674</v>
      </c>
      <c r="AC4" s="6">
        <v>97.53412</v>
      </c>
      <c r="AD4" s="6">
        <v>1.705861</v>
      </c>
      <c r="AE4" s="6">
        <v>96.52</v>
      </c>
    </row>
    <row r="5">
      <c r="A5" s="5" t="s">
        <v>36</v>
      </c>
      <c r="B5" s="6">
        <v>2.163941</v>
      </c>
      <c r="C5" s="6">
        <v>93.71099</v>
      </c>
      <c r="D5" s="6">
        <v>2.120662</v>
      </c>
      <c r="E5" s="6">
        <v>93.89842</v>
      </c>
      <c r="F5" s="6">
        <v>2.078249</v>
      </c>
      <c r="G5" s="6">
        <v>94.08621</v>
      </c>
      <c r="H5" s="6">
        <v>2.036684</v>
      </c>
      <c r="I5" s="6">
        <v>94.27438</v>
      </c>
      <c r="J5" s="6">
        <v>1.99595</v>
      </c>
      <c r="K5" s="6">
        <v>94.46293</v>
      </c>
      <c r="L5" s="6">
        <v>1.956031</v>
      </c>
      <c r="M5" s="6">
        <v>94.65186</v>
      </c>
      <c r="N5" s="6">
        <v>1.916911</v>
      </c>
      <c r="O5" s="6">
        <v>94.84116</v>
      </c>
      <c r="P5" s="6">
        <v>1.878573</v>
      </c>
      <c r="Q5" s="6">
        <v>95.03085</v>
      </c>
      <c r="R5" s="6">
        <v>1.841001</v>
      </c>
      <c r="S5" s="6">
        <v>95.22091</v>
      </c>
      <c r="T5" s="6">
        <v>1.804181</v>
      </c>
      <c r="U5" s="6">
        <v>95.41135</v>
      </c>
      <c r="V5" s="6">
        <v>1.768098</v>
      </c>
      <c r="W5" s="6">
        <v>95.60217</v>
      </c>
      <c r="X5" s="6">
        <v>1.732736</v>
      </c>
      <c r="Y5" s="6">
        <v>95.79338</v>
      </c>
      <c r="Z5" s="6">
        <v>1.698081</v>
      </c>
      <c r="AA5" s="6">
        <v>95.98496</v>
      </c>
      <c r="AB5" s="6">
        <v>1.664119</v>
      </c>
      <c r="AC5" s="6">
        <v>96.17693</v>
      </c>
      <c r="AD5" s="6">
        <v>1.630837</v>
      </c>
      <c r="AE5" s="6">
        <v>96.36929</v>
      </c>
    </row>
    <row r="6">
      <c r="A6" s="5" t="s">
        <v>37</v>
      </c>
      <c r="B6" s="6">
        <v>2.478878</v>
      </c>
      <c r="C6" s="6">
        <v>87.60937</v>
      </c>
      <c r="D6" s="6">
        <v>2.429301</v>
      </c>
      <c r="E6" s="6">
        <v>87.78459</v>
      </c>
      <c r="F6" s="6">
        <v>2.380715</v>
      </c>
      <c r="G6" s="6">
        <v>87.96016</v>
      </c>
      <c r="H6" s="6">
        <v>2.3331</v>
      </c>
      <c r="I6" s="6">
        <v>88.13608</v>
      </c>
      <c r="J6" s="6">
        <v>2.286438</v>
      </c>
      <c r="K6" s="6">
        <v>88.31235</v>
      </c>
      <c r="L6" s="6">
        <v>2.3</v>
      </c>
      <c r="M6" s="6">
        <v>88.48897</v>
      </c>
      <c r="N6" s="6">
        <v>2.195895</v>
      </c>
      <c r="O6" s="6">
        <v>88.66595</v>
      </c>
      <c r="P6" s="6">
        <v>2.151978</v>
      </c>
      <c r="Q6" s="6">
        <v>88.84328</v>
      </c>
      <c r="R6" s="6">
        <v>2.108938</v>
      </c>
      <c r="S6" s="6">
        <v>89.02097</v>
      </c>
      <c r="T6" s="6">
        <v>2.066759</v>
      </c>
      <c r="U6" s="6">
        <v>89.19901</v>
      </c>
      <c r="V6" s="6">
        <v>2.025424</v>
      </c>
      <c r="W6" s="6">
        <v>89.37741</v>
      </c>
      <c r="X6" s="6">
        <v>1.984916</v>
      </c>
      <c r="Y6" s="6">
        <v>89.55616</v>
      </c>
      <c r="Z6" s="6">
        <v>1.945217</v>
      </c>
      <c r="AA6" s="6">
        <v>89.73528</v>
      </c>
      <c r="AB6" s="6">
        <v>1.96</v>
      </c>
      <c r="AC6" s="6">
        <v>89.91475</v>
      </c>
      <c r="AD6" s="6">
        <v>1.868187</v>
      </c>
      <c r="AE6" s="6">
        <v>90.09458</v>
      </c>
    </row>
    <row r="7">
      <c r="A7" s="5" t="s">
        <v>38</v>
      </c>
      <c r="B7" s="6">
        <v>2.65749</v>
      </c>
      <c r="C7" s="6">
        <v>95.33084</v>
      </c>
      <c r="D7" s="6">
        <v>2.60434</v>
      </c>
      <c r="E7" s="6">
        <v>95.5215</v>
      </c>
      <c r="F7" s="6">
        <v>2.552254</v>
      </c>
      <c r="G7" s="6">
        <v>95.71254</v>
      </c>
      <c r="H7" s="6">
        <v>2.501208</v>
      </c>
      <c r="I7" s="6">
        <v>95.90397</v>
      </c>
      <c r="J7" s="6">
        <v>2.451184</v>
      </c>
      <c r="K7" s="6">
        <v>96.09578</v>
      </c>
      <c r="L7" s="6">
        <v>2.402161</v>
      </c>
      <c r="M7" s="6">
        <v>96.28797</v>
      </c>
      <c r="N7" s="6">
        <v>2.354117</v>
      </c>
      <c r="O7" s="6">
        <v>96.48054</v>
      </c>
      <c r="P7" s="6">
        <v>2.307035</v>
      </c>
      <c r="Q7" s="6">
        <v>96.67351</v>
      </c>
      <c r="R7" s="6">
        <v>2.260894</v>
      </c>
      <c r="S7" s="6">
        <v>95.53</v>
      </c>
      <c r="T7" s="6">
        <v>2.215676</v>
      </c>
      <c r="U7" s="6">
        <v>96.21</v>
      </c>
      <c r="V7" s="6">
        <v>2.171363</v>
      </c>
      <c r="W7" s="6">
        <v>97.25471</v>
      </c>
      <c r="X7" s="6">
        <v>2.127936</v>
      </c>
      <c r="Y7" s="6">
        <v>97.44922</v>
      </c>
      <c r="Z7" s="6">
        <v>2.085377</v>
      </c>
      <c r="AA7" s="6">
        <v>97.64412</v>
      </c>
      <c r="AB7" s="6">
        <v>2.043669</v>
      </c>
      <c r="AC7" s="6">
        <v>97.8394</v>
      </c>
      <c r="AD7" s="6">
        <v>2.002796</v>
      </c>
      <c r="AE7" s="6">
        <v>98.03508</v>
      </c>
    </row>
    <row r="8">
      <c r="A8" s="5" t="s">
        <v>39</v>
      </c>
      <c r="B8" s="6">
        <v>1.1</v>
      </c>
      <c r="C8" s="6">
        <v>89.88294</v>
      </c>
      <c r="D8" s="6">
        <v>1.1</v>
      </c>
      <c r="E8" s="6">
        <v>90.06271</v>
      </c>
      <c r="F8" s="6">
        <v>1.1</v>
      </c>
      <c r="G8" s="6">
        <v>90.24283</v>
      </c>
      <c r="H8" s="6">
        <v>1.0</v>
      </c>
      <c r="I8" s="6">
        <v>90.42332</v>
      </c>
      <c r="J8" s="6">
        <v>1.1</v>
      </c>
      <c r="K8" s="6">
        <v>90.60416</v>
      </c>
      <c r="L8" s="6">
        <v>1.0</v>
      </c>
      <c r="M8" s="6">
        <v>90.78537</v>
      </c>
      <c r="N8" s="6">
        <v>1.2</v>
      </c>
      <c r="O8" s="6">
        <v>90.96694</v>
      </c>
      <c r="P8" s="6">
        <v>1.1</v>
      </c>
      <c r="Q8" s="6">
        <v>91.14888</v>
      </c>
      <c r="R8" s="6">
        <v>0.9</v>
      </c>
      <c r="S8" s="6">
        <v>91.33117</v>
      </c>
      <c r="T8" s="6">
        <v>0.95</v>
      </c>
      <c r="U8" s="6">
        <v>91.51384</v>
      </c>
      <c r="V8" s="6">
        <v>1.1</v>
      </c>
      <c r="W8" s="6">
        <v>91.69686</v>
      </c>
      <c r="X8" s="6">
        <v>1.0</v>
      </c>
      <c r="Y8" s="6">
        <v>91.88026</v>
      </c>
      <c r="Z8" s="6">
        <v>0.8</v>
      </c>
      <c r="AA8" s="6">
        <v>92.06402</v>
      </c>
      <c r="AB8" s="6">
        <v>0.95</v>
      </c>
      <c r="AC8" s="6">
        <v>92.24815</v>
      </c>
      <c r="AD8" s="6">
        <v>0.92</v>
      </c>
      <c r="AE8" s="6">
        <v>92.43264</v>
      </c>
    </row>
    <row r="9">
      <c r="A9" s="5" t="s">
        <v>40</v>
      </c>
      <c r="B9" s="6">
        <v>1.003835</v>
      </c>
      <c r="C9" s="6">
        <v>90.08384</v>
      </c>
      <c r="D9" s="6">
        <v>0.983758</v>
      </c>
      <c r="E9" s="6">
        <v>90.26401</v>
      </c>
      <c r="F9" s="6">
        <v>0.964083</v>
      </c>
      <c r="G9" s="6">
        <v>90.44454</v>
      </c>
      <c r="H9" s="6">
        <v>0.944802</v>
      </c>
      <c r="I9" s="6">
        <v>90.62543</v>
      </c>
      <c r="J9" s="6">
        <v>1.1</v>
      </c>
      <c r="K9" s="6">
        <v>90.80668</v>
      </c>
      <c r="L9" s="6">
        <v>0.907388</v>
      </c>
      <c r="M9" s="6">
        <v>90.98829</v>
      </c>
      <c r="N9" s="6">
        <v>0.95</v>
      </c>
      <c r="O9" s="6">
        <v>91.17027</v>
      </c>
      <c r="P9" s="6">
        <v>0.871455</v>
      </c>
      <c r="Q9" s="6">
        <v>91.35261</v>
      </c>
      <c r="R9" s="6">
        <v>0.854026</v>
      </c>
      <c r="S9" s="6">
        <v>91.53531</v>
      </c>
      <c r="T9" s="6">
        <v>0.97</v>
      </c>
      <c r="U9" s="6">
        <v>91.71838</v>
      </c>
      <c r="V9" s="6">
        <v>0.820206</v>
      </c>
      <c r="W9" s="6">
        <v>91.90182</v>
      </c>
      <c r="X9" s="6">
        <v>0.803802</v>
      </c>
      <c r="Y9" s="6">
        <v>92.08563</v>
      </c>
      <c r="Z9" s="6">
        <v>0.87</v>
      </c>
      <c r="AA9" s="6">
        <v>92.2698</v>
      </c>
      <c r="AB9" s="6">
        <v>0.771972</v>
      </c>
      <c r="AC9" s="6">
        <v>92.45434</v>
      </c>
      <c r="AD9" s="6">
        <v>0.92</v>
      </c>
      <c r="AE9" s="6">
        <v>92.63924</v>
      </c>
    </row>
    <row r="10">
      <c r="A10" s="5" t="s">
        <v>41</v>
      </c>
      <c r="B10" s="6">
        <v>1.839454</v>
      </c>
      <c r="C10" s="6">
        <v>93.45587</v>
      </c>
      <c r="D10" s="6">
        <v>1.83</v>
      </c>
      <c r="E10" s="6">
        <v>93.64278</v>
      </c>
      <c r="F10" s="6">
        <v>1.81</v>
      </c>
      <c r="G10" s="6">
        <v>93.83007</v>
      </c>
      <c r="H10" s="6">
        <v>1.73128</v>
      </c>
      <c r="I10" s="6">
        <v>94.01773</v>
      </c>
      <c r="J10" s="6">
        <v>1.73</v>
      </c>
      <c r="K10" s="6">
        <v>93.23</v>
      </c>
      <c r="L10" s="6">
        <v>1.662721</v>
      </c>
      <c r="M10" s="6">
        <v>94.39418</v>
      </c>
      <c r="N10" s="6">
        <v>1.629466</v>
      </c>
      <c r="O10" s="6">
        <v>94.42</v>
      </c>
      <c r="P10" s="6">
        <v>1.596877</v>
      </c>
      <c r="Q10" s="6">
        <v>94.77213</v>
      </c>
      <c r="R10" s="6">
        <v>1.56494</v>
      </c>
      <c r="S10" s="6">
        <v>94.96168</v>
      </c>
      <c r="T10" s="6">
        <v>1.533641</v>
      </c>
      <c r="U10" s="6">
        <v>95.1516</v>
      </c>
      <c r="V10" s="6">
        <v>1.502968</v>
      </c>
      <c r="W10" s="6">
        <v>95.3419</v>
      </c>
      <c r="X10" s="6">
        <v>1.472909</v>
      </c>
      <c r="Y10" s="6">
        <v>95.53259</v>
      </c>
      <c r="Z10" s="6">
        <v>1.44345</v>
      </c>
      <c r="AA10" s="6">
        <v>94.96</v>
      </c>
      <c r="AB10" s="6">
        <v>1.414581</v>
      </c>
      <c r="AC10" s="6">
        <v>95.02</v>
      </c>
      <c r="AD10" s="6">
        <v>1.38629</v>
      </c>
      <c r="AE10" s="6">
        <v>96.10693</v>
      </c>
    </row>
    <row r="11">
      <c r="A11" s="5" t="s">
        <v>42</v>
      </c>
      <c r="B11" s="6">
        <v>2.252892</v>
      </c>
      <c r="C11" s="6">
        <v>94.63723</v>
      </c>
      <c r="D11" s="6">
        <v>2.207834</v>
      </c>
      <c r="E11" s="6">
        <v>94.82651</v>
      </c>
      <c r="F11" s="6">
        <v>2.163677</v>
      </c>
      <c r="G11" s="6">
        <v>95.01616</v>
      </c>
      <c r="H11" s="6">
        <v>2.120404</v>
      </c>
      <c r="I11" s="6">
        <v>95.20619</v>
      </c>
      <c r="J11" s="6">
        <v>2.12</v>
      </c>
      <c r="K11" s="6">
        <v>94.97</v>
      </c>
      <c r="L11" s="6">
        <v>2.13</v>
      </c>
      <c r="M11" s="6">
        <v>95.5874</v>
      </c>
      <c r="N11" s="6">
        <v>2.12</v>
      </c>
      <c r="O11" s="6">
        <v>95.77857</v>
      </c>
      <c r="P11" s="6">
        <v>1.955793</v>
      </c>
      <c r="Q11" s="6">
        <v>95.97013</v>
      </c>
      <c r="R11" s="6">
        <v>1.916677</v>
      </c>
      <c r="S11" s="6">
        <v>95.54</v>
      </c>
      <c r="T11" s="6">
        <v>1.878344</v>
      </c>
      <c r="U11" s="6">
        <v>96.3544</v>
      </c>
      <c r="V11" s="6">
        <v>1.840777</v>
      </c>
      <c r="W11" s="6">
        <v>96.5471</v>
      </c>
      <c r="X11" s="6">
        <v>1.803961</v>
      </c>
      <c r="Y11" s="6">
        <v>96.7402</v>
      </c>
      <c r="Z11" s="6">
        <v>1.81</v>
      </c>
      <c r="AA11" s="6">
        <v>95.55</v>
      </c>
      <c r="AB11" s="6">
        <v>1.732524</v>
      </c>
      <c r="AC11" s="6">
        <v>97.12755</v>
      </c>
      <c r="AD11" s="6">
        <v>1.697874</v>
      </c>
      <c r="AE11" s="6">
        <v>96.52</v>
      </c>
    </row>
    <row r="12">
      <c r="A12" s="5" t="s">
        <v>43</v>
      </c>
      <c r="B12" s="6">
        <v>1.968869</v>
      </c>
      <c r="C12" s="6">
        <v>91.04835</v>
      </c>
      <c r="D12" s="6">
        <v>1.929492</v>
      </c>
      <c r="E12" s="6">
        <v>91.23045</v>
      </c>
      <c r="F12" s="6">
        <v>1.890902</v>
      </c>
      <c r="G12" s="6">
        <v>91.41291</v>
      </c>
      <c r="H12" s="6">
        <v>1.91</v>
      </c>
      <c r="I12" s="6">
        <v>91.59574</v>
      </c>
      <c r="J12" s="6">
        <v>1.89</v>
      </c>
      <c r="K12" s="6">
        <v>91.77893</v>
      </c>
      <c r="L12" s="6">
        <v>1.779702</v>
      </c>
      <c r="M12" s="6">
        <v>91.96248</v>
      </c>
      <c r="N12" s="6">
        <v>1.744108</v>
      </c>
      <c r="O12" s="6">
        <v>92.14641</v>
      </c>
      <c r="P12" s="6">
        <v>1.709226</v>
      </c>
      <c r="Q12" s="6">
        <v>92.3307</v>
      </c>
      <c r="R12" s="6">
        <v>1.675041</v>
      </c>
      <c r="S12" s="6">
        <v>92.51536</v>
      </c>
      <c r="T12" s="6">
        <v>1.64154</v>
      </c>
      <c r="U12" s="6">
        <v>92.70039</v>
      </c>
      <c r="V12" s="6">
        <v>1.60871</v>
      </c>
      <c r="W12" s="6">
        <v>92.8858</v>
      </c>
      <c r="X12" s="6">
        <v>1.576535</v>
      </c>
      <c r="Y12" s="6">
        <v>93.07157</v>
      </c>
      <c r="Z12" s="6">
        <v>1.62</v>
      </c>
      <c r="AA12" s="6">
        <v>93.25771</v>
      </c>
      <c r="AB12" s="6">
        <v>1.514105</v>
      </c>
      <c r="AC12" s="6">
        <v>93.44423</v>
      </c>
      <c r="AD12" s="6">
        <v>1.483823</v>
      </c>
      <c r="AE12" s="6">
        <v>93.42</v>
      </c>
    </row>
    <row r="13">
      <c r="A13" s="5" t="s">
        <v>44</v>
      </c>
      <c r="B13" s="6">
        <v>2.109034</v>
      </c>
      <c r="C13" s="6">
        <v>91.22714</v>
      </c>
      <c r="D13" s="6">
        <v>2.066854</v>
      </c>
      <c r="E13" s="6">
        <v>91.4096</v>
      </c>
      <c r="F13" s="6">
        <v>2.025517</v>
      </c>
      <c r="G13" s="6">
        <v>91.59242</v>
      </c>
      <c r="H13" s="6">
        <v>1.985006</v>
      </c>
      <c r="I13" s="6">
        <v>91.7756</v>
      </c>
      <c r="J13" s="6">
        <v>1.97</v>
      </c>
      <c r="K13" s="6">
        <v>91.32</v>
      </c>
      <c r="L13" s="6">
        <v>1.9064</v>
      </c>
      <c r="M13" s="6">
        <v>92.14307</v>
      </c>
      <c r="N13" s="6">
        <v>1.868272</v>
      </c>
      <c r="O13" s="6">
        <v>92.32736</v>
      </c>
      <c r="P13" s="6">
        <v>1.830906</v>
      </c>
      <c r="Q13" s="6">
        <v>92.51201</v>
      </c>
      <c r="R13" s="6">
        <v>1.794288</v>
      </c>
      <c r="S13" s="6">
        <v>91.76</v>
      </c>
      <c r="T13" s="6">
        <v>1.758403</v>
      </c>
      <c r="U13" s="6">
        <v>92.88243</v>
      </c>
      <c r="V13" s="6">
        <v>1.75</v>
      </c>
      <c r="W13" s="6">
        <v>93.0682</v>
      </c>
      <c r="X13" s="6">
        <v>1.8</v>
      </c>
      <c r="Y13" s="6">
        <v>93.25433</v>
      </c>
      <c r="Z13" s="6">
        <v>1.654994</v>
      </c>
      <c r="AA13" s="6">
        <v>93.44084</v>
      </c>
      <c r="AB13" s="6">
        <v>1.621895</v>
      </c>
      <c r="AC13" s="6">
        <v>93.62772</v>
      </c>
      <c r="AD13" s="6">
        <v>1.589457</v>
      </c>
      <c r="AE13" s="6">
        <v>92.92</v>
      </c>
    </row>
    <row r="14">
      <c r="A14" s="5" t="s">
        <v>45</v>
      </c>
      <c r="B14" s="6">
        <v>1.459362</v>
      </c>
      <c r="C14" s="6">
        <v>88.56179</v>
      </c>
      <c r="D14" s="6">
        <v>1.430175</v>
      </c>
      <c r="E14" s="6">
        <v>88.73891</v>
      </c>
      <c r="F14" s="6">
        <v>1.401571</v>
      </c>
      <c r="G14" s="6">
        <v>88.91639</v>
      </c>
      <c r="H14" s="6">
        <v>1.37354</v>
      </c>
      <c r="I14" s="6">
        <v>89.09422</v>
      </c>
      <c r="J14" s="6">
        <v>1.346069</v>
      </c>
      <c r="K14" s="6">
        <v>89.11</v>
      </c>
      <c r="L14" s="6">
        <v>1.319148</v>
      </c>
      <c r="M14" s="6">
        <v>89.45095</v>
      </c>
      <c r="N14" s="6">
        <v>1.292765</v>
      </c>
      <c r="O14" s="6">
        <v>89.62986</v>
      </c>
      <c r="P14" s="6">
        <v>1.266909</v>
      </c>
      <c r="Q14" s="6">
        <v>89.80912</v>
      </c>
      <c r="R14" s="6">
        <v>1.241571</v>
      </c>
      <c r="S14" s="6">
        <v>89.98873</v>
      </c>
      <c r="T14" s="6">
        <v>1.21674</v>
      </c>
      <c r="U14" s="6">
        <v>90.16871</v>
      </c>
      <c r="V14" s="6">
        <v>1.192405</v>
      </c>
      <c r="W14" s="6">
        <v>90.34905</v>
      </c>
      <c r="X14" s="6">
        <v>1.168557</v>
      </c>
      <c r="Y14" s="6">
        <v>90.52975</v>
      </c>
      <c r="Z14" s="6">
        <v>1.145186</v>
      </c>
      <c r="AA14" s="6">
        <v>90.71081</v>
      </c>
      <c r="AB14" s="6">
        <v>1.122282</v>
      </c>
      <c r="AC14" s="6">
        <v>90.89223</v>
      </c>
      <c r="AD14" s="6">
        <v>1.099836</v>
      </c>
      <c r="AE14" s="6">
        <v>91.07401</v>
      </c>
    </row>
    <row r="15">
      <c r="A15" s="5" t="s">
        <v>46</v>
      </c>
      <c r="B15" s="6">
        <v>2.736671</v>
      </c>
      <c r="C15" s="6">
        <v>90.86648</v>
      </c>
      <c r="D15" s="6">
        <v>2.681938</v>
      </c>
      <c r="E15" s="6">
        <v>91.04822</v>
      </c>
      <c r="F15" s="6">
        <v>2.628299</v>
      </c>
      <c r="G15" s="6">
        <v>91.23031</v>
      </c>
      <c r="H15" s="6">
        <v>2.575733</v>
      </c>
      <c r="I15" s="6">
        <v>91.41277</v>
      </c>
      <c r="J15" s="6">
        <v>2.57</v>
      </c>
      <c r="K15" s="6">
        <v>90.99</v>
      </c>
      <c r="L15" s="6">
        <v>2.473734</v>
      </c>
      <c r="M15" s="6">
        <v>91.77879</v>
      </c>
      <c r="N15" s="6">
        <v>2.424259</v>
      </c>
      <c r="O15" s="6">
        <v>91.96235</v>
      </c>
      <c r="P15" s="6">
        <v>2.375774</v>
      </c>
      <c r="Q15" s="6">
        <v>92.14627</v>
      </c>
      <c r="R15" s="6">
        <v>2.328258</v>
      </c>
      <c r="S15" s="6">
        <v>92.33056</v>
      </c>
      <c r="T15" s="6">
        <v>2.281693</v>
      </c>
      <c r="U15" s="6">
        <v>92.51523</v>
      </c>
      <c r="V15" s="6">
        <v>2.236059</v>
      </c>
      <c r="W15" s="6">
        <v>92.70026</v>
      </c>
      <c r="X15" s="6">
        <v>2.22</v>
      </c>
      <c r="Y15" s="6">
        <v>92.88566</v>
      </c>
      <c r="Z15" s="6">
        <v>2.147511</v>
      </c>
      <c r="AA15" s="6">
        <v>91.17</v>
      </c>
      <c r="AB15" s="6">
        <v>2.104561</v>
      </c>
      <c r="AC15" s="6">
        <v>93.25757</v>
      </c>
      <c r="AD15" s="6">
        <v>2.06247</v>
      </c>
      <c r="AE15" s="6">
        <v>93.44409</v>
      </c>
    </row>
    <row r="16">
      <c r="A16" s="5" t="s">
        <v>47</v>
      </c>
      <c r="B16" s="6">
        <v>2.459196</v>
      </c>
      <c r="C16" s="6">
        <v>93.75713</v>
      </c>
      <c r="D16" s="6">
        <v>2.410012</v>
      </c>
      <c r="E16" s="6">
        <v>93.94464</v>
      </c>
      <c r="F16" s="6">
        <v>2.361812</v>
      </c>
      <c r="G16" s="6">
        <v>94.13253</v>
      </c>
      <c r="H16" s="6">
        <v>2.314575</v>
      </c>
      <c r="I16" s="6">
        <v>94.3208</v>
      </c>
      <c r="J16" s="6">
        <v>2.268284</v>
      </c>
      <c r="K16" s="6">
        <v>94.50944</v>
      </c>
      <c r="L16" s="6">
        <v>2.222918</v>
      </c>
      <c r="M16" s="6">
        <v>94.69846</v>
      </c>
      <c r="N16" s="6">
        <v>2.17846</v>
      </c>
      <c r="O16" s="6">
        <v>94.23</v>
      </c>
      <c r="P16" s="6">
        <v>2.134891</v>
      </c>
      <c r="Q16" s="6">
        <v>95.07763</v>
      </c>
      <c r="R16" s="6">
        <v>2.092193</v>
      </c>
      <c r="S16" s="6">
        <v>95.26779</v>
      </c>
      <c r="T16" s="6">
        <v>2.050349</v>
      </c>
      <c r="U16" s="6">
        <v>95.45832</v>
      </c>
      <c r="V16" s="6">
        <v>2.009342</v>
      </c>
      <c r="W16" s="6">
        <v>95.64924</v>
      </c>
      <c r="X16" s="6">
        <v>1.969155</v>
      </c>
      <c r="Y16" s="6">
        <v>94.81</v>
      </c>
      <c r="Z16" s="6">
        <v>1.929772</v>
      </c>
      <c r="AA16" s="6">
        <v>95.8</v>
      </c>
      <c r="AB16" s="6">
        <v>2.01</v>
      </c>
      <c r="AC16" s="6">
        <v>96.22428</v>
      </c>
      <c r="AD16" s="6">
        <v>2.1</v>
      </c>
      <c r="AE16" s="6">
        <v>94.32</v>
      </c>
    </row>
    <row r="17">
      <c r="A17" s="5" t="s">
        <v>48</v>
      </c>
      <c r="B17" s="6">
        <v>2.01252</v>
      </c>
      <c r="C17" s="6">
        <v>90.72343</v>
      </c>
      <c r="D17" s="6">
        <v>1.97227</v>
      </c>
      <c r="E17" s="6">
        <v>90.90488</v>
      </c>
      <c r="F17" s="6">
        <v>1.932825</v>
      </c>
      <c r="G17" s="6">
        <v>91.08669</v>
      </c>
      <c r="H17" s="6">
        <v>1.894168</v>
      </c>
      <c r="I17" s="6">
        <v>91.26886</v>
      </c>
      <c r="J17" s="6">
        <v>1.9</v>
      </c>
      <c r="K17" s="6">
        <v>91.4514</v>
      </c>
      <c r="L17" s="6">
        <v>1.819159</v>
      </c>
      <c r="M17" s="6">
        <v>91.6343</v>
      </c>
      <c r="N17" s="6">
        <v>1.782776</v>
      </c>
      <c r="O17" s="6">
        <v>91.81757</v>
      </c>
      <c r="P17" s="6">
        <v>1.74712</v>
      </c>
      <c r="Q17" s="6">
        <v>92.00121</v>
      </c>
      <c r="R17" s="6">
        <v>1.712178</v>
      </c>
      <c r="S17" s="6">
        <v>92.18521</v>
      </c>
      <c r="T17" s="6">
        <v>1.75</v>
      </c>
      <c r="U17" s="6">
        <v>92.36958</v>
      </c>
      <c r="V17" s="6">
        <v>1.644376</v>
      </c>
      <c r="W17" s="6">
        <v>92.55432</v>
      </c>
      <c r="X17" s="6">
        <v>1.611488</v>
      </c>
      <c r="Y17" s="6">
        <v>92.73943</v>
      </c>
      <c r="Z17" s="6">
        <v>1.64</v>
      </c>
      <c r="AA17" s="6">
        <v>92.92491</v>
      </c>
      <c r="AB17" s="6">
        <v>1.547673</v>
      </c>
      <c r="AC17" s="6">
        <v>93.11076</v>
      </c>
      <c r="AD17" s="6">
        <v>1.51672</v>
      </c>
      <c r="AE17" s="6">
        <v>93.29698</v>
      </c>
    </row>
    <row r="18">
      <c r="A18" s="5" t="s">
        <v>49</v>
      </c>
      <c r="B18" s="6">
        <v>1.520463</v>
      </c>
      <c r="C18" s="6">
        <v>88.78793</v>
      </c>
      <c r="D18" s="6">
        <v>1.490053</v>
      </c>
      <c r="E18" s="6">
        <v>88.9655</v>
      </c>
      <c r="F18" s="6">
        <v>1.460252</v>
      </c>
      <c r="G18" s="6">
        <v>89.14343</v>
      </c>
      <c r="H18" s="6">
        <v>1.431047</v>
      </c>
      <c r="I18" s="6">
        <v>89.32172</v>
      </c>
      <c r="J18" s="6">
        <v>1.402426</v>
      </c>
      <c r="K18" s="6">
        <v>89.50036</v>
      </c>
      <c r="L18" s="6">
        <v>1.374378</v>
      </c>
      <c r="M18" s="6">
        <v>89.67936</v>
      </c>
      <c r="N18" s="6">
        <v>1.34689</v>
      </c>
      <c r="O18" s="6">
        <v>89.85872</v>
      </c>
      <c r="P18" s="6">
        <v>1.319952</v>
      </c>
      <c r="Q18" s="6">
        <v>90.03844</v>
      </c>
      <c r="R18" s="6">
        <v>1.293553</v>
      </c>
      <c r="S18" s="6">
        <v>90.21852</v>
      </c>
      <c r="T18" s="6">
        <v>1.267682</v>
      </c>
      <c r="U18" s="6">
        <v>90.39895</v>
      </c>
      <c r="V18" s="6">
        <v>1.242329</v>
      </c>
      <c r="W18" s="6">
        <v>90.57975</v>
      </c>
      <c r="X18" s="6">
        <v>1.217482</v>
      </c>
      <c r="Y18" s="6">
        <v>90.76091</v>
      </c>
      <c r="Z18" s="6">
        <v>1.193132</v>
      </c>
      <c r="AA18" s="6">
        <v>90.94243</v>
      </c>
      <c r="AB18" s="6">
        <v>1.16927</v>
      </c>
      <c r="AC18" s="6">
        <v>91.12432</v>
      </c>
      <c r="AD18" s="6">
        <v>1.145884</v>
      </c>
      <c r="AE18" s="6">
        <v>91.30657</v>
      </c>
    </row>
    <row r="19">
      <c r="A19" s="5" t="s">
        <v>50</v>
      </c>
      <c r="B19" s="6">
        <v>1.38653</v>
      </c>
      <c r="C19" s="6">
        <v>93.86507</v>
      </c>
      <c r="D19" s="6">
        <v>1.358799</v>
      </c>
      <c r="E19" s="6">
        <v>94.0528</v>
      </c>
      <c r="F19" s="6">
        <v>1.331623</v>
      </c>
      <c r="G19" s="6">
        <v>94.2409</v>
      </c>
      <c r="H19" s="6">
        <v>1.42</v>
      </c>
      <c r="I19" s="6">
        <v>94.42939</v>
      </c>
      <c r="J19" s="6">
        <v>1.35</v>
      </c>
      <c r="K19" s="6">
        <v>94.43</v>
      </c>
      <c r="L19" s="6">
        <v>1.253313</v>
      </c>
      <c r="M19" s="6">
        <v>94.80748</v>
      </c>
      <c r="N19" s="6">
        <v>1.228247</v>
      </c>
      <c r="O19" s="6">
        <v>94.9971</v>
      </c>
      <c r="P19" s="6">
        <v>1.203682</v>
      </c>
      <c r="Q19" s="6">
        <v>95.18709</v>
      </c>
      <c r="R19" s="6">
        <v>1.179608</v>
      </c>
      <c r="S19" s="6">
        <v>95.37746</v>
      </c>
      <c r="T19" s="6">
        <v>1.156016</v>
      </c>
      <c r="U19" s="6">
        <v>94.99</v>
      </c>
      <c r="V19" s="6">
        <v>1.132896</v>
      </c>
      <c r="W19" s="6">
        <v>95.75936</v>
      </c>
      <c r="X19" s="6">
        <v>1.110238</v>
      </c>
      <c r="Y19" s="6">
        <v>95.95087</v>
      </c>
      <c r="Z19" s="6">
        <v>1.088033</v>
      </c>
      <c r="AA19" s="6">
        <v>95.87</v>
      </c>
      <c r="AB19" s="6">
        <v>1.1</v>
      </c>
      <c r="AC19" s="6">
        <v>96.33506</v>
      </c>
      <c r="AD19" s="6">
        <v>1.044947</v>
      </c>
      <c r="AE19" s="6">
        <v>94.99</v>
      </c>
    </row>
    <row r="20">
      <c r="A20" s="5" t="s">
        <v>51</v>
      </c>
      <c r="B20" s="6">
        <v>2.559347</v>
      </c>
      <c r="C20" s="6">
        <v>92.45223</v>
      </c>
      <c r="D20" s="6">
        <v>2.50816</v>
      </c>
      <c r="E20" s="6">
        <v>92.63713</v>
      </c>
      <c r="F20" s="6">
        <v>2.457997</v>
      </c>
      <c r="G20" s="6">
        <v>92.82241</v>
      </c>
      <c r="H20" s="6">
        <v>2.408837</v>
      </c>
      <c r="I20" s="6">
        <v>93.00805</v>
      </c>
      <c r="J20" s="6">
        <v>2.36066</v>
      </c>
      <c r="K20" s="6">
        <v>93.19407</v>
      </c>
      <c r="L20" s="6">
        <v>2.313447</v>
      </c>
      <c r="M20" s="6">
        <v>93.38046</v>
      </c>
      <c r="N20" s="6">
        <v>2.267178</v>
      </c>
      <c r="O20" s="6">
        <v>93.56722</v>
      </c>
      <c r="P20" s="6">
        <v>2.221835</v>
      </c>
      <c r="Q20" s="6">
        <v>93.75435</v>
      </c>
      <c r="R20" s="6">
        <v>2.177398</v>
      </c>
      <c r="S20" s="6">
        <v>93.94186</v>
      </c>
      <c r="T20" s="6">
        <v>2.13385</v>
      </c>
      <c r="U20" s="6">
        <v>94.12974</v>
      </c>
      <c r="V20" s="6">
        <v>2.22</v>
      </c>
      <c r="W20" s="6">
        <v>94.318</v>
      </c>
      <c r="X20" s="6">
        <v>2.049349</v>
      </c>
      <c r="Y20" s="6">
        <v>94.50664</v>
      </c>
      <c r="Z20" s="6">
        <v>2.008362</v>
      </c>
      <c r="AA20" s="6">
        <v>94.69565</v>
      </c>
      <c r="AB20" s="6">
        <v>1.968195</v>
      </c>
      <c r="AC20" s="6">
        <v>94.88504</v>
      </c>
      <c r="AD20" s="6">
        <v>1.928831</v>
      </c>
      <c r="AE20" s="6">
        <v>95.07481</v>
      </c>
    </row>
    <row r="21">
      <c r="A21" s="5" t="s">
        <v>52</v>
      </c>
      <c r="B21" s="6">
        <v>1.841956</v>
      </c>
      <c r="C21" s="6">
        <v>92.82946</v>
      </c>
      <c r="D21" s="6">
        <v>1.805116</v>
      </c>
      <c r="E21" s="6">
        <v>93.01512</v>
      </c>
      <c r="F21" s="6">
        <v>1.769014</v>
      </c>
      <c r="G21" s="6">
        <v>93.20115</v>
      </c>
      <c r="H21" s="6">
        <v>1.79</v>
      </c>
      <c r="I21" s="6">
        <v>93.38755</v>
      </c>
      <c r="J21" s="6">
        <v>1.698961</v>
      </c>
      <c r="K21" s="6">
        <v>93.57433</v>
      </c>
      <c r="L21" s="6">
        <v>1.664982</v>
      </c>
      <c r="M21" s="6">
        <v>93.76148</v>
      </c>
      <c r="N21" s="6">
        <v>1.631682</v>
      </c>
      <c r="O21" s="6">
        <v>93.949</v>
      </c>
      <c r="P21" s="6">
        <v>1.599049</v>
      </c>
      <c r="Q21" s="6">
        <v>94.1369</v>
      </c>
      <c r="R21" s="6">
        <v>1.567068</v>
      </c>
      <c r="S21" s="6">
        <v>94.32517</v>
      </c>
      <c r="T21" s="6">
        <v>1.535726</v>
      </c>
      <c r="U21" s="6">
        <v>94.51382</v>
      </c>
      <c r="V21" s="6">
        <v>1.505012</v>
      </c>
      <c r="W21" s="6">
        <v>94.70285</v>
      </c>
      <c r="X21" s="6">
        <v>1.474912</v>
      </c>
      <c r="Y21" s="6">
        <v>94.89225</v>
      </c>
      <c r="Z21" s="6">
        <v>1.445413</v>
      </c>
      <c r="AA21" s="6">
        <v>93.38755</v>
      </c>
      <c r="AB21" s="6">
        <v>1.416505</v>
      </c>
      <c r="AC21" s="6">
        <v>94.1369</v>
      </c>
      <c r="AD21" s="6">
        <v>1.388175</v>
      </c>
      <c r="AE21" s="6">
        <v>95.46275</v>
      </c>
    </row>
    <row r="22">
      <c r="A22" s="5" t="s">
        <v>53</v>
      </c>
      <c r="B22" s="6">
        <v>1.993601</v>
      </c>
      <c r="C22" s="6">
        <v>93.39774</v>
      </c>
      <c r="D22" s="6">
        <v>2.1</v>
      </c>
      <c r="E22" s="6">
        <v>93.58453</v>
      </c>
      <c r="F22" s="6">
        <v>1.914654</v>
      </c>
      <c r="G22" s="6">
        <v>93.7717</v>
      </c>
      <c r="H22" s="6">
        <v>1.876361</v>
      </c>
      <c r="I22" s="6">
        <v>93.95925</v>
      </c>
      <c r="J22" s="6">
        <v>1.838834</v>
      </c>
      <c r="K22" s="6">
        <v>94.14717</v>
      </c>
      <c r="L22" s="6">
        <v>1.87</v>
      </c>
      <c r="M22" s="6">
        <v>94.33546</v>
      </c>
      <c r="N22" s="6">
        <v>1.766016</v>
      </c>
      <c r="O22" s="6">
        <v>94.52413</v>
      </c>
      <c r="P22" s="6">
        <v>1.730696</v>
      </c>
      <c r="Q22" s="6">
        <v>94.71318</v>
      </c>
      <c r="R22" s="6">
        <v>1.696082</v>
      </c>
      <c r="S22" s="6">
        <v>94.90261</v>
      </c>
      <c r="T22" s="6">
        <v>1.66216</v>
      </c>
      <c r="U22" s="6">
        <v>95.09241</v>
      </c>
      <c r="V22" s="6">
        <v>1.71</v>
      </c>
      <c r="W22" s="6">
        <v>95.2826</v>
      </c>
      <c r="X22" s="6">
        <v>1.596339</v>
      </c>
      <c r="Y22" s="6">
        <v>95.47316</v>
      </c>
      <c r="Z22" s="6">
        <v>1.564412</v>
      </c>
      <c r="AA22" s="6">
        <v>95.66411</v>
      </c>
      <c r="AB22" s="6">
        <v>1.533124</v>
      </c>
      <c r="AC22" s="6">
        <v>95.85544</v>
      </c>
      <c r="AD22" s="6">
        <v>1.502461</v>
      </c>
      <c r="AE22" s="6">
        <v>96.04715</v>
      </c>
    </row>
    <row r="23">
      <c r="A23" s="5" t="s">
        <v>54</v>
      </c>
      <c r="B23" s="6">
        <v>2.578855</v>
      </c>
      <c r="C23" s="6">
        <v>88.23901</v>
      </c>
      <c r="D23" s="6">
        <v>2.527278</v>
      </c>
      <c r="E23" s="6">
        <v>88.41548</v>
      </c>
      <c r="F23" s="6">
        <v>2.476732</v>
      </c>
      <c r="G23" s="6">
        <v>88.59231</v>
      </c>
      <c r="H23" s="6">
        <v>2.427198</v>
      </c>
      <c r="I23" s="6">
        <v>88.7695</v>
      </c>
      <c r="J23" s="6">
        <v>2.378654</v>
      </c>
      <c r="K23" s="6">
        <v>88.94704</v>
      </c>
      <c r="L23" s="6">
        <v>2.28</v>
      </c>
      <c r="M23" s="6">
        <v>89.12493</v>
      </c>
      <c r="N23" s="6">
        <v>2.284459</v>
      </c>
      <c r="O23" s="6">
        <v>89.30318</v>
      </c>
      <c r="P23" s="6">
        <v>2.29</v>
      </c>
      <c r="Q23" s="6">
        <v>89.48179</v>
      </c>
      <c r="R23" s="6">
        <v>2.193995</v>
      </c>
      <c r="S23" s="6">
        <v>89.66075</v>
      </c>
      <c r="T23" s="6">
        <v>2.150115</v>
      </c>
      <c r="U23" s="6">
        <v>89.84007</v>
      </c>
      <c r="V23" s="6">
        <v>2.107112</v>
      </c>
      <c r="W23" s="6">
        <v>90.01975</v>
      </c>
      <c r="X23" s="6">
        <v>2.06497</v>
      </c>
      <c r="Y23" s="6">
        <v>90.19979</v>
      </c>
      <c r="Z23" s="6">
        <v>2.023671</v>
      </c>
      <c r="AA23" s="6">
        <v>90.38019</v>
      </c>
      <c r="AB23" s="6">
        <v>1.983197</v>
      </c>
      <c r="AC23" s="6">
        <v>90.56095</v>
      </c>
      <c r="AD23" s="6">
        <v>1.99</v>
      </c>
      <c r="AE23" s="6">
        <v>90.74207</v>
      </c>
    </row>
    <row r="24">
      <c r="A24" s="5" t="s">
        <v>55</v>
      </c>
      <c r="B24" s="6">
        <v>1.888863</v>
      </c>
      <c r="C24" s="6">
        <v>97.785</v>
      </c>
      <c r="D24" s="6">
        <v>1.851086</v>
      </c>
      <c r="E24" s="6">
        <v>97.98057</v>
      </c>
      <c r="F24" s="6">
        <v>1.814064</v>
      </c>
      <c r="G24" s="6">
        <v>98.17653</v>
      </c>
      <c r="H24" s="6">
        <v>1.777783</v>
      </c>
      <c r="I24" s="6">
        <v>98.37289</v>
      </c>
      <c r="J24" s="6">
        <v>1.742227</v>
      </c>
      <c r="K24" s="6">
        <v>98.56963</v>
      </c>
      <c r="L24" s="6">
        <v>1.707382</v>
      </c>
      <c r="M24" s="6">
        <v>98.76677</v>
      </c>
      <c r="N24" s="6">
        <v>1.673235</v>
      </c>
      <c r="O24" s="6">
        <v>98.9643</v>
      </c>
      <c r="P24" s="6">
        <v>1.63977</v>
      </c>
      <c r="Q24" s="6">
        <v>99.16223</v>
      </c>
      <c r="R24" s="6">
        <v>1.606975</v>
      </c>
      <c r="S24" s="6">
        <v>99.36056</v>
      </c>
      <c r="T24" s="6">
        <v>1.574835</v>
      </c>
      <c r="U24" s="6">
        <v>99.55928</v>
      </c>
      <c r="V24" s="6">
        <v>1.543338</v>
      </c>
      <c r="W24" s="6">
        <v>99.7584</v>
      </c>
      <c r="X24" s="6">
        <v>1.512472</v>
      </c>
      <c r="Y24" s="6">
        <v>99.95791</v>
      </c>
      <c r="Z24" s="6">
        <v>1.482222</v>
      </c>
      <c r="AA24" s="6">
        <v>100.0</v>
      </c>
      <c r="AB24" s="6">
        <v>1.452578</v>
      </c>
      <c r="AC24" s="6">
        <v>100.0</v>
      </c>
      <c r="AD24" s="6">
        <v>1.423526</v>
      </c>
      <c r="AE24" s="6">
        <v>100.0</v>
      </c>
    </row>
    <row r="25">
      <c r="A25" s="5" t="s">
        <v>56</v>
      </c>
      <c r="B25" s="6">
        <v>1.722962</v>
      </c>
      <c r="C25" s="6">
        <v>92.85353</v>
      </c>
      <c r="D25" s="6">
        <v>1.688503</v>
      </c>
      <c r="E25" s="6">
        <v>93.03924</v>
      </c>
      <c r="F25" s="6">
        <v>1.654733</v>
      </c>
      <c r="G25" s="6">
        <v>93.22532</v>
      </c>
      <c r="H25" s="6">
        <v>1.621638</v>
      </c>
      <c r="I25" s="6">
        <v>93.41177</v>
      </c>
      <c r="J25" s="6">
        <v>1.589205</v>
      </c>
      <c r="K25" s="6">
        <v>93.59859</v>
      </c>
      <c r="L25" s="6">
        <v>1.557421</v>
      </c>
      <c r="M25" s="6">
        <v>93.78579</v>
      </c>
      <c r="N25" s="6">
        <v>1.526273</v>
      </c>
      <c r="O25" s="6">
        <v>93.97336</v>
      </c>
      <c r="P25" s="6">
        <v>1.495747</v>
      </c>
      <c r="Q25" s="6">
        <v>94.16131</v>
      </c>
      <c r="R25" s="6">
        <v>1.465832</v>
      </c>
      <c r="S25" s="6">
        <v>94.34963</v>
      </c>
      <c r="T25" s="6">
        <v>1.436516</v>
      </c>
      <c r="U25" s="6">
        <v>94.53833</v>
      </c>
      <c r="V25" s="6">
        <v>1.407785</v>
      </c>
      <c r="W25" s="6">
        <v>94.7274</v>
      </c>
      <c r="X25" s="6">
        <v>1.37963</v>
      </c>
      <c r="Y25" s="6">
        <v>94.91686</v>
      </c>
      <c r="Z25" s="6">
        <v>1.352037</v>
      </c>
      <c r="AA25" s="6">
        <v>95.10669</v>
      </c>
      <c r="AB25" s="6">
        <v>1.324996</v>
      </c>
      <c r="AC25" s="6">
        <v>95.29691</v>
      </c>
      <c r="AD25" s="6">
        <v>1.298496</v>
      </c>
      <c r="AE25" s="6">
        <v>95.4875</v>
      </c>
    </row>
    <row r="26">
      <c r="A26" s="5" t="s">
        <v>57</v>
      </c>
      <c r="B26" s="6">
        <v>2.506402</v>
      </c>
      <c r="C26" s="6">
        <v>87.44563</v>
      </c>
      <c r="D26" s="6">
        <v>2.456274</v>
      </c>
      <c r="E26" s="6">
        <v>87.62052</v>
      </c>
      <c r="F26" s="6">
        <v>2.407148</v>
      </c>
      <c r="G26" s="6">
        <v>87.79576</v>
      </c>
      <c r="H26" s="6">
        <v>2.359005</v>
      </c>
      <c r="I26" s="6">
        <v>87.97135</v>
      </c>
      <c r="J26" s="6">
        <v>2.36</v>
      </c>
      <c r="K26" s="6">
        <v>87.62</v>
      </c>
      <c r="L26" s="6">
        <v>2.265589</v>
      </c>
      <c r="M26" s="6">
        <v>88.32359</v>
      </c>
      <c r="N26" s="6">
        <v>2.220277</v>
      </c>
      <c r="O26" s="6">
        <v>88.50024</v>
      </c>
      <c r="P26" s="6">
        <v>2.175872</v>
      </c>
      <c r="Q26" s="6">
        <v>88.67724</v>
      </c>
      <c r="R26" s="6">
        <v>2.132354</v>
      </c>
      <c r="S26" s="6">
        <v>88.85459</v>
      </c>
      <c r="T26" s="6">
        <v>2.089707</v>
      </c>
      <c r="U26" s="6">
        <v>89.0323</v>
      </c>
      <c r="V26" s="6">
        <v>2.11</v>
      </c>
      <c r="W26" s="6">
        <v>89.21036</v>
      </c>
      <c r="X26" s="6">
        <v>2.006955</v>
      </c>
      <c r="Y26" s="6">
        <v>88.99</v>
      </c>
      <c r="Z26" s="6">
        <v>1.966816</v>
      </c>
      <c r="AA26" s="6">
        <v>89.56756</v>
      </c>
      <c r="AB26" s="6">
        <v>1.98</v>
      </c>
      <c r="AC26" s="6">
        <v>89.7467</v>
      </c>
      <c r="AD26" s="6">
        <v>1.88893</v>
      </c>
      <c r="AE26" s="6">
        <v>89.92619</v>
      </c>
    </row>
    <row r="27">
      <c r="A27" s="5" t="s">
        <v>58</v>
      </c>
      <c r="B27" s="6">
        <v>2.573098</v>
      </c>
      <c r="C27" s="6">
        <v>91.80941</v>
      </c>
      <c r="D27" s="6">
        <v>2.521636</v>
      </c>
      <c r="E27" s="6">
        <v>91.99303</v>
      </c>
      <c r="F27" s="6">
        <v>2.471203</v>
      </c>
      <c r="G27" s="6">
        <v>92.17702</v>
      </c>
      <c r="H27" s="6">
        <v>2.5</v>
      </c>
      <c r="I27" s="6">
        <v>92.36137</v>
      </c>
      <c r="J27" s="6">
        <v>2.42</v>
      </c>
      <c r="K27" s="6">
        <v>92.54609</v>
      </c>
      <c r="L27" s="6">
        <v>2.325877</v>
      </c>
      <c r="M27" s="6">
        <v>92.73119</v>
      </c>
      <c r="N27" s="6">
        <v>2.279359</v>
      </c>
      <c r="O27" s="6">
        <v>92.91665</v>
      </c>
      <c r="P27" s="6">
        <v>2.233772</v>
      </c>
      <c r="Q27" s="6">
        <v>93.10248</v>
      </c>
      <c r="R27" s="6">
        <v>2.189097</v>
      </c>
      <c r="S27" s="6">
        <v>93.28869</v>
      </c>
      <c r="T27" s="6">
        <v>2.145315</v>
      </c>
      <c r="U27" s="6">
        <v>93.47526</v>
      </c>
      <c r="V27" s="6">
        <v>2.14</v>
      </c>
      <c r="W27" s="6">
        <v>93.66221</v>
      </c>
      <c r="X27" s="6">
        <v>2.12</v>
      </c>
      <c r="Y27" s="6">
        <v>93.84954</v>
      </c>
      <c r="Z27" s="6">
        <v>2.019153</v>
      </c>
      <c r="AA27" s="6">
        <v>94.03724</v>
      </c>
      <c r="AB27" s="6">
        <v>1.97877</v>
      </c>
      <c r="AC27" s="6">
        <v>94.22531</v>
      </c>
      <c r="AD27" s="6">
        <v>1.939195</v>
      </c>
      <c r="AE27" s="6">
        <v>94.41376</v>
      </c>
    </row>
    <row r="28">
      <c r="A28" s="5" t="s">
        <v>59</v>
      </c>
      <c r="B28" s="6">
        <v>1.981322</v>
      </c>
      <c r="C28" s="6">
        <v>87.49173</v>
      </c>
      <c r="D28" s="6">
        <v>1.941695</v>
      </c>
      <c r="E28" s="6">
        <v>87.66671</v>
      </c>
      <c r="F28" s="6">
        <v>1.902862</v>
      </c>
      <c r="G28" s="6">
        <v>87.84204</v>
      </c>
      <c r="H28" s="6">
        <v>1.864804</v>
      </c>
      <c r="I28" s="6">
        <v>88.01773</v>
      </c>
      <c r="J28" s="6">
        <v>1.827508</v>
      </c>
      <c r="K28" s="6">
        <v>88.19376</v>
      </c>
      <c r="L28" s="6">
        <v>1.82</v>
      </c>
      <c r="M28" s="6">
        <v>88.37015</v>
      </c>
      <c r="N28" s="6">
        <v>1.755139</v>
      </c>
      <c r="O28" s="6">
        <v>88.54689</v>
      </c>
      <c r="P28" s="6">
        <v>1.720036</v>
      </c>
      <c r="Q28" s="6">
        <v>88.72399</v>
      </c>
      <c r="R28" s="6">
        <v>1.685635</v>
      </c>
      <c r="S28" s="6">
        <v>88.90143</v>
      </c>
      <c r="T28" s="6">
        <v>1.651923</v>
      </c>
      <c r="U28" s="6">
        <v>89.07924</v>
      </c>
      <c r="V28" s="6">
        <v>1.71</v>
      </c>
      <c r="W28" s="6">
        <v>89.25739</v>
      </c>
      <c r="X28" s="6">
        <v>1.586507</v>
      </c>
      <c r="Y28" s="6">
        <v>89.43591</v>
      </c>
      <c r="Z28" s="6">
        <v>1.554776</v>
      </c>
      <c r="AA28" s="6">
        <v>89.61478</v>
      </c>
      <c r="AB28" s="6">
        <v>1.523681</v>
      </c>
      <c r="AC28" s="6">
        <v>89.79401</v>
      </c>
      <c r="AD28" s="6">
        <v>1.493207</v>
      </c>
      <c r="AE28" s="6">
        <v>89.9736</v>
      </c>
    </row>
    <row r="29">
      <c r="A29" s="5" t="s">
        <v>60</v>
      </c>
      <c r="B29" s="6">
        <v>2.102903</v>
      </c>
      <c r="C29" s="6">
        <v>92.19269</v>
      </c>
      <c r="D29" s="6">
        <v>2.060845</v>
      </c>
      <c r="E29" s="6">
        <v>92.37708</v>
      </c>
      <c r="F29" s="6">
        <v>2.019628</v>
      </c>
      <c r="G29" s="6">
        <v>92.56183</v>
      </c>
      <c r="H29" s="6">
        <v>2.02</v>
      </c>
      <c r="I29" s="6">
        <v>92.74696</v>
      </c>
      <c r="J29" s="6">
        <v>1.939651</v>
      </c>
      <c r="K29" s="6">
        <v>92.93245</v>
      </c>
      <c r="L29" s="6">
        <v>1.94</v>
      </c>
      <c r="M29" s="6">
        <v>93.11832</v>
      </c>
      <c r="N29" s="6">
        <v>1.86284</v>
      </c>
      <c r="O29" s="6">
        <v>93.30455</v>
      </c>
      <c r="P29" s="6">
        <v>1.825584</v>
      </c>
      <c r="Q29" s="6">
        <v>93.22</v>
      </c>
      <c r="R29" s="6">
        <v>1.789072</v>
      </c>
      <c r="S29" s="6">
        <v>93.67814</v>
      </c>
      <c r="T29" s="6">
        <v>1.75329</v>
      </c>
      <c r="U29" s="6">
        <v>93.8655</v>
      </c>
      <c r="V29" s="6">
        <v>1.77</v>
      </c>
      <c r="W29" s="6">
        <v>94.05323</v>
      </c>
      <c r="X29" s="6">
        <v>1.68386</v>
      </c>
      <c r="Y29" s="6">
        <v>94.24134</v>
      </c>
      <c r="Z29" s="6">
        <v>1.650183</v>
      </c>
      <c r="AA29" s="6">
        <v>94.42982</v>
      </c>
      <c r="AB29" s="6">
        <v>1.63</v>
      </c>
      <c r="AC29" s="6">
        <v>94.61868</v>
      </c>
      <c r="AD29" s="6">
        <v>1.584836</v>
      </c>
      <c r="AE29" s="6">
        <v>94.32</v>
      </c>
    </row>
    <row r="30">
      <c r="A30" s="5" t="s">
        <v>61</v>
      </c>
      <c r="B30" s="6">
        <v>1.604477</v>
      </c>
      <c r="C30" s="6">
        <v>89.58626</v>
      </c>
      <c r="D30" s="6">
        <v>1.572387</v>
      </c>
      <c r="E30" s="6">
        <v>89.76543</v>
      </c>
      <c r="F30" s="6">
        <v>1.540939</v>
      </c>
      <c r="G30" s="6">
        <v>89.94496</v>
      </c>
      <c r="H30" s="6">
        <v>1.510121</v>
      </c>
      <c r="I30" s="6">
        <v>90.12485</v>
      </c>
      <c r="J30" s="6">
        <v>1.479918</v>
      </c>
      <c r="K30" s="6">
        <v>90.3051</v>
      </c>
      <c r="L30" s="6">
        <v>1.45032</v>
      </c>
      <c r="M30" s="6">
        <v>90.48571</v>
      </c>
      <c r="N30" s="6">
        <v>1.421314</v>
      </c>
      <c r="O30" s="6">
        <v>90.66669</v>
      </c>
      <c r="P30" s="6">
        <v>1.392887</v>
      </c>
      <c r="Q30" s="6">
        <v>90.84802</v>
      </c>
      <c r="R30" s="6">
        <v>1.36503</v>
      </c>
      <c r="S30" s="6">
        <v>91.02971</v>
      </c>
      <c r="T30" s="6">
        <v>1.337729</v>
      </c>
      <c r="U30" s="6">
        <v>91.21177</v>
      </c>
      <c r="V30" s="6">
        <v>1.310974</v>
      </c>
      <c r="W30" s="6">
        <v>91.3942</v>
      </c>
      <c r="X30" s="6">
        <v>1.284755</v>
      </c>
      <c r="Y30" s="6">
        <v>91.57699</v>
      </c>
      <c r="Z30" s="6">
        <v>1.25906</v>
      </c>
      <c r="AA30" s="6">
        <v>91.76014</v>
      </c>
      <c r="AB30" s="6">
        <v>1.233879</v>
      </c>
      <c r="AC30" s="6">
        <v>91.94366</v>
      </c>
      <c r="AD30" s="6">
        <v>1.209201</v>
      </c>
      <c r="AE30" s="6">
        <v>92.12755</v>
      </c>
    </row>
    <row r="31">
      <c r="A31" s="5" t="s">
        <v>62</v>
      </c>
      <c r="B31" s="6">
        <v>2.361782</v>
      </c>
      <c r="C31" s="6">
        <v>92.1792</v>
      </c>
      <c r="D31" s="6">
        <v>2.314547</v>
      </c>
      <c r="E31" s="6">
        <v>92.36356</v>
      </c>
      <c r="F31" s="6">
        <v>2.268256</v>
      </c>
      <c r="G31" s="6">
        <v>92.54829</v>
      </c>
      <c r="H31" s="6">
        <v>2.222891</v>
      </c>
      <c r="I31" s="6">
        <v>91.98</v>
      </c>
      <c r="J31" s="6">
        <v>2.178433</v>
      </c>
      <c r="K31" s="6">
        <v>92.91885</v>
      </c>
      <c r="L31" s="6">
        <v>2.19</v>
      </c>
      <c r="M31" s="6">
        <v>93.10469</v>
      </c>
      <c r="N31" s="6">
        <v>2.092167</v>
      </c>
      <c r="O31" s="6">
        <v>93.2909</v>
      </c>
      <c r="P31" s="6">
        <v>2.050323</v>
      </c>
      <c r="Q31" s="6">
        <v>93.47748</v>
      </c>
      <c r="R31" s="6">
        <v>2.009317</v>
      </c>
      <c r="S31" s="6">
        <v>93.66444</v>
      </c>
      <c r="T31" s="6">
        <v>1.969131</v>
      </c>
      <c r="U31" s="6">
        <v>93.85176</v>
      </c>
      <c r="V31" s="6">
        <v>2.1</v>
      </c>
      <c r="W31" s="6">
        <v>94.03947</v>
      </c>
      <c r="X31" s="6">
        <v>1.891153</v>
      </c>
      <c r="Y31" s="6">
        <v>94.22755</v>
      </c>
      <c r="Z31" s="6">
        <v>1.85333</v>
      </c>
      <c r="AA31" s="6">
        <v>94.416</v>
      </c>
      <c r="AB31" s="6">
        <v>1.816263</v>
      </c>
      <c r="AC31" s="6">
        <v>94.60483</v>
      </c>
      <c r="AD31" s="6">
        <v>1.779938</v>
      </c>
      <c r="AE31" s="6">
        <v>94.79404</v>
      </c>
    </row>
    <row r="32">
      <c r="A32" s="5" t="s">
        <v>63</v>
      </c>
      <c r="B32" s="6">
        <v>2.568051</v>
      </c>
      <c r="C32" s="6">
        <v>92.79758</v>
      </c>
      <c r="D32" s="6">
        <v>2.51669</v>
      </c>
      <c r="E32" s="6">
        <v>92.98318</v>
      </c>
      <c r="F32" s="6">
        <v>2.466356</v>
      </c>
      <c r="G32" s="6">
        <v>93.16914</v>
      </c>
      <c r="H32" s="6">
        <v>2.417029</v>
      </c>
      <c r="I32" s="6">
        <v>93.35548</v>
      </c>
      <c r="J32" s="6">
        <v>2.368688</v>
      </c>
      <c r="K32" s="6">
        <v>93.54219</v>
      </c>
      <c r="L32" s="6">
        <v>2.321315</v>
      </c>
      <c r="M32" s="6">
        <v>93.72928</v>
      </c>
      <c r="N32" s="6">
        <v>2.274888</v>
      </c>
      <c r="O32" s="6">
        <v>93.91674</v>
      </c>
      <c r="P32" s="6">
        <v>2.229391</v>
      </c>
      <c r="Q32" s="6">
        <v>94.10457</v>
      </c>
      <c r="R32" s="6">
        <v>2.184803</v>
      </c>
      <c r="S32" s="6">
        <v>94.29278</v>
      </c>
      <c r="T32" s="6">
        <v>2.141107</v>
      </c>
      <c r="U32" s="6">
        <v>94.48137</v>
      </c>
      <c r="V32" s="6">
        <v>2.098285</v>
      </c>
      <c r="W32" s="6">
        <v>94.67033</v>
      </c>
      <c r="X32" s="6">
        <v>2.056319</v>
      </c>
      <c r="Y32" s="6">
        <v>94.85967</v>
      </c>
      <c r="Z32" s="6">
        <v>2.015192</v>
      </c>
      <c r="AA32" s="6">
        <v>95.04939</v>
      </c>
      <c r="AB32" s="6">
        <v>1.974889</v>
      </c>
      <c r="AC32" s="6">
        <v>95.23949</v>
      </c>
      <c r="AD32" s="6">
        <v>1.935391</v>
      </c>
      <c r="AE32" s="6">
        <v>95.42997</v>
      </c>
    </row>
    <row r="33">
      <c r="A33" s="5" t="s">
        <v>64</v>
      </c>
      <c r="B33" s="6">
        <v>2.717019</v>
      </c>
      <c r="C33" s="6">
        <v>88.82138</v>
      </c>
      <c r="D33" s="6">
        <v>2.662679</v>
      </c>
      <c r="E33" s="6">
        <v>88.99903</v>
      </c>
      <c r="F33" s="6">
        <v>2.609425</v>
      </c>
      <c r="G33" s="6">
        <v>89.17703</v>
      </c>
      <c r="H33" s="6">
        <v>2.8</v>
      </c>
      <c r="I33" s="6">
        <v>89.35538</v>
      </c>
      <c r="J33" s="6">
        <v>2.506092</v>
      </c>
      <c r="K33" s="6">
        <v>88.87</v>
      </c>
      <c r="L33" s="6">
        <v>2.45597</v>
      </c>
      <c r="M33" s="6">
        <v>89.71316</v>
      </c>
      <c r="N33" s="6">
        <v>2.406851</v>
      </c>
      <c r="O33" s="6">
        <v>89.89258</v>
      </c>
      <c r="P33" s="6">
        <v>2.358714</v>
      </c>
      <c r="Q33" s="6">
        <v>90.07237</v>
      </c>
      <c r="R33" s="6">
        <v>2.311539</v>
      </c>
      <c r="S33" s="6">
        <v>90.25251</v>
      </c>
      <c r="T33" s="6">
        <v>2.265308</v>
      </c>
      <c r="U33" s="6">
        <v>90.43302</v>
      </c>
      <c r="V33" s="6">
        <v>2.220002</v>
      </c>
      <c r="W33" s="6">
        <v>90.61389</v>
      </c>
      <c r="X33" s="6">
        <v>2.175602</v>
      </c>
      <c r="Y33" s="6">
        <v>90.79511</v>
      </c>
      <c r="Z33" s="6">
        <v>2.4</v>
      </c>
      <c r="AA33" s="6">
        <v>90.9767</v>
      </c>
      <c r="AB33" s="6">
        <v>2.089448</v>
      </c>
      <c r="AC33" s="6">
        <v>91.15866</v>
      </c>
      <c r="AD33" s="6">
        <v>2.047659</v>
      </c>
      <c r="AE33" s="6">
        <v>91.34097</v>
      </c>
    </row>
    <row r="34">
      <c r="A34" s="5" t="s">
        <v>65</v>
      </c>
      <c r="B34" s="6">
        <v>2.328367</v>
      </c>
      <c r="C34" s="6">
        <v>90.79476</v>
      </c>
      <c r="D34" s="6">
        <v>2.2818</v>
      </c>
      <c r="E34" s="6">
        <v>90.97635</v>
      </c>
      <c r="F34" s="6">
        <v>2.236164</v>
      </c>
      <c r="G34" s="6">
        <v>91.1583</v>
      </c>
      <c r="H34" s="6">
        <v>2.22</v>
      </c>
      <c r="I34" s="6">
        <v>92.12</v>
      </c>
      <c r="J34" s="6">
        <v>2.147612</v>
      </c>
      <c r="K34" s="6">
        <v>90.12</v>
      </c>
      <c r="L34" s="6">
        <v>2.14</v>
      </c>
      <c r="M34" s="6">
        <v>91.70635</v>
      </c>
      <c r="N34" s="6">
        <v>2.062567</v>
      </c>
      <c r="O34" s="6">
        <v>91.88976</v>
      </c>
      <c r="P34" s="6">
        <v>2.021315</v>
      </c>
      <c r="Q34" s="6">
        <v>92.07354</v>
      </c>
      <c r="R34" s="6">
        <v>1.980889</v>
      </c>
      <c r="S34" s="6">
        <v>92.25769</v>
      </c>
      <c r="T34" s="6">
        <v>1.941271</v>
      </c>
      <c r="U34" s="6">
        <v>92.4422</v>
      </c>
      <c r="V34" s="6">
        <v>1.902446</v>
      </c>
      <c r="W34" s="6">
        <v>90.14</v>
      </c>
      <c r="X34" s="6">
        <v>1.864397</v>
      </c>
      <c r="Y34" s="6">
        <v>92.81234</v>
      </c>
      <c r="Z34" s="6">
        <v>1.827109</v>
      </c>
      <c r="AA34" s="6">
        <v>92.99797</v>
      </c>
      <c r="AB34" s="6">
        <v>1.790567</v>
      </c>
      <c r="AC34" s="6">
        <v>93.18396</v>
      </c>
      <c r="AD34" s="6">
        <v>1.754755</v>
      </c>
      <c r="AE34" s="6">
        <v>92.78</v>
      </c>
    </row>
    <row r="35">
      <c r="A35" s="5" t="s">
        <v>66</v>
      </c>
      <c r="B35" s="6">
        <v>2.796655</v>
      </c>
      <c r="C35" s="6">
        <v>87.63586</v>
      </c>
      <c r="D35" s="6">
        <v>2.740722</v>
      </c>
      <c r="E35" s="6">
        <v>87.81114</v>
      </c>
      <c r="F35" s="6">
        <v>2.685908</v>
      </c>
      <c r="G35" s="6">
        <v>87.98676</v>
      </c>
      <c r="H35" s="6">
        <v>2.632189</v>
      </c>
      <c r="I35" s="6">
        <v>88.16273</v>
      </c>
      <c r="J35" s="6">
        <v>2.7</v>
      </c>
      <c r="K35" s="6">
        <v>88.33906</v>
      </c>
      <c r="L35" s="6">
        <v>2.527955</v>
      </c>
      <c r="M35" s="6">
        <v>88.51573</v>
      </c>
      <c r="N35" s="6">
        <v>2.477396</v>
      </c>
      <c r="O35" s="6">
        <v>88.69277</v>
      </c>
      <c r="P35" s="6">
        <v>2.427848</v>
      </c>
      <c r="Q35" s="6">
        <v>88.87015</v>
      </c>
      <c r="R35" s="6">
        <v>2.379291</v>
      </c>
      <c r="S35" s="6">
        <v>89.04789</v>
      </c>
      <c r="T35" s="6">
        <v>2.331705</v>
      </c>
      <c r="U35" s="6">
        <v>89.22599</v>
      </c>
      <c r="V35" s="6">
        <v>2.285071</v>
      </c>
      <c r="W35" s="6">
        <v>89.40444</v>
      </c>
      <c r="X35" s="6">
        <v>2.239369</v>
      </c>
      <c r="Y35" s="6">
        <v>89.58325</v>
      </c>
      <c r="Z35" s="6">
        <v>2.194582</v>
      </c>
      <c r="AA35" s="6">
        <v>89.76242</v>
      </c>
      <c r="AB35" s="6">
        <v>2.15069</v>
      </c>
      <c r="AC35" s="6">
        <v>89.94194</v>
      </c>
      <c r="AD35" s="6">
        <v>2.107677</v>
      </c>
      <c r="AE35" s="6">
        <v>90.12182</v>
      </c>
    </row>
    <row r="36">
      <c r="A36" s="5" t="s">
        <v>67</v>
      </c>
      <c r="B36" s="6">
        <v>3.15392</v>
      </c>
      <c r="C36" s="6">
        <v>91.26016</v>
      </c>
      <c r="D36" s="6">
        <v>3.090842</v>
      </c>
      <c r="E36" s="6">
        <v>91.44268</v>
      </c>
      <c r="F36" s="6">
        <v>3.029025</v>
      </c>
      <c r="G36" s="6">
        <v>91.62557</v>
      </c>
      <c r="H36" s="6">
        <v>2.968444</v>
      </c>
      <c r="I36" s="6">
        <v>91.80882</v>
      </c>
      <c r="J36" s="6">
        <v>2.909075</v>
      </c>
      <c r="K36" s="6">
        <v>91.99244</v>
      </c>
      <c r="L36" s="6">
        <v>2.850894</v>
      </c>
      <c r="M36" s="6">
        <v>92.17642</v>
      </c>
      <c r="N36" s="6">
        <v>2.793876</v>
      </c>
      <c r="O36" s="6">
        <v>92.36077</v>
      </c>
      <c r="P36" s="6">
        <v>2.737998</v>
      </c>
      <c r="Q36" s="6">
        <v>92.5455</v>
      </c>
      <c r="R36" s="6">
        <v>2.683238</v>
      </c>
      <c r="S36" s="6">
        <v>92.73059</v>
      </c>
      <c r="T36" s="6">
        <v>2.629574</v>
      </c>
      <c r="U36" s="6">
        <v>92.91605</v>
      </c>
      <c r="V36" s="6">
        <v>2.576982</v>
      </c>
      <c r="W36" s="6">
        <v>93.10188</v>
      </c>
      <c r="X36" s="6">
        <v>2.525443</v>
      </c>
      <c r="Y36" s="6">
        <v>93.28808</v>
      </c>
      <c r="Z36" s="6">
        <v>2.474934</v>
      </c>
      <c r="AA36" s="6">
        <v>93.47466</v>
      </c>
      <c r="AB36" s="6">
        <v>2.425435</v>
      </c>
      <c r="AC36" s="6">
        <v>93.66161</v>
      </c>
      <c r="AD36" s="6">
        <v>2.376926</v>
      </c>
      <c r="AE36" s="6">
        <v>93.84893</v>
      </c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98</v>
      </c>
      <c r="B1" s="9" t="s">
        <v>99</v>
      </c>
      <c r="C1" s="9" t="s">
        <v>100</v>
      </c>
    </row>
    <row r="2">
      <c r="A2" s="8" t="s">
        <v>101</v>
      </c>
      <c r="B2" s="10">
        <f>average(tptday1)</f>
        <v>2.150686629</v>
      </c>
      <c r="C2" s="10">
        <f>average(tptq1)</f>
        <v>91.38572914</v>
      </c>
    </row>
    <row r="3">
      <c r="A3" s="8" t="s">
        <v>102</v>
      </c>
      <c r="B3" s="10">
        <f>AVERAGE(tptday2)</f>
        <v>2.113261657</v>
      </c>
      <c r="C3" s="10">
        <f>average(tptq2)</f>
        <v>91.56850143</v>
      </c>
    </row>
    <row r="4">
      <c r="A4" s="8" t="s">
        <v>103</v>
      </c>
      <c r="B4" s="10">
        <f>average(Tptday3)</f>
        <v>2.065893514</v>
      </c>
      <c r="C4" s="10">
        <f>AVERAGE(tptq3)</f>
        <v>91.751638</v>
      </c>
    </row>
    <row r="5">
      <c r="A5" s="8" t="s">
        <v>104</v>
      </c>
      <c r="B5" s="10">
        <f>average(tptday4)</f>
        <v>2.0414078</v>
      </c>
      <c r="C5" s="10">
        <f>AVERAGE(tptq4)</f>
        <v>91.93588486</v>
      </c>
    </row>
    <row r="6">
      <c r="A6" s="8" t="s">
        <v>105</v>
      </c>
      <c r="B6" s="10">
        <f>average(tptday5)</f>
        <v>2.008255571</v>
      </c>
      <c r="C6" s="10">
        <f>AVERAGE(tptq5)</f>
        <v>91.92006571</v>
      </c>
    </row>
    <row r="7">
      <c r="A7" s="8" t="s">
        <v>106</v>
      </c>
      <c r="B7" s="10">
        <f>average(tptday6)</f>
        <v>1.953595143</v>
      </c>
      <c r="C7" s="10">
        <f>AVERAGE(tptq6)</f>
        <v>92.30325</v>
      </c>
    </row>
    <row r="8">
      <c r="A8" s="8" t="s">
        <v>107</v>
      </c>
      <c r="B8" s="10">
        <f>average(tptday7)</f>
        <v>1.917507943</v>
      </c>
      <c r="C8" s="10">
        <f>AVERAGE(tptq7)</f>
        <v>92.46440429</v>
      </c>
    </row>
    <row r="9">
      <c r="A9" s="8" t="s">
        <v>108</v>
      </c>
      <c r="B9" s="10">
        <f>average(tptday8)</f>
        <v>1.874060314</v>
      </c>
      <c r="C9" s="10">
        <f>AVERAGE(tptq8)</f>
        <v>92.66116743</v>
      </c>
    </row>
    <row r="10">
      <c r="A10" s="8" t="s">
        <v>109</v>
      </c>
      <c r="B10" s="10">
        <f>average(tptday9)</f>
        <v>1.828700657</v>
      </c>
      <c r="C10" s="10">
        <f>AVERAGE(tptq9)</f>
        <v>92.77543571</v>
      </c>
    </row>
    <row r="11">
      <c r="A11" s="8" t="s">
        <v>110</v>
      </c>
      <c r="B11" s="10">
        <f>average(tptday10)</f>
        <v>1.799930114</v>
      </c>
      <c r="C11" s="10">
        <f>AVERAGE(tptq10)</f>
        <v>92.95764314</v>
      </c>
    </row>
    <row r="12">
      <c r="A12" s="8" t="s">
        <v>111</v>
      </c>
      <c r="B12" s="10">
        <f>average(tptday11)</f>
        <v>1.781573771</v>
      </c>
      <c r="C12" s="10">
        <f>AVERAGE(tptq11)</f>
        <v>93.08754543</v>
      </c>
    </row>
    <row r="13">
      <c r="A13" s="8" t="s">
        <v>112</v>
      </c>
      <c r="B13" s="10">
        <f>average(tptday12)</f>
        <v>1.731228743</v>
      </c>
      <c r="C13" s="10">
        <f>AVERAGE(tptq12)</f>
        <v>93.33374314</v>
      </c>
    </row>
    <row r="14">
      <c r="A14" s="8" t="s">
        <v>113</v>
      </c>
      <c r="B14" s="10">
        <f>average(tptday13)</f>
        <v>1.702498314</v>
      </c>
      <c r="C14" s="10">
        <f>AVERAGE(tptq13)</f>
        <v>93.414434</v>
      </c>
    </row>
    <row r="15">
      <c r="A15" s="8" t="s">
        <v>114</v>
      </c>
      <c r="B15" s="10">
        <f>average(tptday14)</f>
        <v>1.664659143</v>
      </c>
      <c r="C15" s="10">
        <f>AVERAGE(tptq14)</f>
        <v>93.72223771</v>
      </c>
    </row>
    <row r="16">
      <c r="A16" s="8" t="s">
        <v>115</v>
      </c>
      <c r="B16" s="10">
        <f>average(tptday15)</f>
        <v>1.6370448</v>
      </c>
      <c r="C16" s="10">
        <f>AVERAGE(tptq15)</f>
        <v>93.69699743</v>
      </c>
    </row>
    <row r="17">
      <c r="A17" s="8" t="s">
        <v>116</v>
      </c>
      <c r="B17" s="10">
        <f>average(B2:B16)</f>
        <v>1.884686941</v>
      </c>
      <c r="C17" s="10">
        <f>AVERAGE(C2:C16)</f>
        <v>92.5985785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117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8" t="s">
        <v>118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119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8" t="s">
        <v>120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121</v>
      </c>
      <c r="B1" s="8"/>
      <c r="C1" s="8"/>
      <c r="D1" s="8"/>
      <c r="E1" s="8"/>
      <c r="F1" s="8"/>
      <c r="G1" s="8"/>
    </row>
    <row r="2">
      <c r="A2" s="11" t="s">
        <v>122</v>
      </c>
      <c r="B2" s="8"/>
      <c r="C2" s="8"/>
      <c r="D2" s="8"/>
      <c r="E2" s="8"/>
      <c r="F2" s="8"/>
      <c r="G2" s="8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123</v>
      </c>
      <c r="G1" s="13"/>
    </row>
    <row r="2">
      <c r="A2" s="12" t="s">
        <v>124</v>
      </c>
    </row>
  </sheetData>
  <mergeCells count="2">
    <mergeCell ref="A1:F1"/>
    <mergeCell ref="A2:G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125</v>
      </c>
    </row>
    <row r="2">
      <c r="A2" s="12" t="s">
        <v>126</v>
      </c>
      <c r="I2" s="13"/>
      <c r="J2" s="13"/>
    </row>
  </sheetData>
  <mergeCells count="2">
    <mergeCell ref="A1:J1"/>
    <mergeCell ref="A2:H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127</v>
      </c>
    </row>
    <row r="2">
      <c r="A2" s="12" t="s">
        <v>128</v>
      </c>
      <c r="D2" s="13"/>
      <c r="E2" s="13"/>
      <c r="F2" s="13"/>
    </row>
  </sheetData>
  <mergeCells count="2">
    <mergeCell ref="A1:F1"/>
    <mergeCell ref="A2:C2"/>
  </mergeCells>
  <drawing r:id="rId1"/>
</worksheet>
</file>