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91852\Downloads\"/>
    </mc:Choice>
  </mc:AlternateContent>
  <xr:revisionPtr revIDLastSave="0" documentId="13_ncr:1_{3023E1EB-4391-46D6-B786-C0A4B4AFD7AF}" xr6:coauthVersionLast="45" xr6:coauthVersionMax="45" xr10:uidLastSave="{00000000-0000-0000-0000-000000000000}"/>
  <bookViews>
    <workbookView xWindow="-98" yWindow="-98" windowWidth="20715" windowHeight="13276" xr2:uid="{00000000-000D-0000-FFFF-FFFF00000000}"/>
  </bookViews>
  <sheets>
    <sheet name="Company Detail" sheetId="1" r:id="rId1"/>
    <sheet name="Rating Model" sheetId="2" r:id="rId2"/>
  </sheets>
  <definedNames>
    <definedName name="_xlnm._FilterDatabase" localSheetId="0" hidden="1">'Company Detail'!$A$1:$BQ$41</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1" i="2" l="1"/>
  <c r="C19" i="2"/>
  <c r="H19" i="2" s="1"/>
  <c r="AG12" i="2"/>
  <c r="C14" i="2" s="1"/>
  <c r="H14" i="2" s="1"/>
  <c r="AG13" i="2"/>
  <c r="C17" i="2" s="1"/>
  <c r="H17" i="2" s="1"/>
  <c r="AG14" i="2"/>
  <c r="C22" i="2" s="1"/>
  <c r="H22" i="2" s="1"/>
  <c r="AG15" i="2"/>
  <c r="C20" i="2" s="1"/>
  <c r="H20" i="2" s="1"/>
  <c r="AG16" i="2"/>
  <c r="C21" i="2" s="1"/>
  <c r="H21" i="2" s="1"/>
  <c r="AG17" i="2"/>
  <c r="C23" i="2" s="1"/>
  <c r="H23" i="2" s="1"/>
  <c r="AG11" i="2"/>
  <c r="C13" i="2" s="1"/>
  <c r="H13" i="2" s="1"/>
  <c r="F14" i="2"/>
  <c r="K14" i="2" s="1"/>
  <c r="F15" i="2"/>
  <c r="K15" i="2" s="1"/>
  <c r="F16" i="2"/>
  <c r="K16" i="2" s="1"/>
  <c r="F17" i="2"/>
  <c r="K17" i="2" s="1"/>
  <c r="F18" i="2"/>
  <c r="K18" i="2" s="1"/>
  <c r="F19" i="2"/>
  <c r="K19" i="2" s="1"/>
  <c r="F20" i="2"/>
  <c r="K20" i="2" s="1"/>
  <c r="F21" i="2"/>
  <c r="K21" i="2" s="1"/>
  <c r="F22" i="2"/>
  <c r="K22" i="2" s="1"/>
  <c r="F23" i="2"/>
  <c r="K23" i="2" s="1"/>
  <c r="F13" i="2"/>
  <c r="K13" i="2" s="1"/>
  <c r="E14" i="2"/>
  <c r="J14" i="2" s="1"/>
  <c r="E15" i="2"/>
  <c r="J15" i="2" s="1"/>
  <c r="E16" i="2"/>
  <c r="J16" i="2" s="1"/>
  <c r="E17" i="2"/>
  <c r="J17" i="2" s="1"/>
  <c r="E18" i="2"/>
  <c r="J18" i="2" s="1"/>
  <c r="E19" i="2"/>
  <c r="J19" i="2" s="1"/>
  <c r="E20" i="2"/>
  <c r="J20" i="2" s="1"/>
  <c r="E21" i="2"/>
  <c r="J21" i="2" s="1"/>
  <c r="E22" i="2"/>
  <c r="J22" i="2" s="1"/>
  <c r="E23" i="2"/>
  <c r="J23" i="2" s="1"/>
  <c r="E13" i="2"/>
  <c r="J13" i="2" s="1"/>
  <c r="D14" i="2"/>
  <c r="I14" i="2" s="1"/>
  <c r="D15" i="2"/>
  <c r="I15" i="2" s="1"/>
  <c r="D16" i="2"/>
  <c r="I16" i="2" s="1"/>
  <c r="D17" i="2"/>
  <c r="I17" i="2" s="1"/>
  <c r="D18" i="2"/>
  <c r="I18" i="2" s="1"/>
  <c r="D19" i="2"/>
  <c r="I19" i="2" s="1"/>
  <c r="D20" i="2"/>
  <c r="I20" i="2" s="1"/>
  <c r="D21" i="2"/>
  <c r="I21" i="2" s="1"/>
  <c r="D22" i="2"/>
  <c r="I22" i="2" s="1"/>
  <c r="D23" i="2"/>
  <c r="I23" i="2" s="1"/>
  <c r="D13" i="2"/>
  <c r="I13" i="2" s="1"/>
  <c r="C18" i="2" l="1"/>
  <c r="H18" i="2" s="1"/>
  <c r="C16" i="2"/>
  <c r="H16" i="2" s="1"/>
  <c r="C15" i="2"/>
  <c r="H15" i="2" s="1"/>
  <c r="G20" i="2"/>
  <c r="L20" i="2" s="1"/>
  <c r="G19" i="2"/>
  <c r="L19" i="2" s="1"/>
  <c r="G21" i="2"/>
  <c r="L21" i="2" s="1"/>
  <c r="G14" i="2"/>
  <c r="L14" i="2" s="1"/>
  <c r="G17" i="2"/>
  <c r="L17" i="2" s="1"/>
  <c r="G13" i="2"/>
  <c r="L13" i="2" s="1"/>
  <c r="G23" i="2"/>
  <c r="L23" i="2" s="1"/>
  <c r="G22" i="2"/>
  <c r="L22" i="2" s="1"/>
  <c r="J6" i="1"/>
  <c r="G15" i="2" l="1"/>
  <c r="L15" i="2" s="1"/>
  <c r="G18" i="2"/>
  <c r="L18" i="2" s="1"/>
  <c r="G16" i="2"/>
  <c r="L16" i="2" s="1"/>
</calcChain>
</file>

<file path=xl/sharedStrings.xml><?xml version="1.0" encoding="utf-8"?>
<sst xmlns="http://schemas.openxmlformats.org/spreadsheetml/2006/main" count="1106" uniqueCount="720">
  <si>
    <t>Sr. No</t>
  </si>
  <si>
    <t>Production_City</t>
  </si>
  <si>
    <t>Production_State</t>
  </si>
  <si>
    <t>Turnover</t>
  </si>
  <si>
    <t>Contact_name</t>
  </si>
  <si>
    <t>Contact_Phone</t>
  </si>
  <si>
    <t>Contact_Email</t>
  </si>
  <si>
    <t>Export</t>
  </si>
  <si>
    <t>Export_Countries</t>
  </si>
  <si>
    <t>Company_Segment_Vehicle</t>
  </si>
  <si>
    <t>Company_Segment_Keyclients</t>
  </si>
  <si>
    <t>Company_Subsegment_Vehicle</t>
  </si>
  <si>
    <t>Company_Subsegment_Vehiclesegment</t>
  </si>
  <si>
    <t>Service_Parts_Category</t>
  </si>
  <si>
    <t>Service_Parts_Details</t>
  </si>
  <si>
    <t>Casting_Type</t>
  </si>
  <si>
    <t>Min_Weight1</t>
  </si>
  <si>
    <t>Max_Weight1</t>
  </si>
  <si>
    <t>Production_Capacity1</t>
  </si>
  <si>
    <t>Forging_Type</t>
  </si>
  <si>
    <t>Min_Weight2</t>
  </si>
  <si>
    <t>Max_Weight2</t>
  </si>
  <si>
    <t>Production_Capacity2</t>
  </si>
  <si>
    <t>Machining_Type</t>
  </si>
  <si>
    <t>Max_Weight3</t>
  </si>
  <si>
    <t>Production_Capacity3</t>
  </si>
  <si>
    <t>Cut_Type</t>
  </si>
  <si>
    <t>Production_Capacity4</t>
  </si>
  <si>
    <t>Band_Type</t>
  </si>
  <si>
    <t>Production_Capacity5</t>
  </si>
  <si>
    <t>Welding_Type</t>
  </si>
  <si>
    <t>Lenght</t>
  </si>
  <si>
    <t>Tolerance_Grade</t>
  </si>
  <si>
    <t>Production_Capacity6</t>
  </si>
  <si>
    <t>Assembly_Type</t>
  </si>
  <si>
    <t>Production_Capacity7</t>
  </si>
  <si>
    <t>Paint_Type</t>
  </si>
  <si>
    <t>Production_Capacity8</t>
  </si>
  <si>
    <t>Heat_Treatment_Type</t>
  </si>
  <si>
    <t>Max_Weight9</t>
  </si>
  <si>
    <t>Production_Capacity9</t>
  </si>
  <si>
    <t>Moulding_Type</t>
  </si>
  <si>
    <t>Size</t>
  </si>
  <si>
    <t>Production_Capacity10</t>
  </si>
  <si>
    <t>Plate_Thickness</t>
  </si>
  <si>
    <t>Plate_Supplier</t>
  </si>
  <si>
    <t>Material</t>
  </si>
  <si>
    <t>Weight_Max</t>
  </si>
  <si>
    <t>Weight_Min</t>
  </si>
  <si>
    <t>Tooling_Capabilities</t>
  </si>
  <si>
    <t>Production_Type</t>
  </si>
  <si>
    <t>Production_Capabilities_In_House</t>
  </si>
  <si>
    <t>Production_Capabilities_Outsourced</t>
  </si>
  <si>
    <t>Production_Material</t>
  </si>
  <si>
    <t>Production_Material_Type</t>
  </si>
  <si>
    <t>Certifications</t>
  </si>
  <si>
    <t>Detail</t>
  </si>
  <si>
    <t>Testing_Type</t>
  </si>
  <si>
    <t>In_House1</t>
  </si>
  <si>
    <t>Out_Source1</t>
  </si>
  <si>
    <t>Design_Development</t>
  </si>
  <si>
    <t>In_House2</t>
  </si>
  <si>
    <t>Out_Source2</t>
  </si>
  <si>
    <t>Located_In_India</t>
  </si>
  <si>
    <t>CreatedDate</t>
  </si>
  <si>
    <t>Between 1 Crore and 10 Crore</t>
  </si>
  <si>
    <t>Simple</t>
  </si>
  <si>
    <t>Between 50 Lakhs and 1 Crore</t>
  </si>
  <si>
    <t>Saws</t>
  </si>
  <si>
    <t>Tube Bending</t>
  </si>
  <si>
    <t>Powder</t>
  </si>
  <si>
    <t>Annealing</t>
  </si>
  <si>
    <t>Injection Moulding</t>
  </si>
  <si>
    <t>80 mm</t>
  </si>
  <si>
    <t>Outdoor testing</t>
  </si>
  <si>
    <t>Auto-CAD</t>
  </si>
  <si>
    <t>Empire Auto Pvt Ltd</t>
  </si>
  <si>
    <t>C14, 6th Phase, Adityapur Industrial Area, Adityapur, Jamshedpur-832109</t>
  </si>
  <si>
    <t>Jamshedpur</t>
  </si>
  <si>
    <t>Jharkhand</t>
  </si>
  <si>
    <t>Between 30 Crore and 50 Crore</t>
  </si>
  <si>
    <t>Prashant Gandhi</t>
  </si>
  <si>
    <t>prashant@empireauto.co.in</t>
  </si>
  <si>
    <t>No</t>
  </si>
  <si>
    <t>NA</t>
  </si>
  <si>
    <t>Commercial Vehicles,Construction Equipment</t>
  </si>
  <si>
    <t>Tata Motors,Jost, RSB Transmission,Tata Hitachi</t>
  </si>
  <si>
    <t>Trucks</t>
  </si>
  <si>
    <t>M&amp;HCV</t>
  </si>
  <si>
    <t>Engine Components,Suspension and Braking,Drive Transmission and Steering</t>
  </si>
  <si>
    <t>,,</t>
  </si>
  <si>
    <t>Centrifugal Casting</t>
  </si>
  <si>
    <t>3MT</t>
  </si>
  <si>
    <t>Hot Forging,Roll Forging</t>
  </si>
  <si>
    <t>.5Kgs,2</t>
  </si>
  <si>
    <t>40Kgs,5</t>
  </si>
  <si>
    <t>500MT/Month,200MT/Month</t>
  </si>
  <si>
    <t>CNC Machining,NC Machining,Drilling,Milling,Broaching,Grinding</t>
  </si>
  <si>
    <t>,,,,,</t>
  </si>
  <si>
    <t>Circular Saw Machine Can cut upto 125 Dia Rounds</t>
  </si>
  <si>
    <t>Please mention other painting capabilities</t>
  </si>
  <si>
    <t>Spray Painting</t>
  </si>
  <si>
    <t>Annealing,Normalizing,Quenching Or Hardening,Tempering,Surface Hardening,Induction Hardening,Case Hardening</t>
  </si>
  <si>
    <t>,,,,,,</t>
  </si>
  <si>
    <t>Y,s,,,,,</t>
  </si>
  <si>
    <t>e,,,,,,</t>
  </si>
  <si>
    <t>Casting,Forging,Machining,Cutting,Assembly,Painting,Heat Treatment,Testing</t>
  </si>
  <si>
    <t>In-House,In House,In-House,In-House,In-House,In-House,In-House,In-House</t>
  </si>
  <si>
    <t>,,,,,,,</t>
  </si>
  <si>
    <t>Iron,Steel,Aluminum,Brass,Copper,Stainless Steel,Other Non-Ferrous</t>
  </si>
  <si>
    <t>ISO 9001:2008</t>
  </si>
  <si>
    <t>Indoor testing,Mechanical Lab</t>
  </si>
  <si>
    <t>Y,Y</t>
  </si>
  <si>
    <t>,</t>
  </si>
  <si>
    <t>Auto-CAD,Catia</t>
  </si>
  <si>
    <t>YES</t>
  </si>
  <si>
    <t>Automat Engineers A Unit Of Kalyani Spherocast Pvt Ltd</t>
  </si>
  <si>
    <t>M-7 (Part) Phase VI Adityapur Industrial Area, Adityapur Jamshedpur</t>
  </si>
  <si>
    <t>Gyanveer Prakash Singh</t>
  </si>
  <si>
    <t>automat.engineers@gmail.com</t>
  </si>
  <si>
    <t>Commercial Vehicles</t>
  </si>
  <si>
    <t>Tata Motors Ltd. &amp; Automotive Axles Ltd.</t>
  </si>
  <si>
    <t>LCV MHCV &amp; HCV</t>
  </si>
  <si>
    <t>Drive Transmission and Steering,Body and Chassis</t>
  </si>
  <si>
    <t>Center Bearing Brackets,Clutch Mounting Boxes, Clutch Pedals &amp; Brackets</t>
  </si>
  <si>
    <t>CNC Machining,Drilling,Milling,Reaming,Plasma Cutting</t>
  </si>
  <si>
    <t>35,10,,,1900</t>
  </si>
  <si>
    <t>5 Tonnes/Month (TPM),6 TPM,5 TPM,6 TPM,200 TPM</t>
  </si>
  <si>
    <t>Any other form of cutting capabilities</t>
  </si>
  <si>
    <t>Plasma Cutting</t>
  </si>
  <si>
    <t>Gas Metal Arc Welding / GMAW / MIG Welding</t>
  </si>
  <si>
    <t>1 m/6mm fillet</t>
  </si>
  <si>
    <t>As per IS Standards</t>
  </si>
  <si>
    <t>3600 running metre</t>
  </si>
  <si>
    <t>2500 running metre</t>
  </si>
  <si>
    <t>Powder,Please mention other painting capabilities</t>
  </si>
  <si>
    <t>100 Tonnes/Month,Liquid Dip &amp; Spray Painting 150 Tonnes/Month</t>
  </si>
  <si>
    <t>SAIL</t>
  </si>
  <si>
    <t>Steel</t>
  </si>
  <si>
    <t>Yes</t>
  </si>
  <si>
    <t>Machining,Welding,Assembly,Painting,Sheet Metal,Heat Treatment,Testing</t>
  </si>
  <si>
    <t>In-House,In-House,In-House,In-House,In-House,,In-House</t>
  </si>
  <si>
    <t>,,,,,Outsourced,</t>
  </si>
  <si>
    <t>HR Sheets/2 mm-25 mm CR Sheets/1-2 mm</t>
  </si>
  <si>
    <t>ISO 9001:2008,TS16949</t>
  </si>
  <si>
    <t>ISO 9001:2015 Certificate No FM690870,IATF 16949:2016 No. 0329609</t>
  </si>
  <si>
    <t>Indoor testing,Outdoor testing</t>
  </si>
  <si>
    <t>Y,</t>
  </si>
  <si>
    <t>,Y</t>
  </si>
  <si>
    <t>No We are Tier 1 suppliers to TATA Motors</t>
  </si>
  <si>
    <t>Mehta enterprises</t>
  </si>
  <si>
    <t>A34p industrial estate adityapur jamshedpur</t>
  </si>
  <si>
    <t>Between 10 Crore and 30 Crore</t>
  </si>
  <si>
    <t>Mehta Enterprises main road adityapur jamshedpur</t>
  </si>
  <si>
    <t>Meht409@gmail.com</t>
  </si>
  <si>
    <t>Only in india</t>
  </si>
  <si>
    <t>Body and Chassis,Consumables</t>
  </si>
  <si>
    <t>Roll Forging</t>
  </si>
  <si>
    <t>Drilling,Grinding</t>
  </si>
  <si>
    <t>Drills,Machine,Any other form of cutting capabilities</t>
  </si>
  <si>
    <t>Press Brake,Tube Bending,Any other form of bending capabilities</t>
  </si>
  <si>
    <t>Shielded Metal Arc Welding (SMAW),Gas Metal Arc Welding / GMAW / MIG Welding</t>
  </si>
  <si>
    <t>Simple,Complex</t>
  </si>
  <si>
    <t>8 mm,10 mm</t>
  </si>
  <si>
    <t>Y</t>
  </si>
  <si>
    <t>Cutting,Bending,Welding,Painting,Sheet Metal</t>
  </si>
  <si>
    <t>,,,,</t>
  </si>
  <si>
    <t>Iron,Steel</t>
  </si>
  <si>
    <t>JAMSHEDPUR FURNISHERS</t>
  </si>
  <si>
    <t>26.07.2000</t>
  </si>
  <si>
    <t>PLOT NO-591,MAHATO PARA ROAD,JUGSALAI,JAMSHEDPUR-831006</t>
  </si>
  <si>
    <t>JAMSHEDPUR</t>
  </si>
  <si>
    <t>JHARKHAND</t>
  </si>
  <si>
    <t>SANJAY KUMAR DHOOT,NITESH DHOOT</t>
  </si>
  <si>
    <t>jsrfur@rediffmail.com, jsrfur@gmail.com</t>
  </si>
  <si>
    <t>NO</t>
  </si>
  <si>
    <t>TATA MOTORS JAMSHEDPUR, KOLKATA, PUNE, LUCKNOW, DHARWAD, UTK</t>
  </si>
  <si>
    <t>3516, 2516, 2038,1613, 1015, 713</t>
  </si>
  <si>
    <t>Body and Chassis,Interiors (non-electronic),Consumables</t>
  </si>
  <si>
    <t>Assy Door Pad LH/RH, Door Lock Cover LH/RH,Assy Bottom Berth, Assy TOP Berth , Assy Dash Borad Pad, Rexine Bellow, Back rest Cover, Co Driver Seat, Middle Seat, Chassis Record Bag ,</t>
  </si>
  <si>
    <t>Plastic Mold Casting</t>
  </si>
  <si>
    <t>Drills</t>
  </si>
  <si>
    <t>Iron,Steel,Rubber,Fiber,Plastic,Composites</t>
  </si>
  <si>
    <t>Cutting,Assembly,Heat Treatment,Testing</t>
  </si>
  <si>
    <t>In-House,In-House,In House ,In House</t>
  </si>
  <si>
    <t>,,,</t>
  </si>
  <si>
    <t>Indoor testing</t>
  </si>
  <si>
    <t>In-House (Y)</t>
  </si>
  <si>
    <t>SONI AUTO &amp; ALLIED INDUSTRIES LTD</t>
  </si>
  <si>
    <t>M-19 PHASE VITH ADITYAPUR INDSUTRIAL AREA, GAMAHRIA</t>
  </si>
  <si>
    <t>Greater than 100 Crore</t>
  </si>
  <si>
    <t>RAJIB KUMAR LALWANI</t>
  </si>
  <si>
    <t>SONICO@SONIAUTO.COM</t>
  </si>
  <si>
    <t>NEPAL AND BENGLADESH</t>
  </si>
  <si>
    <t>Three Wheelers,Commercial Vehicles,Tractors</t>
  </si>
  <si>
    <t>Kinetic Green,TATA MOTORS LTD &amp; VEHICLE FACTORY,TATA DLT, YORK AND JOST</t>
  </si>
  <si>
    <t>Trucks,Auto Rickshaw,Tractors</t>
  </si>
  <si>
    <t>LCV, MCV, HCV,E RICKSHAW,TRAILERS</t>
  </si>
  <si>
    <t>Suspension and Braking</t>
  </si>
  <si>
    <t>LEAF SPRING ASSEMBLY</t>
  </si>
  <si>
    <t>Hot Forging</t>
  </si>
  <si>
    <t>3 KG</t>
  </si>
  <si>
    <t>50 KG</t>
  </si>
  <si>
    <t>2500 MT PER MONTH</t>
  </si>
  <si>
    <t>Quenching Or Hardening,Tempering</t>
  </si>
  <si>
    <t>50 KG,50 KG</t>
  </si>
  <si>
    <t>2500 MT PER MONTH,2500 MT PER MONTH</t>
  </si>
  <si>
    <t>8 mm</t>
  </si>
  <si>
    <t>JSW , JAYSWAL NECO, SUNFLAG IRON AND SLR METALIKS</t>
  </si>
  <si>
    <t>1.00 KG</t>
  </si>
  <si>
    <t>Forging,Cutting,Assembly,Painting,Heat Treatment,Testing</t>
  </si>
  <si>
    <t>IN HOUSE,IN HOUSE,IN HOUSE,IN HOUSE,IN HOUSE,IN HOUSE</t>
  </si>
  <si>
    <t>SUP9, SUP11A, 50CrV4&amp; 50MnCrV4</t>
  </si>
  <si>
    <t>TS16949,ISO 14001:2004</t>
  </si>
  <si>
    <t>CERTIFICATE NO. 0307962 VALID UPTO 31.05.2021,CERTIFICATE NO. 9910400165 VALID UP TO 22.07.2021</t>
  </si>
  <si>
    <t>Auto-CAD,</t>
  </si>
  <si>
    <t>Supreme Metals</t>
  </si>
  <si>
    <t>Tagore Road, Rajkot-360001, Gujarat, INDIA</t>
  </si>
  <si>
    <t>Rajkot</t>
  </si>
  <si>
    <t>GUJARAT</t>
  </si>
  <si>
    <t>Mihir</t>
  </si>
  <si>
    <t>+91 281 2460771</t>
  </si>
  <si>
    <t>info@suprememtals.com</t>
  </si>
  <si>
    <t>yes</t>
  </si>
  <si>
    <t>europe</t>
  </si>
  <si>
    <t>Commercial Vehicles,Tractors,Construction Equipment,Material Handling</t>
  </si>
  <si>
    <t>Mechanical/Friction Cranes,Hydraulic Cranes,Backhoe Loader,Tractors</t>
  </si>
  <si>
    <t>Engine Components,Suspension and Braking,Drive Transmission and Steering,Hydraulics</t>
  </si>
  <si>
    <t>Centrifugal Casting,Continuous Casting,Investment Casting,Sand Casting,Shell Molding</t>
  </si>
  <si>
    <t>CNC Machining,NC Machining,Drilling,Milling,Reaming,Grinding</t>
  </si>
  <si>
    <t>Saws,Drills,Machine,Any other form of cutting capabilities</t>
  </si>
  <si>
    <t>Shell Moulding,Ferrous Moulding</t>
  </si>
  <si>
    <t>120 mm,,,,,,,</t>
  </si>
  <si>
    <t>Iron,Steel,Aluminum,Brass,Copper,Stainless Steel,Aluminium Alloy,Other Non-Ferrous</t>
  </si>
  <si>
    <t>Casting,Forging,Machining,Assembly</t>
  </si>
  <si>
    <t>Indoor testing,Outdoor testing,Mechanical Lab</t>
  </si>
  <si>
    <t>y,y,y</t>
  </si>
  <si>
    <t>y</t>
  </si>
  <si>
    <t>Shivansh Technocast</t>
  </si>
  <si>
    <t>Shivansh Induatrial Area, Servey No. 206, Padavala Chowkdi, Lothda Road.</t>
  </si>
  <si>
    <t>Gujarat</t>
  </si>
  <si>
    <t>Keyur Sagparia</t>
  </si>
  <si>
    <t>info@shivanshtechnocast.com</t>
  </si>
  <si>
    <t>-</t>
  </si>
  <si>
    <t>Sand Casting</t>
  </si>
  <si>
    <t>100 Tons</t>
  </si>
  <si>
    <t>Boring,Drilling,Grinding</t>
  </si>
  <si>
    <t>20,20,20</t>
  </si>
  <si>
    <t>Compression Moulding</t>
  </si>
  <si>
    <t>700*650</t>
  </si>
  <si>
    <t>Iron</t>
  </si>
  <si>
    <t>No (Outsourcing)</t>
  </si>
  <si>
    <t>Casting,Machining,Welding,Assembly,Painting,Moulding,Testing</t>
  </si>
  <si>
    <t>In-House,,,In-House,In-House,In-House,In-House</t>
  </si>
  <si>
    <t>,Outsourced,Outsourced,,,,</t>
  </si>
  <si>
    <t>All Grades</t>
  </si>
  <si>
    <t>xxx</t>
  </si>
  <si>
    <t>ISO 9001:2015</t>
  </si>
  <si>
    <t>Pro E,Auto-CAD</t>
  </si>
  <si>
    <t>Ehara Industries</t>
  </si>
  <si>
    <t>94AB, Kandivli co-op Ind. Estate, Charkop, Kandivli west</t>
  </si>
  <si>
    <t>Mumbai</t>
  </si>
  <si>
    <t>Maharashtra</t>
  </si>
  <si>
    <t>Niraj Shah</t>
  </si>
  <si>
    <t>shah.niraj@eharaindustries.com</t>
  </si>
  <si>
    <t>Passenger Vehicles,Commercial Vehicles,Tractors,Material Handling</t>
  </si>
  <si>
    <t>Mahindra &amp; Mahindra Ltd,Mahindra &amp; Mahindra Ltd,Mahindra &amp; Mahindra Ltd,Mahindra &amp; Mahindra Ltd</t>
  </si>
  <si>
    <t>Excavators,Cars,Tractors</t>
  </si>
  <si>
    <t>Mahindra Excavators,SCV - Bolero Pickup, Thar,Mahindra Tractors</t>
  </si>
  <si>
    <t>Engine Components,Body and Chassis</t>
  </si>
  <si>
    <t>Oil Strainer Assy,Sheet metal Fuel tanks, Skid plates, Vacuum tanks, Reinforcement Panels</t>
  </si>
  <si>
    <t>Drills,Any other form of cutting capabilities</t>
  </si>
  <si>
    <t>Radial Drills,Shearing</t>
  </si>
  <si>
    <t>Press Brake,Tube Bending</t>
  </si>
  <si>
    <t>Gas Metal Arc Welding / GMAW / MIG Welding ,TIG Welding / Gas Tungsten Arc Welding / GTAW,Resistance Welding</t>
  </si>
  <si>
    <t>Powder Coating</t>
  </si>
  <si>
    <t>Machining,Cutting,Bending,Welding,Assembly,Painting,Sheet Metal,Testing</t>
  </si>
  <si>
    <t>,In-House,,In-House,In-House,In-House,In-House,In-House</t>
  </si>
  <si>
    <t>Outsourced,,Outsourced,,,,,</t>
  </si>
  <si>
    <t>CR-D, CR-EDD, HR, Aluminized Coated Steel Sheet</t>
  </si>
  <si>
    <t>In-House</t>
  </si>
  <si>
    <t>Solidworks</t>
  </si>
  <si>
    <t>Novoflex Industries Private Limited</t>
  </si>
  <si>
    <t>Raikva, Unit 506, 3A Ram Mohan Mullick Garden Lane</t>
  </si>
  <si>
    <t>Kolkata</t>
  </si>
  <si>
    <t>West Bengal</t>
  </si>
  <si>
    <t>Vineett Kr Banka</t>
  </si>
  <si>
    <t>sales@novoflex.in</t>
  </si>
  <si>
    <t>UK, Singapore, Middle East</t>
  </si>
  <si>
    <t>Two Wheelers,Three Wheelers,Passenger Vehicles,Commercial Vehicles,Tractors,Construction Equipment</t>
  </si>
  <si>
    <t>Trucks,Buses,Bikes,Scooty/Scooters,Auto Rickshaw,Hydraulic Cranes,Excavators,Cars,Backhoe Loader,Electric Vehicles,Tractors</t>
  </si>
  <si>
    <t>,,,,,,,,,,</t>
  </si>
  <si>
    <t>Body and Chassis,Consumables,Plastic Components</t>
  </si>
  <si>
    <t>Rubber,Plastic</t>
  </si>
  <si>
    <t>Moulding</t>
  </si>
  <si>
    <t>Perfect Engineering Works</t>
  </si>
  <si>
    <t>Chennai</t>
  </si>
  <si>
    <t>Tamil Nadu</t>
  </si>
  <si>
    <t>perfectengineeringworks2@gmail.com</t>
  </si>
  <si>
    <t>India</t>
  </si>
  <si>
    <t>Trucks,Mechanical/Friction Cranes,Hydraulic Cranes,Excavators,Backhoe Loader,Tractors</t>
  </si>
  <si>
    <t>Body and Chassis</t>
  </si>
  <si>
    <t>Hot Forging,Open Die Forging,Impression-Die Forging</t>
  </si>
  <si>
    <t>Boring,Drilling,Milling,Laser Cutting,Plasma Cutting,Water Jet Cutting</t>
  </si>
  <si>
    <t>Drills,Machine</t>
  </si>
  <si>
    <t>Press Brake</t>
  </si>
  <si>
    <t>8 mm,10 mm,12 mm</t>
  </si>
  <si>
    <t>,300</t>
  </si>
  <si>
    <t>Forging,Machining,Cutting,Bending,Welding,Assembly,Painting,Sheet Metal,Heat Treatment</t>
  </si>
  <si>
    <t>,,,,,,,,</t>
  </si>
  <si>
    <t>Iron,Steel,Stainless Steel</t>
  </si>
  <si>
    <t>Navneet plastic industries</t>
  </si>
  <si>
    <t>Plot no.501,sector 37,phase 2,gurgaon</t>
  </si>
  <si>
    <t>Gurgaon</t>
  </si>
  <si>
    <t>Haryana</t>
  </si>
  <si>
    <t>Navneet Goyal</t>
  </si>
  <si>
    <t>navneetplasticindustries@yahoo.com</t>
  </si>
  <si>
    <t>Two Wheelers,Passenger Vehicles,Commercial Vehicles,Tractors</t>
  </si>
  <si>
    <t>Trucks,Bikes,Scooty/Scooters,Cars,Electric Vehicles,Tractors</t>
  </si>
  <si>
    <t>Engine Components,Suspension and Braking,Electrical and Electronics,Interiors (non-electronic),Consumables,Plastic Components</t>
  </si>
  <si>
    <t>Die Casting,Plastic Mold Casting,Vaccuum Molding,Polymer Casting</t>
  </si>
  <si>
    <t>CNC Machining,NC Machining,Boring,Drilling,Milling,Reaming,Grinding,Ultrasonic Machining,Electrical Discharge Machining (EDM),Laser Cutting</t>
  </si>
  <si>
    <t>,,,,,,,,,</t>
  </si>
  <si>
    <t>Tube Bending,Stretch Form</t>
  </si>
  <si>
    <t>Carbon Gas Welding (CAW)</t>
  </si>
  <si>
    <t>Powder,E-Coat,Please mention other painting capabilities</t>
  </si>
  <si>
    <t>,,Uv coating, pu coating</t>
  </si>
  <si>
    <t>Injection Moulding,Compression Moulding,Die Moulding</t>
  </si>
  <si>
    <t>19 machines,,</t>
  </si>
  <si>
    <t>120 mm,,,,,</t>
  </si>
  <si>
    <t>Iron,Steel,Aluminum,Copper,Stainless Steel,Rubber,Plastic</t>
  </si>
  <si>
    <t>Machining,Assembly,Painting,Moulding,Testing</t>
  </si>
  <si>
    <t>In-house,,In-house,In-house,In-house</t>
  </si>
  <si>
    <t>Iron,Steel,Copper,Stainless Steel,Rubber,Plastic</t>
  </si>
  <si>
    <t>Indoor testing,Simulation based testing,Mechanical Lab</t>
  </si>
  <si>
    <t>In-house,In-house,In-house</t>
  </si>
  <si>
    <t>Solidworks,,</t>
  </si>
  <si>
    <t>In-house unigraphics ,,</t>
  </si>
  <si>
    <t>Company Name</t>
  </si>
  <si>
    <t>Customer Profile</t>
  </si>
  <si>
    <t>Financial Strength</t>
  </si>
  <si>
    <t>Quality rating</t>
  </si>
  <si>
    <t>Export rating</t>
  </si>
  <si>
    <t>Weighted score</t>
  </si>
  <si>
    <t>Customer profile</t>
  </si>
  <si>
    <t>Quality Rating</t>
  </si>
  <si>
    <t>Revenue Rating</t>
  </si>
  <si>
    <t>Overall rating</t>
  </si>
  <si>
    <t>Saurat Autotech Pvt Ltd</t>
  </si>
  <si>
    <t>Adityapur</t>
  </si>
  <si>
    <t>Bhagya Dhar Panda</t>
  </si>
  <si>
    <t>marketingjsr@sauratautotech.com</t>
  </si>
  <si>
    <t>Passenger Vehicles,Commercial Vehicles</t>
  </si>
  <si>
    <t>Trucks,Buses</t>
  </si>
  <si>
    <t>HCV, LCV</t>
  </si>
  <si>
    <t>Engine Components,Drive Transmission and Steering</t>
  </si>
  <si>
    <t>Top Cover Assembly,Axle Parts for Front and Rear Axle</t>
  </si>
  <si>
    <t>Iron,Steel,Aluminium,Stainless Steel</t>
  </si>
  <si>
    <t>ISO 14001:2004,IATF 2016</t>
  </si>
  <si>
    <t>Indoor testing,Outdoor Testing,Mechanical Lab</t>
  </si>
  <si>
    <t>In-house,In-house</t>
  </si>
  <si>
    <t>25-30 mm,30-50mm, 50-75mm,75-100mm,100-120mm</t>
  </si>
  <si>
    <t>15,5,5</t>
  </si>
  <si>
    <t>55,80,85</t>
  </si>
  <si>
    <t>CNC Machining,NC Machining,Boring,Drilling,Milling,Reaming,Broaching,Grinding</t>
  </si>
  <si>
    <t>Saws,Drills,Machine</t>
  </si>
  <si>
    <t>TIG Welding / Gas Tungsten Arc Welding / GTAW</t>
  </si>
  <si>
    <t>Manual</t>
  </si>
  <si>
    <t>Galaxy Technoforge India Private Limited</t>
  </si>
  <si>
    <t>Survey No. 26, Shapar Road, Village Shapar, Rajkot - 360024, Gujarat, India</t>
  </si>
  <si>
    <t>Profile Ring Forging, Tapper Roller Bearing Races, Spherical Roller Bearing Races, Thrust Bearing Races, Cylindrical Bearing Races, Angular Contact Bearing Races, Ball Bearing Races, Sleeves, Control Discs, Hubs for Hi-Low &amp; Intermediate Shafts, Gear Blanks, Pole Wheels</t>
  </si>
  <si>
    <t xml:space="preserve"> mitesh@galaxytechnoforge.com</t>
  </si>
  <si>
    <t>CNC Machining</t>
  </si>
  <si>
    <t>20MnCr5, SAE 52100, 100 CR6 and 15 CR6</t>
  </si>
  <si>
    <t xml:space="preserve">CNC Turning, Forging, Shot Blasting, Annealing, Ring Rolling, Screw press forging, </t>
  </si>
  <si>
    <t>Inhouse</t>
  </si>
  <si>
    <t>Inhouse,Inhouse,Inhouse,Inhouse,Inhouse,Inhouse</t>
  </si>
  <si>
    <t>IATF 16949:2016 TUV SUD</t>
  </si>
  <si>
    <t>91-2827-254477</t>
  </si>
  <si>
    <t>3 MT</t>
  </si>
  <si>
    <t>100 gms</t>
  </si>
  <si>
    <t>8400 MT</t>
  </si>
  <si>
    <t>25 Kg</t>
  </si>
  <si>
    <t>Spherodized Annealing,Normalizing</t>
  </si>
  <si>
    <t>Screw Press Forging,Rolling upto 80 mm width,Close die forging and rolling with Hydraulic pres</t>
  </si>
  <si>
    <t>Harihar Alloys Pvt Ltd</t>
  </si>
  <si>
    <t>8000 MT</t>
  </si>
  <si>
    <t>9000 MT</t>
  </si>
  <si>
    <t>Carbon Steel, Low Alloy Steel, Stainless Steel, Super Duplex Stainless Steel, Nickel Alloy Castings</t>
  </si>
  <si>
    <t>Casting, Forging, Machining,Moulding</t>
  </si>
  <si>
    <t>IMF moulding,carbon dioxide moulding</t>
  </si>
  <si>
    <t>ASTM A 27, ASTM A 216 - WCB, WCC ASTM, A 352 - LCB, LCC, CA6NM GP240GH IS 1030, IS 276, IS 2707, EN Grade - 1.0619, 1.6220, AAR M201 Grade E, EN Grade 1.7357, 8630LAS, ASTM A 148 A 487 - 60K, 70K, 4QA, ASTM A 217 - W.C6, W.C9 , C5, C12, C12A, ASTM A 352 - LC3, ASTM A 487 - 1C, 2A, 4A, 4B,4C,4D,9GS34 CrNiMo6 ScMnCrMoBH, IS 2644 -Various Grades, MS 22025, MS 22015, MS 008,ASTM A 217 / A 487 - CA15 ASTM A 351 / A 743 / A 744 C.F3, CF3M, CF8, CF8C, CF8M, CN7M, ASTM A 352 / 487 - CA6NM, EN Grade - 1.4581, 1.4408,ASTM A 105, ASTM A 350 LF2, EN 3A, EN8, IS 2004, CLASS 4, SA 299 / SA 516, EN 10222 - 2 Gr. P 280 GH, EN 10250 - 2, C 45, EN 8D, SAE 1018 &amp; 10088, GOST 15 STEEL,AISI 4130, AISI 4140, AISI 4140H, AISI 8620H, AISI 4145, AISI 8650H, ASTM A 350 LF6, ASTM A182 Gr- F5,F9, F11, F 2 2 , F 9 1 &amp; F 9 2 , G O S T 4 5 4 3 7 1 3 8 X C / 4 5 X H /H2M5A / Grade 30XGCA, GOST 4543 Gr-20X2H4 - 71, 30X GCA - 71 &amp; Gr-45 XH2MO AW - 71, SAE 5046, E N 9,16 ,19 ,24 &amp; 39 B , IS 4367 G r . 20 C 15,ASTM A 182 Gr - F304, F304L, F316, F316L, F316LN,F321, F6A, F304H, F 316H, F6NM &amp; F20, ASTM A 276Gr - 431, F44, F437, F321, 17.4PH,ASTM A 564 Gr. 17- 4 PH,ASTM A 182 Gr - F51, F53, F55, F60 &amp; F65,INCONEL 400 / 625 / 725 / 825 &amp; MONEL K 400,ASTM B 124 UNS C63000, Nickel Aluminium Bronze, Aluminium Alloy AK - 6 GOST 4784 - 97,GOST 18175 - 72 KMN 10 -3 - 1, BRASS GOST15527 - 70 - 59 - 15</t>
  </si>
  <si>
    <t>NO. 6, Thomas Street,
Race Course Road,
Trichy, Tamilnadu - 620 020
India</t>
  </si>
  <si>
    <t>ISO 9001:2015, ISO 14001:2015, BS OHSAS 18001:2007, API 6A / API 20C
PED 2014 / 68/EU</t>
  </si>
  <si>
    <t>Body, Bonnet, Yoke, Wedge, Gate, Disc, Hinge, Elbow- 45,90, 160, Tee, Goose Neck
Adapter, Connector, Ball, Yoke, clapper, Lower, Plate, Arm, Studded Block,
Studded Tee, Studded cross, Hub, Spool, Spider, Flange,Boomfoot, Armfoot, Drum, Housing, Yoke &amp; Sprocket, Tooth, Adapter
Shaft, Banjo, Idler,Knuckle, End Plate, Butt Plate, Coupler Head Casting, Piston Pin, Flange,Worm Adjustment Cover, Cylinder Cover, Connecting Rod,Arm, Yoke,Support Plate, Rod eye, Trunnion, Cap End Cover,RH Crank, RH Drum, Lug, Carrier, Worm Wheel</t>
  </si>
  <si>
    <t>2990 Kg</t>
  </si>
  <si>
    <t>Open Die forging, Closed Die Forging</t>
  </si>
  <si>
    <t>Open Die forging: 20 Kgs, Closed Die Forging: 0.5 Kgs</t>
  </si>
  <si>
    <t>Open Die forging: 1000 Kgs, Closed Die Forging: 430 Kgs</t>
  </si>
  <si>
    <t>Upto
Dia 1600mm
Height 900mm</t>
  </si>
  <si>
    <t>989 Machining Hours / Day</t>
  </si>
  <si>
    <t>Sand Testing
Chemical Analysis
Liquid Penetrant Testing
Magnetic Particle Testing
Ultrasonic Testing
Radiography Testing
Tensile / Impact Testing
CMM Inspections</t>
  </si>
  <si>
    <t>info@hariharalloy.com</t>
  </si>
  <si>
    <t>91 - 431 - 2334005</t>
  </si>
  <si>
    <t>Coimbatore</t>
  </si>
  <si>
    <t>Generic</t>
  </si>
  <si>
    <t>Earthmoving Equipment,Passenger Vehicles, Commercial Vehicles</t>
  </si>
  <si>
    <t>Trichy</t>
  </si>
  <si>
    <t>Standards</t>
  </si>
  <si>
    <t>ASTM, ASME, API, BS, DIN, EN, JIS, ISO and Indian standards</t>
  </si>
  <si>
    <t>RM Engineering</t>
  </si>
  <si>
    <t>Survey No. 201 At - Bhunava, Tal - Gondal, Rajkot- 360311, Gujarat, India</t>
  </si>
  <si>
    <t>Rs. 10 - 25 Crore</t>
  </si>
  <si>
    <t>Cast Iron Auto Components like Brake Discs,
Brake Drums, Wheel Hubs, Steering Nuckal, Hanger Sacal, Coupling, Breaking Housing
&amp; Pedestal, Alternator Brackets, Leaf Spring Pad, M.B. Housing, Gear Cover, Flange and
Penion Housing for the Automotive and Tractor industry</t>
  </si>
  <si>
    <t>Graded Grey &amp; SG casting</t>
  </si>
  <si>
    <t>400 MT per month</t>
  </si>
  <si>
    <t>Tata Motors,Force Motors,Sonalika,Fiat,Maruti,Hyundai,Honda,Nissan, Mitsubishi</t>
  </si>
  <si>
    <t>Yes (Upto 20%)</t>
  </si>
  <si>
    <t>INDUSTRIAL SPARES MFG TRADING Co</t>
  </si>
  <si>
    <t>No. 66&amp;77, Perungudi Industrial Estate, Chennai - 600 096, India</t>
  </si>
  <si>
    <t>PTFE &amp; Filled Grades of PTFE,PEEK &amp; alloys of PEEK, PCTFE , Poly amide 6 and 66, POM C, Devlon, Nylatron</t>
  </si>
  <si>
    <t>ISO 9001:2008,ISO 14001:2004, OHSAS 18001:2007</t>
  </si>
  <si>
    <t>Caterpillar,Flowserve,John Deere,Komatsu,L&amp;T,Vestas</t>
  </si>
  <si>
    <t xml:space="preserve">inquiry@ismat.in </t>
  </si>
  <si>
    <t>91 44 24961147, 24961304</t>
  </si>
  <si>
    <t>SSV VALVES</t>
  </si>
  <si>
    <t>power train components such as Engine Valves, Valve Guides and valve seat Insert</t>
  </si>
  <si>
    <t>Bearing Rings, Guide Rings, Diaphragms, O-Rings, Chevron Packings, Wear Rings, Envelope Gaskets, Backup Rings, Valve Sleeves, Seals, Stem Seals, 
Mechanical Seals, Bellows, Washers, Gaskets, Valve Seats, Quad Seals, Mounts, Polyurethane Sheets, Aluminium Wheels</t>
  </si>
  <si>
    <t>Rubber 5 mm, Plastic 3 mm</t>
  </si>
  <si>
    <t>Rubber 1300 mm, Plastic 700 mm</t>
  </si>
  <si>
    <t>Plot no 2513, Kranti Gate - 1, GIDC Lodhika, Metoda, Rajkot, Pincode : 360 021, Gujarat, India</t>
  </si>
  <si>
    <t>CNC Turing, abrasive cutting machine, molding machine, disk polishing machine, profile projector</t>
  </si>
  <si>
    <t>ISO /TS 16949:2009</t>
  </si>
  <si>
    <t>USA, UK, European countries, Arabian Countries</t>
  </si>
  <si>
    <t>info@ssvalves.net</t>
  </si>
  <si>
    <t xml:space="preserve">AVR Valves Pvt. Ltd.  </t>
  </si>
  <si>
    <t>Plot No. 2317-2318, G.I.D.C Lodhika Industrial Estate, Almighty Gate No. 2, Metoda, Rajkot - 360 021, (Gujarat) India</t>
  </si>
  <si>
    <t>Intake and Exhaust Engine Valves, Mono-Metal Valves, Bi-Metal Valves, Seat Stellite, Tip &amp; Seat Induction Hardening, Stainless Steels with or without Tufftriding, Hard Chrome/Nitrided Stem, Profile &amp; Through Hardened Grooves, VALVE SPRING RETAINERS, VALVE COLLETS, VALVE GUIDES &amp; TAPPETS, PUSH RODS, VALVE SEATS, Valve Train Components</t>
  </si>
  <si>
    <t>Martensitic Steels, Austenitic Steels, Super Alloys - Inconel Steel, Nimonic Steel</t>
  </si>
  <si>
    <t>CNC Machines, CNC Machines for Valves Machining, Special Purpose Machines, Grinding Machines, Automatic Seat Grinder, SMT Centerless, Stellite Welding, Friction Welding, Resistance Welding, electro-upsetting, precision forging presses, Electric Induction Heat Treatment</t>
  </si>
  <si>
    <t>IATF 16949:2016</t>
  </si>
  <si>
    <t>USA, UK, Germany, China, South Korea</t>
  </si>
  <si>
    <t>info@vikramvalves.com</t>
  </si>
  <si>
    <t>Valve Stem Diameter: 4 to 16 mm, Valve Head Diameter: 20 to 70 mm, Valve Length: 50 to 300 mm</t>
  </si>
  <si>
    <t>Renex Valves</t>
  </si>
  <si>
    <t>Plot 30, Kailash Ind. Zone, Swati Park, 80 Feet Road, Kothariya, Rajkot-360002, Gujarat, India.</t>
  </si>
  <si>
    <t xml:space="preserve">Inlet – Exhaust Valves, Valve Train Components, VALVE GUIDE, Valve Seat, Push rod, valve tappet, VALVE COTTER/COLLET, VALVE SPRING RETAINER, </t>
  </si>
  <si>
    <t>Martensitic steels, Austenitic steels and super alloys like Inconel steel , Nimonic steel, Cast iron, bronze and brass</t>
  </si>
  <si>
    <t>NC/CNC and SPM Machines</t>
  </si>
  <si>
    <t>sales@renexvalves.com</t>
  </si>
  <si>
    <t>Automotive Valves Pvt. Ltd.</t>
  </si>
  <si>
    <t>Ahmedabad</t>
  </si>
  <si>
    <t>Inlet Exhaust Valves for I.C.Engines (Engine Valves)</t>
  </si>
  <si>
    <t>TS16949:2009</t>
  </si>
  <si>
    <t>USA, Germany, France, Italy, Poland, UK, Czech Republic, Turkey, Russia, Hungary, Dubai, Iran, Saudi Arabia, Mexico, Colombia, Panama, Algeria, Bangladesh, Nepal, Afghanistan, Pakistan, Thailand</t>
  </si>
  <si>
    <t>"Shradhha", Opp. Kirti Sagar Flats, Usmanpura, Ashram Road, Ahmedabad - 380013. Gujarat (India)</t>
  </si>
  <si>
    <t>Part Specifications</t>
  </si>
  <si>
    <t>STEM DIA: 4.50 MM TO 13.00 MM, HEAD DIA: 17.00 MM TO 60.00 MM, OVERALL LENGTH: 60.00 MM TO 225.00 MM</t>
  </si>
  <si>
    <t>A. L COLDFORGE PVT. LTD</t>
  </si>
  <si>
    <t>E-23, FOCAL POINT, PHASE-IV, LUDHIANA, PUNJAB (IN) - 141010</t>
  </si>
  <si>
    <t>Ludhiana</t>
  </si>
  <si>
    <t>Punjab</t>
  </si>
  <si>
    <t>HIGH TENSILE FLANGE BOLTS, WINDOW REGULATOR SHAFTS, PINS FOR DOOR HINGES, SHACKLE BOLTS, PINS FOR LATCH ASSEMBLY, FOOT REST FOR TWO WHEELERS, SIDE STAND FOR TWO WHEELERS, CHAIN SPROCKETS FOR TWO WHEELERS, BASE HINGES FOR SEWING MACHINE, SPECIAL COLD FORGED COMPONENTS</t>
  </si>
  <si>
    <t>Fine Blanking, Cold Forging, Die Casting, CNC Machining, Optical Auto sorting</t>
  </si>
  <si>
    <t>Adtiya Auto products, TECH AUTO PVT LTD, Krishna Maruti, M T AUTOCRAFT, KONGSBERG AUTOMOTIVE INDIA PVT LTD, SKH SHEET METALS COMPONENTS PVT. LTD.</t>
  </si>
  <si>
    <t>sales@alcoldforge.com</t>
  </si>
  <si>
    <t>NEW STAR Industries</t>
  </si>
  <si>
    <t>Budhewal Sugar Mill Road, VPO Budhewal, Ludhiana-141112, Punjab, INDIA</t>
  </si>
  <si>
    <t>Wheel Nuts, Wheel Bolts, Locking Nuts, Axle Studs, Leaf Spring Bolts, U Bolts, Self Tapping Screws, Automotive Fasteners, Weld Nuts, Flange Nuts, Pinion Nuts / Star Nuts, Slotted Axle Nuts, Axle Tube Nuts, Castle Nuts, Slotted Nuts, Automotive Fasteners, Dome Nuts, CNC Machined Hex Nuts, Hex Nuts &amp; Bolts, Spherical Washer, Grease Nipples, Wing Nuts, Single Washer Faced Hex Nuts, Industrial Fasteners, Carriage Bolts, Stainless Steel Nuts &amp; Bolts, B7 Studs &amp; Bolts, Spring Washers, Punched Washers, Hot Dip Galvanized Fasteners, ASTM Heavy Head Fasteners</t>
  </si>
  <si>
    <t>Shaker Hearth Furnace, Bolt Makers, Nut Formers, German based HOT Forging Presses, CNC Machines, UTM, Profile Projector, Magna Flux Testing Machines, Spectro</t>
  </si>
  <si>
    <t>ISO/IATF 16949:2016, ISO 14001:2015, ISO 9001:2008</t>
  </si>
  <si>
    <t>Ashok Leyland, BHEL, Essar, BEML, NALCO, NEPC, Field Marshal</t>
  </si>
  <si>
    <t>info@newstarinds.com, vikram@newstarinds.com</t>
  </si>
  <si>
    <t>Micron Precision Screws</t>
  </si>
  <si>
    <t>B-12, Thapar Chamber-III, Desh Bandhu Gupta Road, Paharganj, New Delhi</t>
  </si>
  <si>
    <t>New Delhi</t>
  </si>
  <si>
    <t>Wheel/Hub Bolts, Wheel Studs/Nuts, Two-Piece Wheel Nuts, Track Shoe Bolts/ Nuts, Flange Bolts, Axle Bolts, Connecting Rod Bolts/Nuts, Durlock Bolts, Main Bearing Cap Bolts, Cylinder Head Stud/Bolts/Screws, Tappat Screw, Counter Weight Bolts, Fly Wheel Bolts, Banjo Bolts, Center Bolts, Spare Wheel Carrier Mounting Bolts/ Nuts, Double End Studs</t>
  </si>
  <si>
    <t>M4 to M40 mm, 4.6, 5.6, 8.8, 10.9, 12.9 &amp; 14.9</t>
  </si>
  <si>
    <t>Multi-Station Boltmakers, Single Die Double Blow Headers &amp; Metal Gathering Machines, Flat Rolling Machines and Circular Thread Rolling Machines, Centreless Grinding Machines, Capstans and Bolt Trimmers, Shaker Hearth Furnaces, Automatic Tempering Furnaces and Blackening Furnace, Lathe Machine, Surface Grinder, Cylindrical Grinder, Milling Machine and Drill Machine</t>
  </si>
  <si>
    <t>ISO/TS 16949: 1994, ISO-14001 and OHSAS 18001, ISO 9001: 2002</t>
  </si>
  <si>
    <t xml:space="preserve">ESCORTS GROUP, LML LTD., CARRIER AIRCON, NEW HOLLAND TRACTOR, HERO MOTORS GROUP, HINDUSTAN MOTORS LTD., BHARAT EARTH MOVERS, HMT LTD., SKF BEARINGS, TECUMSHA INDIA LTD., BAJAJ TEMPO, Greaves Ltd., KINETIC ENGG. LTD., HERO HONDA MOTORS LTD., DELPHI AUTOMOTIVE SYSTEMS, INTERNATIONAL TRACTORS LTD, CROMPTON GREAVES LTD., YAMAHA MOTORS, HAVELL’S INDIA LTD., GREAVES LTD., Standard Combines Pvt Ltd
Bölhoff GmbH, KELLER AND KALMBACH, BOSSARD GROUP, Bossard Switzerland, Bossard USA, Bossard Denmark, Sunfast Intl, SUNFAST INTL, National Engg Fasteners, F. REYHER, Freko., ADOLF WURTH, Terwa B.V, NATIONAL SOCKET SCREWS, Cleco Fasteners., TECHNIFAST, ACHILL, OWLETT JATON, ANDA TOOL                </t>
  </si>
  <si>
    <t>manojkumarbhatt@mpsfasteners.com, mdoffice@mpsfasteners.com</t>
  </si>
  <si>
    <t>Rs 50 - 100 Crore</t>
  </si>
  <si>
    <t>MK Fasteners</t>
  </si>
  <si>
    <t>221, Bommasandra Indl.Area, 3rd phase Hosur main road, Bangalore-560 099, Karnataka, INDIA</t>
  </si>
  <si>
    <t>Bangalore</t>
  </si>
  <si>
    <t>Karnataka</t>
  </si>
  <si>
    <t>Bolts, screws, studs, rivets, pins, shafts, housings, nuts, spacers, and special automotive components, High Precision Fasteners for Safety and Critical Applications, Automotive fasteners</t>
  </si>
  <si>
    <t>Mild Steel, Medium Carbon Steel, Brass, Copper, Aluminum Alloy, Nickel Alloy and Stainless Steel</t>
  </si>
  <si>
    <t>1. Cold Forging: 2 millimeters to 20 millimeters
2. Thread Rolling
3. Part Forming: 11 millimeters to 20 millimeters
4. Nut Forming &amp; Tapping
5. Surface Treatment (Plating and Coating)
6. Heat Treatment</t>
  </si>
  <si>
    <t>TS 16949 : 2009ISO 14001:2004, IATF 16949</t>
  </si>
  <si>
    <t>Hyundai, Ford, Bosch, Mercedez Benz, Toyota, Maruti, Audi, General Motors, TVS, Ashok Leyland, Yamaha, SKF, Tata Motors, Bajaj, Setco Automotive, Royal Enfield, FIAT, Lucas TVS</t>
  </si>
  <si>
    <t>info@mkfasteners.in</t>
  </si>
  <si>
    <t>Kova</t>
  </si>
  <si>
    <t>1,  E-340 Phase IV-A Focal Point Ludhiana-141010, Punjab, INDIA</t>
  </si>
  <si>
    <t>AUTOMOTIVE FASTENERS, INDUSTRIAL FASTENERS, STRUCTURAL BOLTING, AGRICULTURAL FASTENERS, ROAD CRASH BARRIER FASTENERS, SPECIAL FASTENERS, Hexagon Head Bolts, Carriage Bolts, Flange Bolts, Special Cold Forged Bolts (Made to Drawing), Collar Bolts and Flat Washers, BS 7419 Square Square Holding Down Bolts,EN 14399 Pre-loaded Structural Bolting Assemblies,EN 15048 Non-Preloaded Structural Bolting Assemblies., Knurled bolts, Flange Nuts, Flange Bolts, Hex Bolts,Carriage Bolts,Socket Head Bolts,Lock Bolts and Collars,Collar Bolts,Hex Nuts and Flat Washers</t>
  </si>
  <si>
    <t>Material Grade: 4.6,4.8,5.6,8.8,10.9,12.9.</t>
  </si>
  <si>
    <t>Black Oxide, Zinc Plating, Hot Dip Galvanized</t>
  </si>
  <si>
    <t>Forging, thread rolling, heat-treatment, and plating</t>
  </si>
  <si>
    <t>ISO 9001, TS 16949 : 2009,  IATF 16949 : 2016</t>
  </si>
  <si>
    <t>L&amp;T, Nilkamal, Reliance, BHEL, Eicher, Adani, Suzlon, Godrej, Welspun, Sterling &amp; Wilson</t>
  </si>
  <si>
    <t>Australia, Austria, Belgium, Bulgaria, Canada, Czech Republic, Denmark, Finland, France, Germany, Hungary, Iran, Italy, Kenya, Kuwait, Lithuania, Netherlands, New Zealand, Norway, Oman, Poland, Qatar, Russia, Saudi Arabia, Spain, Sweden, Syria, Turkey, United Kingdom, United States</t>
  </si>
  <si>
    <t>enquiry@kova.in, info@kova.in, rishi@kova.in</t>
  </si>
  <si>
    <t>STL Fasteners</t>
  </si>
  <si>
    <t>Sterling Tools Limited, 5A, DLF Industrial Estate, Faridabad – 121003</t>
  </si>
  <si>
    <t>Faridabad</t>
  </si>
  <si>
    <t>hub/wheel bolts, hub nuts, wheel studs, suspension bolts, shoulder bolts, propeller shaft bolts/nuts, centre bolts, track shoe bolts/nuts, rivets and two wheeler spindles/wheel axles, stanard fasteners, cylinder head bolts/screws, fly wheel nuts/bolts, connecting rod bolts/nuts, balance weight bolts, engine cover bolts and main bearing cap bolts, Engine Fasteners, Chassis Fasteners</t>
  </si>
  <si>
    <t>Diameter Range – M5 to M28
Length range – 10mm to 300mm
Heat Treatment Grades – 7T, 8.8, 9T, 10.9, 11T, 12.9 and 14.9
Surface Finishes – Zinc Plating with Trivalent Chrome, Zinc Plating with Hexavalent Chrome, Zinc Phosphating, Zinc Flake Coating (Geomet and Magni)</t>
  </si>
  <si>
    <t>Wire Drawing Plant, Cold Forging, Thread Rolling, Heat Treatment, Secondary Operations, Surface Treatments, Optical Sorting</t>
  </si>
  <si>
    <t>ISO 9001, TS 16949, ISO 14001, ISO 17025, OHSAS 18001</t>
  </si>
  <si>
    <t>Maruti Suzuki, Mahindra, Honda Cars, Tata Motors</t>
  </si>
  <si>
    <t>Europe, USA, South America and the Middle East</t>
  </si>
  <si>
    <t>Yes: 3%</t>
  </si>
  <si>
    <t>sterling@stlfasteners.com</t>
  </si>
  <si>
    <t>N. S. International</t>
  </si>
  <si>
    <t>Plot 40, IDC Hissar Road, Behind IDC Water Works, Rohtak-124001, Haryana, India</t>
  </si>
  <si>
    <t>Rohtak</t>
  </si>
  <si>
    <t>Rs. 25 - 50 Crore</t>
  </si>
  <si>
    <t>Standard Fasteners, Non-Standard Fasteners, Turned Components, Machining Components, Studs, Shoulder Bolts, Dowel Pins, Precision Dowel Pins, Precision Shoulder Screws, Preicision Components,Precision Turned Components, Precision Machining Components, Standoffs,Jack Screws, Male Female Screws, Captive Screws, Captive Panel Screws, Double Ended Studs, Dowel Pins, Taper Pins, Knurled Pins, Under Cut Pins, Ejector Pins, Pull Out Dowel Pins, Socket Flat Head Csk Screws Din 7991, Sstainless Steel Fasteners, Socket Button Head Cap Screws, Socket Set Screws, Slotted Set Screws, Square Head Set Screws, Thumb Screws, Grease Nipples, Hex Plug, Socket Plug, Special tie rod, Castle nut, ring nut, Parallel Keys / Taper Keys /Woodruff Keys, Rings (Shaft Collar)</t>
  </si>
  <si>
    <t>DIN 1, DIN 7, DIN 6325, DIN 7979-D, DIN 7991, DIN 7379, DIN 921, DIN 923, DIN 84, DIN 660, ISO 2341, DIN 938, DIN 939, DIN 906, DIN 908, DIN 910, DIN 439, DIN, DIN 557, DIN 705, DIN 935, DIN 937, DIN 936, DIN 1587, DIN 703, DIN 6885, DIN 6888</t>
  </si>
  <si>
    <t>Brass, Stainless Steel, Alloy steel</t>
  </si>
  <si>
    <t xml:space="preserve">CNC and single spindle automats, Cold Forging, feed circular rolling machines,in-feed circular rolling machines, centreless grinding machines, Milling, Grooving, CNC Machining, Cutting, Drilling, Tapping, Grinding, </t>
  </si>
  <si>
    <t>ISO 9001:2000</t>
  </si>
  <si>
    <t>sales@nsinternationalindia.com, export@nsinternationalindia.com, js@nsinternationalindia.com</t>
  </si>
  <si>
    <t>Marwaha Industries</t>
  </si>
  <si>
    <t>10995/A, St No 9, Partap Nagar, Near Sangeet Cinema, Ludhiana-141003, Punjab, India</t>
  </si>
  <si>
    <t>Rs. 2 - 5 Crore</t>
  </si>
  <si>
    <t>Hub Bolt, Axle Bolt, Lower Link Chain, Hook Pins, Top Link Pin, Leveling Shaft, Makhi Bolt, Shovel Bolt, and Rim Bolt, Tractor Accessories, Lower Link End, Brake Rod and Battery Rod, Air Cleaner Element Jali and Mobile Cap, Leveling Shafts, top link assembly, toggle assembly, Links Chains, Lower Link Chains (U Clivous), Lower Link Chains, Knuckle Pins, Bracket Pins, Center Pins, Lower Link Chain Side Pins, Hook Pins, Industrial Fasteners, Shovel Bolts, Hub Bolts, Knuckle Pivot Pin, Top Link Pin</t>
  </si>
  <si>
    <t>Cutting machines, Welding machines, Lathe machines, Shaping machines, Machining machines, Tooling machines, Finishing machines</t>
  </si>
  <si>
    <t>Vikrant Fasteners</t>
  </si>
  <si>
    <t>E-187, Phase IV, Focal Point, Ludhiana-141010, Punjab, India</t>
  </si>
  <si>
    <t>Bolts, Nuts, Washers, Threaded Rods, Hex Nuts, Hex Jam Nuts, Slotted &amp; Castle Nuts, Collar Nuts, Ferrule Nuts, Coupling Nuts, Revolving Wheel Nuts, Couplers, Ferrule Nuts and Coupling Nut, Alloy Wheel Nuts, HSFG Nut</t>
  </si>
  <si>
    <t>4.6,5.6, 6.8, 8.8, 10.9, 12.9, B7 Grades &amp; 4, 5, 6,7, 8, 10, 12 Grades</t>
  </si>
  <si>
    <t>Bar Drawing Section, Press Shop, Forging Shop, Turning Section, Threading Section, Heat-treatment Plant, Bolt Forming Section, Nut Forming Section, Nut Cutting Section, Spring Washer Manufacturing Plant, Zinc Plating Plant, Hot Dip Galvanizing Plant, Mechanical Galvanizing Plant, Phosphating Plant</t>
  </si>
  <si>
    <t>ISO 9001 : 2008</t>
  </si>
  <si>
    <t>Ashok Leyland, Nissan, Tata Motors, Volvo</t>
  </si>
  <si>
    <t>vikfast@yahoo.com, info@vikrantfasteners.com, prateeksharma@vikrantfasteners.com</t>
  </si>
  <si>
    <t>Apple Bolts</t>
  </si>
  <si>
    <t>Vishwakarma Street, Gill Road Opposite Singhania International, Miller Ganj,
Ludhiana-141003, Punjab, India</t>
  </si>
  <si>
    <t>Carriage Bolts, Industrial Nuts, Industrial Nut Bolts, Hot Forged Bolt Nut, Spring Washer and Hex Head Bolt, Galvanized Fasteners, High Tensile Fasteners, Cold Forged Hex Bolt, Mild Steel Bolt and Mild Steel Fastener, High Tensile Fasteners, MS Hex Haed Bolts and Screws, Hot Dip Fasteners, Lock Nuts, Spring Washers, Anchor Fasteners, Foundation bolts, Threaded Rods</t>
  </si>
  <si>
    <t>5M, 6M, 8M, 10M, 12M,1/4”, 5/16”, 3/8”, hot forged LONG BOLTS 16mm to 52mm diameter, up to length 350mm (F.T) &amp; 500mm (H.T)</t>
  </si>
  <si>
    <t>Grinders, Cold forged header machines, Rolling machines, Trimming machines and Welding sets</t>
  </si>
  <si>
    <t>Middle East, South East Asia, North America, UAE, South Africa, Uganda, Ethiopia, Iran, Nigeria and Malaysia</t>
  </si>
  <si>
    <t>applebolts@in.com, applebolts.com@gmail.com</t>
  </si>
  <si>
    <t>Shaildeep Engineering (p) Ltd.</t>
  </si>
  <si>
    <t>C-1/38 GIDC, AJI INDUSTRIAL Estate,
PHASE-I, RAJKOT- GUJARAT ( INDIA )</t>
  </si>
  <si>
    <t>Fasteners M1 (1/8”) to M110 (4-1/2”) Diameter &amp; up to 2000 (80”) MM Length, , Precision Turned components, Push rods , Wheel axles, Hubs, Valve Component, PTFE, Xylan &amp; TEFLON coating, Valve Components</t>
  </si>
  <si>
    <t>Carbon Steels, Alloy Steels, Austenitic/ Ferrite / Martensite   Stainless, Duplex / Super Duplex  Stainless Steel, Inconel®, Monel®,  Titanium</t>
  </si>
  <si>
    <t>Heat-treatment Capability Length upto 2.2 Mtr, Cold Forging, Screw Turned Forging, Drop Forging, Open Die Forging, Through Hardening, Case hardening, Induction Hardening, Solution Annealing</t>
  </si>
  <si>
    <t>shaildeepepl@hotmail.com, kunal_goda@hotmail.com</t>
  </si>
  <si>
    <t>Forming &amp; Forging Industries</t>
  </si>
  <si>
    <t>St 1 New Janta Nagar Gill Road, Ludhiana-141003, Punjab</t>
  </si>
  <si>
    <t>HEX BOLTS, ALLEN BOLTS, HEX FLANGE BOLTS, SQUARE HEAD BOLT LENGTH UP TO 300 MM, Pinion Nuts, Flange Conical Nuts and Flange Taper Nuts, Hex Nuts, Lock Nuts, Hex Heavy Nuts, Hex Nut H=1.5D, Hex nuts available in Class 8.8, 10.9, 12.9, Best Performance Wheel Nuts, High Tensile Grade Nut, SAE 4140 Steel Grade for Thrust Washer, FLANGE NUTS H=1.5D, NYLON HEX FLANGE NUTS, Flange Nuts, Fuel Injection Pipe Nut, Hydraulic Hose Pipe Nut, Wheel Nut, Hub Nut, Scaffolding Nut, Pressure Equipment, DIN 6923 Hexagonal Flange Nuts</t>
  </si>
  <si>
    <t>Cold Forging Knuckle Joint Presses up to 400 tons, Power Presses of capacity from 10 tons to 250 tons and, besides Lathes, Shapers, Milling Machines, Grinding Machines, Drilling Machines, Tapping Machines, Special Purpose Turning Machines</t>
  </si>
  <si>
    <t xml:space="preserve">ISO 9001:2015 </t>
  </si>
  <si>
    <t>Europe, Egypt, Middle East, Mexico, Russia, South America, Africa and last but not least Asian Countries</t>
  </si>
  <si>
    <t>info@formingforiging.com , formingforging@gmail.com</t>
  </si>
  <si>
    <t>Empire Brass Components</t>
  </si>
  <si>
    <t>K-1/201, Opposite Bank Of India, Shankar Tekri, Shankar Tekri,
Jamnagar-361004, Gujarat, India</t>
  </si>
  <si>
    <t>Jamnagar</t>
  </si>
  <si>
    <t>Brass Nut, Brass Automobile Fastener, Brass Moulding Inserts, Brass Automobile Parts and Brass Bolt, Brass Plug Pins, Brass Sheet Metal Washers, Brass Electronic Parts, Brass Proximity Switches and Brass Electrical Terminal &amp; Switch Part, Brass Precision Components, Copper Precision Parts, Brass Capacitor Parts, Brass Forging Parts, Male Connector Pins</t>
  </si>
  <si>
    <t>Machining General tolerance: 50 microns, Specific Tolerance: 10 Microns</t>
  </si>
  <si>
    <t>Brass Extruded or Brass Casted CuZn39Pb3, CW614N, CW602N, CZ132, C35330, SS-5170, Free Cutting Brass IS 319 Type I or BS 249 Type I</t>
  </si>
  <si>
    <t>Turning, Drilling, Milling, Broaching, Drilling &amp; tapping, Plastic Moulding, Forging, Grinding, Stamping and Sub Assembly, Nickel Plating – Copper Nickel – Chrome Silver / Gold / Blue and White Zinc / Tin / Brass Color &amp; Yellow Passivation</t>
  </si>
  <si>
    <t xml:space="preserve">empirebrasscom@gmail.com, everestbrass@gmail.com </t>
  </si>
  <si>
    <t>Adinath Forging P Ltd</t>
  </si>
  <si>
    <t>7.7 KM Stone, VPO Titoli, Jind Road, Mulund,
Rohtak-124001, Haryana, India</t>
  </si>
  <si>
    <t>T' Nuts, Tube Nuts, Projection Weld Nuts, Flange Nuts, Hex Nuts, Hex Weld Nuts, Nyloc Nuts, Cap Nuts, Lock Nuts, etc.
Projection Weld Bolts, Hex Bolts, Flange Bolts, Socket Head Bolts &amp; Studs, Eye Bolts, Wheel Bolts, Studs and special Fasteners (as per customers' des. &amp; specifications)
Standard Fasteners for the industrial &amp; automobile sector (in cold forge from M-2 To M-20 and above in hot forge)</t>
  </si>
  <si>
    <t>high tensile &amp; mild steel cold forged fasteners in the range of M-2 to M-20 and in inches series ¼" to ¾", while hot forged fasteners are available above M-20 / ¾" range</t>
  </si>
  <si>
    <t>sjain@adinathforging.com</t>
  </si>
  <si>
    <t>Dadu Precision Fasteners Private Limited</t>
  </si>
  <si>
    <t>5006, Jaisav Place, Bazar Sirkiwalan, Hauz Qazi, Delhi - 110 006, Delhi, India</t>
  </si>
  <si>
    <t>Rs 10 - 15 Crore</t>
  </si>
  <si>
    <t>Hex Bolts, Hex Nuts, Plow Bolts, Ball Pins and Fasteners for Horns, High Tensile Bolts, High Tensile Washers and High Tensile Nuts, Anchor Bolts, Anchor Fasteners, Shear Stud, Self Tapping Screws and Arc Welding Stud, HSFG Washers, Mild Steel Bolt, Nut &amp; Washer, Mild Steel Nuts, Mild Steel Washer, Low Carbon Steel Bolt Nut Washer and Mild Steel Bolts, Nut A563, Hardened and Tempered Washer, Nuts A194 Grade 2H and F436 Washer, HSFG Hex Nuts, Hex Nuts, Heavy Hex Nuts, Structural Nuts and A563 Heavy Hex Nuts, HSFG Bolts, HSFG Bolt and Nut and Hex Head Bolts and Nuts, High Strength Friction Bolt, Hex Bolts, HSFG Structural Bolts, Square Head Bolts and Round Head Bolts, Carriage Head Bolts and Carriage Bolts, Anchor Bolts, Foundation Bolt With Stiffener Plate, I Type Foundation Bolt With Rod, J Type Foundation Bolt with Pipe Sleeve and L Type Foundation Bolts, High Strength Structural Bolts, High Strength Friction Grip Bolt, High Strength Structural Bolt, ASTM A325 Nut and ASTM A325 Bolt, Hammer Head Screw, A563 Heavy Hex Nuts, Heavy Hex Nuts and High Strengh Friction Grip Nut, Heavy Hex Bolts, Hot Dip Galvanized Bolt</t>
  </si>
  <si>
    <t>from dia 6 mm (1/4”) to 48 mm (2”) in standard products and specials / Anchor (Foundation) Bolts up to dia100 mm</t>
  </si>
  <si>
    <t>Wire Drawing, Hot Forging, Cold Forging, Thread Rolling</t>
  </si>
  <si>
    <t>info@dadufasteners.co.in</t>
  </si>
  <si>
    <t>Gemsons Precision Engineering (P) Limited</t>
  </si>
  <si>
    <t>Plot No. 9, Dewan Shah Udyog Nagar, Waliv Phata Vasai East, Mumbai- 400063, Maharashtra, India</t>
  </si>
  <si>
    <t>Rs. 50 - 100 Crore</t>
  </si>
  <si>
    <t>Inconel, Hastelloy, Monel, Nimonic, Stainless Steel, High Alloy Steel, Forgings, S.S. Investment Castings, Spheroidal Graphite Castings, Brass, Aluminum to low Carbon Steels</t>
  </si>
  <si>
    <t>CNC Machining 5 Axis and 4 Axis, Hard Part Turning, Surface Modeling, Quick Prototyping, Tool Room facility, Special Toolings/ Fixtures, In-house Fitting &amp; Assembly, PMI, Ultrasonic Testing &amp; CMM Inspection, Gun Drilling, EDM Wirecut, TIG Welding, Hi-Speed Machining Fanuc Robodrill Machines, Laser Marking</t>
  </si>
  <si>
    <t>AS 9100 : 2016, ISO 9001 : 2015</t>
  </si>
  <si>
    <t>Emerson, GE, Husky, Danaher Motion, Fisher, Dover Group, Saab, Siemens</t>
  </si>
  <si>
    <t>Yes: 60-80%</t>
  </si>
  <si>
    <t>Sriram Industries</t>
  </si>
  <si>
    <t>No. 40/2, Puthavedu Street, Moondram Kattalai Village Kundrathur, Kancheepuram, Chennai - 600069, Tamil Nadu, India</t>
  </si>
  <si>
    <t>CNC Turned Components, Milling Component, Grinding Component, Solenoid Component, Precision Milling Component, Metal Milling Component, Spacers, Adapters &amp; Captive Screws, Stainless Steel Components, Valve Spares, Steel Studs, Plastic Caps, Valve Cores, Self Clinching Nut and Brass Forging</t>
  </si>
  <si>
    <t>Lapping , Stellite Welding , Ultrasonic Cleaning , Crimping , Grinding</t>
  </si>
  <si>
    <t>Company ID</t>
  </si>
  <si>
    <t>Supplier Name</t>
  </si>
  <si>
    <t>Incorporation Year</t>
  </si>
  <si>
    <t>HQ</t>
  </si>
  <si>
    <t>Dezurik, Hyundai Motor India Ltd, Ford India Pvt Ltd, Maruti Suzuki, Honda Cars India, Aqua Group</t>
  </si>
  <si>
    <t>Sakthi Auto Ancillary Pvt. Ltd.
No 211/1, Idigarai Road, N G G O Colony,
Coimbatore - 641022</t>
  </si>
  <si>
    <t>Sakthi Auto Ancillary Pvt Ltd</t>
  </si>
  <si>
    <t>IATF 16949:2016, ISO 9001:2015</t>
  </si>
  <si>
    <t>Wafer &amp; Lug type, Rubber lined Butterfly Valves with replaceable back-up rings, Swing Check Valves &amp; Resilient Seated Gate Valves, Butterfly Wafer Valves, Butterfly Lug Valves, Swing Check Valves, Resilient Seated Gate Valves, Brake Drums, Brake Discs</t>
  </si>
  <si>
    <t>120,000 Valves per annum</t>
  </si>
  <si>
    <t>(91)-422-2642728</t>
  </si>
  <si>
    <t>Casting, Grey Iron Castings</t>
  </si>
  <si>
    <t>High Pressure Vertical – Disamatic Green Sand Moulding Line, Grey Iron Castings</t>
  </si>
  <si>
    <t>Mira Engineers</t>
  </si>
  <si>
    <t>Plot No. 103, Developed Plot Estate, Perungudi, Chennai- 600096, Tamil Nadu, India</t>
  </si>
  <si>
    <t>Car Starter Bracket, Aluminium Casting Leak Proof Control Valve, Vacuum Pump Housing Casting, Pressure Die Casting, Automobile Die Casting Components, Aluminium Die Castings, LED Fixtures Casting, Bracket Aluminum Casting Frames, Magnesium Die Casting, Heat Sink Anodized Casting, Street Light Aluminium Die Casting, Street Light Enclosure</t>
  </si>
  <si>
    <t>Tier</t>
  </si>
  <si>
    <t>M/s Lucas TVS Ltd.
M/s Delphi TVS Ltd.
M/s India Nippon Electricals Ltd. (Hosur &amp; Pondy)
M/s Mitsuba SICAL India Ltd.
M/s Ucal Fuel Systems Ltd. (MM Nagar &amp; Pondy)
M/s Easun Rayrolle Ltd.
M/s Areva T &amp; D India Ltd.
M/s Madras Engineering</t>
  </si>
  <si>
    <t>kumarsubbiah@miraengineers.com</t>
  </si>
  <si>
    <t>Tooling fixtures, High Pressure Die Casting, Gravity Casting, Low Pressure Die Casting, CNC Machining, Value added processes, Vibro Powder Coatings</t>
  </si>
  <si>
    <t>Tier II</t>
  </si>
  <si>
    <t>Rs. 50 Lakh - 1 Crore</t>
  </si>
  <si>
    <t>Rotomac Forging &amp; Foundry</t>
  </si>
  <si>
    <t>FORGED GEAR BLANK, Stainless Steel Forged Pipe Elbow, SS Forged Tee Elbow and 1/2 Inch SS Forged Elbow, Mild Steel Forged Tee, MILD STEEL Forged Pipe Elbow, MS Forged Elbow and MS Forged End Cap, FORGE LIFTING SHANK HOOK, Eye Bolts and Turn Buckle, KICK RATCHET and YOKE AND CLEVIS, Forge Steel Ball Valve End Piece, Draft Control Rod</t>
  </si>
  <si>
    <t>Survey No. 208, plot no 2/B, near Atash kitchenware, veraval (shapar) Tal. Kotada Sangani,
Rajkot-360002, Gujarat, India</t>
  </si>
  <si>
    <t>Ayushi Engineering</t>
  </si>
  <si>
    <t>Survey No. 26, Plot No. 6,7&amp;10 Shapar Village Road, B/h. Soham Dhana Industries,
Shapar (Veraval) - 360 024, Dist. Rajkot. State: Gujarat India.</t>
  </si>
  <si>
    <t>Yes: 65%</t>
  </si>
  <si>
    <t>USA, UK, Germany, France, Italy, Hungary, Turkey</t>
  </si>
  <si>
    <t>Tractor, Commercial Vehicles</t>
  </si>
  <si>
    <t>info@ayushienggco.com , jdgosai@ayushienggco.com</t>
  </si>
  <si>
    <t>Claas Ind. Germany, Elecon Engineering Ltd., Ralli Engine Ltd., Sonalika Tractor (International Tractor Limited), Schlinder Elevators, L&amp;T, Swaraj</t>
  </si>
  <si>
    <t>Collar, Crank Shaft, Nut &amp; Locking Pin, Intermediate Roller Axle, Wheel Nut, Brake Housing, Intermediate Lever, Drop Box and Piston Guide, Worm Shaft, Output Shaft and Hollow Slow Speed Shaft, Cover Plate, Three Wheeler Four Stroke CNG Crank Shaft, Auto Shaft, Three Wheeler Two Stroke CNG Crank Shaft, Ralli Crank Shaft, Wheel Stud, Nip Roller Stud, Coupling Flange, Flange, Adapter, Axle Shaft, Crank Shaft, Bush, Bearing Bush, Forging Shaft, Top Link Pin D 25, Shaft for Idler Gear, Ring Inner</t>
  </si>
  <si>
    <t>Alloy Steel, Stainless Steel, Aluminium, Bronze / Brass, Cast Iron, Ductile Iron</t>
  </si>
  <si>
    <t>Close Die, Upset Forging, Ring Rolling</t>
  </si>
  <si>
    <t>Sand Casting, Investment Casting, Shell Molding</t>
  </si>
  <si>
    <t>CNC Turning, VMC Machining, External Grinding, Internal Grinding, Milling, Broaching, Lapping, Burnishing, Plating, Heat Treatment, Teeth Cutting, Zinc Plating, Nickel Plating, Zinc Flake Coating, Blackening, Phosphating, ED Coating</t>
  </si>
  <si>
    <t>Hardening Tempering, Carburizing, Induction Hardening, Carbonitriding, Nitriding</t>
  </si>
  <si>
    <t>CMM With Scanning, 2D Height Gauge, Surface Roughness Tester, Contracer, Profile Projector, Hardness Tester [ BHN, HRC, HRB ], Air Gauging Systems, Slip Gauge Set 'O' Grade, Bench Center, Salt Spray Chamber, Digital Micrometers, Bore Gauges, Vernier Calipers, Special Gauges</t>
  </si>
  <si>
    <t>ISO 9001:2015, IATF 16949 : 2016</t>
  </si>
  <si>
    <t>CNC Turning Centers, Vertical Machining Centers, Conventional Milling Machines, Conventional Turning Machines, Tapping Drill Machines, Grinding Machines, Vertical Broaching Machine, Radial Drilling Machines, Hydraulic Press, Band saw Cutting Machines, Air Compressors</t>
  </si>
  <si>
    <t>Gravity Cast Pvt Ltd</t>
  </si>
  <si>
    <t>Investment Casting, Sand Casting, Forging, Metal Injection Molding, Pressure Die Casting, Gravity Die Casting, Shell Molding, Sheet Metal, Precision Machining, Assemble Product &amp; Spares</t>
  </si>
  <si>
    <t>Carbon Steel, Low Carbon Steel, Austenitic Stainless Steel, Martensitic Stainless Steel, Ferritic Stainless Steel, Duplex Stainless Steel, Heat Resisting Steel, Nickel Based Super Alloys, Cobalt Based Super Alloys, Aluminium Based Alloys, Copper Based Alloys, Zinc Based Alloys, Cast Iron, Ductile Iron</t>
  </si>
  <si>
    <t>WCB/1.0619, WCC, LCB, LCC/1.1138, WC1/1.5419, WC4, WC5, WC6/1.7356, WC9/1.7379, WC11, C5/1.7363, C12, C12A, 304/CF8/1.4308/1.4301, 316/CF8M/1.4408, 304L/CF3/1.4306, 316L/CF3M/1.4404/1.4409,CF8C/1.4827, CK20/1.4843, CN7M/1.4500, CG8M/1.4431, 410/CA15/1.4008, CA6NM-A/CA6NM-B/1.4313, 420/CA40/1.4028, 430/CB30/1.4059 , 1A, 2A, 3A, 2205/4A, 2507/5A, 6A, 7A, CF3MN/1.4435, CD4MCU, CG6MMN/1.3964 , HF/1.4825, HH/1.4837, HI/1.4846, HK/1.4848, HD/1.4823, CW12MW, CW2M, CW6MC, Inconel, Monel, Hastelloy, Stellite 3, Stellite 6, Stellite 21, Stellite 23, Triballoy T400, LM6, LM9, LM13, LM25, LM24, A356, A380, 6061, AB1, AB2, LB1, LB2, LB3, LB4, LB5, PB1, PB2, PB3, PB4, G1, G2, LB1, LB2, LB3, LB4, C95400, C83600, CuZn36Pb2As, CuZn38AlC, CZ121, Zamak 3, Zamak 5, FG150, FG200, FG220, FG250, FG300, 400/18, 400/15, 420/12, 500/7, 600/3, 700/2</t>
  </si>
  <si>
    <t>Survey No. - 275, Galaxy Ind. Est.-II,
Tal: Kotdasangani, Vill: Shapar (Veraval),
Rajkot-360024, Gujarat, India</t>
  </si>
  <si>
    <t>91-8469160029</t>
  </si>
  <si>
    <t>Jay Tilavat</t>
  </si>
  <si>
    <t>sales@gravitycastindia.com, marketing@gravitycastindia.com</t>
  </si>
  <si>
    <t>Computer-Aided-Designing Software</t>
  </si>
  <si>
    <t>Kalaria Forge Pvt Ltd</t>
  </si>
  <si>
    <t>U.S.A., U.K</t>
  </si>
  <si>
    <t>IATF 16949, PED 2014/68/EU &amp; AD2000-Merkblatt W0</t>
  </si>
  <si>
    <t>Survey No.30/1, Plot No.6,
NH-27, Shapar (Veraval).
Dist.: Rajkot (Guj.) INDIA</t>
  </si>
  <si>
    <t>98790 79127</t>
  </si>
  <si>
    <t>Low carbon steel : SAE1018, SAE1020,EN1A, EN32B etc.
Medium carbon steel: EN8, EN9, SAE1040, SAE1141, SAE1541, S43C etc.
Alloy steel : 20MnCr5, SAE4140, SCM420, EN24, SAE4340, 42CrMo4, EN353, SAE8620, 40Cr4 etc.
Stainless steel: SS202, SS410, SS304L, SS316L
Aluminum Alloy : HE15, HE30, 2014, 6061, 7075 etc.</t>
  </si>
  <si>
    <t>Low Carbon steel, medium carbon steel, Alloy steel, stainless steel, aluminium alloy</t>
  </si>
  <si>
    <t>SAE, IS, DIN, JIS,BS or International standards</t>
  </si>
  <si>
    <t>Gear Blank, Steering Ball Joint, Slotted Nut, Collector Ring, Break Drum, Castor Plat, Trunion, Spacer, Clutch Hub, Hex Nut, Transmission Forging, Bread Drum, Idler Drop Arm, Cross Lever, Rocker Arm, Double Cyld. Camshaft, Double Cyld Camshaft, Engine Camshaft, Gear Shifter Fork, Clevis, Oval Flange, Track Arm,Axle Hub, Connecting Rod, UJ Cross, Flange Yoke</t>
  </si>
  <si>
    <t>suresh@kalaria-forge.com</t>
  </si>
  <si>
    <t>Hammer Forge, Press Forge, Bending, Upsetting</t>
  </si>
  <si>
    <t xml:space="preserve">Normalizing, Annealing, Stress relieving, Quenched-Tempered, Iso-annealing </t>
  </si>
  <si>
    <t>Magnetic Partial Test, Brinell Hardness tester</t>
  </si>
  <si>
    <t>800MT per month</t>
  </si>
  <si>
    <t>Forging, Heat Treatment, Shot Blasting, Fettling, CNC Machining, Die Design, Die Manufacturing</t>
  </si>
  <si>
    <t>Tata, Mahindra, EicherCommercial Vehicles, Dana, Eaton, Setco Automotive</t>
  </si>
  <si>
    <t xml:space="preserve">Avtec </t>
  </si>
  <si>
    <t>Birla Tower, 7th Floor, 25, Barakhamba Road, Connaught Place,
New Delhi – 110001, India</t>
  </si>
  <si>
    <t>Hosur, Chennai, and Pithampur</t>
  </si>
  <si>
    <t>UG NX Mach1, Mach3 Industrial design, AutoCad/ Catia/ ProE,NASTRAN/ Ansys,KISSsoft,Romax</t>
  </si>
  <si>
    <t>TS 16949, AS9100
ISO9001, SQEP CIPL Silver Certification</t>
  </si>
  <si>
    <t>ABB, ACE, Tata Hitachi, Ashok Leyland, Audi, BEML, BENZ, BMW, Caterpillar, Daimler, Eaton, Sany, General Motors, Ford, Mahindra, Hitachi, Kirloskar, Isuzu, Poclain, Sisu Axles</t>
  </si>
  <si>
    <t xml:space="preserve"> Ductile Iron,  Forged Alloy Steel, Ductile Cast Iron, Cast Iron, Alloy Steel</t>
  </si>
  <si>
    <t>Passenger vehicle, Light &amp; Medium Commercial Vehicles, Earthmoving Equipment, Mining, Construction, Material Handling</t>
  </si>
  <si>
    <t xml:space="preserve"> Cluster Gear Shafts, Hollow Shafts &amp; Shafts with Synchro Cones, Pinion assemblies, Input &amp; output shafts, Crown gear, gear sec., sun gear &amp; pinion gear, Internal Gear, Ring Gear,  Shifter sleeves, Housing,  planetary carrier &amp; assemblies including sun &amp; planet gears, Differential cases and assemblies, Skid steer axle , Axle Housing, Axle Spindle, Bearings and Oil Seals, Clutch Drive Assembly  synchropack, Clutch drive assembly</t>
  </si>
  <si>
    <t>Normalizing, Stress Relieving, Hardening &amp; Tempering, Case Hardening- Case Depth: 0.5-2mm, Carbo -Nitriding- 0.4mm-0.7mm, Carbo-Annealing-1mm-2mm, Gas Nitriding-Case Depth: 0.2-0.45mm, Induction Hardening-Shafts Case Depth: up to 4mm, Plug Quench of
slender components (Hardening), De-Scaling (Tumbling)
&amp; De-Burring of clutch plates &amp; Pump Gears</t>
  </si>
  <si>
    <t>CNC Machining, Heat Treatment, Wire Cutting, Painting, Wire Cutting</t>
  </si>
  <si>
    <t>Shaping, Tooth, chamfering, ID &amp; OD grinding, Gear grinding, CNC Turning, Broaching, Hobbing, Taper forming, Shifter stop, milling &amp; forming/ Tooth rounding &amp; Tooth pointing Plug quenching, Spline Rolling, Shaving, Gun Drilling, Precision Turning, Drilling &amp; Tapping, Surface broaching of pockets, Precision Fine boring</t>
  </si>
  <si>
    <t>USA, UK, Europe, China, Japan</t>
  </si>
  <si>
    <t>Atop Products Pvt Ltd</t>
  </si>
  <si>
    <t>Plot No. 24, Sector :-24
Faridabad - 121 005, Haryana, India</t>
  </si>
  <si>
    <t>ravinder@atopgroup.com</t>
  </si>
  <si>
    <t>(91)-9873575004</t>
  </si>
  <si>
    <t>Two - Wheeler, Four - Wheeler, Tractors, Heavy &amp; Light Commercial Vehicles</t>
  </si>
  <si>
    <t>Automotive Bushes, Automotive Shafts, Cotter Pins, Dowels &amp; Cylindrical Pins, Spring Dowels, Shims, Thrust Washers &amp; Spacers, Spring Washers, Spring Steel Components, Hex Machine Parts, Circlips/ Snap Ring, Keys, Motor shafts, Bushed, Bearing housings, Flanges, Shafts, Sleeves, Rings, Washers, Spacers, Rollers</t>
  </si>
  <si>
    <t>France, Germany</t>
  </si>
  <si>
    <t>M/S. Auto Ignition Ltd. (2 Plants), Birla Yamaha Ltd., Eicher Ltd. Tractor Division(Three Plants), Eicher Motors Ltd., Yamaha Motors Ltd. (2 Plants), Greaves Ltd. (Three Plants), Hero Honda Motors Ltd. (2 Plant), Avtec Ltd, Kerla Agro Machinery Corp. Ltd. (Three Plants), John Deere Ltd., Minda Huf Ltd., Mahindra &amp; Mahindra Ltd., Mindarika Ltd., Maruti Udyog Ltd, New Holland Tractors (I) Pvt. Ltd., Premium Moulding Ltd., Rane (Madras) Ltd., Rane TRW Ltd. (2 Plants), Royal Enfield Motor Cycle (2 Plants), Subros Ltd, Suneel Auto Comp. Pvt. Ltd., Sanden Vikas (I) Ltd., Scooter India Ltd., The Printer House Ltd., Tractor &amp; Farm Equip Ltd. (3 Plants), Whirlpool Of India Ltd., Minda Valve Ltd., Lombardini India Ltd., General Motors Ltd., Ford India Ltd., Carraro India Ltd., Kirloskar Brothers Ltd., Simpsons Ltd., Cumminis India Ltd., Venus Industrial Corporation., PIAGGIO Vehicles Pvt. Ltd., Tuff India Ltd., Sharda Motors Ltd., Class India Ltd., JCB India Ltd., Asia Motors Ltd., Viston India Ltd., Sunbiam India Ltd</t>
  </si>
  <si>
    <t>CNC Machining, Heat Treatment, Milling</t>
  </si>
  <si>
    <t>Plot No.: 39 &amp; 40, Survey No.: 275,
Ankur Industrial Estate, NH-27,
Shapar (Veraval) - 360024
Dist.: Rajkot (Gujarat-India)</t>
  </si>
  <si>
    <t>Rs. 5 - 10 Crore</t>
  </si>
  <si>
    <t xml:space="preserve">Millennium Forging Pvt Ltd </t>
  </si>
  <si>
    <t>USA, Germany, Italy, Austria, Morocco, UAE, Africa, &amp; Australasia</t>
  </si>
  <si>
    <t>ABB, Tata Motors, KSB, BEML, Eicher, Atlas Copco, Mahindra, Case Construction, Reliance Industries Ltd., ISRO, Indian Railways, CRI Pumps, Doppelmayr, ISRO, Hilti</t>
  </si>
  <si>
    <t>Gear Change Forks, Connecting Rods, Crank Shafts, Crown Wheels and Cam Shafts, Iron Forgings, Bucket Tooth Points, Drag Links and Adapters, Flanges and Fittings, Stainless Steel Flanges</t>
  </si>
  <si>
    <t>Closed Die Forging</t>
  </si>
  <si>
    <t>1 Kg</t>
  </si>
  <si>
    <t>80 Kg</t>
  </si>
  <si>
    <t>1250 MT per Month</t>
  </si>
  <si>
    <t>Forging, Closed Die Forging, Shearing,Ring Rolling, Cutting, Gas Cutting, Band saw</t>
  </si>
  <si>
    <t>info@millenniumforging.com</t>
  </si>
  <si>
    <t>Amazon Technocast Pvt Ltd</t>
  </si>
  <si>
    <t>Survey No.269, Plot No.1,2,3, Behind Maruti Petrol Pump &amp; Jain Steel National Highway, Shapar Veraval, National Highway, Shapar Veraval, Rajkot-360024, Gujarat, India</t>
  </si>
  <si>
    <t xml:space="preserve">ISO 9001:2008, PED 97/23/EC, AD-2000 Merkblatt W0, IBR 1950 </t>
  </si>
  <si>
    <t>Investment casting</t>
  </si>
  <si>
    <t>120 kgs</t>
  </si>
  <si>
    <t>100 MT per month</t>
  </si>
  <si>
    <t>98240 69650
94269 98013</t>
  </si>
  <si>
    <t>Earthmoving Equipments</t>
  </si>
  <si>
    <t>Casting, CNC Machining, Hot Rolling</t>
  </si>
  <si>
    <t>15 gms</t>
  </si>
  <si>
    <t>Casting size: 600 mm x 600 mm x 300 mm</t>
  </si>
  <si>
    <t>Stainless Steel, Plain Carbon Steel,  Low Alloy Steel, High Alloy Steel, Duplex Steel, Precipitation Hardened Steel, Nickel Alloys, Cobalt Alloys, Aluminium Alloys, Copper Alloys, Martensitic steel, Heat resisting steel, Austenitic Stainless steel, Austenitic ferrite duplex steel, Super duplex stainless steel, carbon steel</t>
  </si>
  <si>
    <t>marketing@amazontechnocast.com</t>
  </si>
  <si>
    <t>Millenium Ring Mfg Co</t>
  </si>
  <si>
    <t>800 MT Per Month</t>
  </si>
  <si>
    <t xml:space="preserve">Carbon steel, Low &amp; High alloy steel, Precipitation hardened steel, Stainless steel, non-ferrous metal </t>
  </si>
  <si>
    <t>Raw Material Testing, Chemical Analysis, Tensile Test, Hardness Test, Impact Test, Micro Analysis, Roughness Test, &amp; Magnaflux Test</t>
  </si>
  <si>
    <t>Hot Rolling, CNC Machining, Forging</t>
  </si>
  <si>
    <t>50 Kgs</t>
  </si>
  <si>
    <t>Housing Ring, Transmission Gear Rings, Hydraulic Ring, Crown Wheel, Gear Ring, Other Rings, Oil Field, Ring Joint Gasket, Seat Ring, Synchronizer Rings, Pinions / Hubs, Hot Rolled Ring, Cut Blanks, wind nut, mixed gear</t>
  </si>
  <si>
    <t>Nu Way Industries Private Limited</t>
  </si>
  <si>
    <t>S. No. 14, Unit No. 5 &amp; 6, Mahathma Phule Industrial Estate, Nanded Phata, Sinhagad Road, Pune- 411041, Maharashtra, India</t>
  </si>
  <si>
    <t>Pune</t>
  </si>
  <si>
    <t>sales@nuwayindustries.in</t>
  </si>
  <si>
    <t>Canada, USA, UAE</t>
  </si>
  <si>
    <t>Brass, Aluminium, Stainless Steel, Copper</t>
  </si>
  <si>
    <t>Hot and Cold Open Die Forging</t>
  </si>
  <si>
    <t>Busbar, DMC Insulator, Automotive Fasteners, Bimetallic Lugs, Precision Brass &amp; Stainless Steel Turning Parts, SS Tactile Ground Surface Indicator, Stainless steel Tactile Indicators, SS Tactile Ground Surface Indicator, Brass Flanges, Bronze Bushes, Stainless Steel Pipe Clamps</t>
  </si>
  <si>
    <t>Gravity Casting, Sand Casting, Shell Mold Casting, Automatic gravity die casting, sand blasting</t>
  </si>
  <si>
    <t>6 MT per month</t>
  </si>
  <si>
    <t>7 MT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</si>
</sst>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Open Sans"/>
      <family val="2"/>
    </font>
    <font>
      <sz val="8"/>
      <color rgb="FF0A0101"/>
      <name val="Arial"/>
      <family val="2"/>
    </font>
    <font>
      <u/>
      <sz val="11"/>
      <color theme="10"/>
      <name val="Calibri"/>
      <family val="2"/>
      <scheme val="minor"/>
    </font>
    <font>
      <sz val="10"/>
      <color rgb="FF000000"/>
      <name val="Open Sans"/>
      <family val="2"/>
    </font>
    <font>
      <sz val="10"/>
      <name val="Open San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97A9"/>
        <bgColor indexed="64"/>
      </patternFill>
    </fill>
    <fill>
      <patternFill patternType="solid">
        <fgColor rgb="FFFFFFFF"/>
        <bgColor rgb="FFFFFFFF"/>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32">
    <xf numFmtId="0" fontId="0" fillId="0" borderId="0" xfId="0"/>
    <xf numFmtId="0" fontId="0" fillId="0" borderId="0" xfId="0" applyAlignment="1">
      <alignment vertical="center"/>
    </xf>
    <xf numFmtId="0" fontId="13" fillId="33" borderId="0" xfId="0" applyFont="1" applyFill="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vertical="center" wrapText="1"/>
    </xf>
    <xf numFmtId="22" fontId="18" fillId="0" borderId="0" xfId="0" applyNumberFormat="1" applyFont="1" applyAlignment="1">
      <alignment vertical="center" wrapText="1"/>
    </xf>
    <xf numFmtId="3" fontId="18" fillId="0" borderId="0" xfId="0" applyNumberFormat="1" applyFont="1" applyAlignment="1">
      <alignment vertical="center" wrapText="1"/>
    </xf>
    <xf numFmtId="0" fontId="18" fillId="0" borderId="0" xfId="0" applyFont="1" applyAlignment="1">
      <alignment vertical="center"/>
    </xf>
    <xf numFmtId="9" fontId="0" fillId="0" borderId="0" xfId="0" applyNumberFormat="1"/>
    <xf numFmtId="0" fontId="19" fillId="0" borderId="0" xfId="0" applyFont="1"/>
    <xf numFmtId="0" fontId="16" fillId="0" borderId="0" xfId="0" applyFont="1"/>
    <xf numFmtId="0" fontId="0" fillId="0" borderId="10" xfId="0" applyBorder="1" applyAlignment="1">
      <alignment horizontal="center"/>
    </xf>
    <xf numFmtId="9" fontId="0" fillId="0" borderId="10" xfId="0" applyNumberFormat="1" applyBorder="1" applyAlignment="1">
      <alignment horizontal="center"/>
    </xf>
    <xf numFmtId="0" fontId="18" fillId="0" borderId="10" xfId="0" applyFont="1" applyBorder="1" applyAlignment="1">
      <alignment horizontal="left" vertical="center"/>
    </xf>
    <xf numFmtId="4" fontId="0" fillId="0" borderId="10" xfId="0" applyNumberFormat="1" applyBorder="1" applyAlignment="1">
      <alignment horizontal="center"/>
    </xf>
    <xf numFmtId="0" fontId="16" fillId="0" borderId="10" xfId="0" applyFont="1" applyBorder="1" applyAlignment="1">
      <alignment horizontal="center"/>
    </xf>
    <xf numFmtId="0" fontId="18" fillId="0" borderId="10" xfId="0" applyFont="1" applyBorder="1" applyAlignment="1">
      <alignment horizontal="left" vertical="center" wrapText="1"/>
    </xf>
    <xf numFmtId="0" fontId="0" fillId="0" borderId="10" xfId="0"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Alignment="1">
      <alignment vertical="center"/>
    </xf>
    <xf numFmtId="0" fontId="19" fillId="0" borderId="0" xfId="0" applyFont="1" applyAlignment="1">
      <alignment vertical="center"/>
    </xf>
    <xf numFmtId="0" fontId="20" fillId="0" borderId="0" xfId="42" applyAlignment="1">
      <alignment vertical="center" wrapText="1"/>
    </xf>
    <xf numFmtId="0" fontId="0" fillId="0" borderId="0" xfId="0" applyAlignment="1">
      <alignment horizontal="center" vertical="center"/>
    </xf>
    <xf numFmtId="14" fontId="0" fillId="0" borderId="0" xfId="0" applyNumberFormat="1" applyAlignment="1">
      <alignment vertical="center"/>
    </xf>
    <xf numFmtId="0" fontId="21" fillId="34" borderId="0" xfId="0" applyFont="1" applyFill="1" applyAlignment="1">
      <alignment horizontal="left" vertical="center" wrapText="1"/>
    </xf>
    <xf numFmtId="0" fontId="22" fillId="0" borderId="0" xfId="0" applyFont="1" applyAlignment="1">
      <alignment horizontal="left" vertical="center" wrapText="1"/>
    </xf>
    <xf numFmtId="49" fontId="21" fillId="0" borderId="0" xfId="0" applyNumberFormat="1" applyFont="1" applyAlignment="1">
      <alignment horizontal="left" vertical="center" wrapText="1"/>
    </xf>
    <xf numFmtId="0" fontId="0" fillId="0" borderId="0" xfId="0" applyAlignment="1">
      <alignment vertical="center" wrapText="1"/>
    </xf>
    <xf numFmtId="0" fontId="20" fillId="0" borderId="0" xfId="42" applyAlignment="1">
      <alignment vertical="center"/>
    </xf>
    <xf numFmtId="0" fontId="21" fillId="0" borderId="0" xfId="0" applyFont="1" applyAlignment="1">
      <alignment vertical="center"/>
    </xf>
    <xf numFmtId="0" fontId="21" fillId="0" borderId="0" xfId="0" applyFont="1" applyAlignment="1">
      <alignment horizontal="center" vertical="center"/>
    </xf>
    <xf numFmtId="0" fontId="21" fillId="0" borderId="0" xfId="0" applyFont="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666666"/>
      </font>
      <fill>
        <patternFill patternType="solid">
          <fgColor rgb="FFEFEFEF"/>
          <bgColor rgb="FFEFEFEF"/>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color rgb="FF666666"/>
      </font>
      <fill>
        <patternFill patternType="solid">
          <fgColor rgb="FFEFEFEF"/>
          <bgColor rgb="FFEFEFEF"/>
        </patternFill>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color rgb="FF666666"/>
      </font>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info@mkfasteners.in" TargetMode="External"/><Relationship Id="rId13" Type="http://schemas.openxmlformats.org/officeDocument/2006/relationships/hyperlink" Target="mailto:suresh@kalaria-forge.com" TargetMode="External"/><Relationship Id="rId18" Type="http://schemas.openxmlformats.org/officeDocument/2006/relationships/printerSettings" Target="../printerSettings/printerSettings1.bin"/><Relationship Id="rId3" Type="http://schemas.openxmlformats.org/officeDocument/2006/relationships/hyperlink" Target="mailto:inquiry@ismat.in" TargetMode="External"/><Relationship Id="rId7" Type="http://schemas.openxmlformats.org/officeDocument/2006/relationships/hyperlink" Target="mailto:sales@alcoldforge.com" TargetMode="External"/><Relationship Id="rId12" Type="http://schemas.openxmlformats.org/officeDocument/2006/relationships/hyperlink" Target="mailto:kumarsubbiah@miraengineers.com" TargetMode="External"/><Relationship Id="rId17" Type="http://schemas.openxmlformats.org/officeDocument/2006/relationships/hyperlink" Target="mailto:sales@nuwayindustries.in" TargetMode="External"/><Relationship Id="rId2" Type="http://schemas.openxmlformats.org/officeDocument/2006/relationships/hyperlink" Target="mailto:info@hariharalloy.com" TargetMode="External"/><Relationship Id="rId16" Type="http://schemas.openxmlformats.org/officeDocument/2006/relationships/hyperlink" Target="mailto:marketing@amazontechnocast.com" TargetMode="External"/><Relationship Id="rId1" Type="http://schemas.openxmlformats.org/officeDocument/2006/relationships/hyperlink" Target="mailto:marketingjsr@sauratautotech.com" TargetMode="External"/><Relationship Id="rId6" Type="http://schemas.openxmlformats.org/officeDocument/2006/relationships/hyperlink" Target="mailto:sales@renexvalves.com" TargetMode="External"/><Relationship Id="rId11" Type="http://schemas.openxmlformats.org/officeDocument/2006/relationships/hyperlink" Target="mailto:info@dadufasteners.co.in" TargetMode="External"/><Relationship Id="rId5" Type="http://schemas.openxmlformats.org/officeDocument/2006/relationships/hyperlink" Target="mailto:info@vikramvalves.com" TargetMode="External"/><Relationship Id="rId15" Type="http://schemas.openxmlformats.org/officeDocument/2006/relationships/hyperlink" Target="mailto:info@millenniumforging.com" TargetMode="External"/><Relationship Id="rId10" Type="http://schemas.openxmlformats.org/officeDocument/2006/relationships/hyperlink" Target="mailto:sjain@adinathforging.com" TargetMode="External"/><Relationship Id="rId4" Type="http://schemas.openxmlformats.org/officeDocument/2006/relationships/hyperlink" Target="mailto:info@ssvalves.net" TargetMode="External"/><Relationship Id="rId9" Type="http://schemas.openxmlformats.org/officeDocument/2006/relationships/hyperlink" Target="mailto:sterling@stlfasteners.com" TargetMode="External"/><Relationship Id="rId14" Type="http://schemas.openxmlformats.org/officeDocument/2006/relationships/hyperlink" Target="mailto:ravinder@atopgrou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51"/>
  <sheetViews>
    <sheetView tabSelected="1" zoomScale="90" zoomScaleNormal="90" workbookViewId="0">
      <pane ySplit="1" topLeftCell="A2" activePane="bottomLeft" state="frozen"/>
      <selection activeCell="Q1" sqref="Q1"/>
      <selection pane="bottomLeft" activeCell="C1" sqref="C1"/>
    </sheetView>
  </sheetViews>
  <sheetFormatPr defaultRowHeight="14.25" x14ac:dyDescent="0.45"/>
  <cols>
    <col min="1" max="1" width="6.19921875" style="22" customWidth="1"/>
    <col min="2" max="2" width="12.46484375" style="22" customWidth="1"/>
    <col min="3" max="3" width="26.53125" style="1" customWidth="1"/>
    <col min="4" max="4" width="10.73046875" style="22" customWidth="1"/>
    <col min="5" max="5" width="29.19921875" style="27" customWidth="1"/>
    <col min="6" max="6" width="18.19921875" style="1" customWidth="1"/>
    <col min="7" max="7" width="15.46484375" style="1" customWidth="1"/>
    <col min="8" max="8" width="21.73046875" style="1" customWidth="1"/>
    <col min="9" max="9" width="20" style="1" customWidth="1"/>
    <col min="10" max="10" width="26.73046875" style="1" customWidth="1"/>
    <col min="11" max="11" width="23.46484375" style="1" customWidth="1"/>
    <col min="12" max="12" width="10.73046875" style="1" customWidth="1"/>
    <col min="13" max="13" width="30.9296875" style="1" customWidth="1"/>
    <col min="14" max="14" width="41.265625" style="1" customWidth="1"/>
    <col min="15" max="15" width="42.19921875" style="1" customWidth="1"/>
    <col min="16" max="16" width="49.73046875" style="1" customWidth="1"/>
    <col min="17" max="17" width="25.53125" style="1" customWidth="1"/>
    <col min="18" max="18" width="34.06640625" style="1" customWidth="1"/>
    <col min="19" max="19" width="85.9296875" style="1" customWidth="1"/>
    <col min="20" max="20" width="34.46484375" style="1" customWidth="1"/>
    <col min="21" max="21" width="15" style="1" customWidth="1"/>
    <col min="22" max="22" width="13" style="1" customWidth="1"/>
    <col min="23" max="23" width="21.796875" style="1" customWidth="1"/>
    <col min="24" max="24" width="21.19921875" style="1" customWidth="1"/>
    <col min="25" max="25" width="12" style="1" customWidth="1"/>
    <col min="26" max="26" width="13.53125" style="1" customWidth="1"/>
    <col min="27" max="27" width="22.73046875" style="1" customWidth="1"/>
    <col min="28" max="28" width="58" style="1" customWidth="1"/>
    <col min="29" max="29" width="14.46484375" style="1" customWidth="1"/>
    <col min="30" max="30" width="20.53125" style="1" customWidth="1"/>
    <col min="31" max="31" width="22.46484375" style="1" customWidth="1"/>
    <col min="32" max="32" width="19.796875" style="1" customWidth="1"/>
    <col min="33" max="33" width="25.46484375" style="1" customWidth="1"/>
    <col min="34" max="34" width="23.46484375" style="1" customWidth="1"/>
    <col min="35" max="35" width="47" style="1" customWidth="1"/>
    <col min="36" max="36" width="7" style="1" customWidth="1"/>
    <col min="37" max="37" width="15.265625" style="1" customWidth="1"/>
    <col min="38" max="38" width="24.53125" style="1" customWidth="1"/>
    <col min="39" max="39" width="18" style="1" customWidth="1"/>
    <col min="40" max="40" width="18.53125" style="1" customWidth="1"/>
    <col min="41" max="41" width="22.265625" style="1" customWidth="1"/>
    <col min="42" max="42" width="26.19921875" style="1" customWidth="1"/>
    <col min="43" max="43" width="46.53125" style="1" customWidth="1"/>
    <col min="44" max="44" width="14.53125" style="1" customWidth="1"/>
    <col min="45" max="45" width="25.265625" style="1" customWidth="1"/>
    <col min="46" max="46" width="22.265625" style="1" customWidth="1"/>
    <col min="47" max="47" width="9.46484375" style="1" customWidth="1"/>
    <col min="48" max="48" width="19.46484375" style="1" customWidth="1"/>
    <col min="49" max="49" width="15.73046875" style="1" customWidth="1"/>
    <col min="50" max="50" width="22.796875" style="1" customWidth="1"/>
    <col min="51" max="51" width="33.73046875" style="1" customWidth="1"/>
    <col min="52" max="52" width="14.73046875" style="1" customWidth="1"/>
    <col min="53" max="53" width="15" style="1" customWidth="1"/>
    <col min="54" max="54" width="17" style="1" customWidth="1"/>
    <col min="55" max="55" width="36.265625" style="1" customWidth="1"/>
    <col min="56" max="56" width="30.265625" style="1" customWidth="1"/>
    <col min="57" max="57" width="16" style="1" customWidth="1"/>
    <col min="58" max="58" width="29.6640625" style="1" customWidth="1"/>
    <col min="59" max="59" width="109.06640625" style="1" customWidth="1"/>
    <col min="60" max="60" width="17.59765625" style="1" bestFit="1" customWidth="1"/>
    <col min="61" max="61" width="42.19921875" style="1" customWidth="1"/>
    <col min="62" max="62" width="49.59765625" style="1" customWidth="1"/>
    <col min="63" max="63" width="10.19921875" style="1" customWidth="1"/>
    <col min="64" max="64" width="14.53125" style="1" customWidth="1"/>
    <col min="65" max="65" width="23.265625" style="1" customWidth="1"/>
    <col min="66" max="66" width="15.265625" style="1" customWidth="1"/>
    <col min="67" max="67" width="15.19921875" style="1" customWidth="1"/>
    <col min="68" max="68" width="16.265625" style="1" customWidth="1"/>
    <col min="69" max="69" width="28.53125" style="1" customWidth="1"/>
    <col min="70" max="70" width="17.6640625" style="1" customWidth="1"/>
    <col min="71" max="71" width="21.1328125" style="1" customWidth="1"/>
    <col min="72" max="16384" width="9.06640625" style="1"/>
  </cols>
  <sheetData>
    <row r="1" spans="1:72" ht="28.5" x14ac:dyDescent="0.45">
      <c r="A1" s="2" t="s">
        <v>0</v>
      </c>
      <c r="B1" s="2" t="s">
        <v>589</v>
      </c>
      <c r="C1" s="2" t="s">
        <v>590</v>
      </c>
      <c r="D1" s="2" t="s">
        <v>591</v>
      </c>
      <c r="E1" s="2" t="s">
        <v>592</v>
      </c>
      <c r="F1" s="2" t="s">
        <v>1</v>
      </c>
      <c r="G1" s="2" t="s">
        <v>2</v>
      </c>
      <c r="H1" s="2" t="s">
        <v>3</v>
      </c>
      <c r="I1" s="2" t="s">
        <v>4</v>
      </c>
      <c r="J1" s="2" t="s">
        <v>5</v>
      </c>
      <c r="K1" s="2" t="s">
        <v>6</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c r="AK1" s="2" t="s">
        <v>32</v>
      </c>
      <c r="AL1" s="2" t="s">
        <v>33</v>
      </c>
      <c r="AM1" s="2" t="s">
        <v>34</v>
      </c>
      <c r="AN1" s="2" t="s">
        <v>35</v>
      </c>
      <c r="AO1" s="2" t="s">
        <v>36</v>
      </c>
      <c r="AP1" s="2" t="s">
        <v>37</v>
      </c>
      <c r="AQ1" s="2" t="s">
        <v>38</v>
      </c>
      <c r="AR1" s="2" t="s">
        <v>39</v>
      </c>
      <c r="AS1" s="2" t="s">
        <v>40</v>
      </c>
      <c r="AT1" s="2" t="s">
        <v>41</v>
      </c>
      <c r="AU1" s="2" t="s">
        <v>42</v>
      </c>
      <c r="AV1" s="2" t="s">
        <v>43</v>
      </c>
      <c r="AW1" s="2" t="s">
        <v>44</v>
      </c>
      <c r="AX1" s="2" t="s">
        <v>45</v>
      </c>
      <c r="AY1" s="2" t="s">
        <v>46</v>
      </c>
      <c r="AZ1" s="2" t="s">
        <v>47</v>
      </c>
      <c r="BA1" s="2" t="s">
        <v>48</v>
      </c>
      <c r="BB1" s="2" t="s">
        <v>49</v>
      </c>
      <c r="BC1" s="2" t="s">
        <v>50</v>
      </c>
      <c r="BD1" s="2" t="s">
        <v>51</v>
      </c>
      <c r="BE1" s="2" t="s">
        <v>52</v>
      </c>
      <c r="BF1" s="2" t="s">
        <v>53</v>
      </c>
      <c r="BG1" s="2" t="s">
        <v>54</v>
      </c>
      <c r="BH1" s="2" t="s">
        <v>55</v>
      </c>
      <c r="BI1" s="2" t="s">
        <v>56</v>
      </c>
      <c r="BJ1" s="2" t="s">
        <v>57</v>
      </c>
      <c r="BK1" s="2" t="s">
        <v>58</v>
      </c>
      <c r="BL1" s="2" t="s">
        <v>59</v>
      </c>
      <c r="BM1" s="2" t="s">
        <v>60</v>
      </c>
      <c r="BN1" s="2" t="s">
        <v>61</v>
      </c>
      <c r="BO1" s="2" t="s">
        <v>62</v>
      </c>
      <c r="BP1" s="2" t="s">
        <v>63</v>
      </c>
      <c r="BQ1" s="2" t="s">
        <v>64</v>
      </c>
      <c r="BR1" s="2" t="s">
        <v>408</v>
      </c>
      <c r="BS1" s="2" t="s">
        <v>456</v>
      </c>
      <c r="BT1" s="2" t="s">
        <v>605</v>
      </c>
    </row>
    <row r="2" spans="1:72" ht="45" x14ac:dyDescent="0.45">
      <c r="A2" s="3">
        <v>1</v>
      </c>
      <c r="B2" s="3">
        <v>1</v>
      </c>
      <c r="C2" s="4" t="s">
        <v>76</v>
      </c>
      <c r="D2" s="3">
        <v>2009</v>
      </c>
      <c r="E2" s="4" t="s">
        <v>77</v>
      </c>
      <c r="F2" s="4" t="s">
        <v>78</v>
      </c>
      <c r="G2" s="4" t="s">
        <v>79</v>
      </c>
      <c r="H2" s="4" t="s">
        <v>80</v>
      </c>
      <c r="I2" s="4" t="s">
        <v>81</v>
      </c>
      <c r="J2" s="4">
        <v>9334491733</v>
      </c>
      <c r="K2" s="4" t="s">
        <v>82</v>
      </c>
      <c r="L2" s="4" t="s">
        <v>83</v>
      </c>
      <c r="M2" s="4" t="s">
        <v>84</v>
      </c>
      <c r="N2" s="4" t="s">
        <v>85</v>
      </c>
      <c r="O2" s="4" t="s">
        <v>86</v>
      </c>
      <c r="P2" s="4" t="s">
        <v>87</v>
      </c>
      <c r="Q2" s="4" t="s">
        <v>88</v>
      </c>
      <c r="R2" s="4" t="s">
        <v>89</v>
      </c>
      <c r="S2" s="4" t="s">
        <v>90</v>
      </c>
      <c r="T2" s="4" t="s">
        <v>91</v>
      </c>
      <c r="U2" s="4">
        <v>1</v>
      </c>
      <c r="V2" s="4">
        <v>300</v>
      </c>
      <c r="W2" s="4" t="s">
        <v>92</v>
      </c>
      <c r="X2" s="4" t="s">
        <v>93</v>
      </c>
      <c r="Y2" s="4" t="s">
        <v>94</v>
      </c>
      <c r="Z2" s="4" t="s">
        <v>95</v>
      </c>
      <c r="AA2" s="4" t="s">
        <v>96</v>
      </c>
      <c r="AB2" s="4" t="s">
        <v>97</v>
      </c>
      <c r="AC2" s="4" t="s">
        <v>98</v>
      </c>
      <c r="AD2" s="4" t="s">
        <v>98</v>
      </c>
      <c r="AE2" s="4" t="s">
        <v>68</v>
      </c>
      <c r="AF2" s="4" t="s">
        <v>99</v>
      </c>
      <c r="AG2" s="4"/>
      <c r="AH2" s="4"/>
      <c r="AI2" s="4"/>
      <c r="AJ2" s="4"/>
      <c r="AK2" s="4"/>
      <c r="AL2" s="4"/>
      <c r="AM2" s="4" t="s">
        <v>66</v>
      </c>
      <c r="AN2" s="4"/>
      <c r="AO2" s="4" t="s">
        <v>100</v>
      </c>
      <c r="AP2" s="4" t="s">
        <v>101</v>
      </c>
      <c r="AQ2" s="4" t="s">
        <v>102</v>
      </c>
      <c r="AR2" s="4" t="s">
        <v>103</v>
      </c>
      <c r="AS2" s="4" t="s">
        <v>103</v>
      </c>
      <c r="AT2" s="4"/>
      <c r="AU2" s="4"/>
      <c r="AV2" s="4"/>
      <c r="AW2" s="4" t="s">
        <v>104</v>
      </c>
      <c r="AX2" s="4" t="s">
        <v>105</v>
      </c>
      <c r="AY2" s="4"/>
      <c r="AZ2" s="4"/>
      <c r="BA2" s="4"/>
      <c r="BB2" s="4"/>
      <c r="BC2" s="4" t="s">
        <v>106</v>
      </c>
      <c r="BD2" s="4" t="s">
        <v>107</v>
      </c>
      <c r="BE2" s="4" t="s">
        <v>108</v>
      </c>
      <c r="BF2" s="4" t="s">
        <v>109</v>
      </c>
      <c r="BG2" s="4" t="s">
        <v>103</v>
      </c>
      <c r="BH2" s="4" t="s">
        <v>110</v>
      </c>
      <c r="BI2" s="4"/>
      <c r="BJ2" s="4" t="s">
        <v>111</v>
      </c>
      <c r="BK2" s="4" t="s">
        <v>112</v>
      </c>
      <c r="BL2" s="4" t="s">
        <v>113</v>
      </c>
      <c r="BM2" s="4" t="s">
        <v>114</v>
      </c>
      <c r="BN2" s="4" t="s">
        <v>113</v>
      </c>
      <c r="BO2" s="4" t="s">
        <v>113</v>
      </c>
      <c r="BP2" s="4" t="s">
        <v>115</v>
      </c>
      <c r="BQ2" s="5">
        <v>43797.271226851852</v>
      </c>
    </row>
    <row r="3" spans="1:72" ht="45" x14ac:dyDescent="0.45">
      <c r="A3" s="3">
        <v>2</v>
      </c>
      <c r="B3" s="3">
        <v>2</v>
      </c>
      <c r="C3" s="4" t="s">
        <v>116</v>
      </c>
      <c r="D3" s="3">
        <v>2004</v>
      </c>
      <c r="E3" s="4" t="s">
        <v>117</v>
      </c>
      <c r="F3" s="4" t="s">
        <v>78</v>
      </c>
      <c r="G3" s="4" t="s">
        <v>79</v>
      </c>
      <c r="H3" s="4" t="s">
        <v>65</v>
      </c>
      <c r="I3" s="4" t="s">
        <v>118</v>
      </c>
      <c r="J3" s="4">
        <v>8210376502</v>
      </c>
      <c r="K3" s="4" t="s">
        <v>119</v>
      </c>
      <c r="L3" s="4" t="s">
        <v>83</v>
      </c>
      <c r="M3" s="4" t="s">
        <v>84</v>
      </c>
      <c r="N3" s="4" t="s">
        <v>120</v>
      </c>
      <c r="O3" s="4" t="s">
        <v>121</v>
      </c>
      <c r="P3" s="4" t="s">
        <v>87</v>
      </c>
      <c r="Q3" s="4" t="s">
        <v>122</v>
      </c>
      <c r="R3" s="4" t="s">
        <v>123</v>
      </c>
      <c r="S3" s="4" t="s">
        <v>124</v>
      </c>
      <c r="T3" s="4"/>
      <c r="U3" s="4"/>
      <c r="V3" s="4"/>
      <c r="W3" s="4"/>
      <c r="X3" s="4"/>
      <c r="Y3" s="4"/>
      <c r="Z3" s="4"/>
      <c r="AA3" s="4"/>
      <c r="AB3" s="4" t="s">
        <v>125</v>
      </c>
      <c r="AC3" s="4" t="s">
        <v>126</v>
      </c>
      <c r="AD3" s="4" t="s">
        <v>127</v>
      </c>
      <c r="AE3" s="4" t="s">
        <v>128</v>
      </c>
      <c r="AF3" s="4" t="s">
        <v>129</v>
      </c>
      <c r="AG3" s="4"/>
      <c r="AH3" s="4"/>
      <c r="AI3" s="4" t="s">
        <v>130</v>
      </c>
      <c r="AJ3" s="4" t="s">
        <v>131</v>
      </c>
      <c r="AK3" s="4" t="s">
        <v>132</v>
      </c>
      <c r="AL3" s="4" t="s">
        <v>133</v>
      </c>
      <c r="AM3" s="4" t="s">
        <v>66</v>
      </c>
      <c r="AN3" s="4" t="s">
        <v>134</v>
      </c>
      <c r="AO3" s="4" t="s">
        <v>135</v>
      </c>
      <c r="AP3" s="4" t="s">
        <v>136</v>
      </c>
      <c r="AQ3" s="4"/>
      <c r="AR3" s="4"/>
      <c r="AS3" s="4"/>
      <c r="AT3" s="4"/>
      <c r="AU3" s="4"/>
      <c r="AV3" s="4"/>
      <c r="AW3" s="4" t="s">
        <v>73</v>
      </c>
      <c r="AX3" s="4" t="s">
        <v>137</v>
      </c>
      <c r="AY3" s="4" t="s">
        <v>138</v>
      </c>
      <c r="AZ3" s="4">
        <v>0.1</v>
      </c>
      <c r="BA3" s="4">
        <v>0.1</v>
      </c>
      <c r="BB3" s="4" t="s">
        <v>139</v>
      </c>
      <c r="BC3" s="4" t="s">
        <v>140</v>
      </c>
      <c r="BD3" s="4" t="s">
        <v>141</v>
      </c>
      <c r="BE3" s="4" t="s">
        <v>142</v>
      </c>
      <c r="BF3" s="4" t="s">
        <v>138</v>
      </c>
      <c r="BG3" s="4" t="s">
        <v>143</v>
      </c>
      <c r="BH3" s="4" t="s">
        <v>144</v>
      </c>
      <c r="BI3" s="4" t="s">
        <v>145</v>
      </c>
      <c r="BJ3" s="4" t="s">
        <v>146</v>
      </c>
      <c r="BK3" s="4" t="s">
        <v>147</v>
      </c>
      <c r="BL3" s="4" t="s">
        <v>148</v>
      </c>
      <c r="BM3" s="4" t="s">
        <v>114</v>
      </c>
      <c r="BN3" s="4" t="s">
        <v>113</v>
      </c>
      <c r="BO3" s="4" t="s">
        <v>147</v>
      </c>
      <c r="BP3" s="4" t="s">
        <v>149</v>
      </c>
      <c r="BQ3" s="5">
        <v>43797.919351851851</v>
      </c>
    </row>
    <row r="4" spans="1:72" ht="45" x14ac:dyDescent="0.45">
      <c r="A4" s="3">
        <v>3</v>
      </c>
      <c r="B4" s="3">
        <v>3</v>
      </c>
      <c r="C4" s="4" t="s">
        <v>150</v>
      </c>
      <c r="D4" s="3">
        <v>2010</v>
      </c>
      <c r="E4" s="4" t="s">
        <v>151</v>
      </c>
      <c r="F4" s="4" t="s">
        <v>78</v>
      </c>
      <c r="G4" s="4" t="s">
        <v>79</v>
      </c>
      <c r="H4" s="4" t="s">
        <v>152</v>
      </c>
      <c r="I4" s="4" t="s">
        <v>153</v>
      </c>
      <c r="J4" s="6">
        <v>8.7093852837909004E+19</v>
      </c>
      <c r="K4" s="4" t="s">
        <v>154</v>
      </c>
      <c r="L4" s="4" t="s">
        <v>83</v>
      </c>
      <c r="M4" s="4" t="s">
        <v>155</v>
      </c>
      <c r="N4" s="4" t="s">
        <v>120</v>
      </c>
      <c r="O4" s="4"/>
      <c r="P4" s="4"/>
      <c r="Q4" s="4"/>
      <c r="R4" s="4" t="s">
        <v>156</v>
      </c>
      <c r="S4" s="4" t="s">
        <v>113</v>
      </c>
      <c r="T4" s="4"/>
      <c r="U4" s="4"/>
      <c r="V4" s="4"/>
      <c r="W4" s="4"/>
      <c r="X4" s="4" t="s">
        <v>157</v>
      </c>
      <c r="Y4" s="4"/>
      <c r="Z4" s="4"/>
      <c r="AA4" s="4"/>
      <c r="AB4" s="4" t="s">
        <v>158</v>
      </c>
      <c r="AC4" s="4" t="s">
        <v>113</v>
      </c>
      <c r="AD4" s="4" t="s">
        <v>113</v>
      </c>
      <c r="AE4" s="4" t="s">
        <v>159</v>
      </c>
      <c r="AF4" s="4" t="s">
        <v>90</v>
      </c>
      <c r="AG4" s="4" t="s">
        <v>160</v>
      </c>
      <c r="AH4" s="4" t="s">
        <v>90</v>
      </c>
      <c r="AI4" s="4" t="s">
        <v>161</v>
      </c>
      <c r="AJ4" s="4" t="s">
        <v>113</v>
      </c>
      <c r="AK4" s="4" t="s">
        <v>113</v>
      </c>
      <c r="AL4" s="4" t="s">
        <v>113</v>
      </c>
      <c r="AM4" s="4" t="s">
        <v>162</v>
      </c>
      <c r="AN4" s="4" t="s">
        <v>113</v>
      </c>
      <c r="AO4" s="4" t="s">
        <v>70</v>
      </c>
      <c r="AP4" s="4"/>
      <c r="AQ4" s="4"/>
      <c r="AR4" s="4"/>
      <c r="AS4" s="4"/>
      <c r="AT4" s="4"/>
      <c r="AU4" s="4"/>
      <c r="AV4" s="4"/>
      <c r="AW4" s="4" t="s">
        <v>163</v>
      </c>
      <c r="AX4" s="4" t="s">
        <v>113</v>
      </c>
      <c r="AY4" s="4" t="s">
        <v>164</v>
      </c>
      <c r="AZ4" s="4"/>
      <c r="BA4" s="4"/>
      <c r="BB4" s="4"/>
      <c r="BC4" s="4" t="s">
        <v>165</v>
      </c>
      <c r="BD4" s="4" t="s">
        <v>166</v>
      </c>
      <c r="BE4" s="4" t="s">
        <v>166</v>
      </c>
      <c r="BF4" s="4" t="s">
        <v>167</v>
      </c>
      <c r="BG4" s="4" t="s">
        <v>113</v>
      </c>
      <c r="BH4" s="4" t="s">
        <v>110</v>
      </c>
      <c r="BI4" s="4"/>
      <c r="BJ4" s="4" t="s">
        <v>74</v>
      </c>
      <c r="BK4" s="4"/>
      <c r="BL4" s="4"/>
      <c r="BM4" s="4"/>
      <c r="BN4" s="4"/>
      <c r="BO4" s="4"/>
      <c r="BP4" s="4" t="s">
        <v>139</v>
      </c>
      <c r="BQ4" s="5">
        <v>43804.021886574075</v>
      </c>
    </row>
    <row r="5" spans="1:72" ht="45" x14ac:dyDescent="0.45">
      <c r="A5" s="3">
        <v>4</v>
      </c>
      <c r="B5" s="3">
        <v>4</v>
      </c>
      <c r="C5" s="4" t="s">
        <v>168</v>
      </c>
      <c r="D5" s="3" t="s">
        <v>169</v>
      </c>
      <c r="E5" s="4" t="s">
        <v>170</v>
      </c>
      <c r="F5" s="4" t="s">
        <v>171</v>
      </c>
      <c r="G5" s="4" t="s">
        <v>172</v>
      </c>
      <c r="H5" s="4" t="s">
        <v>65</v>
      </c>
      <c r="I5" s="4" t="s">
        <v>173</v>
      </c>
      <c r="J5" s="6">
        <v>9.4313020059431092E+19</v>
      </c>
      <c r="K5" s="4" t="s">
        <v>174</v>
      </c>
      <c r="L5" s="4" t="s">
        <v>175</v>
      </c>
      <c r="M5" s="4" t="s">
        <v>175</v>
      </c>
      <c r="N5" s="4" t="s">
        <v>120</v>
      </c>
      <c r="O5" s="4" t="s">
        <v>176</v>
      </c>
      <c r="P5" s="4" t="s">
        <v>87</v>
      </c>
      <c r="Q5" s="4" t="s">
        <v>177</v>
      </c>
      <c r="R5" s="4" t="s">
        <v>178</v>
      </c>
      <c r="S5" s="4" t="s">
        <v>179</v>
      </c>
      <c r="T5" s="4" t="s">
        <v>180</v>
      </c>
      <c r="U5" s="4"/>
      <c r="V5" s="4"/>
      <c r="W5" s="4"/>
      <c r="X5" s="4"/>
      <c r="Y5" s="4"/>
      <c r="Z5" s="4"/>
      <c r="AA5" s="4"/>
      <c r="AB5" s="4" t="s">
        <v>158</v>
      </c>
      <c r="AC5" s="4" t="s">
        <v>113</v>
      </c>
      <c r="AD5" s="4" t="s">
        <v>113</v>
      </c>
      <c r="AE5" s="4" t="s">
        <v>181</v>
      </c>
      <c r="AF5" s="4"/>
      <c r="AG5" s="4" t="s">
        <v>69</v>
      </c>
      <c r="AH5" s="4"/>
      <c r="AI5" s="4"/>
      <c r="AJ5" s="4"/>
      <c r="AK5" s="4"/>
      <c r="AL5" s="4"/>
      <c r="AM5" s="4" t="s">
        <v>66</v>
      </c>
      <c r="AN5" s="4"/>
      <c r="AO5" s="4"/>
      <c r="AP5" s="4"/>
      <c r="AQ5" s="4"/>
      <c r="AR5" s="4"/>
      <c r="AS5" s="4"/>
      <c r="AT5" s="4"/>
      <c r="AU5" s="4"/>
      <c r="AV5" s="4"/>
      <c r="AW5" s="4" t="s">
        <v>98</v>
      </c>
      <c r="AX5" s="4" t="s">
        <v>98</v>
      </c>
      <c r="AY5" s="4" t="s">
        <v>182</v>
      </c>
      <c r="AZ5" s="4" t="s">
        <v>98</v>
      </c>
      <c r="BA5" s="4" t="s">
        <v>98</v>
      </c>
      <c r="BB5" s="4" t="s">
        <v>139</v>
      </c>
      <c r="BC5" s="4" t="s">
        <v>183</v>
      </c>
      <c r="BD5" s="4" t="s">
        <v>184</v>
      </c>
      <c r="BE5" s="4" t="s">
        <v>185</v>
      </c>
      <c r="BF5" s="4" t="s">
        <v>182</v>
      </c>
      <c r="BG5" s="4" t="s">
        <v>98</v>
      </c>
      <c r="BH5" s="4" t="s">
        <v>144</v>
      </c>
      <c r="BI5" s="4" t="s">
        <v>113</v>
      </c>
      <c r="BJ5" s="4" t="s">
        <v>186</v>
      </c>
      <c r="BK5" s="4" t="s">
        <v>187</v>
      </c>
      <c r="BL5" s="4"/>
      <c r="BM5" s="4" t="s">
        <v>75</v>
      </c>
      <c r="BN5" s="4"/>
      <c r="BO5" s="4"/>
      <c r="BP5" s="4" t="s">
        <v>83</v>
      </c>
      <c r="BQ5" s="5">
        <v>43807.977569444447</v>
      </c>
    </row>
    <row r="6" spans="1:72" ht="45" x14ac:dyDescent="0.45">
      <c r="A6" s="3">
        <v>5</v>
      </c>
      <c r="B6" s="3">
        <v>5</v>
      </c>
      <c r="C6" s="4" t="s">
        <v>188</v>
      </c>
      <c r="D6" s="3">
        <v>1984</v>
      </c>
      <c r="E6" s="4" t="s">
        <v>189</v>
      </c>
      <c r="F6" s="4" t="s">
        <v>171</v>
      </c>
      <c r="G6" s="4" t="s">
        <v>172</v>
      </c>
      <c r="H6" s="4" t="s">
        <v>190</v>
      </c>
      <c r="I6" s="4" t="s">
        <v>191</v>
      </c>
      <c r="J6" s="4">
        <f>91-9334388221</f>
        <v>-9334388130</v>
      </c>
      <c r="K6" s="4" t="s">
        <v>192</v>
      </c>
      <c r="L6" s="4" t="s">
        <v>115</v>
      </c>
      <c r="M6" s="4" t="s">
        <v>193</v>
      </c>
      <c r="N6" s="4" t="s">
        <v>194</v>
      </c>
      <c r="O6" s="4" t="s">
        <v>195</v>
      </c>
      <c r="P6" s="4" t="s">
        <v>196</v>
      </c>
      <c r="Q6" s="4" t="s">
        <v>197</v>
      </c>
      <c r="R6" s="4" t="s">
        <v>198</v>
      </c>
      <c r="S6" s="4" t="s">
        <v>199</v>
      </c>
      <c r="T6" s="4"/>
      <c r="U6" s="4"/>
      <c r="V6" s="4"/>
      <c r="W6" s="4"/>
      <c r="X6" s="4" t="s">
        <v>200</v>
      </c>
      <c r="Y6" s="4" t="s">
        <v>201</v>
      </c>
      <c r="Z6" s="4" t="s">
        <v>202</v>
      </c>
      <c r="AA6" s="4" t="s">
        <v>203</v>
      </c>
      <c r="AB6" s="4"/>
      <c r="AC6" s="4"/>
      <c r="AD6" s="4"/>
      <c r="AE6" s="4"/>
      <c r="AF6" s="4"/>
      <c r="AG6" s="4"/>
      <c r="AH6" s="4"/>
      <c r="AI6" s="4"/>
      <c r="AJ6" s="4"/>
      <c r="AK6" s="4"/>
      <c r="AL6" s="4"/>
      <c r="AM6" s="4" t="s">
        <v>66</v>
      </c>
      <c r="AN6" s="4" t="s">
        <v>203</v>
      </c>
      <c r="AO6" s="4" t="s">
        <v>100</v>
      </c>
      <c r="AP6" s="4" t="s">
        <v>203</v>
      </c>
      <c r="AQ6" s="4" t="s">
        <v>204</v>
      </c>
      <c r="AR6" s="4" t="s">
        <v>205</v>
      </c>
      <c r="AS6" s="4" t="s">
        <v>206</v>
      </c>
      <c r="AT6" s="4"/>
      <c r="AU6" s="4"/>
      <c r="AV6" s="4"/>
      <c r="AW6" s="4" t="s">
        <v>207</v>
      </c>
      <c r="AX6" s="4" t="s">
        <v>208</v>
      </c>
      <c r="AY6" s="4" t="s">
        <v>138</v>
      </c>
      <c r="AZ6" s="4" t="s">
        <v>209</v>
      </c>
      <c r="BA6" s="4" t="s">
        <v>209</v>
      </c>
      <c r="BB6" s="4" t="s">
        <v>115</v>
      </c>
      <c r="BC6" s="4" t="s">
        <v>210</v>
      </c>
      <c r="BD6" s="4" t="s">
        <v>211</v>
      </c>
      <c r="BE6" s="4" t="s">
        <v>98</v>
      </c>
      <c r="BF6" s="4" t="s">
        <v>138</v>
      </c>
      <c r="BG6" s="4" t="s">
        <v>212</v>
      </c>
      <c r="BH6" s="4" t="s">
        <v>213</v>
      </c>
      <c r="BI6" s="4" t="s">
        <v>214</v>
      </c>
      <c r="BJ6" s="4" t="s">
        <v>111</v>
      </c>
      <c r="BK6" s="4" t="s">
        <v>112</v>
      </c>
      <c r="BL6" s="4" t="s">
        <v>113</v>
      </c>
      <c r="BM6" s="4" t="s">
        <v>215</v>
      </c>
      <c r="BN6" s="4" t="s">
        <v>147</v>
      </c>
      <c r="BO6" s="4" t="s">
        <v>113</v>
      </c>
      <c r="BP6" s="4" t="s">
        <v>115</v>
      </c>
      <c r="BQ6" s="5">
        <v>43809.087939814817</v>
      </c>
    </row>
    <row r="7" spans="1:72" ht="45" x14ac:dyDescent="0.45">
      <c r="A7" s="3">
        <v>6</v>
      </c>
      <c r="B7" s="3">
        <v>6</v>
      </c>
      <c r="C7" s="4" t="s">
        <v>216</v>
      </c>
      <c r="D7" s="3">
        <v>1979</v>
      </c>
      <c r="E7" s="4" t="s">
        <v>217</v>
      </c>
      <c r="F7" s="4" t="s">
        <v>218</v>
      </c>
      <c r="G7" s="4" t="s">
        <v>219</v>
      </c>
      <c r="H7" s="4" t="s">
        <v>152</v>
      </c>
      <c r="I7" s="4" t="s">
        <v>220</v>
      </c>
      <c r="J7" s="4" t="s">
        <v>221</v>
      </c>
      <c r="K7" s="4" t="s">
        <v>222</v>
      </c>
      <c r="L7" s="4" t="s">
        <v>223</v>
      </c>
      <c r="M7" s="4" t="s">
        <v>224</v>
      </c>
      <c r="N7" s="4" t="s">
        <v>225</v>
      </c>
      <c r="O7" s="4" t="s">
        <v>185</v>
      </c>
      <c r="P7" s="4" t="s">
        <v>226</v>
      </c>
      <c r="Q7" s="4" t="s">
        <v>185</v>
      </c>
      <c r="R7" s="4" t="s">
        <v>227</v>
      </c>
      <c r="S7" s="4" t="s">
        <v>185</v>
      </c>
      <c r="T7" s="4" t="s">
        <v>228</v>
      </c>
      <c r="U7" s="4" t="s">
        <v>166</v>
      </c>
      <c r="V7" s="4" t="s">
        <v>166</v>
      </c>
      <c r="W7" s="4" t="s">
        <v>166</v>
      </c>
      <c r="X7" s="4"/>
      <c r="Y7" s="4"/>
      <c r="Z7" s="4"/>
      <c r="AA7" s="4"/>
      <c r="AB7" s="4" t="s">
        <v>229</v>
      </c>
      <c r="AC7" s="4" t="s">
        <v>98</v>
      </c>
      <c r="AD7" s="4" t="s">
        <v>98</v>
      </c>
      <c r="AE7" s="4" t="s">
        <v>230</v>
      </c>
      <c r="AF7" s="4" t="s">
        <v>185</v>
      </c>
      <c r="AG7" s="4"/>
      <c r="AH7" s="4"/>
      <c r="AI7" s="4"/>
      <c r="AJ7" s="4"/>
      <c r="AK7" s="4"/>
      <c r="AL7" s="4"/>
      <c r="AM7" s="4" t="s">
        <v>66</v>
      </c>
      <c r="AN7" s="4"/>
      <c r="AO7" s="4"/>
      <c r="AP7" s="4"/>
      <c r="AQ7" s="4"/>
      <c r="AR7" s="4"/>
      <c r="AS7" s="4"/>
      <c r="AT7" s="4" t="s">
        <v>231</v>
      </c>
      <c r="AU7" s="4" t="s">
        <v>113</v>
      </c>
      <c r="AV7" s="4" t="s">
        <v>113</v>
      </c>
      <c r="AW7" s="4" t="s">
        <v>232</v>
      </c>
      <c r="AX7" s="4" t="s">
        <v>108</v>
      </c>
      <c r="AY7" s="4" t="s">
        <v>233</v>
      </c>
      <c r="AZ7" s="4" t="s">
        <v>108</v>
      </c>
      <c r="BA7" s="4" t="s">
        <v>108</v>
      </c>
      <c r="BB7" s="4" t="s">
        <v>223</v>
      </c>
      <c r="BC7" s="4" t="s">
        <v>234</v>
      </c>
      <c r="BD7" s="4" t="s">
        <v>185</v>
      </c>
      <c r="BE7" s="4" t="s">
        <v>185</v>
      </c>
      <c r="BF7" s="4" t="s">
        <v>233</v>
      </c>
      <c r="BG7" s="4" t="s">
        <v>108</v>
      </c>
      <c r="BH7" s="4" t="s">
        <v>110</v>
      </c>
      <c r="BI7" s="4"/>
      <c r="BJ7" s="4" t="s">
        <v>235</v>
      </c>
      <c r="BK7" s="4" t="s">
        <v>236</v>
      </c>
      <c r="BL7" s="4" t="s">
        <v>236</v>
      </c>
      <c r="BM7" s="4" t="s">
        <v>90</v>
      </c>
      <c r="BN7" s="4" t="s">
        <v>90</v>
      </c>
      <c r="BO7" s="4" t="s">
        <v>90</v>
      </c>
      <c r="BP7" s="4" t="s">
        <v>237</v>
      </c>
      <c r="BQ7" s="5">
        <v>43810.958668981482</v>
      </c>
    </row>
    <row r="8" spans="1:72" ht="45" x14ac:dyDescent="0.45">
      <c r="A8" s="3">
        <v>7</v>
      </c>
      <c r="B8" s="3">
        <v>7</v>
      </c>
      <c r="C8" s="4" t="s">
        <v>238</v>
      </c>
      <c r="D8" s="3">
        <v>2017</v>
      </c>
      <c r="E8" s="4" t="s">
        <v>239</v>
      </c>
      <c r="F8" s="4" t="s">
        <v>218</v>
      </c>
      <c r="G8" s="4" t="s">
        <v>240</v>
      </c>
      <c r="H8" s="4" t="s">
        <v>67</v>
      </c>
      <c r="I8" s="4" t="s">
        <v>241</v>
      </c>
      <c r="J8" s="4">
        <v>9909780805</v>
      </c>
      <c r="K8" s="4" t="s">
        <v>242</v>
      </c>
      <c r="L8" s="4" t="s">
        <v>83</v>
      </c>
      <c r="M8" s="4" t="s">
        <v>243</v>
      </c>
      <c r="N8" s="4"/>
      <c r="O8" s="4"/>
      <c r="P8" s="4"/>
      <c r="Q8" s="4"/>
      <c r="R8" s="4"/>
      <c r="S8" s="4"/>
      <c r="T8" s="4" t="s">
        <v>244</v>
      </c>
      <c r="U8" s="4">
        <v>100</v>
      </c>
      <c r="V8" s="4">
        <v>5</v>
      </c>
      <c r="W8" s="4" t="s">
        <v>245</v>
      </c>
      <c r="X8" s="4"/>
      <c r="Y8" s="4"/>
      <c r="Z8" s="4"/>
      <c r="AA8" s="4"/>
      <c r="AB8" s="4" t="s">
        <v>246</v>
      </c>
      <c r="AC8" s="4" t="s">
        <v>247</v>
      </c>
      <c r="AD8" s="4" t="s">
        <v>90</v>
      </c>
      <c r="AE8" s="4"/>
      <c r="AF8" s="4"/>
      <c r="AG8" s="4"/>
      <c r="AH8" s="4"/>
      <c r="AI8" s="4"/>
      <c r="AJ8" s="4"/>
      <c r="AK8" s="4"/>
      <c r="AL8" s="4"/>
      <c r="AM8" s="4" t="s">
        <v>66</v>
      </c>
      <c r="AN8" s="4"/>
      <c r="AO8" s="4"/>
      <c r="AP8" s="4"/>
      <c r="AQ8" s="4"/>
      <c r="AR8" s="4"/>
      <c r="AS8" s="4"/>
      <c r="AT8" s="4" t="s">
        <v>248</v>
      </c>
      <c r="AU8" s="4" t="s">
        <v>249</v>
      </c>
      <c r="AV8" s="4"/>
      <c r="AW8" s="4" t="s">
        <v>207</v>
      </c>
      <c r="AX8" s="4"/>
      <c r="AY8" s="4" t="s">
        <v>250</v>
      </c>
      <c r="AZ8" s="4">
        <v>5</v>
      </c>
      <c r="BA8" s="4">
        <v>5</v>
      </c>
      <c r="BB8" s="4" t="s">
        <v>251</v>
      </c>
      <c r="BC8" s="4" t="s">
        <v>252</v>
      </c>
      <c r="BD8" s="4" t="s">
        <v>253</v>
      </c>
      <c r="BE8" s="4" t="s">
        <v>254</v>
      </c>
      <c r="BF8" s="4" t="s">
        <v>250</v>
      </c>
      <c r="BG8" s="4" t="s">
        <v>255</v>
      </c>
      <c r="BH8" s="4" t="s">
        <v>256</v>
      </c>
      <c r="BI8" s="4" t="s">
        <v>257</v>
      </c>
      <c r="BJ8" s="4" t="s">
        <v>111</v>
      </c>
      <c r="BK8" s="4" t="s">
        <v>147</v>
      </c>
      <c r="BL8" s="4" t="s">
        <v>148</v>
      </c>
      <c r="BM8" s="4" t="s">
        <v>258</v>
      </c>
      <c r="BN8" s="4" t="s">
        <v>113</v>
      </c>
      <c r="BO8" s="4" t="s">
        <v>112</v>
      </c>
      <c r="BP8" s="4" t="s">
        <v>175</v>
      </c>
      <c r="BQ8" s="5">
        <v>43811.022557870368</v>
      </c>
    </row>
    <row r="9" spans="1:72" ht="45" x14ac:dyDescent="0.45">
      <c r="A9" s="3">
        <v>8</v>
      </c>
      <c r="B9" s="3">
        <v>8</v>
      </c>
      <c r="C9" s="4" t="s">
        <v>259</v>
      </c>
      <c r="D9" s="3">
        <v>1969</v>
      </c>
      <c r="E9" s="4" t="s">
        <v>260</v>
      </c>
      <c r="F9" s="4" t="s">
        <v>261</v>
      </c>
      <c r="G9" s="4" t="s">
        <v>262</v>
      </c>
      <c r="H9" s="4" t="s">
        <v>152</v>
      </c>
      <c r="I9" s="4" t="s">
        <v>263</v>
      </c>
      <c r="J9" s="4">
        <v>9820440413</v>
      </c>
      <c r="K9" s="4" t="s">
        <v>264</v>
      </c>
      <c r="L9" s="4" t="s">
        <v>83</v>
      </c>
      <c r="M9" s="4" t="s">
        <v>83</v>
      </c>
      <c r="N9" s="4" t="s">
        <v>265</v>
      </c>
      <c r="O9" s="4" t="s">
        <v>266</v>
      </c>
      <c r="P9" s="4" t="s">
        <v>267</v>
      </c>
      <c r="Q9" s="4" t="s">
        <v>268</v>
      </c>
      <c r="R9" s="4" t="s">
        <v>269</v>
      </c>
      <c r="S9" s="4" t="s">
        <v>270</v>
      </c>
      <c r="T9" s="4"/>
      <c r="U9" s="4"/>
      <c r="V9" s="4"/>
      <c r="W9" s="4"/>
      <c r="X9" s="4"/>
      <c r="Y9" s="4"/>
      <c r="Z9" s="4"/>
      <c r="AA9" s="4"/>
      <c r="AB9" s="4"/>
      <c r="AC9" s="4"/>
      <c r="AD9" s="4"/>
      <c r="AE9" s="4" t="s">
        <v>271</v>
      </c>
      <c r="AF9" s="4" t="s">
        <v>272</v>
      </c>
      <c r="AG9" s="4" t="s">
        <v>273</v>
      </c>
      <c r="AH9" s="4" t="s">
        <v>113</v>
      </c>
      <c r="AI9" s="4" t="s">
        <v>274</v>
      </c>
      <c r="AJ9" s="4" t="s">
        <v>90</v>
      </c>
      <c r="AK9" s="4" t="s">
        <v>90</v>
      </c>
      <c r="AL9" s="4" t="s">
        <v>90</v>
      </c>
      <c r="AM9" s="4" t="s">
        <v>162</v>
      </c>
      <c r="AN9" s="4" t="s">
        <v>113</v>
      </c>
      <c r="AO9" s="4" t="s">
        <v>70</v>
      </c>
      <c r="AP9" s="4" t="s">
        <v>275</v>
      </c>
      <c r="AQ9" s="4"/>
      <c r="AR9" s="4"/>
      <c r="AS9" s="4"/>
      <c r="AT9" s="4"/>
      <c r="AU9" s="4"/>
      <c r="AV9" s="4"/>
      <c r="AW9" s="4"/>
      <c r="AX9" s="4"/>
      <c r="AY9" s="4" t="s">
        <v>138</v>
      </c>
      <c r="AZ9" s="4">
        <v>1</v>
      </c>
      <c r="BA9" s="4">
        <v>1</v>
      </c>
      <c r="BB9" s="4" t="s">
        <v>83</v>
      </c>
      <c r="BC9" s="4" t="s">
        <v>276</v>
      </c>
      <c r="BD9" s="4" t="s">
        <v>277</v>
      </c>
      <c r="BE9" s="4" t="s">
        <v>278</v>
      </c>
      <c r="BF9" s="4" t="s">
        <v>138</v>
      </c>
      <c r="BG9" s="4" t="s">
        <v>279</v>
      </c>
      <c r="BH9" s="4" t="s">
        <v>110</v>
      </c>
      <c r="BI9" s="4" t="s">
        <v>257</v>
      </c>
      <c r="BJ9" s="4" t="s">
        <v>186</v>
      </c>
      <c r="BK9" s="4" t="s">
        <v>280</v>
      </c>
      <c r="BL9" s="4"/>
      <c r="BM9" s="4" t="s">
        <v>281</v>
      </c>
      <c r="BN9" s="4"/>
      <c r="BO9" s="4"/>
      <c r="BP9" s="4" t="s">
        <v>139</v>
      </c>
      <c r="BQ9" s="5">
        <v>43815.125</v>
      </c>
    </row>
    <row r="10" spans="1:72" ht="45" x14ac:dyDescent="0.45">
      <c r="A10" s="3">
        <v>9</v>
      </c>
      <c r="B10" s="3">
        <v>9</v>
      </c>
      <c r="C10" s="4" t="s">
        <v>282</v>
      </c>
      <c r="D10" s="3">
        <v>1980</v>
      </c>
      <c r="E10" s="4" t="s">
        <v>283</v>
      </c>
      <c r="F10" s="4" t="s">
        <v>284</v>
      </c>
      <c r="G10" s="4" t="s">
        <v>285</v>
      </c>
      <c r="H10" s="4" t="s">
        <v>152</v>
      </c>
      <c r="I10" s="4" t="s">
        <v>286</v>
      </c>
      <c r="J10" s="4">
        <v>919903163634</v>
      </c>
      <c r="K10" s="4" t="s">
        <v>287</v>
      </c>
      <c r="L10" s="4" t="s">
        <v>139</v>
      </c>
      <c r="M10" s="4" t="s">
        <v>288</v>
      </c>
      <c r="N10" s="4" t="s">
        <v>289</v>
      </c>
      <c r="O10" s="4" t="s">
        <v>98</v>
      </c>
      <c r="P10" s="4" t="s">
        <v>290</v>
      </c>
      <c r="Q10" s="4" t="s">
        <v>291</v>
      </c>
      <c r="R10" s="4" t="s">
        <v>292</v>
      </c>
      <c r="S10" s="4" t="s">
        <v>90</v>
      </c>
      <c r="T10" s="4"/>
      <c r="U10" s="4"/>
      <c r="V10" s="4"/>
      <c r="W10" s="4"/>
      <c r="X10" s="4"/>
      <c r="Y10" s="4"/>
      <c r="Z10" s="4"/>
      <c r="AA10" s="4"/>
      <c r="AB10" s="4"/>
      <c r="AC10" s="4"/>
      <c r="AD10" s="4"/>
      <c r="AE10" s="4"/>
      <c r="AF10" s="4"/>
      <c r="AG10" s="4"/>
      <c r="AH10" s="4"/>
      <c r="AI10" s="4"/>
      <c r="AJ10" s="4"/>
      <c r="AK10" s="4"/>
      <c r="AL10" s="4"/>
      <c r="AM10" s="4" t="s">
        <v>66</v>
      </c>
      <c r="AN10" s="4"/>
      <c r="AO10" s="4"/>
      <c r="AP10" s="4"/>
      <c r="AQ10" s="4" t="s">
        <v>71</v>
      </c>
      <c r="AR10" s="4"/>
      <c r="AS10" s="4"/>
      <c r="AT10" s="4" t="s">
        <v>72</v>
      </c>
      <c r="AU10" s="4"/>
      <c r="AV10" s="4"/>
      <c r="AW10" s="4" t="s">
        <v>113</v>
      </c>
      <c r="AX10" s="4" t="s">
        <v>113</v>
      </c>
      <c r="AY10" s="4" t="s">
        <v>293</v>
      </c>
      <c r="AZ10" s="4" t="s">
        <v>113</v>
      </c>
      <c r="BA10" s="4" t="s">
        <v>113</v>
      </c>
      <c r="BB10" s="4" t="s">
        <v>139</v>
      </c>
      <c r="BC10" s="4" t="s">
        <v>294</v>
      </c>
      <c r="BD10" s="4"/>
      <c r="BE10" s="4"/>
      <c r="BF10" s="4" t="s">
        <v>293</v>
      </c>
      <c r="BG10" s="4" t="s">
        <v>113</v>
      </c>
      <c r="BH10" s="4" t="s">
        <v>144</v>
      </c>
      <c r="BI10" s="4" t="s">
        <v>113</v>
      </c>
      <c r="BJ10" s="4" t="s">
        <v>186</v>
      </c>
      <c r="BK10" s="4"/>
      <c r="BL10" s="4"/>
      <c r="BM10" s="4" t="s">
        <v>75</v>
      </c>
      <c r="BN10" s="4"/>
      <c r="BO10" s="4"/>
      <c r="BP10" s="4" t="s">
        <v>139</v>
      </c>
      <c r="BQ10" s="5">
        <v>43815.976585648146</v>
      </c>
    </row>
    <row r="11" spans="1:72" ht="45" x14ac:dyDescent="0.45">
      <c r="A11" s="3">
        <v>10</v>
      </c>
      <c r="B11" s="3">
        <v>10</v>
      </c>
      <c r="C11" s="4" t="s">
        <v>295</v>
      </c>
      <c r="D11" s="3">
        <v>1980</v>
      </c>
      <c r="E11" s="4">
        <v>126</v>
      </c>
      <c r="F11" s="4" t="s">
        <v>296</v>
      </c>
      <c r="G11" s="4" t="s">
        <v>297</v>
      </c>
      <c r="H11" s="4" t="s">
        <v>152</v>
      </c>
      <c r="I11" s="4" t="s">
        <v>295</v>
      </c>
      <c r="J11" s="4">
        <v>8939848542</v>
      </c>
      <c r="K11" s="4" t="s">
        <v>298</v>
      </c>
      <c r="L11" s="4" t="s">
        <v>83</v>
      </c>
      <c r="M11" s="4" t="s">
        <v>299</v>
      </c>
      <c r="N11" s="4" t="s">
        <v>225</v>
      </c>
      <c r="O11" s="4" t="s">
        <v>185</v>
      </c>
      <c r="P11" s="4" t="s">
        <v>300</v>
      </c>
      <c r="Q11" s="4" t="s">
        <v>98</v>
      </c>
      <c r="R11" s="4" t="s">
        <v>301</v>
      </c>
      <c r="S11" s="4"/>
      <c r="T11" s="4"/>
      <c r="U11" s="4"/>
      <c r="V11" s="4"/>
      <c r="W11" s="4"/>
      <c r="X11" s="4" t="s">
        <v>302</v>
      </c>
      <c r="Y11" s="4" t="s">
        <v>90</v>
      </c>
      <c r="Z11" s="4" t="s">
        <v>90</v>
      </c>
      <c r="AA11" s="4" t="s">
        <v>90</v>
      </c>
      <c r="AB11" s="4" t="s">
        <v>303</v>
      </c>
      <c r="AC11" s="4" t="s">
        <v>98</v>
      </c>
      <c r="AD11" s="4" t="s">
        <v>98</v>
      </c>
      <c r="AE11" s="4" t="s">
        <v>304</v>
      </c>
      <c r="AF11" s="4" t="s">
        <v>113</v>
      </c>
      <c r="AG11" s="4" t="s">
        <v>305</v>
      </c>
      <c r="AH11" s="4"/>
      <c r="AI11" s="4" t="s">
        <v>161</v>
      </c>
      <c r="AJ11" s="4" t="s">
        <v>113</v>
      </c>
      <c r="AK11" s="4" t="s">
        <v>113</v>
      </c>
      <c r="AL11" s="4" t="s">
        <v>113</v>
      </c>
      <c r="AM11" s="4" t="s">
        <v>66</v>
      </c>
      <c r="AN11" s="4"/>
      <c r="AO11" s="4"/>
      <c r="AP11" s="4"/>
      <c r="AQ11" s="4"/>
      <c r="AR11" s="4"/>
      <c r="AS11" s="4"/>
      <c r="AT11" s="4"/>
      <c r="AU11" s="4"/>
      <c r="AV11" s="4"/>
      <c r="AW11" s="4" t="s">
        <v>306</v>
      </c>
      <c r="AX11" s="4" t="s">
        <v>90</v>
      </c>
      <c r="AY11" s="4" t="s">
        <v>167</v>
      </c>
      <c r="AZ11" s="4" t="s">
        <v>307</v>
      </c>
      <c r="BA11" s="4" t="s">
        <v>307</v>
      </c>
      <c r="BB11" s="4" t="s">
        <v>83</v>
      </c>
      <c r="BC11" s="4" t="s">
        <v>308</v>
      </c>
      <c r="BD11" s="4" t="s">
        <v>309</v>
      </c>
      <c r="BE11" s="4" t="s">
        <v>309</v>
      </c>
      <c r="BF11" s="4" t="s">
        <v>310</v>
      </c>
      <c r="BG11" s="4" t="s">
        <v>90</v>
      </c>
      <c r="BH11" s="4" t="s">
        <v>110</v>
      </c>
      <c r="BI11" s="4"/>
      <c r="BJ11" s="4"/>
      <c r="BK11" s="4"/>
      <c r="BL11" s="4"/>
      <c r="BM11" s="4"/>
      <c r="BN11" s="4"/>
      <c r="BO11" s="4"/>
      <c r="BP11" s="4"/>
      <c r="BQ11" s="5">
        <v>43830.066134259258</v>
      </c>
    </row>
    <row r="12" spans="1:72" ht="75" x14ac:dyDescent="0.45">
      <c r="A12" s="3">
        <v>11</v>
      </c>
      <c r="B12" s="3">
        <v>11</v>
      </c>
      <c r="C12" s="4" t="s">
        <v>311</v>
      </c>
      <c r="D12" s="3">
        <v>1991</v>
      </c>
      <c r="E12" s="4" t="s">
        <v>312</v>
      </c>
      <c r="F12" s="4" t="s">
        <v>313</v>
      </c>
      <c r="G12" s="4" t="s">
        <v>314</v>
      </c>
      <c r="H12" s="4" t="s">
        <v>152</v>
      </c>
      <c r="I12" s="4" t="s">
        <v>315</v>
      </c>
      <c r="J12" s="4">
        <v>9811830985</v>
      </c>
      <c r="K12" s="4" t="s">
        <v>316</v>
      </c>
      <c r="L12" s="4" t="s">
        <v>83</v>
      </c>
      <c r="M12" s="4" t="s">
        <v>83</v>
      </c>
      <c r="N12" s="4" t="s">
        <v>317</v>
      </c>
      <c r="O12" s="4" t="s">
        <v>185</v>
      </c>
      <c r="P12" s="4" t="s">
        <v>318</v>
      </c>
      <c r="Q12" s="4" t="s">
        <v>98</v>
      </c>
      <c r="R12" s="4" t="s">
        <v>319</v>
      </c>
      <c r="S12" s="4" t="s">
        <v>98</v>
      </c>
      <c r="T12" s="4" t="s">
        <v>320</v>
      </c>
      <c r="U12" s="4" t="s">
        <v>185</v>
      </c>
      <c r="V12" s="4" t="s">
        <v>185</v>
      </c>
      <c r="W12" s="4" t="s">
        <v>185</v>
      </c>
      <c r="X12" s="4" t="s">
        <v>157</v>
      </c>
      <c r="Y12" s="4"/>
      <c r="Z12" s="4"/>
      <c r="AA12" s="4"/>
      <c r="AB12" s="4" t="s">
        <v>321</v>
      </c>
      <c r="AC12" s="4" t="s">
        <v>322</v>
      </c>
      <c r="AD12" s="4" t="s">
        <v>322</v>
      </c>
      <c r="AE12" s="4" t="s">
        <v>230</v>
      </c>
      <c r="AF12" s="4" t="s">
        <v>185</v>
      </c>
      <c r="AG12" s="4" t="s">
        <v>323</v>
      </c>
      <c r="AH12" s="4" t="s">
        <v>113</v>
      </c>
      <c r="AI12" s="4" t="s">
        <v>324</v>
      </c>
      <c r="AJ12" s="4"/>
      <c r="AK12" s="4"/>
      <c r="AL12" s="4"/>
      <c r="AM12" s="4" t="s">
        <v>162</v>
      </c>
      <c r="AN12" s="4" t="s">
        <v>113</v>
      </c>
      <c r="AO12" s="4" t="s">
        <v>325</v>
      </c>
      <c r="AP12" s="4" t="s">
        <v>326</v>
      </c>
      <c r="AQ12" s="4"/>
      <c r="AR12" s="4"/>
      <c r="AS12" s="4"/>
      <c r="AT12" s="4" t="s">
        <v>327</v>
      </c>
      <c r="AU12" s="4" t="s">
        <v>328</v>
      </c>
      <c r="AV12" s="4" t="s">
        <v>90</v>
      </c>
      <c r="AW12" s="4" t="s">
        <v>329</v>
      </c>
      <c r="AX12" s="4" t="s">
        <v>98</v>
      </c>
      <c r="AY12" s="4" t="s">
        <v>330</v>
      </c>
      <c r="AZ12" s="4" t="s">
        <v>103</v>
      </c>
      <c r="BA12" s="4" t="s">
        <v>103</v>
      </c>
      <c r="BB12" s="4" t="s">
        <v>139</v>
      </c>
      <c r="BC12" s="4" t="s">
        <v>331</v>
      </c>
      <c r="BD12" s="4" t="s">
        <v>332</v>
      </c>
      <c r="BE12" s="4" t="s">
        <v>166</v>
      </c>
      <c r="BF12" s="4" t="s">
        <v>333</v>
      </c>
      <c r="BG12" s="4" t="s">
        <v>98</v>
      </c>
      <c r="BH12" s="4" t="s">
        <v>110</v>
      </c>
      <c r="BI12" s="4"/>
      <c r="BJ12" s="4" t="s">
        <v>334</v>
      </c>
      <c r="BK12" s="4" t="s">
        <v>335</v>
      </c>
      <c r="BL12" s="4" t="s">
        <v>90</v>
      </c>
      <c r="BM12" s="4" t="s">
        <v>336</v>
      </c>
      <c r="BN12" s="4" t="s">
        <v>337</v>
      </c>
      <c r="BO12" s="4" t="s">
        <v>90</v>
      </c>
      <c r="BP12" s="4" t="s">
        <v>139</v>
      </c>
      <c r="BQ12" s="5">
        <v>43842.854351851849</v>
      </c>
    </row>
    <row r="13" spans="1:72" ht="75" x14ac:dyDescent="0.45">
      <c r="A13" s="22">
        <v>12</v>
      </c>
      <c r="B13" s="22">
        <v>12</v>
      </c>
      <c r="C13" s="4" t="s">
        <v>348</v>
      </c>
      <c r="D13" s="3">
        <v>1994</v>
      </c>
      <c r="E13" s="4" t="s">
        <v>349</v>
      </c>
      <c r="F13" s="4" t="s">
        <v>78</v>
      </c>
      <c r="G13" s="4" t="s">
        <v>79</v>
      </c>
      <c r="H13" s="4" t="s">
        <v>152</v>
      </c>
      <c r="I13" s="4" t="s">
        <v>350</v>
      </c>
      <c r="J13" s="4">
        <v>6371714860</v>
      </c>
      <c r="K13" s="21" t="s">
        <v>351</v>
      </c>
      <c r="L13" s="4" t="s">
        <v>83</v>
      </c>
      <c r="M13" s="4" t="s">
        <v>83</v>
      </c>
      <c r="N13" s="4" t="s">
        <v>352</v>
      </c>
      <c r="P13" s="4" t="s">
        <v>353</v>
      </c>
      <c r="Q13" s="4" t="s">
        <v>354</v>
      </c>
      <c r="R13" s="4" t="s">
        <v>355</v>
      </c>
      <c r="S13" s="4" t="s">
        <v>356</v>
      </c>
      <c r="AB13" s="4" t="s">
        <v>364</v>
      </c>
      <c r="AE13" s="1" t="s">
        <v>365</v>
      </c>
      <c r="AI13" s="1" t="s">
        <v>366</v>
      </c>
      <c r="AJ13" s="1" t="s">
        <v>367</v>
      </c>
      <c r="AM13" s="4" t="s">
        <v>162</v>
      </c>
      <c r="AW13" s="4" t="s">
        <v>361</v>
      </c>
      <c r="AY13" s="4" t="s">
        <v>310</v>
      </c>
      <c r="AZ13" s="4" t="s">
        <v>363</v>
      </c>
      <c r="BA13" s="4" t="s">
        <v>362</v>
      </c>
      <c r="BB13" s="4" t="s">
        <v>139</v>
      </c>
      <c r="BC13" s="4" t="s">
        <v>234</v>
      </c>
      <c r="BD13" s="4" t="s">
        <v>332</v>
      </c>
      <c r="BF13" s="4" t="s">
        <v>357</v>
      </c>
      <c r="BH13" s="4" t="s">
        <v>358</v>
      </c>
      <c r="BJ13" s="4" t="s">
        <v>359</v>
      </c>
      <c r="BK13" s="4" t="s">
        <v>335</v>
      </c>
      <c r="BM13" s="4" t="s">
        <v>258</v>
      </c>
      <c r="BN13" s="4" t="s">
        <v>360</v>
      </c>
      <c r="BP13" s="4" t="s">
        <v>139</v>
      </c>
      <c r="BQ13" s="23">
        <v>43495</v>
      </c>
    </row>
    <row r="14" spans="1:72" ht="71.25" x14ac:dyDescent="0.45">
      <c r="A14" s="22">
        <v>13</v>
      </c>
      <c r="B14" s="22">
        <v>13</v>
      </c>
      <c r="C14" s="24" t="s">
        <v>368</v>
      </c>
      <c r="D14" s="3">
        <v>2002</v>
      </c>
      <c r="E14" s="25" t="s">
        <v>369</v>
      </c>
      <c r="F14" s="4" t="s">
        <v>218</v>
      </c>
      <c r="G14" s="4" t="s">
        <v>240</v>
      </c>
      <c r="H14" s="4" t="s">
        <v>152</v>
      </c>
      <c r="I14" s="1" t="s">
        <v>405</v>
      </c>
      <c r="J14" s="1" t="s">
        <v>378</v>
      </c>
      <c r="K14" s="25" t="s">
        <v>371</v>
      </c>
      <c r="S14" s="24" t="s">
        <v>370</v>
      </c>
      <c r="X14" s="27" t="s">
        <v>384</v>
      </c>
      <c r="Y14" s="1" t="s">
        <v>380</v>
      </c>
      <c r="Z14" s="1" t="s">
        <v>382</v>
      </c>
      <c r="AA14" s="1" t="s">
        <v>381</v>
      </c>
      <c r="AB14" s="1" t="s">
        <v>372</v>
      </c>
      <c r="AQ14" s="1" t="s">
        <v>383</v>
      </c>
      <c r="AR14" s="1" t="s">
        <v>379</v>
      </c>
      <c r="BC14" s="25" t="s">
        <v>374</v>
      </c>
      <c r="BD14" s="27" t="s">
        <v>376</v>
      </c>
      <c r="BF14" s="1" t="s">
        <v>167</v>
      </c>
      <c r="BG14" s="24" t="s">
        <v>373</v>
      </c>
      <c r="BH14" s="26" t="s">
        <v>377</v>
      </c>
      <c r="BJ14" s="1" t="s">
        <v>111</v>
      </c>
      <c r="BK14" s="4" t="s">
        <v>360</v>
      </c>
      <c r="BQ14" s="23">
        <v>43496</v>
      </c>
    </row>
    <row r="15" spans="1:72" ht="180" x14ac:dyDescent="0.45">
      <c r="A15" s="22">
        <v>14</v>
      </c>
      <c r="B15" s="22">
        <v>14</v>
      </c>
      <c r="C15" s="4" t="s">
        <v>385</v>
      </c>
      <c r="D15" s="22">
        <v>1995</v>
      </c>
      <c r="E15" s="27" t="s">
        <v>392</v>
      </c>
      <c r="F15" s="1" t="s">
        <v>407</v>
      </c>
      <c r="G15" s="1" t="s">
        <v>297</v>
      </c>
      <c r="H15" s="4" t="s">
        <v>190</v>
      </c>
      <c r="I15" s="1" t="s">
        <v>405</v>
      </c>
      <c r="J15" s="1" t="s">
        <v>403</v>
      </c>
      <c r="K15" s="28" t="s">
        <v>402</v>
      </c>
      <c r="N15" s="27" t="s">
        <v>406</v>
      </c>
      <c r="S15" s="27" t="s">
        <v>394</v>
      </c>
      <c r="V15" s="1" t="s">
        <v>395</v>
      </c>
      <c r="W15" s="1" t="s">
        <v>386</v>
      </c>
      <c r="X15" s="27" t="s">
        <v>396</v>
      </c>
      <c r="Y15" s="27" t="s">
        <v>397</v>
      </c>
      <c r="Z15" s="27" t="s">
        <v>398</v>
      </c>
      <c r="AA15" s="1" t="s">
        <v>387</v>
      </c>
      <c r="AC15" s="27" t="s">
        <v>399</v>
      </c>
      <c r="AD15" s="1" t="s">
        <v>400</v>
      </c>
      <c r="AT15" s="1" t="s">
        <v>390</v>
      </c>
      <c r="AY15" s="4" t="s">
        <v>388</v>
      </c>
      <c r="BC15" s="4" t="s">
        <v>389</v>
      </c>
      <c r="BG15" s="4" t="s">
        <v>391</v>
      </c>
      <c r="BH15" s="4" t="s">
        <v>393</v>
      </c>
      <c r="BJ15" s="27" t="s">
        <v>401</v>
      </c>
      <c r="BK15" s="1" t="s">
        <v>375</v>
      </c>
      <c r="BR15" s="27" t="s">
        <v>409</v>
      </c>
    </row>
    <row r="16" spans="1:72" ht="57" x14ac:dyDescent="0.45">
      <c r="A16" s="22">
        <v>15</v>
      </c>
      <c r="B16" s="22">
        <v>15</v>
      </c>
      <c r="C16" s="29" t="s">
        <v>410</v>
      </c>
      <c r="D16" s="30">
        <v>2005</v>
      </c>
      <c r="E16" s="31" t="s">
        <v>411</v>
      </c>
      <c r="F16" s="4" t="s">
        <v>218</v>
      </c>
      <c r="G16" s="4" t="s">
        <v>219</v>
      </c>
      <c r="H16" s="29" t="s">
        <v>412</v>
      </c>
      <c r="L16" s="4" t="s">
        <v>417</v>
      </c>
      <c r="M16" s="4"/>
      <c r="O16" s="27" t="s">
        <v>416</v>
      </c>
      <c r="S16" s="27" t="s">
        <v>413</v>
      </c>
      <c r="T16" s="29" t="s">
        <v>414</v>
      </c>
      <c r="W16" s="1" t="s">
        <v>415</v>
      </c>
      <c r="BH16" s="29" t="s">
        <v>110</v>
      </c>
    </row>
    <row r="17" spans="1:71" ht="57" x14ac:dyDescent="0.45">
      <c r="A17" s="22">
        <v>16</v>
      </c>
      <c r="B17" s="22">
        <v>16</v>
      </c>
      <c r="C17" s="4" t="s">
        <v>418</v>
      </c>
      <c r="D17" s="30">
        <v>1976</v>
      </c>
      <c r="E17" s="31" t="s">
        <v>419</v>
      </c>
      <c r="F17" s="4" t="s">
        <v>296</v>
      </c>
      <c r="G17" s="4" t="s">
        <v>297</v>
      </c>
      <c r="H17" s="29" t="s">
        <v>412</v>
      </c>
      <c r="I17" s="1" t="s">
        <v>405</v>
      </c>
      <c r="J17" s="29" t="s">
        <v>424</v>
      </c>
      <c r="K17" s="28" t="s">
        <v>423</v>
      </c>
      <c r="O17" s="1" t="s">
        <v>422</v>
      </c>
      <c r="S17" s="27" t="s">
        <v>427</v>
      </c>
      <c r="AY17" s="4" t="s">
        <v>420</v>
      </c>
      <c r="AZ17" s="27" t="s">
        <v>428</v>
      </c>
      <c r="BA17" s="27" t="s">
        <v>429</v>
      </c>
      <c r="BH17" s="27" t="s">
        <v>421</v>
      </c>
    </row>
    <row r="18" spans="1:71" ht="42.75" x14ac:dyDescent="0.45">
      <c r="A18" s="22">
        <v>17</v>
      </c>
      <c r="B18" s="22">
        <v>17</v>
      </c>
      <c r="C18" s="4" t="s">
        <v>425</v>
      </c>
      <c r="D18" s="22">
        <v>1981</v>
      </c>
      <c r="E18" s="27" t="s">
        <v>430</v>
      </c>
      <c r="F18" s="4" t="s">
        <v>218</v>
      </c>
      <c r="G18" s="4" t="s">
        <v>219</v>
      </c>
      <c r="I18" s="1" t="s">
        <v>405</v>
      </c>
      <c r="J18" s="1">
        <v>9925500009</v>
      </c>
      <c r="K18" s="28" t="s">
        <v>434</v>
      </c>
      <c r="L18" s="1" t="s">
        <v>139</v>
      </c>
      <c r="M18" s="27" t="s">
        <v>433</v>
      </c>
      <c r="S18" s="1" t="s">
        <v>426</v>
      </c>
      <c r="BC18" s="27" t="s">
        <v>431</v>
      </c>
      <c r="BH18" s="1" t="s">
        <v>432</v>
      </c>
    </row>
    <row r="19" spans="1:71" ht="99.75" x14ac:dyDescent="0.45">
      <c r="A19" s="22">
        <v>18</v>
      </c>
      <c r="B19" s="22">
        <v>18</v>
      </c>
      <c r="C19" s="4" t="s">
        <v>435</v>
      </c>
      <c r="D19" s="22">
        <v>1975</v>
      </c>
      <c r="E19" s="27" t="s">
        <v>436</v>
      </c>
      <c r="F19" s="4" t="s">
        <v>218</v>
      </c>
      <c r="G19" s="4" t="s">
        <v>219</v>
      </c>
      <c r="I19" s="1" t="s">
        <v>405</v>
      </c>
      <c r="K19" s="28" t="s">
        <v>442</v>
      </c>
      <c r="L19" s="1" t="s">
        <v>139</v>
      </c>
      <c r="M19" s="27" t="s">
        <v>441</v>
      </c>
      <c r="S19" s="27" t="s">
        <v>437</v>
      </c>
      <c r="AY19" s="27" t="s">
        <v>438</v>
      </c>
      <c r="AZ19" s="27" t="s">
        <v>443</v>
      </c>
      <c r="BC19" s="27" t="s">
        <v>439</v>
      </c>
      <c r="BH19" s="1" t="s">
        <v>440</v>
      </c>
    </row>
    <row r="20" spans="1:71" ht="42.75" x14ac:dyDescent="0.45">
      <c r="A20" s="22">
        <v>19</v>
      </c>
      <c r="B20" s="22">
        <v>19</v>
      </c>
      <c r="C20" s="1" t="s">
        <v>444</v>
      </c>
      <c r="D20" s="22">
        <v>1975</v>
      </c>
      <c r="E20" s="27" t="s">
        <v>445</v>
      </c>
      <c r="F20" s="4" t="s">
        <v>218</v>
      </c>
      <c r="G20" s="4" t="s">
        <v>219</v>
      </c>
      <c r="I20" s="1" t="s">
        <v>405</v>
      </c>
      <c r="K20" s="28" t="s">
        <v>449</v>
      </c>
      <c r="S20" s="27" t="s">
        <v>446</v>
      </c>
      <c r="AY20" s="27" t="s">
        <v>447</v>
      </c>
      <c r="BC20" s="1" t="s">
        <v>448</v>
      </c>
      <c r="BH20" s="1" t="s">
        <v>110</v>
      </c>
    </row>
    <row r="21" spans="1:71" ht="85.5" x14ac:dyDescent="0.45">
      <c r="A21" s="22">
        <v>20</v>
      </c>
      <c r="B21" s="22">
        <v>20</v>
      </c>
      <c r="C21" s="1" t="s">
        <v>450</v>
      </c>
      <c r="D21" s="22">
        <v>1988</v>
      </c>
      <c r="E21" s="27" t="s">
        <v>455</v>
      </c>
      <c r="F21" s="1" t="s">
        <v>451</v>
      </c>
      <c r="G21" s="4" t="s">
        <v>219</v>
      </c>
      <c r="I21" s="1" t="s">
        <v>405</v>
      </c>
      <c r="L21" s="1" t="s">
        <v>139</v>
      </c>
      <c r="M21" s="27" t="s">
        <v>454</v>
      </c>
      <c r="S21" s="1" t="s">
        <v>452</v>
      </c>
      <c r="BH21" s="1" t="s">
        <v>453</v>
      </c>
      <c r="BS21" s="27" t="s">
        <v>457</v>
      </c>
    </row>
    <row r="22" spans="1:71" ht="57" x14ac:dyDescent="0.45">
      <c r="A22" s="22">
        <v>21</v>
      </c>
      <c r="B22" s="22">
        <v>21</v>
      </c>
      <c r="C22" s="1" t="s">
        <v>458</v>
      </c>
      <c r="D22" s="22">
        <v>1983</v>
      </c>
      <c r="E22" s="31" t="s">
        <v>459</v>
      </c>
      <c r="F22" s="1" t="s">
        <v>460</v>
      </c>
      <c r="G22" s="1" t="s">
        <v>461</v>
      </c>
      <c r="I22" s="1" t="s">
        <v>405</v>
      </c>
      <c r="K22" s="28" t="s">
        <v>465</v>
      </c>
      <c r="L22" s="1" t="s">
        <v>139</v>
      </c>
      <c r="O22" s="27" t="s">
        <v>464</v>
      </c>
      <c r="S22" s="27" t="s">
        <v>462</v>
      </c>
      <c r="BC22" s="27" t="s">
        <v>463</v>
      </c>
      <c r="BH22" s="1" t="s">
        <v>257</v>
      </c>
    </row>
    <row r="23" spans="1:71" ht="85.5" x14ac:dyDescent="0.45">
      <c r="A23" s="22">
        <v>22</v>
      </c>
      <c r="B23" s="22">
        <v>22</v>
      </c>
      <c r="C23" s="1" t="s">
        <v>466</v>
      </c>
      <c r="D23" s="22">
        <v>1961</v>
      </c>
      <c r="E23" s="31" t="s">
        <v>467</v>
      </c>
      <c r="F23" s="1" t="s">
        <v>460</v>
      </c>
      <c r="G23" s="1" t="s">
        <v>461</v>
      </c>
      <c r="I23" s="1" t="s">
        <v>405</v>
      </c>
      <c r="K23" s="27" t="s">
        <v>472</v>
      </c>
      <c r="O23" s="27" t="s">
        <v>471</v>
      </c>
      <c r="S23" s="27" t="s">
        <v>468</v>
      </c>
      <c r="BC23" s="27" t="s">
        <v>469</v>
      </c>
      <c r="BH23" s="27" t="s">
        <v>470</v>
      </c>
    </row>
    <row r="24" spans="1:71" ht="242.25" x14ac:dyDescent="0.45">
      <c r="A24" s="22">
        <v>23</v>
      </c>
      <c r="B24" s="22">
        <v>23</v>
      </c>
      <c r="C24" s="1" t="s">
        <v>473</v>
      </c>
      <c r="D24" s="22">
        <v>1979</v>
      </c>
      <c r="E24" s="31" t="s">
        <v>474</v>
      </c>
      <c r="F24" s="1" t="s">
        <v>475</v>
      </c>
      <c r="G24" s="1" t="s">
        <v>475</v>
      </c>
      <c r="H24" s="29" t="s">
        <v>482</v>
      </c>
      <c r="I24" s="1" t="s">
        <v>405</v>
      </c>
      <c r="K24" s="27" t="s">
        <v>481</v>
      </c>
      <c r="O24" s="27" t="s">
        <v>480</v>
      </c>
      <c r="S24" s="27" t="s">
        <v>476</v>
      </c>
      <c r="BC24" s="27" t="s">
        <v>478</v>
      </c>
      <c r="BH24" s="27" t="s">
        <v>479</v>
      </c>
      <c r="BS24" s="27" t="s">
        <v>477</v>
      </c>
    </row>
    <row r="25" spans="1:71" ht="114" x14ac:dyDescent="0.45">
      <c r="A25" s="22">
        <v>24</v>
      </c>
      <c r="B25" s="22">
        <v>24</v>
      </c>
      <c r="C25" s="1" t="s">
        <v>483</v>
      </c>
      <c r="D25" s="22">
        <v>1961</v>
      </c>
      <c r="E25" s="27" t="s">
        <v>484</v>
      </c>
      <c r="F25" s="1" t="s">
        <v>485</v>
      </c>
      <c r="G25" s="1" t="s">
        <v>486</v>
      </c>
      <c r="I25" s="1" t="s">
        <v>405</v>
      </c>
      <c r="K25" s="28" t="s">
        <v>492</v>
      </c>
      <c r="L25" s="1" t="s">
        <v>139</v>
      </c>
      <c r="O25" s="27" t="s">
        <v>491</v>
      </c>
      <c r="S25" s="27" t="s">
        <v>487</v>
      </c>
      <c r="AY25" s="27" t="s">
        <v>488</v>
      </c>
      <c r="BC25" s="27" t="s">
        <v>489</v>
      </c>
      <c r="BH25" s="27" t="s">
        <v>490</v>
      </c>
    </row>
    <row r="26" spans="1:71" ht="114" x14ac:dyDescent="0.45">
      <c r="A26" s="22">
        <v>25</v>
      </c>
      <c r="B26" s="22">
        <v>25</v>
      </c>
      <c r="C26" s="1" t="s">
        <v>493</v>
      </c>
      <c r="D26" s="22">
        <v>2000</v>
      </c>
      <c r="E26" s="27" t="s">
        <v>494</v>
      </c>
      <c r="F26" s="1" t="s">
        <v>460</v>
      </c>
      <c r="G26" s="1" t="s">
        <v>461</v>
      </c>
      <c r="I26" s="1" t="s">
        <v>405</v>
      </c>
      <c r="K26" s="27" t="s">
        <v>502</v>
      </c>
      <c r="L26" s="1" t="s">
        <v>139</v>
      </c>
      <c r="M26" s="27" t="s">
        <v>501</v>
      </c>
      <c r="O26" s="27" t="s">
        <v>500</v>
      </c>
      <c r="S26" s="27" t="s">
        <v>495</v>
      </c>
      <c r="AY26" s="27" t="s">
        <v>497</v>
      </c>
      <c r="BC26" s="27" t="s">
        <v>498</v>
      </c>
      <c r="BH26" s="27" t="s">
        <v>499</v>
      </c>
      <c r="BS26" s="27" t="s">
        <v>496</v>
      </c>
    </row>
    <row r="27" spans="1:71" ht="199.5" x14ac:dyDescent="0.45">
      <c r="A27" s="22">
        <v>26</v>
      </c>
      <c r="B27" s="22">
        <v>26</v>
      </c>
      <c r="C27" s="1" t="s">
        <v>503</v>
      </c>
      <c r="D27" s="22">
        <v>1979</v>
      </c>
      <c r="E27" s="27" t="s">
        <v>504</v>
      </c>
      <c r="F27" s="1" t="s">
        <v>505</v>
      </c>
      <c r="G27" s="1" t="s">
        <v>314</v>
      </c>
      <c r="I27" s="1" t="s">
        <v>405</v>
      </c>
      <c r="K27" s="28" t="s">
        <v>513</v>
      </c>
      <c r="L27" s="1" t="s">
        <v>512</v>
      </c>
      <c r="M27" s="27" t="s">
        <v>511</v>
      </c>
      <c r="O27" s="1" t="s">
        <v>510</v>
      </c>
      <c r="S27" s="27" t="s">
        <v>506</v>
      </c>
      <c r="BC27" s="27" t="s">
        <v>508</v>
      </c>
      <c r="BH27" s="27" t="s">
        <v>509</v>
      </c>
      <c r="BS27" s="27" t="s">
        <v>507</v>
      </c>
    </row>
    <row r="28" spans="1:71" ht="156.75" x14ac:dyDescent="0.45">
      <c r="A28" s="22">
        <v>27</v>
      </c>
      <c r="B28" s="22">
        <v>27</v>
      </c>
      <c r="C28" s="1" t="s">
        <v>514</v>
      </c>
      <c r="D28" s="22">
        <v>2007</v>
      </c>
      <c r="E28" s="27" t="s">
        <v>515</v>
      </c>
      <c r="F28" s="1" t="s">
        <v>516</v>
      </c>
      <c r="G28" s="1" t="s">
        <v>314</v>
      </c>
      <c r="H28" s="1" t="s">
        <v>517</v>
      </c>
      <c r="I28" s="1" t="s">
        <v>405</v>
      </c>
      <c r="K28" s="27" t="s">
        <v>523</v>
      </c>
      <c r="L28" s="1" t="s">
        <v>139</v>
      </c>
      <c r="S28" s="27" t="s">
        <v>518</v>
      </c>
      <c r="BC28" s="27" t="s">
        <v>521</v>
      </c>
      <c r="BF28" s="1" t="s">
        <v>520</v>
      </c>
      <c r="BH28" s="1" t="s">
        <v>522</v>
      </c>
      <c r="BS28" s="27" t="s">
        <v>519</v>
      </c>
    </row>
    <row r="29" spans="1:71" ht="71.25" x14ac:dyDescent="0.45">
      <c r="A29" s="22">
        <v>28</v>
      </c>
      <c r="B29" s="22">
        <v>28</v>
      </c>
      <c r="C29" s="1" t="s">
        <v>524</v>
      </c>
      <c r="D29" s="22">
        <v>1980</v>
      </c>
      <c r="E29" s="27" t="s">
        <v>525</v>
      </c>
      <c r="F29" s="1" t="s">
        <v>460</v>
      </c>
      <c r="G29" s="1" t="s">
        <v>461</v>
      </c>
      <c r="H29" s="1" t="s">
        <v>526</v>
      </c>
      <c r="I29" s="1" t="s">
        <v>405</v>
      </c>
      <c r="S29" s="27" t="s">
        <v>527</v>
      </c>
      <c r="BC29" s="27" t="s">
        <v>528</v>
      </c>
    </row>
    <row r="30" spans="1:71" ht="114" x14ac:dyDescent="0.45">
      <c r="A30" s="22">
        <v>29</v>
      </c>
      <c r="B30" s="22">
        <v>29</v>
      </c>
      <c r="C30" s="1" t="s">
        <v>529</v>
      </c>
      <c r="D30" s="22">
        <v>1978</v>
      </c>
      <c r="E30" s="27" t="s">
        <v>530</v>
      </c>
      <c r="F30" s="1" t="s">
        <v>460</v>
      </c>
      <c r="G30" s="1" t="s">
        <v>461</v>
      </c>
      <c r="H30" s="1" t="s">
        <v>526</v>
      </c>
      <c r="I30" s="1" t="s">
        <v>405</v>
      </c>
      <c r="K30" s="27" t="s">
        <v>536</v>
      </c>
      <c r="L30" s="1" t="s">
        <v>139</v>
      </c>
      <c r="O30" s="1" t="s">
        <v>535</v>
      </c>
      <c r="S30" s="27" t="s">
        <v>531</v>
      </c>
      <c r="BC30" s="27" t="s">
        <v>533</v>
      </c>
      <c r="BH30" s="1" t="s">
        <v>534</v>
      </c>
      <c r="BS30" s="27" t="s">
        <v>532</v>
      </c>
    </row>
    <row r="31" spans="1:71" ht="99.75" x14ac:dyDescent="0.45">
      <c r="A31" s="22">
        <v>30</v>
      </c>
      <c r="B31" s="22">
        <v>30</v>
      </c>
      <c r="C31" s="1" t="s">
        <v>537</v>
      </c>
      <c r="D31" s="22">
        <v>2008</v>
      </c>
      <c r="E31" s="27" t="s">
        <v>538</v>
      </c>
      <c r="F31" s="1" t="s">
        <v>460</v>
      </c>
      <c r="G31" s="1" t="s">
        <v>461</v>
      </c>
      <c r="H31" s="1" t="s">
        <v>526</v>
      </c>
      <c r="I31" s="1" t="s">
        <v>405</v>
      </c>
      <c r="K31" s="27" t="s">
        <v>543</v>
      </c>
      <c r="L31" s="1" t="s">
        <v>139</v>
      </c>
      <c r="M31" s="27" t="s">
        <v>542</v>
      </c>
      <c r="S31" s="27" t="s">
        <v>539</v>
      </c>
      <c r="BC31" s="27" t="s">
        <v>541</v>
      </c>
      <c r="BS31" s="27" t="s">
        <v>540</v>
      </c>
    </row>
    <row r="32" spans="1:71" ht="71.25" x14ac:dyDescent="0.45">
      <c r="A32" s="22">
        <v>31</v>
      </c>
      <c r="B32" s="22">
        <v>31</v>
      </c>
      <c r="C32" s="1" t="s">
        <v>544</v>
      </c>
      <c r="D32" s="22">
        <v>1984</v>
      </c>
      <c r="E32" s="27" t="s">
        <v>545</v>
      </c>
      <c r="F32" s="1" t="s">
        <v>218</v>
      </c>
      <c r="G32" s="1" t="s">
        <v>219</v>
      </c>
      <c r="I32" s="1" t="s">
        <v>405</v>
      </c>
      <c r="K32" s="27" t="s">
        <v>549</v>
      </c>
      <c r="S32" s="27" t="s">
        <v>546</v>
      </c>
      <c r="AY32" s="27" t="s">
        <v>547</v>
      </c>
      <c r="BC32" s="27" t="s">
        <v>548</v>
      </c>
      <c r="BH32" s="1" t="s">
        <v>110</v>
      </c>
    </row>
    <row r="33" spans="1:72" ht="85.5" x14ac:dyDescent="0.45">
      <c r="A33" s="22">
        <v>32</v>
      </c>
      <c r="B33" s="22">
        <v>32</v>
      </c>
      <c r="C33" s="1" t="s">
        <v>550</v>
      </c>
      <c r="D33" s="22">
        <v>1993</v>
      </c>
      <c r="E33" s="27" t="s">
        <v>551</v>
      </c>
      <c r="F33" s="1" t="s">
        <v>460</v>
      </c>
      <c r="G33" s="1" t="s">
        <v>461</v>
      </c>
      <c r="I33" s="1" t="s">
        <v>405</v>
      </c>
      <c r="K33" s="27" t="s">
        <v>556</v>
      </c>
      <c r="L33" s="1" t="s">
        <v>139</v>
      </c>
      <c r="M33" s="27" t="s">
        <v>555</v>
      </c>
      <c r="S33" s="27" t="s">
        <v>552</v>
      </c>
      <c r="BC33" s="27" t="s">
        <v>553</v>
      </c>
      <c r="BH33" s="1" t="s">
        <v>554</v>
      </c>
    </row>
    <row r="34" spans="1:72" ht="85.5" x14ac:dyDescent="0.45">
      <c r="A34" s="22">
        <v>33</v>
      </c>
      <c r="B34" s="22">
        <v>33</v>
      </c>
      <c r="C34" s="1" t="s">
        <v>557</v>
      </c>
      <c r="D34" s="22">
        <v>1990</v>
      </c>
      <c r="E34" s="27" t="s">
        <v>558</v>
      </c>
      <c r="F34" s="1" t="s">
        <v>559</v>
      </c>
      <c r="G34" s="1" t="s">
        <v>219</v>
      </c>
      <c r="H34" s="1" t="s">
        <v>526</v>
      </c>
      <c r="I34" s="1" t="s">
        <v>405</v>
      </c>
      <c r="K34" s="27" t="s">
        <v>564</v>
      </c>
      <c r="S34" s="27" t="s">
        <v>560</v>
      </c>
      <c r="AY34" s="27" t="s">
        <v>562</v>
      </c>
      <c r="BC34" s="27" t="s">
        <v>563</v>
      </c>
      <c r="BH34" s="1" t="s">
        <v>110</v>
      </c>
      <c r="BS34" s="27" t="s">
        <v>561</v>
      </c>
    </row>
    <row r="35" spans="1:72" ht="99.75" x14ac:dyDescent="0.45">
      <c r="A35" s="22">
        <v>34</v>
      </c>
      <c r="B35" s="22">
        <v>34</v>
      </c>
      <c r="C35" s="1" t="s">
        <v>565</v>
      </c>
      <c r="D35" s="22">
        <v>1995</v>
      </c>
      <c r="E35" s="27" t="s">
        <v>566</v>
      </c>
      <c r="F35" s="1" t="s">
        <v>516</v>
      </c>
      <c r="G35" s="1" t="s">
        <v>314</v>
      </c>
      <c r="I35" s="1" t="s">
        <v>405</v>
      </c>
      <c r="K35" s="28" t="s">
        <v>569</v>
      </c>
      <c r="S35" s="27" t="s">
        <v>567</v>
      </c>
      <c r="BS35" s="27" t="s">
        <v>568</v>
      </c>
    </row>
    <row r="36" spans="1:72" ht="156.75" x14ac:dyDescent="0.45">
      <c r="A36" s="22">
        <v>35</v>
      </c>
      <c r="B36" s="22">
        <v>35</v>
      </c>
      <c r="C36" s="1" t="s">
        <v>570</v>
      </c>
      <c r="D36" s="22">
        <v>2004</v>
      </c>
      <c r="E36" s="27" t="s">
        <v>571</v>
      </c>
      <c r="F36" s="1" t="s">
        <v>475</v>
      </c>
      <c r="G36" s="1" t="s">
        <v>475</v>
      </c>
      <c r="H36" s="1" t="s">
        <v>572</v>
      </c>
      <c r="I36" s="1" t="s">
        <v>405</v>
      </c>
      <c r="K36" s="28" t="s">
        <v>576</v>
      </c>
      <c r="S36" s="27" t="s">
        <v>573</v>
      </c>
      <c r="BC36" s="27" t="s">
        <v>575</v>
      </c>
      <c r="BH36" s="1" t="s">
        <v>110</v>
      </c>
      <c r="BS36" s="27" t="s">
        <v>574</v>
      </c>
    </row>
    <row r="37" spans="1:72" ht="114" x14ac:dyDescent="0.45">
      <c r="A37" s="22">
        <v>36</v>
      </c>
      <c r="B37" s="22">
        <v>36</v>
      </c>
      <c r="C37" s="1" t="s">
        <v>577</v>
      </c>
      <c r="D37" s="22">
        <v>1999</v>
      </c>
      <c r="E37" s="27" t="s">
        <v>578</v>
      </c>
      <c r="F37" s="1" t="s">
        <v>261</v>
      </c>
      <c r="G37" s="1" t="s">
        <v>262</v>
      </c>
      <c r="H37" s="1" t="s">
        <v>579</v>
      </c>
      <c r="I37" s="1" t="s">
        <v>405</v>
      </c>
      <c r="L37" s="1" t="s">
        <v>584</v>
      </c>
      <c r="O37" s="27" t="s">
        <v>583</v>
      </c>
      <c r="AY37" s="27" t="s">
        <v>580</v>
      </c>
      <c r="BC37" s="27" t="s">
        <v>581</v>
      </c>
      <c r="BH37" s="27" t="s">
        <v>582</v>
      </c>
    </row>
    <row r="38" spans="1:72" ht="71.25" x14ac:dyDescent="0.45">
      <c r="A38" s="22">
        <v>37</v>
      </c>
      <c r="B38" s="22">
        <v>37</v>
      </c>
      <c r="C38" s="1" t="s">
        <v>585</v>
      </c>
      <c r="D38" s="22">
        <v>2004</v>
      </c>
      <c r="E38" s="27" t="s">
        <v>586</v>
      </c>
      <c r="F38" s="1" t="s">
        <v>296</v>
      </c>
      <c r="G38" s="1" t="s">
        <v>297</v>
      </c>
      <c r="H38" s="1" t="s">
        <v>526</v>
      </c>
      <c r="I38" s="1" t="s">
        <v>405</v>
      </c>
      <c r="S38" s="27" t="s">
        <v>587</v>
      </c>
      <c r="BC38" s="27" t="s">
        <v>588</v>
      </c>
      <c r="BH38" s="1" t="s">
        <v>257</v>
      </c>
    </row>
    <row r="39" spans="1:72" ht="57" x14ac:dyDescent="0.45">
      <c r="A39" s="22">
        <v>38</v>
      </c>
      <c r="B39" s="22">
        <v>38</v>
      </c>
      <c r="C39" s="1" t="s">
        <v>595</v>
      </c>
      <c r="D39" s="22">
        <v>1985</v>
      </c>
      <c r="E39" s="27" t="s">
        <v>594</v>
      </c>
      <c r="F39" s="1" t="s">
        <v>404</v>
      </c>
      <c r="G39" s="1" t="s">
        <v>297</v>
      </c>
      <c r="H39" s="1" t="s">
        <v>412</v>
      </c>
      <c r="I39" s="1" t="s">
        <v>405</v>
      </c>
      <c r="J39" s="1" t="s">
        <v>599</v>
      </c>
      <c r="O39" s="27" t="s">
        <v>593</v>
      </c>
      <c r="S39" s="27" t="s">
        <v>597</v>
      </c>
      <c r="T39" s="27" t="s">
        <v>601</v>
      </c>
      <c r="BC39" s="1" t="s">
        <v>600</v>
      </c>
      <c r="BH39" s="27" t="s">
        <v>596</v>
      </c>
      <c r="BS39" s="1" t="s">
        <v>598</v>
      </c>
    </row>
    <row r="40" spans="1:72" ht="114" x14ac:dyDescent="0.45">
      <c r="A40" s="22">
        <v>39</v>
      </c>
      <c r="B40" s="22">
        <v>39</v>
      </c>
      <c r="C40" s="1" t="s">
        <v>602</v>
      </c>
      <c r="D40" s="22">
        <v>1986</v>
      </c>
      <c r="E40" s="27" t="s">
        <v>603</v>
      </c>
      <c r="F40" s="1" t="s">
        <v>296</v>
      </c>
      <c r="G40" s="1" t="s">
        <v>297</v>
      </c>
      <c r="H40" s="1" t="s">
        <v>412</v>
      </c>
      <c r="I40" s="1" t="s">
        <v>405</v>
      </c>
      <c r="K40" s="21" t="s">
        <v>607</v>
      </c>
      <c r="O40" s="27" t="s">
        <v>606</v>
      </c>
      <c r="S40" s="27" t="s">
        <v>604</v>
      </c>
      <c r="BC40" s="27" t="s">
        <v>608</v>
      </c>
      <c r="BT40" s="1" t="s">
        <v>609</v>
      </c>
    </row>
    <row r="41" spans="1:72" ht="57" x14ac:dyDescent="0.45">
      <c r="A41" s="22">
        <v>40</v>
      </c>
      <c r="B41" s="22">
        <v>40</v>
      </c>
      <c r="C41" s="1" t="s">
        <v>611</v>
      </c>
      <c r="D41" s="22">
        <v>1996</v>
      </c>
      <c r="E41" s="27" t="s">
        <v>613</v>
      </c>
      <c r="F41" s="1" t="s">
        <v>218</v>
      </c>
      <c r="G41" s="1" t="s">
        <v>219</v>
      </c>
      <c r="H41" s="1" t="s">
        <v>610</v>
      </c>
      <c r="I41" s="1" t="s">
        <v>405</v>
      </c>
      <c r="S41" s="27" t="s">
        <v>612</v>
      </c>
    </row>
    <row r="42" spans="1:72" ht="85.5" x14ac:dyDescent="0.45">
      <c r="A42" s="22">
        <v>41</v>
      </c>
      <c r="B42" s="22">
        <v>41</v>
      </c>
      <c r="C42" s="1" t="s">
        <v>614</v>
      </c>
      <c r="D42" s="22">
        <v>2003</v>
      </c>
      <c r="E42" s="27" t="s">
        <v>615</v>
      </c>
      <c r="F42" s="1" t="s">
        <v>218</v>
      </c>
      <c r="G42" s="1" t="s">
        <v>219</v>
      </c>
      <c r="H42" s="1" t="s">
        <v>412</v>
      </c>
      <c r="I42" s="1" t="s">
        <v>405</v>
      </c>
      <c r="K42" s="27" t="s">
        <v>619</v>
      </c>
      <c r="L42" s="1" t="s">
        <v>616</v>
      </c>
      <c r="M42" s="27" t="s">
        <v>617</v>
      </c>
      <c r="N42" s="1" t="s">
        <v>618</v>
      </c>
      <c r="O42" s="27" t="s">
        <v>620</v>
      </c>
      <c r="S42" s="27" t="s">
        <v>621</v>
      </c>
      <c r="T42" s="27" t="s">
        <v>624</v>
      </c>
      <c r="X42" s="27" t="s">
        <v>623</v>
      </c>
      <c r="AB42" s="27" t="s">
        <v>629</v>
      </c>
      <c r="AQ42" s="27" t="s">
        <v>626</v>
      </c>
      <c r="BC42" s="27" t="s">
        <v>625</v>
      </c>
      <c r="BF42" s="27" t="s">
        <v>622</v>
      </c>
      <c r="BH42" s="27" t="s">
        <v>628</v>
      </c>
      <c r="BJ42" s="27" t="s">
        <v>627</v>
      </c>
    </row>
    <row r="43" spans="1:72" ht="128.25" x14ac:dyDescent="0.45">
      <c r="A43" s="22">
        <v>42</v>
      </c>
      <c r="B43" s="22">
        <v>42</v>
      </c>
      <c r="C43" s="1" t="s">
        <v>630</v>
      </c>
      <c r="D43" s="22">
        <v>2004</v>
      </c>
      <c r="E43" s="27" t="s">
        <v>634</v>
      </c>
      <c r="F43" s="1" t="s">
        <v>218</v>
      </c>
      <c r="G43" s="1" t="s">
        <v>219</v>
      </c>
      <c r="H43" s="1" t="s">
        <v>412</v>
      </c>
      <c r="I43" s="1" t="s">
        <v>636</v>
      </c>
      <c r="J43" s="1" t="s">
        <v>635</v>
      </c>
      <c r="K43" s="27" t="s">
        <v>637</v>
      </c>
      <c r="BC43" s="27" t="s">
        <v>631</v>
      </c>
      <c r="BF43" s="27" t="s">
        <v>632</v>
      </c>
      <c r="BG43" s="27" t="s">
        <v>633</v>
      </c>
      <c r="BM43" s="27" t="s">
        <v>638</v>
      </c>
      <c r="BN43" s="1" t="s">
        <v>280</v>
      </c>
    </row>
    <row r="44" spans="1:72" ht="71.25" x14ac:dyDescent="0.45">
      <c r="A44" s="22">
        <v>43</v>
      </c>
      <c r="B44" s="22">
        <v>43</v>
      </c>
      <c r="C44" s="1" t="s">
        <v>639</v>
      </c>
      <c r="D44" s="22">
        <v>2004</v>
      </c>
      <c r="E44" s="27" t="s">
        <v>642</v>
      </c>
      <c r="F44" s="1" t="s">
        <v>218</v>
      </c>
      <c r="G44" s="1" t="s">
        <v>219</v>
      </c>
      <c r="I44" s="1" t="s">
        <v>405</v>
      </c>
      <c r="J44" s="1" t="s">
        <v>643</v>
      </c>
      <c r="K44" s="28" t="s">
        <v>648</v>
      </c>
      <c r="L44" s="1" t="s">
        <v>139</v>
      </c>
      <c r="M44" s="1" t="s">
        <v>640</v>
      </c>
      <c r="O44" s="27" t="s">
        <v>654</v>
      </c>
      <c r="S44" s="27" t="s">
        <v>647</v>
      </c>
      <c r="X44" s="27" t="s">
        <v>649</v>
      </c>
      <c r="AA44" s="1" t="s">
        <v>652</v>
      </c>
      <c r="AB44" s="1" t="s">
        <v>372</v>
      </c>
      <c r="AQ44" s="27" t="s">
        <v>650</v>
      </c>
      <c r="BC44" s="27" t="s">
        <v>653</v>
      </c>
      <c r="BF44" s="27" t="s">
        <v>645</v>
      </c>
      <c r="BG44" s="27" t="s">
        <v>644</v>
      </c>
      <c r="BH44" s="27" t="s">
        <v>641</v>
      </c>
      <c r="BJ44" s="1" t="s">
        <v>651</v>
      </c>
      <c r="BR44" s="27" t="s">
        <v>646</v>
      </c>
    </row>
    <row r="45" spans="1:72" ht="99.75" x14ac:dyDescent="0.45">
      <c r="A45" s="22">
        <v>44</v>
      </c>
      <c r="B45" s="22">
        <v>44</v>
      </c>
      <c r="C45" s="1" t="s">
        <v>655</v>
      </c>
      <c r="D45" s="22">
        <v>1862</v>
      </c>
      <c r="E45" s="27" t="s">
        <v>656</v>
      </c>
      <c r="F45" s="27" t="s">
        <v>657</v>
      </c>
      <c r="L45" s="1" t="s">
        <v>139</v>
      </c>
      <c r="M45" s="1" t="s">
        <v>667</v>
      </c>
      <c r="N45" s="27" t="s">
        <v>662</v>
      </c>
      <c r="O45" s="27" t="s">
        <v>660</v>
      </c>
      <c r="S45" s="27" t="s">
        <v>663</v>
      </c>
      <c r="AB45" s="27" t="s">
        <v>666</v>
      </c>
      <c r="AQ45" s="27" t="s">
        <v>664</v>
      </c>
      <c r="BC45" s="27" t="s">
        <v>665</v>
      </c>
      <c r="BF45" s="27" t="s">
        <v>661</v>
      </c>
      <c r="BH45" s="27" t="s">
        <v>659</v>
      </c>
      <c r="BM45" s="27" t="s">
        <v>658</v>
      </c>
    </row>
    <row r="46" spans="1:72" ht="299.25" x14ac:dyDescent="0.45">
      <c r="A46" s="22">
        <v>45</v>
      </c>
      <c r="B46" s="22">
        <v>45</v>
      </c>
      <c r="C46" s="1" t="s">
        <v>668</v>
      </c>
      <c r="D46" s="22">
        <v>1972</v>
      </c>
      <c r="E46" s="27" t="s">
        <v>669</v>
      </c>
      <c r="F46" s="1" t="s">
        <v>505</v>
      </c>
      <c r="G46" s="1" t="s">
        <v>314</v>
      </c>
      <c r="H46" s="1" t="s">
        <v>610</v>
      </c>
      <c r="J46" s="1" t="s">
        <v>671</v>
      </c>
      <c r="K46" s="28" t="s">
        <v>670</v>
      </c>
      <c r="L46" s="1" t="s">
        <v>139</v>
      </c>
      <c r="M46" s="1" t="s">
        <v>674</v>
      </c>
      <c r="N46" s="27" t="s">
        <v>672</v>
      </c>
      <c r="O46" s="27" t="s">
        <v>675</v>
      </c>
      <c r="S46" s="27" t="s">
        <v>673</v>
      </c>
      <c r="AB46" s="1" t="s">
        <v>372</v>
      </c>
      <c r="BC46" s="1" t="s">
        <v>676</v>
      </c>
    </row>
    <row r="47" spans="1:72" ht="57" x14ac:dyDescent="0.45">
      <c r="A47" s="22">
        <v>46</v>
      </c>
      <c r="B47" s="22">
        <v>46</v>
      </c>
      <c r="C47" s="1" t="s">
        <v>679</v>
      </c>
      <c r="D47" s="22">
        <v>1997</v>
      </c>
      <c r="E47" s="27" t="s">
        <v>677</v>
      </c>
      <c r="F47" s="1" t="s">
        <v>218</v>
      </c>
      <c r="G47" s="1" t="s">
        <v>219</v>
      </c>
      <c r="H47" s="1" t="s">
        <v>412</v>
      </c>
      <c r="K47" s="28" t="s">
        <v>688</v>
      </c>
      <c r="L47" s="1" t="s">
        <v>139</v>
      </c>
      <c r="M47" s="27" t="s">
        <v>680</v>
      </c>
      <c r="O47" s="27" t="s">
        <v>681</v>
      </c>
      <c r="S47" s="27" t="s">
        <v>682</v>
      </c>
      <c r="X47" s="1" t="s">
        <v>683</v>
      </c>
      <c r="Y47" s="1" t="s">
        <v>684</v>
      </c>
      <c r="Z47" s="1" t="s">
        <v>685</v>
      </c>
      <c r="AA47" s="1" t="s">
        <v>686</v>
      </c>
      <c r="BC47" s="27" t="s">
        <v>687</v>
      </c>
      <c r="BH47" s="1" t="s">
        <v>534</v>
      </c>
    </row>
    <row r="48" spans="1:72" ht="142.5" x14ac:dyDescent="0.45">
      <c r="A48" s="22">
        <v>47</v>
      </c>
      <c r="B48" s="22">
        <v>47</v>
      </c>
      <c r="C48" s="1" t="s">
        <v>689</v>
      </c>
      <c r="D48" s="22">
        <v>2014</v>
      </c>
      <c r="E48" s="27" t="s">
        <v>690</v>
      </c>
      <c r="F48" s="1" t="s">
        <v>218</v>
      </c>
      <c r="G48" s="1" t="s">
        <v>219</v>
      </c>
      <c r="H48" s="1" t="s">
        <v>517</v>
      </c>
      <c r="I48" s="1" t="s">
        <v>405</v>
      </c>
      <c r="J48" s="27" t="s">
        <v>695</v>
      </c>
      <c r="K48" s="28" t="s">
        <v>701</v>
      </c>
      <c r="N48" s="1" t="s">
        <v>696</v>
      </c>
      <c r="S48" s="27"/>
      <c r="T48" s="1" t="s">
        <v>692</v>
      </c>
      <c r="U48" s="1" t="s">
        <v>698</v>
      </c>
      <c r="V48" s="1" t="s">
        <v>693</v>
      </c>
      <c r="W48" s="1" t="s">
        <v>694</v>
      </c>
      <c r="BC48" s="1" t="s">
        <v>697</v>
      </c>
      <c r="BF48" s="27" t="s">
        <v>700</v>
      </c>
      <c r="BH48" s="27" t="s">
        <v>691</v>
      </c>
      <c r="BS48" s="27" t="s">
        <v>699</v>
      </c>
    </row>
    <row r="49" spans="1:62" ht="57" x14ac:dyDescent="0.45">
      <c r="A49" s="22">
        <v>48</v>
      </c>
      <c r="B49" s="22">
        <v>48</v>
      </c>
      <c r="C49" s="1" t="s">
        <v>702</v>
      </c>
      <c r="D49" s="22">
        <v>2005</v>
      </c>
      <c r="E49" s="27" t="s">
        <v>677</v>
      </c>
      <c r="F49" s="1" t="s">
        <v>218</v>
      </c>
      <c r="G49" s="1" t="s">
        <v>219</v>
      </c>
      <c r="H49" s="1" t="s">
        <v>678</v>
      </c>
      <c r="I49" s="1" t="s">
        <v>405</v>
      </c>
      <c r="S49" s="27" t="s">
        <v>708</v>
      </c>
      <c r="X49" s="1" t="s">
        <v>683</v>
      </c>
      <c r="Z49" s="1" t="s">
        <v>707</v>
      </c>
      <c r="AA49" s="1" t="s">
        <v>703</v>
      </c>
      <c r="AB49" s="1" t="s">
        <v>372</v>
      </c>
      <c r="BC49" s="1" t="s">
        <v>706</v>
      </c>
      <c r="BF49" s="27" t="s">
        <v>704</v>
      </c>
      <c r="BJ49" s="27" t="s">
        <v>705</v>
      </c>
    </row>
    <row r="50" spans="1:62" ht="57" x14ac:dyDescent="0.45">
      <c r="A50" s="22">
        <v>49</v>
      </c>
      <c r="B50" s="22">
        <v>49</v>
      </c>
      <c r="C50" s="27" t="s">
        <v>709</v>
      </c>
      <c r="D50" s="22">
        <v>2013</v>
      </c>
      <c r="E50" s="27" t="s">
        <v>710</v>
      </c>
      <c r="F50" s="1" t="s">
        <v>711</v>
      </c>
      <c r="G50" s="1" t="s">
        <v>262</v>
      </c>
      <c r="H50" s="1" t="s">
        <v>412</v>
      </c>
      <c r="I50" s="1" t="s">
        <v>405</v>
      </c>
      <c r="K50" s="28" t="s">
        <v>712</v>
      </c>
      <c r="L50" s="1" t="s">
        <v>139</v>
      </c>
      <c r="M50" s="1" t="s">
        <v>713</v>
      </c>
      <c r="N50" s="1" t="s">
        <v>696</v>
      </c>
      <c r="S50" s="27" t="s">
        <v>716</v>
      </c>
      <c r="T50" s="27" t="s">
        <v>717</v>
      </c>
      <c r="W50" s="1" t="s">
        <v>718</v>
      </c>
      <c r="X50" s="1" t="s">
        <v>683</v>
      </c>
      <c r="AA50" s="1" t="s">
        <v>719</v>
      </c>
      <c r="BC50" s="27" t="s">
        <v>715</v>
      </c>
      <c r="BF50" s="27" t="s">
        <v>714</v>
      </c>
      <c r="BH50" s="1" t="s">
        <v>257</v>
      </c>
    </row>
    <row r="51" spans="1:62" x14ac:dyDescent="0.45">
      <c r="A51" s="22">
        <v>50</v>
      </c>
      <c r="B51" s="22">
        <v>50</v>
      </c>
    </row>
  </sheetData>
  <autoFilter ref="A1:BQ41" xr:uid="{00000000-0009-0000-0000-000000000000}"/>
  <conditionalFormatting sqref="C14">
    <cfRule type="expression" dxfId="14" priority="15">
      <formula>RegExMatch((#REF!),"Done")</formula>
    </cfRule>
  </conditionalFormatting>
  <conditionalFormatting sqref="E14">
    <cfRule type="cellIs" dxfId="13" priority="12" operator="equal">
      <formula>"Not started"</formula>
    </cfRule>
  </conditionalFormatting>
  <conditionalFormatting sqref="E14">
    <cfRule type="cellIs" dxfId="12" priority="13" operator="equal">
      <formula>"In progress"</formula>
    </cfRule>
  </conditionalFormatting>
  <conditionalFormatting sqref="E14">
    <cfRule type="expression" dxfId="11" priority="14">
      <formula>RegExMatch((#REF!),"Done")</formula>
    </cfRule>
  </conditionalFormatting>
  <conditionalFormatting sqref="S14">
    <cfRule type="cellIs" dxfId="10" priority="9" operator="equal">
      <formula>"Not started"</formula>
    </cfRule>
  </conditionalFormatting>
  <conditionalFormatting sqref="S14">
    <cfRule type="cellIs" dxfId="9" priority="10" operator="equal">
      <formula>"In progress"</formula>
    </cfRule>
  </conditionalFormatting>
  <conditionalFormatting sqref="S14">
    <cfRule type="expression" dxfId="8" priority="11">
      <formula>RegExMatch((#REF!),"Done")</formula>
    </cfRule>
  </conditionalFormatting>
  <conditionalFormatting sqref="BH14">
    <cfRule type="expression" dxfId="7" priority="6">
      <formula>RegExMatch((#REF!),"Done")</formula>
    </cfRule>
  </conditionalFormatting>
  <conditionalFormatting sqref="BH14">
    <cfRule type="timePeriod" dxfId="6" priority="7" timePeriod="today">
      <formula>FLOOR(BH14,1)=TODAY()</formula>
    </cfRule>
  </conditionalFormatting>
  <conditionalFormatting sqref="BH14">
    <cfRule type="expression" dxfId="5" priority="8">
      <formula>AND($M14&lt;TODAY(), OR(#REF!="In progress", #REF!="Not started"))</formula>
    </cfRule>
  </conditionalFormatting>
  <conditionalFormatting sqref="K14">
    <cfRule type="expression" dxfId="4" priority="5">
      <formula>RegExMatch((#REF!),"Done")</formula>
    </cfRule>
  </conditionalFormatting>
  <conditionalFormatting sqref="BG14">
    <cfRule type="cellIs" dxfId="3" priority="2" operator="equal">
      <formula>"Not started"</formula>
    </cfRule>
  </conditionalFormatting>
  <conditionalFormatting sqref="BG14">
    <cfRule type="cellIs" dxfId="2" priority="3" operator="equal">
      <formula>"In progress"</formula>
    </cfRule>
  </conditionalFormatting>
  <conditionalFormatting sqref="BG14">
    <cfRule type="expression" dxfId="1" priority="4">
      <formula>RegExMatch((#REF!),"Done")</formula>
    </cfRule>
  </conditionalFormatting>
  <conditionalFormatting sqref="BC14">
    <cfRule type="expression" dxfId="0" priority="1">
      <formula>RegExMatch((#REF!),"Done")</formula>
    </cfRule>
  </conditionalFormatting>
  <dataValidations disablePrompts="1" count="1">
    <dataValidation type="custom" allowBlank="1" showInputMessage="1" prompt="Enter a valid date" sqref="BH14" xr:uid="{41BEFC74-7A92-46D4-8600-A48ED01B3245}">
      <formula1>OR(NOT(ISERROR(DATEVALUE(BH14))), AND(ISNUMBER(BH14), LEFT(CELL("format", BH14))="D"))</formula1>
    </dataValidation>
  </dataValidations>
  <hyperlinks>
    <hyperlink ref="K13" r:id="rId1" xr:uid="{3A550B61-0D5B-408D-A113-FF0E6CD9AF2E}"/>
    <hyperlink ref="K15" r:id="rId2" xr:uid="{F0B89156-C930-4A49-B29F-47D6E59690A4}"/>
    <hyperlink ref="K17" r:id="rId3" xr:uid="{CEC3ED5A-8067-46E7-930D-55369836DF56}"/>
    <hyperlink ref="K18" r:id="rId4" xr:uid="{F44C9C04-F34A-484A-A73A-F727150F4059}"/>
    <hyperlink ref="K19" r:id="rId5" xr:uid="{04BE02D2-F1FF-4D60-8643-E82AA349B9E7}"/>
    <hyperlink ref="K20" r:id="rId6" xr:uid="{C77B593F-EDB4-45D1-9421-0394AA04FBB0}"/>
    <hyperlink ref="K22" r:id="rId7" xr:uid="{C1CDF516-DE96-49F7-8048-C29F8B393D93}"/>
    <hyperlink ref="K25" r:id="rId8" xr:uid="{5CC8F27A-64D1-473E-AE69-44691258BD52}"/>
    <hyperlink ref="K27" r:id="rId9" xr:uid="{BF9BCBAD-73EC-4A4E-94D9-89BE27BF2D24}"/>
    <hyperlink ref="K35" r:id="rId10" xr:uid="{9B66AC5C-9FAC-4C66-A2B3-B0111FCDDCCB}"/>
    <hyperlink ref="K36" r:id="rId11" xr:uid="{B4CA1A32-81C6-4685-8A1C-A5D3FCF8D1C5}"/>
    <hyperlink ref="K40" r:id="rId12" xr:uid="{E4283392-F4A6-4D9F-9302-5B5A9A5C41C0}"/>
    <hyperlink ref="K44" r:id="rId13" xr:uid="{C5FBF9BF-EC65-4D90-8AAA-F15B57E9CA99}"/>
    <hyperlink ref="K46" r:id="rId14" xr:uid="{06503246-ADD8-42ED-9DA0-5E4370DBE7A5}"/>
    <hyperlink ref="K47" r:id="rId15" xr:uid="{7FBD83ED-12DC-4663-B808-2A5C6CD95831}"/>
    <hyperlink ref="K48" r:id="rId16" xr:uid="{E174D64A-C257-4162-8158-03BF4E306905}"/>
    <hyperlink ref="K50" r:id="rId17" xr:uid="{DEDB2F0F-3C73-4DF8-B48E-0440F19B8A73}"/>
  </hyperlinks>
  <pageMargins left="0.75" right="0.75" top="1" bottom="1" header="0.5" footer="0.5"/>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G23"/>
  <sheetViews>
    <sheetView topLeftCell="A6" workbookViewId="0">
      <selection activeCell="B17" sqref="B17"/>
    </sheetView>
  </sheetViews>
  <sheetFormatPr defaultRowHeight="14.25" x14ac:dyDescent="0.45"/>
  <cols>
    <col min="2" max="2" width="37.33203125" customWidth="1"/>
    <col min="3" max="3" width="17.19921875" customWidth="1"/>
    <col min="4" max="4" width="17.796875" customWidth="1"/>
    <col min="5" max="5" width="15.6640625" customWidth="1"/>
    <col min="6" max="6" width="14.46484375" customWidth="1"/>
    <col min="7" max="7" width="13.796875" bestFit="1" customWidth="1"/>
    <col min="8" max="8" width="14.796875" bestFit="1" customWidth="1"/>
    <col min="9" max="9" width="15.59765625" bestFit="1" customWidth="1"/>
    <col min="10" max="10" width="12" bestFit="1" customWidth="1"/>
    <col min="11" max="11" width="11.53125" bestFit="1" customWidth="1"/>
    <col min="12" max="12" width="12.46484375" bestFit="1" customWidth="1"/>
    <col min="13" max="17" width="12.46484375" customWidth="1"/>
    <col min="19" max="19" width="26.9296875" bestFit="1" customWidth="1"/>
    <col min="24" max="24" width="22.19921875" bestFit="1" customWidth="1"/>
    <col min="27" max="27" width="23.53125" bestFit="1" customWidth="1"/>
    <col min="32" max="32" width="87.46484375" bestFit="1" customWidth="1"/>
  </cols>
  <sheetData>
    <row r="2" spans="2:33" ht="15" x14ac:dyDescent="0.45">
      <c r="AF2" s="7"/>
    </row>
    <row r="3" spans="2:33" ht="15" x14ac:dyDescent="0.45">
      <c r="AF3" s="7"/>
    </row>
    <row r="4" spans="2:33" ht="15" x14ac:dyDescent="0.45">
      <c r="AF4" s="7"/>
    </row>
    <row r="5" spans="2:33" ht="15" x14ac:dyDescent="0.45">
      <c r="AF5" s="7"/>
    </row>
    <row r="6" spans="2:33" ht="15" x14ac:dyDescent="0.45">
      <c r="AF6" s="7"/>
    </row>
    <row r="7" spans="2:33" ht="15" x14ac:dyDescent="0.45">
      <c r="AF7" s="7"/>
    </row>
    <row r="8" spans="2:33" ht="15" x14ac:dyDescent="0.45">
      <c r="AF8" s="7"/>
    </row>
    <row r="9" spans="2:33" x14ac:dyDescent="0.45">
      <c r="AF9" s="10" t="s">
        <v>344</v>
      </c>
    </row>
    <row r="10" spans="2:33" x14ac:dyDescent="0.45">
      <c r="S10" s="10" t="s">
        <v>346</v>
      </c>
      <c r="X10" s="10" t="s">
        <v>345</v>
      </c>
      <c r="AA10" s="10" t="s">
        <v>342</v>
      </c>
    </row>
    <row r="11" spans="2:33" ht="15" x14ac:dyDescent="0.45">
      <c r="C11" s="12">
        <v>0.25</v>
      </c>
      <c r="D11" s="12">
        <v>0.25</v>
      </c>
      <c r="E11" s="12">
        <v>0.25</v>
      </c>
      <c r="F11" s="12">
        <v>0.25</v>
      </c>
      <c r="H11" s="14">
        <v>5</v>
      </c>
      <c r="I11" s="14">
        <v>5</v>
      </c>
      <c r="J11" s="11">
        <v>4</v>
      </c>
      <c r="K11" s="11">
        <v>4</v>
      </c>
      <c r="L11" s="11">
        <f>SUMPRODUCT(C11:F11,H11:K11)</f>
        <v>4.5</v>
      </c>
      <c r="AF11" s="7" t="s">
        <v>85</v>
      </c>
      <c r="AG11" s="9">
        <f t="shared" ref="AG11:AG17" si="0">IF((LEN(TRIM(AF11))-LEN(SUBSTITUTE(TRIM(AF11),",",""))+1)&gt;4,5,IF(AND((LEN(TRIM(AF11))-LEN(SUBSTITUTE(TRIM(AF11),",",""))+1)&lt;=4,(LEN(TRIM(AF11))-LEN(SUBSTITUTE(TRIM(AF11),",",""))+1)&gt;2),4,3))</f>
        <v>3</v>
      </c>
    </row>
    <row r="12" spans="2:33" ht="15" x14ac:dyDescent="0.45">
      <c r="B12" s="15" t="s">
        <v>338</v>
      </c>
      <c r="C12" s="15" t="s">
        <v>339</v>
      </c>
      <c r="D12" s="15" t="s">
        <v>340</v>
      </c>
      <c r="E12" s="15" t="s">
        <v>341</v>
      </c>
      <c r="F12" s="15" t="s">
        <v>342</v>
      </c>
      <c r="G12" s="15" t="s">
        <v>343</v>
      </c>
      <c r="H12" s="15" t="s">
        <v>339</v>
      </c>
      <c r="I12" s="15" t="s">
        <v>340</v>
      </c>
      <c r="J12" s="15" t="s">
        <v>341</v>
      </c>
      <c r="K12" s="15" t="s">
        <v>342</v>
      </c>
      <c r="L12" s="15" t="s">
        <v>347</v>
      </c>
      <c r="S12" s="7" t="s">
        <v>80</v>
      </c>
      <c r="T12">
        <v>4</v>
      </c>
      <c r="X12" s="7" t="s">
        <v>110</v>
      </c>
      <c r="Y12">
        <v>2</v>
      </c>
      <c r="AA12" s="7" t="s">
        <v>84</v>
      </c>
      <c r="AB12">
        <v>1</v>
      </c>
      <c r="AF12" s="7" t="s">
        <v>120</v>
      </c>
      <c r="AG12" s="9">
        <f t="shared" si="0"/>
        <v>3</v>
      </c>
    </row>
    <row r="13" spans="2:33" ht="15" x14ac:dyDescent="0.45">
      <c r="B13" s="13" t="s">
        <v>76</v>
      </c>
      <c r="C13" s="11">
        <f>IFERROR(VLOOKUP(VLOOKUP(B13,'Company Detail'!C:O,12,0),AF:AG,2,0),2)</f>
        <v>3</v>
      </c>
      <c r="D13" s="11">
        <f>VLOOKUP(VLOOKUP(B13,'Company Detail'!C:H,6,0),S:T,2,0)</f>
        <v>4</v>
      </c>
      <c r="E13" s="11">
        <f>VLOOKUP(VLOOKUP(B13,'Company Detail'!C:BH,58,0),X:Y,2,0)</f>
        <v>2</v>
      </c>
      <c r="F13" s="11">
        <f>VLOOKUP(VLOOKUP(B13,'Company Detail'!C:M,11,0),AA:AB,2,0)</f>
        <v>1</v>
      </c>
      <c r="G13" s="11">
        <f>SUMPRODUCT(C13:F13,$C$11:$F$11)</f>
        <v>2.5</v>
      </c>
      <c r="H13" s="12">
        <f t="shared" ref="H13:H23" si="1">C13/H$11</f>
        <v>0.6</v>
      </c>
      <c r="I13" s="12">
        <f t="shared" ref="I13:I23" si="2">D13/I$11</f>
        <v>0.8</v>
      </c>
      <c r="J13" s="12">
        <f t="shared" ref="J13:J23" si="3">E13/J$11</f>
        <v>0.5</v>
      </c>
      <c r="K13" s="12">
        <f t="shared" ref="K13:K23" si="4">F13/K$11</f>
        <v>0.25</v>
      </c>
      <c r="L13" s="12">
        <f t="shared" ref="L13:L23" si="5">G13/$L$11</f>
        <v>0.55555555555555558</v>
      </c>
      <c r="M13" s="8"/>
      <c r="N13" s="8"/>
      <c r="O13" s="8"/>
      <c r="P13" s="8"/>
      <c r="Q13" s="8"/>
      <c r="S13" s="7" t="s">
        <v>65</v>
      </c>
      <c r="T13">
        <v>2</v>
      </c>
      <c r="X13" s="7" t="s">
        <v>144</v>
      </c>
      <c r="Y13">
        <v>3</v>
      </c>
      <c r="AA13" s="7" t="s">
        <v>155</v>
      </c>
      <c r="AB13">
        <v>1</v>
      </c>
      <c r="AF13" s="7" t="s">
        <v>194</v>
      </c>
      <c r="AG13" s="9">
        <f t="shared" si="0"/>
        <v>4</v>
      </c>
    </row>
    <row r="14" spans="2:33" s="1" customFormat="1" ht="30" x14ac:dyDescent="0.45">
      <c r="B14" s="16" t="s">
        <v>116</v>
      </c>
      <c r="C14" s="17">
        <f>IFERROR(VLOOKUP(VLOOKUP(B14,'Company Detail'!C:O,12,0),AF:AG,2,0),2)</f>
        <v>3</v>
      </c>
      <c r="D14" s="17">
        <f>VLOOKUP(VLOOKUP(B14,'Company Detail'!C:H,6,0),S:T,2,0)</f>
        <v>2</v>
      </c>
      <c r="E14" s="17">
        <f>VLOOKUP(VLOOKUP(B14,'Company Detail'!C:BH,58,0),X:Y,2,0)</f>
        <v>3</v>
      </c>
      <c r="F14" s="17">
        <f>VLOOKUP(VLOOKUP(B14,'Company Detail'!C:M,11,0),AA:AB,2,0)</f>
        <v>1</v>
      </c>
      <c r="G14" s="17">
        <f t="shared" ref="G14:G23" si="6">SUMPRODUCT(C14:F14,$C$11:$F$11)</f>
        <v>2.25</v>
      </c>
      <c r="H14" s="18">
        <f t="shared" si="1"/>
        <v>0.6</v>
      </c>
      <c r="I14" s="18">
        <f t="shared" si="2"/>
        <v>0.4</v>
      </c>
      <c r="J14" s="18">
        <f t="shared" si="3"/>
        <v>0.75</v>
      </c>
      <c r="K14" s="18">
        <f t="shared" si="4"/>
        <v>0.25</v>
      </c>
      <c r="L14" s="18">
        <f t="shared" si="5"/>
        <v>0.5</v>
      </c>
      <c r="M14" s="19"/>
      <c r="N14" s="19"/>
      <c r="O14" s="19"/>
      <c r="P14" s="19"/>
      <c r="Q14" s="19"/>
      <c r="S14" s="7" t="s">
        <v>152</v>
      </c>
      <c r="T14" s="1">
        <v>3</v>
      </c>
      <c r="X14" s="7" t="s">
        <v>213</v>
      </c>
      <c r="Y14" s="1">
        <v>4</v>
      </c>
      <c r="AA14" s="7" t="s">
        <v>175</v>
      </c>
      <c r="AB14" s="1">
        <v>1</v>
      </c>
      <c r="AF14" s="7" t="s">
        <v>225</v>
      </c>
      <c r="AG14" s="20">
        <f t="shared" si="0"/>
        <v>4</v>
      </c>
    </row>
    <row r="15" spans="2:33" ht="15" x14ac:dyDescent="0.45">
      <c r="B15" s="13" t="s">
        <v>150</v>
      </c>
      <c r="C15" s="11">
        <f>IFERROR(VLOOKUP(VLOOKUP(B15,'Company Detail'!C:O,12,0),AF:AG,2,0),2)</f>
        <v>3</v>
      </c>
      <c r="D15" s="11">
        <f>VLOOKUP(VLOOKUP(B15,'Company Detail'!C:H,6,0),S:T,2,0)</f>
        <v>3</v>
      </c>
      <c r="E15" s="11">
        <f>VLOOKUP(VLOOKUP(B15,'Company Detail'!C:BH,58,0),X:Y,2,0)</f>
        <v>2</v>
      </c>
      <c r="F15" s="11">
        <f>VLOOKUP(VLOOKUP(B15,'Company Detail'!C:M,11,0),AA:AB,2,0)</f>
        <v>1</v>
      </c>
      <c r="G15" s="11">
        <f t="shared" si="6"/>
        <v>2.25</v>
      </c>
      <c r="H15" s="12">
        <f t="shared" si="1"/>
        <v>0.6</v>
      </c>
      <c r="I15" s="12">
        <f t="shared" si="2"/>
        <v>0.6</v>
      </c>
      <c r="J15" s="12">
        <f t="shared" si="3"/>
        <v>0.5</v>
      </c>
      <c r="K15" s="12">
        <f t="shared" si="4"/>
        <v>0.25</v>
      </c>
      <c r="L15" s="12">
        <f t="shared" si="5"/>
        <v>0.5</v>
      </c>
      <c r="M15" s="8"/>
      <c r="N15" s="8"/>
      <c r="O15" s="8"/>
      <c r="P15" s="8"/>
      <c r="Q15" s="8"/>
      <c r="S15" s="7" t="s">
        <v>190</v>
      </c>
      <c r="T15">
        <v>5</v>
      </c>
      <c r="X15" s="7" t="s">
        <v>256</v>
      </c>
      <c r="Y15">
        <v>1</v>
      </c>
      <c r="AA15" s="7" t="s">
        <v>193</v>
      </c>
      <c r="AB15">
        <v>2</v>
      </c>
      <c r="AF15" s="7" t="s">
        <v>265</v>
      </c>
      <c r="AG15" s="9">
        <f t="shared" si="0"/>
        <v>4</v>
      </c>
    </row>
    <row r="16" spans="2:33" ht="15" x14ac:dyDescent="0.45">
      <c r="B16" s="13" t="s">
        <v>168</v>
      </c>
      <c r="C16" s="11">
        <f>IFERROR(VLOOKUP(VLOOKUP(B16,'Company Detail'!C:O,12,0),AF:AG,2,0),2)</f>
        <v>3</v>
      </c>
      <c r="D16" s="11">
        <f>VLOOKUP(VLOOKUP(B16,'Company Detail'!C:H,6,0),S:T,2,0)</f>
        <v>2</v>
      </c>
      <c r="E16" s="11">
        <f>VLOOKUP(VLOOKUP(B16,'Company Detail'!C:BH,58,0),X:Y,2,0)</f>
        <v>3</v>
      </c>
      <c r="F16" s="11">
        <f>VLOOKUP(VLOOKUP(B16,'Company Detail'!C:M,11,0),AA:AB,2,0)</f>
        <v>1</v>
      </c>
      <c r="G16" s="11">
        <f t="shared" si="6"/>
        <v>2.25</v>
      </c>
      <c r="H16" s="12">
        <f t="shared" si="1"/>
        <v>0.6</v>
      </c>
      <c r="I16" s="12">
        <f t="shared" si="2"/>
        <v>0.4</v>
      </c>
      <c r="J16" s="12">
        <f t="shared" si="3"/>
        <v>0.75</v>
      </c>
      <c r="K16" s="12">
        <f t="shared" si="4"/>
        <v>0.25</v>
      </c>
      <c r="L16" s="12">
        <f t="shared" si="5"/>
        <v>0.5</v>
      </c>
      <c r="M16" s="8"/>
      <c r="N16" s="8"/>
      <c r="O16" s="8"/>
      <c r="P16" s="8"/>
      <c r="Q16" s="8"/>
      <c r="S16" s="7" t="s">
        <v>67</v>
      </c>
      <c r="T16">
        <v>1</v>
      </c>
      <c r="AA16" s="7" t="s">
        <v>224</v>
      </c>
      <c r="AB16">
        <v>3</v>
      </c>
      <c r="AF16" s="7" t="s">
        <v>289</v>
      </c>
      <c r="AG16" s="9">
        <f t="shared" si="0"/>
        <v>5</v>
      </c>
    </row>
    <row r="17" spans="2:33" ht="15" x14ac:dyDescent="0.45">
      <c r="B17" s="13" t="s">
        <v>188</v>
      </c>
      <c r="C17" s="11">
        <f>IFERROR(VLOOKUP(VLOOKUP(B17,'Company Detail'!C:O,12,0),AF:AG,2,0),2)</f>
        <v>4</v>
      </c>
      <c r="D17" s="11">
        <f>VLOOKUP(VLOOKUP(B17,'Company Detail'!C:H,6,0),S:T,2,0)</f>
        <v>5</v>
      </c>
      <c r="E17" s="11">
        <f>VLOOKUP(VLOOKUP(B17,'Company Detail'!C:BH,58,0),X:Y,2,0)</f>
        <v>4</v>
      </c>
      <c r="F17" s="11">
        <f>VLOOKUP(VLOOKUP(B17,'Company Detail'!C:M,11,0),AA:AB,2,0)</f>
        <v>2</v>
      </c>
      <c r="G17" s="11">
        <f t="shared" si="6"/>
        <v>3.75</v>
      </c>
      <c r="H17" s="12">
        <f t="shared" si="1"/>
        <v>0.8</v>
      </c>
      <c r="I17" s="12">
        <f t="shared" si="2"/>
        <v>1</v>
      </c>
      <c r="J17" s="12">
        <f t="shared" si="3"/>
        <v>1</v>
      </c>
      <c r="K17" s="12">
        <f t="shared" si="4"/>
        <v>0.5</v>
      </c>
      <c r="L17" s="12">
        <f t="shared" si="5"/>
        <v>0.83333333333333337</v>
      </c>
      <c r="M17" s="8"/>
      <c r="N17" s="8"/>
      <c r="O17" s="8"/>
      <c r="P17" s="8"/>
      <c r="Q17" s="8"/>
      <c r="AA17" s="7" t="s">
        <v>243</v>
      </c>
      <c r="AB17">
        <v>1</v>
      </c>
      <c r="AF17" s="7" t="s">
        <v>317</v>
      </c>
      <c r="AG17" s="9">
        <f t="shared" si="0"/>
        <v>4</v>
      </c>
    </row>
    <row r="18" spans="2:33" ht="15" x14ac:dyDescent="0.45">
      <c r="B18" s="13" t="s">
        <v>216</v>
      </c>
      <c r="C18" s="11">
        <f>IFERROR(VLOOKUP(VLOOKUP(B18,'Company Detail'!C:O,12,0),AF:AG,2,0),2)</f>
        <v>4</v>
      </c>
      <c r="D18" s="11">
        <f>VLOOKUP(VLOOKUP(B18,'Company Detail'!C:H,6,0),S:T,2,0)</f>
        <v>3</v>
      </c>
      <c r="E18" s="11">
        <f>VLOOKUP(VLOOKUP(B18,'Company Detail'!C:BH,58,0),X:Y,2,0)</f>
        <v>2</v>
      </c>
      <c r="F18" s="11">
        <f>VLOOKUP(VLOOKUP(B18,'Company Detail'!C:M,11,0),AA:AB,2,0)</f>
        <v>3</v>
      </c>
      <c r="G18" s="11">
        <f t="shared" si="6"/>
        <v>3</v>
      </c>
      <c r="H18" s="12">
        <f t="shared" si="1"/>
        <v>0.8</v>
      </c>
      <c r="I18" s="12">
        <f t="shared" si="2"/>
        <v>0.6</v>
      </c>
      <c r="J18" s="12">
        <f t="shared" si="3"/>
        <v>0.5</v>
      </c>
      <c r="K18" s="12">
        <f t="shared" si="4"/>
        <v>0.75</v>
      </c>
      <c r="L18" s="12">
        <f t="shared" si="5"/>
        <v>0.66666666666666663</v>
      </c>
      <c r="M18" s="8"/>
      <c r="N18" s="8"/>
      <c r="O18" s="8"/>
      <c r="P18" s="8"/>
      <c r="Q18" s="8"/>
      <c r="AA18" s="7" t="s">
        <v>288</v>
      </c>
      <c r="AB18">
        <v>4</v>
      </c>
    </row>
    <row r="19" spans="2:33" ht="15" x14ac:dyDescent="0.45">
      <c r="B19" s="13" t="s">
        <v>238</v>
      </c>
      <c r="C19" s="11">
        <f>IFERROR(VLOOKUP(VLOOKUP(B19,'Company Detail'!C:O,12,0),AF:AG,2,0),2)</f>
        <v>2</v>
      </c>
      <c r="D19" s="11">
        <f>VLOOKUP(VLOOKUP(B19,'Company Detail'!C:H,6,0),S:T,2,0)</f>
        <v>1</v>
      </c>
      <c r="E19" s="11">
        <f>VLOOKUP(VLOOKUP(B19,'Company Detail'!C:BH,58,0),X:Y,2,0)</f>
        <v>1</v>
      </c>
      <c r="F19" s="11">
        <f>VLOOKUP(VLOOKUP(B19,'Company Detail'!C:M,11,0),AA:AB,2,0)</f>
        <v>1</v>
      </c>
      <c r="G19" s="11">
        <f t="shared" si="6"/>
        <v>1.25</v>
      </c>
      <c r="H19" s="12">
        <f t="shared" si="1"/>
        <v>0.4</v>
      </c>
      <c r="I19" s="12">
        <f t="shared" si="2"/>
        <v>0.2</v>
      </c>
      <c r="J19" s="12">
        <f t="shared" si="3"/>
        <v>0.25</v>
      </c>
      <c r="K19" s="12">
        <f t="shared" si="4"/>
        <v>0.25</v>
      </c>
      <c r="L19" s="12">
        <f t="shared" si="5"/>
        <v>0.27777777777777779</v>
      </c>
      <c r="M19" s="8"/>
      <c r="N19" s="8"/>
      <c r="O19" s="8"/>
      <c r="P19" s="8"/>
      <c r="Q19" s="8"/>
      <c r="AA19" s="7" t="s">
        <v>299</v>
      </c>
      <c r="AB19">
        <v>1</v>
      </c>
    </row>
    <row r="20" spans="2:33" ht="15" x14ac:dyDescent="0.45">
      <c r="B20" s="13" t="s">
        <v>259</v>
      </c>
      <c r="C20" s="11">
        <f>IFERROR(VLOOKUP(VLOOKUP(B20,'Company Detail'!C:O,12,0),AF:AG,2,0),2)</f>
        <v>4</v>
      </c>
      <c r="D20" s="11">
        <f>VLOOKUP(VLOOKUP(B20,'Company Detail'!C:H,6,0),S:T,2,0)</f>
        <v>3</v>
      </c>
      <c r="E20" s="11">
        <f>VLOOKUP(VLOOKUP(B20,'Company Detail'!C:BH,58,0),X:Y,2,0)</f>
        <v>2</v>
      </c>
      <c r="F20" s="11">
        <f>VLOOKUP(VLOOKUP(B20,'Company Detail'!C:M,11,0),AA:AB,2,0)</f>
        <v>1</v>
      </c>
      <c r="G20" s="11">
        <f t="shared" si="6"/>
        <v>2.5</v>
      </c>
      <c r="H20" s="12">
        <f t="shared" si="1"/>
        <v>0.8</v>
      </c>
      <c r="I20" s="12">
        <f t="shared" si="2"/>
        <v>0.6</v>
      </c>
      <c r="J20" s="12">
        <f t="shared" si="3"/>
        <v>0.5</v>
      </c>
      <c r="K20" s="12">
        <f t="shared" si="4"/>
        <v>0.25</v>
      </c>
      <c r="L20" s="12">
        <f t="shared" si="5"/>
        <v>0.55555555555555558</v>
      </c>
      <c r="M20" s="8"/>
      <c r="N20" s="8"/>
      <c r="O20" s="8"/>
      <c r="P20" s="8"/>
      <c r="Q20" s="8"/>
    </row>
    <row r="21" spans="2:33" ht="15" x14ac:dyDescent="0.45">
      <c r="B21" s="13" t="s">
        <v>282</v>
      </c>
      <c r="C21" s="11">
        <f>IFERROR(VLOOKUP(VLOOKUP(B21,'Company Detail'!C:O,12,0),AF:AG,2,0),2)</f>
        <v>5</v>
      </c>
      <c r="D21" s="11">
        <f>VLOOKUP(VLOOKUP(B21,'Company Detail'!C:H,6,0),S:T,2,0)</f>
        <v>3</v>
      </c>
      <c r="E21" s="11">
        <f>VLOOKUP(VLOOKUP(B21,'Company Detail'!C:BH,58,0),X:Y,2,0)</f>
        <v>3</v>
      </c>
      <c r="F21" s="11">
        <f>VLOOKUP(VLOOKUP(B21,'Company Detail'!C:M,11,0),AA:AB,2,0)</f>
        <v>4</v>
      </c>
      <c r="G21" s="11">
        <f t="shared" si="6"/>
        <v>3.75</v>
      </c>
      <c r="H21" s="12">
        <f t="shared" si="1"/>
        <v>1</v>
      </c>
      <c r="I21" s="12">
        <f t="shared" si="2"/>
        <v>0.6</v>
      </c>
      <c r="J21" s="12">
        <f t="shared" si="3"/>
        <v>0.75</v>
      </c>
      <c r="K21" s="12">
        <f t="shared" si="4"/>
        <v>1</v>
      </c>
      <c r="L21" s="12">
        <f t="shared" si="5"/>
        <v>0.83333333333333337</v>
      </c>
      <c r="M21" s="8"/>
      <c r="N21" s="8"/>
      <c r="O21" s="8"/>
      <c r="P21" s="8"/>
      <c r="Q21" s="8"/>
    </row>
    <row r="22" spans="2:33" ht="15" x14ac:dyDescent="0.45">
      <c r="B22" s="13" t="s">
        <v>295</v>
      </c>
      <c r="C22" s="11">
        <f>IFERROR(VLOOKUP(VLOOKUP(B22,'Company Detail'!C:O,12,0),AF:AG,2,0),2)</f>
        <v>4</v>
      </c>
      <c r="D22" s="11">
        <f>VLOOKUP(VLOOKUP(B22,'Company Detail'!C:H,6,0),S:T,2,0)</f>
        <v>3</v>
      </c>
      <c r="E22" s="11">
        <f>VLOOKUP(VLOOKUP(B22,'Company Detail'!C:BH,58,0),X:Y,2,0)</f>
        <v>2</v>
      </c>
      <c r="F22" s="11">
        <f>VLOOKUP(VLOOKUP(B22,'Company Detail'!C:M,11,0),AA:AB,2,0)</f>
        <v>1</v>
      </c>
      <c r="G22" s="11">
        <f t="shared" si="6"/>
        <v>2.5</v>
      </c>
      <c r="H22" s="12">
        <f t="shared" si="1"/>
        <v>0.8</v>
      </c>
      <c r="I22" s="12">
        <f t="shared" si="2"/>
        <v>0.6</v>
      </c>
      <c r="J22" s="12">
        <f t="shared" si="3"/>
        <v>0.5</v>
      </c>
      <c r="K22" s="12">
        <f t="shared" si="4"/>
        <v>0.25</v>
      </c>
      <c r="L22" s="12">
        <f t="shared" si="5"/>
        <v>0.55555555555555558</v>
      </c>
      <c r="M22" s="8"/>
      <c r="N22" s="8"/>
      <c r="O22" s="8"/>
      <c r="P22" s="8"/>
      <c r="Q22" s="8"/>
    </row>
    <row r="23" spans="2:33" ht="15" x14ac:dyDescent="0.45">
      <c r="B23" s="13" t="s">
        <v>311</v>
      </c>
      <c r="C23" s="11">
        <f>IFERROR(VLOOKUP(VLOOKUP(B23,'Company Detail'!C:O,12,0),AF:AG,2,0),2)</f>
        <v>4</v>
      </c>
      <c r="D23" s="11">
        <f>VLOOKUP(VLOOKUP(B23,'Company Detail'!C:H,6,0),S:T,2,0)</f>
        <v>3</v>
      </c>
      <c r="E23" s="11">
        <f>VLOOKUP(VLOOKUP(B23,'Company Detail'!C:BH,58,0),X:Y,2,0)</f>
        <v>2</v>
      </c>
      <c r="F23" s="11">
        <f>VLOOKUP(VLOOKUP(B23,'Company Detail'!C:M,11,0),AA:AB,2,0)</f>
        <v>1</v>
      </c>
      <c r="G23" s="11">
        <f t="shared" si="6"/>
        <v>2.5</v>
      </c>
      <c r="H23" s="12">
        <f t="shared" si="1"/>
        <v>0.8</v>
      </c>
      <c r="I23" s="12">
        <f t="shared" si="2"/>
        <v>0.6</v>
      </c>
      <c r="J23" s="12">
        <f t="shared" si="3"/>
        <v>0.5</v>
      </c>
      <c r="K23" s="12">
        <f t="shared" si="4"/>
        <v>0.25</v>
      </c>
      <c r="L23" s="12">
        <f t="shared" si="5"/>
        <v>0.55555555555555558</v>
      </c>
      <c r="M23" s="8"/>
      <c r="N23" s="8"/>
      <c r="O23" s="8"/>
      <c r="P23" s="8"/>
      <c r="Q2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Company Detail</vt:lpstr>
      <vt:lpstr>Rating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Raghuvanshi</dc:creator>
  <cp:lastModifiedBy>91852</cp:lastModifiedBy>
  <dcterms:created xsi:type="dcterms:W3CDTF">2020-01-23T20:15:50Z</dcterms:created>
  <dcterms:modified xsi:type="dcterms:W3CDTF">2020-02-07T17:28:35Z</dcterms:modified>
</cp:coreProperties>
</file>